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3" sheetId="1" state="visible" r:id="rId3"/>
  </sheets>
  <definedNames>
    <definedName function="false" hidden="false" localSheetId="0" name="Excel_BuiltIn__FilterDatabase" vbProcedure="false">Sheet3!$C$3:$L$369</definedName>
  </definedNames>
  <calcPr iterateCount="100" refMode="A1" iterate="false" iterateDelta="0.001"/>
  <pivotCaches>
    <pivotCache cacheId="1" r:id="rId5"/>
    <pivotCache cacheId="2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<sst xmlns="http://schemas.openxmlformats.org/spreadsheetml/2006/main" count="400" uniqueCount="390">
  <si>
    <t xml:space="preserve">Financial</t>
  </si>
  <si>
    <t xml:space="preserve">Physical</t>
  </si>
  <si>
    <t xml:space="preserve">Total Annuity</t>
  </si>
  <si>
    <t xml:space="preserve">Total Value</t>
  </si>
  <si>
    <t xml:space="preserve">Counterparty</t>
  </si>
  <si>
    <t xml:space="preserve">CPID</t>
  </si>
  <si>
    <t xml:space="preserve">Term Date</t>
  </si>
  <si>
    <t xml:space="preserve">Financial MTM</t>
  </si>
  <si>
    <t xml:space="preserve">Financial Annuity</t>
  </si>
  <si>
    <t xml:space="preserve">Physical MTM</t>
  </si>
  <si>
    <t xml:space="preserve">Physical Annuity</t>
  </si>
  <si>
    <t xml:space="preserve">Total MTM</t>
  </si>
  <si>
    <t xml:space="preserve">In the Money</t>
  </si>
  <si>
    <t xml:space="preserve">CALPINEENESER</t>
  </si>
  <si>
    <t xml:space="preserve">Out of the Money</t>
  </si>
  <si>
    <t xml:space="preserve">JPMORGANCHABAN</t>
  </si>
  <si>
    <t xml:space="preserve">Total</t>
  </si>
  <si>
    <t xml:space="preserve">DYNEGYMARAND</t>
  </si>
  <si>
    <t xml:space="preserve">CORALENEHOL</t>
  </si>
  <si>
    <t xml:space="preserve">*MAHONIALTD</t>
  </si>
  <si>
    <t xml:space="preserve">prepays</t>
  </si>
  <si>
    <t xml:space="preserve">DUKEENETRA</t>
  </si>
  <si>
    <t xml:space="preserve">*AMERPUBENE</t>
  </si>
  <si>
    <t xml:space="preserve">SEMPRAENETRA</t>
  </si>
  <si>
    <t xml:space="preserve">TXUENETRACOM</t>
  </si>
  <si>
    <t xml:space="preserve">Adjusted Total</t>
  </si>
  <si>
    <t xml:space="preserve">AIGENETRA</t>
  </si>
  <si>
    <t xml:space="preserve">PSEGENERES</t>
  </si>
  <si>
    <t xml:space="preserve">Top 50 by MTM</t>
  </si>
  <si>
    <t xml:space="preserve">TRANSCANADA</t>
  </si>
  <si>
    <t xml:space="preserve">RELIANTENESER</t>
  </si>
  <si>
    <t xml:space="preserve">NOBLEGASMARKET</t>
  </si>
  <si>
    <t xml:space="preserve">PUGETSOUENE</t>
  </si>
  <si>
    <t xml:space="preserve">FP&amp;L</t>
  </si>
  <si>
    <t xml:space="preserve">XTOENEINC</t>
  </si>
  <si>
    <t xml:space="preserve">Distribution of Termination Dates</t>
  </si>
  <si>
    <t xml:space="preserve">CIBC</t>
  </si>
  <si>
    <t xml:space="preserve">CONECTIVENESUP</t>
  </si>
  <si>
    <t xml:space="preserve">All Counterparties</t>
  </si>
  <si>
    <t xml:space="preserve">TRIGENENERGY</t>
  </si>
  <si>
    <t xml:space="preserve">Count of Term Date</t>
  </si>
  <si>
    <t xml:space="preserve">WPSENGRYSVC</t>
  </si>
  <si>
    <t xml:space="preserve">BNPPARIBAS</t>
  </si>
  <si>
    <t xml:space="preserve">TEXACOGASMKT</t>
  </si>
  <si>
    <t xml:space="preserve">PUBSERCOLORADO</t>
  </si>
  <si>
    <t xml:space="preserve">VIRGINIAPOWENE</t>
  </si>
  <si>
    <t xml:space="preserve">BPCORNORAME</t>
  </si>
  <si>
    <t xml:space="preserve">VITOLCAPMAN</t>
  </si>
  <si>
    <t xml:space="preserve">APS</t>
  </si>
  <si>
    <t xml:space="preserve">TEXACOINC</t>
  </si>
  <si>
    <t xml:space="preserve">PRIORENECOR</t>
  </si>
  <si>
    <t xml:space="preserve">MICHIGANCONGASC</t>
  </si>
  <si>
    <t xml:space="preserve">CONAGRTRAGROINC</t>
  </si>
  <si>
    <t xml:space="preserve">ALABAMAGASCOR</t>
  </si>
  <si>
    <t xml:space="preserve">MIDAMERIENECO</t>
  </si>
  <si>
    <t xml:space="preserve">SELECTENE</t>
  </si>
  <si>
    <t xml:space="preserve">CMSMARSERTRA</t>
  </si>
  <si>
    <t xml:space="preserve">ENBRIDGEMARUS</t>
  </si>
  <si>
    <t xml:space="preserve">MORGAN</t>
  </si>
  <si>
    <t xml:space="preserve">Grand Total</t>
  </si>
  <si>
    <t xml:space="preserve">FPLENEPOW</t>
  </si>
  <si>
    <t xml:space="preserve">TUDORPROTRA</t>
  </si>
  <si>
    <t xml:space="preserve">FIRSTENESOL</t>
  </si>
  <si>
    <t xml:space="preserve">OCCIDENTENEMAR</t>
  </si>
  <si>
    <t xml:space="preserve">EPRI</t>
  </si>
  <si>
    <t xml:space="preserve">NYPA</t>
  </si>
  <si>
    <t xml:space="preserve">ANADARKOPETCOR</t>
  </si>
  <si>
    <t xml:space="preserve">ROYALBANKCAN</t>
  </si>
  <si>
    <t xml:space="preserve">CITIZENSCOMCO</t>
  </si>
  <si>
    <t xml:space="preserve">HUBER-JM</t>
  </si>
  <si>
    <t xml:space="preserve">LOUISDREENESER</t>
  </si>
  <si>
    <t xml:space="preserve">PCSNITFER</t>
  </si>
  <si>
    <t xml:space="preserve">TUDORBVIGLO1</t>
  </si>
  <si>
    <t xml:space="preserve">DUKEENEMER</t>
  </si>
  <si>
    <t xml:space="preserve">PALOALTOCIT</t>
  </si>
  <si>
    <t xml:space="preserve">CONOCO</t>
  </si>
  <si>
    <t xml:space="preserve">VITOL S.A.</t>
  </si>
  <si>
    <t xml:space="preserve">ADAMSRESMAR</t>
  </si>
  <si>
    <t xml:space="preserve">CORNERSTPROL P</t>
  </si>
  <si>
    <t xml:space="preserve">KERRMCGEROCMOU</t>
  </si>
  <si>
    <t xml:space="preserve">PANCANADENESER</t>
  </si>
  <si>
    <t xml:space="preserve">AVISTAENE</t>
  </si>
  <si>
    <t xml:space="preserve">ELPASELECOM</t>
  </si>
  <si>
    <t xml:space="preserve">JOHNSMANINT</t>
  </si>
  <si>
    <t xml:space="preserve">OGEENERES</t>
  </si>
  <si>
    <t xml:space="preserve">IGIRES</t>
  </si>
  <si>
    <t xml:space="preserve">CHASEMANBANCOR</t>
  </si>
  <si>
    <t xml:space="preserve">BERRYPETCO</t>
  </si>
  <si>
    <t xml:space="preserve">AVISTACORP</t>
  </si>
  <si>
    <t xml:space="preserve">BROOKLYN</t>
  </si>
  <si>
    <t xml:space="preserve">IDACORPENECOR</t>
  </si>
  <si>
    <t xml:space="preserve">SOCIETE</t>
  </si>
  <si>
    <t xml:space="preserve">ORMET</t>
  </si>
  <si>
    <t xml:space="preserve">HALLWOODENECOR</t>
  </si>
  <si>
    <t xml:space="preserve">CANADIANNATRES</t>
  </si>
  <si>
    <t xml:space="preserve">NRGPOWMAR</t>
  </si>
  <si>
    <t xml:space="preserve">TEXEXENEPAR</t>
  </si>
  <si>
    <t xml:space="preserve">METROPOLATLRAP</t>
  </si>
  <si>
    <t xml:space="preserve">UTILICORP</t>
  </si>
  <si>
    <t xml:space="preserve">AGAVEENECOM</t>
  </si>
  <si>
    <t xml:space="preserve">TEXICAN</t>
  </si>
  <si>
    <t xml:space="preserve">NJR ENERGY</t>
  </si>
  <si>
    <t xml:space="preserve">EMPIREDISTELE</t>
  </si>
  <si>
    <t xml:space="preserve">WESTERNRES</t>
  </si>
  <si>
    <t xml:space="preserve">DUKEENEFUELLC</t>
  </si>
  <si>
    <t xml:space="preserve">LOUISDRECOR</t>
  </si>
  <si>
    <t xml:space="preserve">EEXEPCO</t>
  </si>
  <si>
    <t xml:space="preserve">CARGILLENEA D</t>
  </si>
  <si>
    <t xml:space="preserve">FRITO</t>
  </si>
  <si>
    <t xml:space="preserve">CALIFORNENEHUB</t>
  </si>
  <si>
    <t xml:space="preserve">SEQUENTENEMANLP</t>
  </si>
  <si>
    <t xml:space="preserve">KENNEDYOIL</t>
  </si>
  <si>
    <t xml:space="preserve">CITY OF MESA</t>
  </si>
  <si>
    <t xml:space="preserve">NINEENESER</t>
  </si>
  <si>
    <t xml:space="preserve">CORALENECAN</t>
  </si>
  <si>
    <t xml:space="preserve">CANANATRES</t>
  </si>
  <si>
    <t xml:space="preserve">CASCADENATGASCO</t>
  </si>
  <si>
    <t xml:space="preserve">KERRMCGEENESER</t>
  </si>
  <si>
    <t xml:space="preserve">NEXENMARKET</t>
  </si>
  <si>
    <t xml:space="preserve">ELKRIVPUB</t>
  </si>
  <si>
    <t xml:space="preserve">NCENTRALOIL</t>
  </si>
  <si>
    <t xml:space="preserve">TORONTODOMBANK</t>
  </si>
  <si>
    <t xml:space="preserve">PEPCOGASSER</t>
  </si>
  <si>
    <t xml:space="preserve">THIELEKAOCOM</t>
  </si>
  <si>
    <t xml:space="preserve">HOUSTONENESER</t>
  </si>
  <si>
    <t xml:space="preserve">COPAMEXSA</t>
  </si>
  <si>
    <t xml:space="preserve">HEARTLANSTE</t>
  </si>
  <si>
    <t xml:space="preserve">DYNEGYCAN</t>
  </si>
  <si>
    <t xml:space="preserve">MERRILL</t>
  </si>
  <si>
    <t xml:space="preserve">SEMPRAENESOLU</t>
  </si>
  <si>
    <t xml:space="preserve">PASADENA</t>
  </si>
  <si>
    <t xml:space="preserve">FLORIDAGASUTI</t>
  </si>
  <si>
    <t xml:space="preserve">PRAXAIR</t>
  </si>
  <si>
    <t xml:space="preserve">QUESTARENETRA</t>
  </si>
  <si>
    <t xml:space="preserve">CENEXHARSTA</t>
  </si>
  <si>
    <t xml:space="preserve">WILLIAMSPRORMT</t>
  </si>
  <si>
    <t xml:space="preserve">EQUISTARCHEL P</t>
  </si>
  <si>
    <t xml:space="preserve">COOK</t>
  </si>
  <si>
    <t xml:space="preserve">CENTRALILLLIGCO</t>
  </si>
  <si>
    <t xml:space="preserve">DUKEENEMARLTD</t>
  </si>
  <si>
    <t xml:space="preserve">AECMARUSA</t>
  </si>
  <si>
    <t xml:space="preserve">AECMAR</t>
  </si>
  <si>
    <t xml:space="preserve">ROYSTERCLA</t>
  </si>
  <si>
    <t xml:space="preserve">MOUNTAINEERGASC</t>
  </si>
  <si>
    <t xml:space="preserve">BURLINGTON RES</t>
  </si>
  <si>
    <t xml:space="preserve">SEVIERCOUNTY</t>
  </si>
  <si>
    <t xml:space="preserve">VASTARGAS</t>
  </si>
  <si>
    <t xml:space="preserve">CORALENERES</t>
  </si>
  <si>
    <t xml:space="preserve">OLDWORIND</t>
  </si>
  <si>
    <t xml:space="preserve">CMSFIESER</t>
  </si>
  <si>
    <t xml:space="preserve">DYNEGYCANMAR</t>
  </si>
  <si>
    <t xml:space="preserve">NORTHCOAENE</t>
  </si>
  <si>
    <t xml:space="preserve">WILLIAMS-CLAY</t>
  </si>
  <si>
    <t xml:space="preserve">NUIENEBRO</t>
  </si>
  <si>
    <t xml:space="preserve">USBRICK</t>
  </si>
  <si>
    <t xml:space="preserve">SPRAGUEENECOR</t>
  </si>
  <si>
    <t xml:space="preserve">GULFGAS</t>
  </si>
  <si>
    <t xml:space="preserve">SOUTHERNCOMSER</t>
  </si>
  <si>
    <t xml:space="preserve">HOPEWELLCOGLIM</t>
  </si>
  <si>
    <t xml:space="preserve">FLORIDASTATE</t>
  </si>
  <si>
    <t xml:space="preserve">COENERGYTRA</t>
  </si>
  <si>
    <t xml:space="preserve">ENGAGEENECAN</t>
  </si>
  <si>
    <t xml:space="preserve">INTERCONRES</t>
  </si>
  <si>
    <t xml:space="preserve">DIRECT ENERGY</t>
  </si>
  <si>
    <t xml:space="preserve">PROCGA</t>
  </si>
  <si>
    <t xml:space="preserve">CONSOLIDEDIENE</t>
  </si>
  <si>
    <t xml:space="preserve">COSTEEL</t>
  </si>
  <si>
    <t xml:space="preserve">TRIGENNASENE</t>
  </si>
  <si>
    <t xml:space="preserve">MXENERGYCOM</t>
  </si>
  <si>
    <t xml:space="preserve">AQUILA</t>
  </si>
  <si>
    <t xml:space="preserve">RELIANTENEENT</t>
  </si>
  <si>
    <t xml:space="preserve">OSPRAIEPORLTD</t>
  </si>
  <si>
    <t xml:space="preserve">GREATRIVENE</t>
  </si>
  <si>
    <t xml:space="preserve">CARGILL</t>
  </si>
  <si>
    <t xml:space="preserve">PETROGULCOR</t>
  </si>
  <si>
    <t xml:space="preserve">TENNESSEENEACQ</t>
  </si>
  <si>
    <t xml:space="preserve">NICORENELLC</t>
  </si>
  <si>
    <t xml:space="preserve">TRCOPECOM</t>
  </si>
  <si>
    <t xml:space="preserve">EASTNMNATGASASS</t>
  </si>
  <si>
    <t xml:space="preserve">SOUTHFLONATGAS</t>
  </si>
  <si>
    <t xml:space="preserve">MUNIGASAUTHMISS</t>
  </si>
  <si>
    <t xml:space="preserve">NORTHERNSTAPOWC</t>
  </si>
  <si>
    <t xml:space="preserve">LAMINADODEBAR</t>
  </si>
  <si>
    <t xml:space="preserve">SOUTHJERRES</t>
  </si>
  <si>
    <t xml:space="preserve">CARGILLENETRA</t>
  </si>
  <si>
    <t xml:space="preserve">AQUILADALMARLP</t>
  </si>
  <si>
    <t xml:space="preserve">WOODWARDMARL L</t>
  </si>
  <si>
    <t xml:space="preserve">COMPANIAMINAUT</t>
  </si>
  <si>
    <t xml:space="preserve">SCANAENGRY</t>
  </si>
  <si>
    <t xml:space="preserve">AQUILACANCOR</t>
  </si>
  <si>
    <t xml:space="preserve">CLECOMARAND</t>
  </si>
  <si>
    <t xml:space="preserve">ALLIANCEENERGY</t>
  </si>
  <si>
    <t xml:space="preserve">KEYSPANENECOR</t>
  </si>
  <si>
    <t xml:space="preserve">RELIANTENESER1</t>
  </si>
  <si>
    <t xml:space="preserve">MIRANTCANENE</t>
  </si>
  <si>
    <t xml:space="preserve">CACTUSHYDIIILP</t>
  </si>
  <si>
    <t xml:space="preserve">NJRENESER</t>
  </si>
  <si>
    <t xml:space="preserve">JEFFERSOCOCCOU</t>
  </si>
  <si>
    <t xml:space="preserve">TEXLAENEMAN</t>
  </si>
  <si>
    <t xml:space="preserve">NICORGASCOM</t>
  </si>
  <si>
    <t xml:space="preserve">KAZTEXENEMAN</t>
  </si>
  <si>
    <t xml:space="preserve">MUDO</t>
  </si>
  <si>
    <t xml:space="preserve">PANCANADIAN</t>
  </si>
  <si>
    <t xml:space="preserve">PTEH</t>
  </si>
  <si>
    <t xml:space="preserve">PMITRADLTD</t>
  </si>
  <si>
    <t xml:space="preserve">HOWELLPET</t>
  </si>
  <si>
    <t xml:space="preserve">HUNTPETCOR</t>
  </si>
  <si>
    <t xml:space="preserve">TRANSCANGASSERD</t>
  </si>
  <si>
    <t xml:space="preserve">RLAC</t>
  </si>
  <si>
    <t xml:space="preserve">BOONVILLENATGAS</t>
  </si>
  <si>
    <t xml:space="preserve">INDIANAUTILI</t>
  </si>
  <si>
    <t xml:space="preserve">ENERGYMARAD</t>
  </si>
  <si>
    <t xml:space="preserve">NORAMPAC</t>
  </si>
  <si>
    <t xml:space="preserve">TIGERNATGAS</t>
  </si>
  <si>
    <t xml:space="preserve">SMURFITSTOCON</t>
  </si>
  <si>
    <t xml:space="preserve">CALPINEPROSER</t>
  </si>
  <si>
    <t xml:space="preserve">PHILADELGASWOR</t>
  </si>
  <si>
    <t xml:space="preserve">DOMINIONEXPPRO</t>
  </si>
  <si>
    <t xml:space="preserve">AMERENSERCOM</t>
  </si>
  <si>
    <t xml:space="preserve">SELECTENENEW</t>
  </si>
  <si>
    <t xml:space="preserve">POCOMAR</t>
  </si>
  <si>
    <t xml:space="preserve">EXXONMOBGASMAR</t>
  </si>
  <si>
    <t xml:space="preserve">SUMMITENELLC</t>
  </si>
  <si>
    <t xml:space="preserve">ALCOA</t>
  </si>
  <si>
    <t xml:space="preserve">CENTRALHUDSON</t>
  </si>
  <si>
    <t xml:space="preserve">UNITEDTECCOR</t>
  </si>
  <si>
    <t xml:space="preserve">C&amp;LPET</t>
  </si>
  <si>
    <t xml:space="preserve">IOWAELECX</t>
  </si>
  <si>
    <t xml:space="preserve">SOUTHERNNATGASC</t>
  </si>
  <si>
    <t xml:space="preserve">PARALANCO</t>
  </si>
  <si>
    <t xml:space="preserve">CUMBERLAVALRES</t>
  </si>
  <si>
    <t xml:space="preserve">STMARYSPRO</t>
  </si>
  <si>
    <t xml:space="preserve">RICELANDPETCOM</t>
  </si>
  <si>
    <t xml:space="preserve">RALACOVEN</t>
  </si>
  <si>
    <t xml:space="preserve">RETEX</t>
  </si>
  <si>
    <t xml:space="preserve">WINCUPHOL</t>
  </si>
  <si>
    <t xml:space="preserve">BOSTON</t>
  </si>
  <si>
    <t xml:space="preserve">E.I.</t>
  </si>
  <si>
    <t xml:space="preserve">OGLETHORPOW</t>
  </si>
  <si>
    <t xml:space="preserve">STATESTRBAN</t>
  </si>
  <si>
    <t xml:space="preserve">STEVENSOILAND</t>
  </si>
  <si>
    <t xml:space="preserve">TRANSAENEMARUS</t>
  </si>
  <si>
    <t xml:space="preserve">WEXFORDSPEINV</t>
  </si>
  <si>
    <t xml:space="preserve">TERRANITLIM</t>
  </si>
  <si>
    <t xml:space="preserve">PETROUSLLC</t>
  </si>
  <si>
    <t xml:space="preserve">RICHNERCE</t>
  </si>
  <si>
    <t xml:space="preserve">MINERALSMANSER</t>
  </si>
  <si>
    <t xml:space="preserve">BPCANENECOM</t>
  </si>
  <si>
    <t xml:space="preserve">TRANSCANENEMAR</t>
  </si>
  <si>
    <t xml:space="preserve">KSTARVPPLP</t>
  </si>
  <si>
    <t xml:space="preserve">MCKENZIE LAND</t>
  </si>
  <si>
    <t xml:space="preserve">CASTLEPOWLLC</t>
  </si>
  <si>
    <t xml:space="preserve">TORCHENETM</t>
  </si>
  <si>
    <t xml:space="preserve">CRESTARENEMAR</t>
  </si>
  <si>
    <t xml:space="preserve">CONSOLIDEDISOL</t>
  </si>
  <si>
    <t xml:space="preserve">TRANSCANGASSERI</t>
  </si>
  <si>
    <t xml:space="preserve">MCELVAINOILGAS</t>
  </si>
  <si>
    <t xml:space="preserve">MARATHON</t>
  </si>
  <si>
    <t xml:space="preserve">JONAN</t>
  </si>
  <si>
    <t xml:space="preserve">GRUPOPETSA</t>
  </si>
  <si>
    <t xml:space="preserve">CROSSOILREF</t>
  </si>
  <si>
    <t xml:space="preserve">TOTALFINAELFGAS</t>
  </si>
  <si>
    <t xml:space="preserve">RICHARDSENEMAR</t>
  </si>
  <si>
    <t xml:space="preserve">PRISMGASSYS</t>
  </si>
  <si>
    <t xml:space="preserve">SWIFT</t>
  </si>
  <si>
    <t xml:space="preserve">POWERGASMAR</t>
  </si>
  <si>
    <t xml:space="preserve">RILEYSCOGAS</t>
  </si>
  <si>
    <t xml:space="preserve">NORTHWEST</t>
  </si>
  <si>
    <t xml:space="preserve">AQUILAMERSERINT</t>
  </si>
  <si>
    <t xml:space="preserve">DOMFIESER</t>
  </si>
  <si>
    <t xml:space="preserve">MERITPARLP</t>
  </si>
  <si>
    <t xml:space="preserve">COASTENEGRO</t>
  </si>
  <si>
    <t xml:space="preserve">MERITENEPARVIII</t>
  </si>
  <si>
    <t xml:space="preserve">COLLINS-T</t>
  </si>
  <si>
    <t xml:space="preserve">SANCHEZOILGAS</t>
  </si>
  <si>
    <t xml:space="preserve">ANDERSONEXPL</t>
  </si>
  <si>
    <t xml:space="preserve">POLYKRONSADE</t>
  </si>
  <si>
    <t xml:space="preserve">HQENESER1</t>
  </si>
  <si>
    <t xml:space="preserve">TXUENETRCANL</t>
  </si>
  <si>
    <t xml:space="preserve">AMERICANASS200</t>
  </si>
  <si>
    <t xml:space="preserve">BPCANENEMAR</t>
  </si>
  <si>
    <t xml:space="preserve">ENLINEENESOL</t>
  </si>
  <si>
    <t xml:space="preserve">PRIMAENECOR</t>
  </si>
  <si>
    <t xml:space="preserve">NYLONDEMEX</t>
  </si>
  <si>
    <t xml:space="preserve">HEARTLANENEGRO</t>
  </si>
  <si>
    <t xml:space="preserve">EXTERNALGAS1W</t>
  </si>
  <si>
    <t xml:space="preserve">PETROCANHYD</t>
  </si>
  <si>
    <t xml:space="preserve">KONALTD</t>
  </si>
  <si>
    <t xml:space="preserve">NGTSLLC</t>
  </si>
  <si>
    <t xml:space="preserve">SOUTHERNNATGAS</t>
  </si>
  <si>
    <t xml:space="preserve">BONNEVILLE</t>
  </si>
  <si>
    <t xml:space="preserve">PRIMARYNATRES</t>
  </si>
  <si>
    <t xml:space="preserve">CONOCOCANENE</t>
  </si>
  <si>
    <t xml:space="preserve">IDELPROSADE</t>
  </si>
  <si>
    <t xml:space="preserve">LOSANGELWATPOW</t>
  </si>
  <si>
    <t xml:space="preserve">PGEENETRACAN</t>
  </si>
  <si>
    <t xml:space="preserve">BPENERGYCO</t>
  </si>
  <si>
    <t xml:space="preserve">WISCONP&amp;L</t>
  </si>
  <si>
    <t xml:space="preserve">NICORENELLC1</t>
  </si>
  <si>
    <t xml:space="preserve">BLACKSTOMIN</t>
  </si>
  <si>
    <t xml:space="preserve">TRISTARGASMARCO</t>
  </si>
  <si>
    <t xml:space="preserve">PG&amp;ECOR</t>
  </si>
  <si>
    <t xml:space="preserve">UNIVEXSA</t>
  </si>
  <si>
    <t xml:space="preserve">EQUIVATRACOM</t>
  </si>
  <si>
    <t xml:space="preserve">THERMO</t>
  </si>
  <si>
    <t xml:space="preserve">BRAVONATRES</t>
  </si>
  <si>
    <t xml:space="preserve">PHILLIPSPROCOM</t>
  </si>
  <si>
    <t xml:space="preserve">FERSINSAGISBRO</t>
  </si>
  <si>
    <t xml:space="preserve">WESTERNGASRESO</t>
  </si>
  <si>
    <t xml:space="preserve">FIBRASQUISA</t>
  </si>
  <si>
    <t xml:space="preserve">ALLEGHENENESUP</t>
  </si>
  <si>
    <t xml:space="preserve">SMITHBARAAAENE</t>
  </si>
  <si>
    <t xml:space="preserve">CONSUMERS</t>
  </si>
  <si>
    <t xml:space="preserve">EEXCORP</t>
  </si>
  <si>
    <t xml:space="preserve">TEXASGENLAND</t>
  </si>
  <si>
    <t xml:space="preserve">MEXICHEMSA</t>
  </si>
  <si>
    <t xml:space="preserve">NEMAKSA</t>
  </si>
  <si>
    <t xml:space="preserve">DUKEENENGLLP</t>
  </si>
  <si>
    <t xml:space="preserve">SOCAL</t>
  </si>
  <si>
    <t xml:space="preserve">PIONEERNATRES</t>
  </si>
  <si>
    <t xml:space="preserve">AMERADA</t>
  </si>
  <si>
    <t xml:space="preserve">GLENCORELTD</t>
  </si>
  <si>
    <t xml:space="preserve">AEC-OIL&amp;GAS</t>
  </si>
  <si>
    <t xml:space="preserve">ENCOREACQCOM</t>
  </si>
  <si>
    <t xml:space="preserve">SITHEENE</t>
  </si>
  <si>
    <t xml:space="preserve">PURERESLP</t>
  </si>
  <si>
    <t xml:space="preserve">SAPIENTENECOR</t>
  </si>
  <si>
    <t xml:space="preserve">ST.MARY LAND</t>
  </si>
  <si>
    <t xml:space="preserve">SUPERIOR</t>
  </si>
  <si>
    <t xml:space="preserve">MARKWESTHYD</t>
  </si>
  <si>
    <t xml:space="preserve">NPC</t>
  </si>
  <si>
    <t xml:space="preserve">VENOCO</t>
  </si>
  <si>
    <t xml:space="preserve">DUKEFSVCMAR</t>
  </si>
  <si>
    <t xml:space="preserve">ELMRIDEXP</t>
  </si>
  <si>
    <t xml:space="preserve">BANKONENAT</t>
  </si>
  <si>
    <t xml:space="preserve">UNOCAL</t>
  </si>
  <si>
    <t xml:space="preserve">WESTPORTOILGAS</t>
  </si>
  <si>
    <t xml:space="preserve">MIECO</t>
  </si>
  <si>
    <t xml:space="preserve">TENASKAIII</t>
  </si>
  <si>
    <t xml:space="preserve">ENTERGYKOCTRA</t>
  </si>
  <si>
    <t xml:space="preserve">LGEENEMAR</t>
  </si>
  <si>
    <t xml:space="preserve">SAMSONINVCOM</t>
  </si>
  <si>
    <t xml:space="preserve">PATINAOILGAS</t>
  </si>
  <si>
    <t xml:space="preserve">NATIONALENEGRO</t>
  </si>
  <si>
    <t xml:space="preserve">ASPECTRESLLC</t>
  </si>
  <si>
    <t xml:space="preserve">NGENETRA</t>
  </si>
  <si>
    <t xml:space="preserve">DEUTSCHEBANAKT</t>
  </si>
  <si>
    <t xml:space="preserve">AESNEWENE</t>
  </si>
  <si>
    <t xml:space="preserve">CROSSTEXENESER</t>
  </si>
  <si>
    <t xml:space="preserve">HOUSTON EXPLOR</t>
  </si>
  <si>
    <t xml:space="preserve">BARCLAYS_BANK</t>
  </si>
  <si>
    <t xml:space="preserve">TRACTEBEENEMAR</t>
  </si>
  <si>
    <t xml:space="preserve">DEUTSHCEBANAG</t>
  </si>
  <si>
    <t xml:space="preserve">PPL E</t>
  </si>
  <si>
    <t xml:space="preserve">BURLINGTRESTRA</t>
  </si>
  <si>
    <t xml:space="preserve">BANKMONTREALCAN</t>
  </si>
  <si>
    <t xml:space="preserve">SAMEDAN</t>
  </si>
  <si>
    <t xml:space="preserve">CATEQUILPARLP</t>
  </si>
  <si>
    <t xml:space="preserve">AMERADAHESCOM</t>
  </si>
  <si>
    <t xml:space="preserve">CALLON-PET</t>
  </si>
  <si>
    <t xml:space="preserve">EXCORES</t>
  </si>
  <si>
    <t xml:space="preserve">CROSSTIMBERS</t>
  </si>
  <si>
    <t xml:space="preserve">SENECA-RES-CORP</t>
  </si>
  <si>
    <t xml:space="preserve">VITROCORSA</t>
  </si>
  <si>
    <t xml:space="preserve">ENERGENRESCOR</t>
  </si>
  <si>
    <t xml:space="preserve">GRUPOIMSSA</t>
  </si>
  <si>
    <t xml:space="preserve">CONTOURENECO</t>
  </si>
  <si>
    <t xml:space="preserve">ENERGYUSA</t>
  </si>
  <si>
    <t xml:space="preserve">CATEQUILPARLTD</t>
  </si>
  <si>
    <t xml:space="preserve">CINERGYMARTRA</t>
  </si>
  <si>
    <t xml:space="preserve">TENASKA</t>
  </si>
  <si>
    <t xml:space="preserve">PGEENETRAGAS</t>
  </si>
  <si>
    <t xml:space="preserve">JARON</t>
  </si>
  <si>
    <t xml:space="preserve">AEPENESER</t>
  </si>
  <si>
    <t xml:space="preserve">HESSENETRA</t>
  </si>
  <si>
    <t xml:space="preserve">DENBURYRES</t>
  </si>
  <si>
    <t xml:space="preserve">AQUILA RISK</t>
  </si>
  <si>
    <t xml:space="preserve">ONEOKMARTRA</t>
  </si>
  <si>
    <t xml:space="preserve">SWISSREFIN</t>
  </si>
  <si>
    <t xml:space="preserve">CITIBANK</t>
  </si>
  <si>
    <t xml:space="preserve">CREDITSUIFIN</t>
  </si>
  <si>
    <t xml:space="preserve">MIRANTAMEENE</t>
  </si>
  <si>
    <t xml:space="preserve">BANKAMENAT</t>
  </si>
  <si>
    <t xml:space="preserve">STONEVILLE</t>
  </si>
  <si>
    <t xml:space="preserve">KINMORINC</t>
  </si>
  <si>
    <t xml:space="preserve">PHIBROINC</t>
  </si>
  <si>
    <t xml:space="preserve">WILLIAMSENEMAR</t>
  </si>
  <si>
    <t xml:space="preserve">AMERPUBENE</t>
  </si>
  <si>
    <t xml:space="preserve">ELPASOMERLP</t>
  </si>
  <si>
    <t xml:space="preserve">MAHONIALTD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</si>
</sst>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[RED]&quot;-$&quot;#,##0"/>
    <numFmt numFmtId="166" formatCode="[$-409]m/d/yyyy"/>
    <numFmt numFmtId="167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FFFF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00FF"/>
        <bgColor rgb="FF0000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tted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dotted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dotted"/>
      <top style="medium"/>
      <bottom style="medium"/>
      <diagonal/>
    </border>
    <border diagonalUp="false" diagonalDown="false">
      <left style="thin"/>
      <right style="dotted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tted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dotted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6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8" createdVersion="3">
  <cacheSource type="worksheet">
    <worksheetSource ref="C3:L51" sheet="Sheet3"/>
  </cacheSource>
  <cacheFields count="10">
    <cacheField name="Counterparty" numFmtId="0">
      <sharedItems count="48">
        <s v="AIGENETRA"/>
        <s v="ALABAMAGASCOR"/>
        <s v="ANADARKOPETCOR"/>
        <s v="APS"/>
        <s v="BNPPARIBAS"/>
        <s v="BPCORNORAME"/>
        <s v="CALPINEENESER"/>
        <s v="CIBC"/>
        <s v="CITIZENSCOMCO"/>
        <s v="CMSMARSERTRA"/>
        <s v="CONAGRTRAGROINC"/>
        <s v="CONECTIVENESUP"/>
        <s v="CORALENEHOL"/>
        <s v="DUKEENETRA"/>
        <s v="DYNEGYMARAND"/>
        <s v="ENBRIDGEMARUS"/>
        <s v="EPRI"/>
        <s v="FIRSTENESOL"/>
        <s v="FP&amp;L"/>
        <s v="FPLENEPOW"/>
        <s v="HUBER-JM"/>
        <s v="JPMORGANCHABAN"/>
        <s v="LOUISDREENESER"/>
        <s v="MICHIGANCONGASC"/>
        <s v="MIDAMERIENECO"/>
        <s v="MORGAN"/>
        <s v="NOBLEGASMARKET"/>
        <s v="NYPA"/>
        <s v="OCCIDENTENEMAR"/>
        <s v="PCSNITFER"/>
        <s v="PRIORENECOR"/>
        <s v="PSEGENERES"/>
        <s v="PUBSERCOLORADO"/>
        <s v="PUGETSOUENE"/>
        <s v="RELIANTENESER"/>
        <s v="ROYALBANKCAN"/>
        <s v="SELECTENE"/>
        <s v="SEMPRAENETRA"/>
        <s v="TEXACOGASMKT"/>
        <s v="TEXACOINC"/>
        <s v="TRANSCANADA"/>
        <s v="TRIGENENERGY"/>
        <s v="TUDORPROTRA"/>
        <s v="TXUENETRACOM"/>
        <s v="VIRGINIAPOWENE"/>
        <s v="VITOLCAPMAN"/>
        <s v="WPSENGRYSVC"/>
        <s v="XTOENEINC"/>
      </sharedItems>
    </cacheField>
    <cacheField name="CPID" numFmtId="0">
      <sharedItems containsSemiMixedTypes="0" containsString="0" containsNumber="1" containsInteger="1" minValue="155" maxValue="167043" count="48">
        <n v="155"/>
        <n v="162"/>
        <n v="177"/>
        <n v="249"/>
        <n v="504"/>
        <n v="1421"/>
        <n v="1763"/>
        <n v="2166"/>
        <n v="2630"/>
        <n v="3022"/>
        <n v="3838"/>
        <n v="3947"/>
        <n v="4156"/>
        <n v="5225"/>
        <n v="6223"/>
        <n v="9409"/>
        <n v="11239"/>
        <n v="21581"/>
        <n v="26038"/>
        <n v="29605"/>
        <n v="45492"/>
        <n v="46388"/>
        <n v="49747"/>
        <n v="51163"/>
        <n v="53295"/>
        <n v="53747"/>
        <n v="54279"/>
        <n v="54979"/>
        <n v="55727"/>
        <n v="56631"/>
        <n v="57508"/>
        <n v="61981"/>
        <n v="63665"/>
        <n v="64168"/>
        <n v="65268"/>
        <n v="65291"/>
        <n v="66652"/>
        <n v="68254"/>
        <n v="71243"/>
        <n v="76640"/>
        <n v="79689"/>
        <n v="84074"/>
        <n v="90097"/>
        <n v="93526"/>
        <n v="96651"/>
        <n v="101418"/>
        <n v="154968"/>
        <n v="167043"/>
      </sharedItems>
    </cacheField>
    <cacheField name="Term Date" numFmtId="0">
      <sharedItems containsSemiMixedTypes="0" containsNonDate="0" containsDate="1" containsString="0" minDate="2001-11-28T00:00:00" maxDate="2002-03-20T00:00:00" count="16">
        <d v="2001-11-28T00:00:00"/>
        <d v="2001-11-29T00:00:00"/>
        <d v="2001-11-30T00:00:00"/>
        <d v="2001-12-01T00:00:00"/>
        <d v="2001-12-02T00:00:00"/>
        <d v="2001-12-03T00:00:00"/>
        <d v="2001-12-04T00:00:00"/>
        <d v="2001-12-05T00:00:00"/>
        <d v="2001-12-06T00:00:00"/>
        <d v="2001-12-10T00:00:00"/>
        <d v="2001-12-14T00:00:00"/>
        <d v="2001-12-20T00:00:00"/>
        <d v="2001-12-31T00:00:00"/>
        <d v="2002-01-17T00:00:00"/>
        <d v="2002-02-26T00:00:00"/>
        <d v="2002-03-20T00:00:00"/>
      </sharedItems>
    </cacheField>
    <cacheField name="Financial MTM" numFmtId="0">
      <sharedItems containsString="0" containsBlank="1" containsNumber="1" containsInteger="1" minValue="-12226925" maxValue="296942579" count="43">
        <n v="-12226925"/>
        <n v="-2918310"/>
        <n v="164422"/>
        <n v="9223979"/>
        <n v="10396710"/>
        <n v="11322085"/>
        <n v="11361522"/>
        <n v="11787596"/>
        <n v="12451546"/>
        <n v="12619324"/>
        <n v="12936213"/>
        <n v="12941466"/>
        <n v="12985374"/>
        <n v="13441206"/>
        <n v="13678059"/>
        <n v="14046173"/>
        <n v="14197567"/>
        <n v="15400425"/>
        <n v="16850359"/>
        <n v="18059941"/>
        <n v="18348038"/>
        <n v="19872924"/>
        <n v="20142645"/>
        <n v="21094953"/>
        <n v="21876983"/>
        <n v="23837773"/>
        <n v="24968007"/>
        <n v="28286866"/>
        <n v="31932703"/>
        <n v="33273200"/>
        <n v="43165707"/>
        <n v="50062568"/>
        <n v="50209299"/>
        <n v="57011957"/>
        <n v="58884436"/>
        <n v="92795763"/>
        <n v="94050829"/>
        <n v="111782844"/>
        <n v="135501265"/>
        <n v="144994650"/>
        <n v="222534330"/>
        <n v="296942579"/>
        <m/>
      </sharedItems>
    </cacheField>
    <cacheField name="Financial Annuity" numFmtId="0">
      <sharedItems containsString="0" containsBlank="1" containsNumber="1" containsInteger="1" minValue="-163652109" maxValue="2753750" count="4">
        <n v="-163652109"/>
        <n v="-113293"/>
        <n v="2753750"/>
        <m/>
      </sharedItems>
    </cacheField>
    <cacheField name="Physical MTM" numFmtId="0">
      <sharedItems containsString="0" containsBlank="1" containsNumber="1" containsInteger="1" minValue="-1622109" maxValue="53211985" count="29">
        <n v="-1622109"/>
        <n v="-353999"/>
        <n v="-123637"/>
        <n v="-4650"/>
        <n v="-388"/>
        <n v="5184"/>
        <n v="10614"/>
        <n v="14127"/>
        <n v="18444"/>
        <n v="46182"/>
        <n v="56357"/>
        <n v="70209"/>
        <n v="87625"/>
        <n v="184217"/>
        <n v="353462"/>
        <n v="463934"/>
        <n v="505829"/>
        <n v="749712"/>
        <n v="752420"/>
        <n v="10647438"/>
        <n v="10746197"/>
        <n v="11749530"/>
        <n v="14493868"/>
        <n v="15673105"/>
        <n v="29994551"/>
        <n v="44545888"/>
        <n v="51725477"/>
        <n v="53211985"/>
        <m/>
      </sharedItems>
    </cacheField>
    <cacheField name="Physical Annuity" numFmtId="0">
      <sharedItems containsString="0" containsBlank="1" containsNumber="1" containsInteger="1" minValue="70741" maxValue="1731488" count="4">
        <n v="70741"/>
        <n v="883184"/>
        <n v="1731488"/>
        <m/>
      </sharedItems>
    </cacheField>
    <cacheField name="Total MTM" numFmtId="0">
      <sharedItems containsSemiMixedTypes="0" containsString="0" containsNumber="1" containsInteger="1" minValue="9223979" maxValue="295320470" count="48">
        <n v="9223979"/>
        <n v="10396710"/>
        <n v="10647438"/>
        <n v="10746197"/>
        <n v="11322085"/>
        <n v="11361522"/>
        <n v="11749530"/>
        <n v="11875221"/>
        <n v="12462160"/>
        <n v="12619324"/>
        <n v="12985374"/>
        <n v="13441206"/>
        <n v="13442042"/>
        <n v="13678059"/>
        <n v="13693886"/>
        <n v="14051357"/>
        <n v="14197567"/>
        <n v="14658290"/>
        <n v="15400425"/>
        <n v="15673105"/>
        <n v="16864486"/>
        <n v="18059941"/>
        <n v="18394220"/>
        <n v="19872924"/>
        <n v="20212854"/>
        <n v="21094953"/>
        <n v="21895427"/>
        <n v="23894130"/>
        <n v="24968007"/>
        <n v="28750800"/>
        <n v="29994551"/>
        <n v="31928053"/>
        <n v="33273200"/>
        <n v="39498552"/>
        <n v="41627578"/>
        <n v="43165707"/>
        <n v="49938931"/>
        <n v="50393516"/>
        <n v="53211985"/>
        <n v="57011957"/>
        <n v="58884436"/>
        <n v="93149225"/>
        <n v="93696830"/>
        <n v="112532556"/>
        <n v="135501265"/>
        <n v="144994262"/>
        <n v="222534330"/>
        <n v="295320470"/>
      </sharedItems>
    </cacheField>
    <cacheField name="Total Annuity" numFmtId="0">
      <sharedItems containsSemiMixedTypes="0" containsString="0" containsNumber="1" containsInteger="1" minValue="-163652109" maxValue="2753750" count="7">
        <n v="-163652109"/>
        <n v="-113293"/>
        <n v="0"/>
        <n v="70741"/>
        <n v="883184"/>
        <n v="1731488"/>
        <n v="2753750"/>
      </sharedItems>
    </cacheField>
    <cacheField name="Total Value" numFmtId="0">
      <sharedItems containsSemiMixedTypes="0" containsString="0" containsNumber="1" containsInteger="1" minValue="-18657847" maxValue="295320470" count="48">
        <n v="-18657847"/>
        <n v="9223979"/>
        <n v="10396710"/>
        <n v="10647438"/>
        <n v="11322085"/>
        <n v="11361522"/>
        <n v="11629381"/>
        <n v="11749530"/>
        <n v="11875221"/>
        <n v="12462160"/>
        <n v="12619324"/>
        <n v="12985374"/>
        <n v="13441206"/>
        <n v="13442042"/>
        <n v="13678059"/>
        <n v="13693886"/>
        <n v="14051357"/>
        <n v="14197567"/>
        <n v="14729031"/>
        <n v="15400425"/>
        <n v="15559812"/>
        <n v="16864486"/>
        <n v="18059941"/>
        <n v="18394220"/>
        <n v="19872924"/>
        <n v="20212854"/>
        <n v="21094953"/>
        <n v="21895427"/>
        <n v="23894130"/>
        <n v="24968007"/>
        <n v="28750800"/>
        <n v="29994551"/>
        <n v="31928053"/>
        <n v="33273200"/>
        <n v="39498552"/>
        <n v="43165707"/>
        <n v="43359066"/>
        <n v="49938931"/>
        <n v="50393516"/>
        <n v="53211985"/>
        <n v="57011957"/>
        <n v="58884436"/>
        <n v="93149225"/>
        <n v="96450580"/>
        <n v="112532556"/>
        <n v="135501265"/>
        <n v="222534330"/>
        <n v="29532047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66" createdVersion="3">
  <cacheSource type="worksheet">
    <worksheetSource ref="C3:L369" sheet="Sheet3"/>
  </cacheSource>
  <cacheFields count="10">
    <cacheField name="Counterparty" numFmtId="0">
      <sharedItems count="366">
        <s v="ADAMSRESMAR"/>
        <s v="AEC-OIL&amp;GAS"/>
        <s v="AECMAR"/>
        <s v="AECMARUSA"/>
        <s v="AEPENESER"/>
        <s v="AESNEWENE"/>
        <s v="AGAVEENECOM"/>
        <s v="AIGENETRA"/>
        <s v="ALABAMAGASCOR"/>
        <s v="ALCOA"/>
        <s v="ALLEGHENENESUP"/>
        <s v="ALLIANCEENERGY"/>
        <s v="AMERADA"/>
        <s v="AMERADAHESCOM"/>
        <s v="AMERENSERCOM"/>
        <s v="AMERICANASS200"/>
        <s v="AMERPUBENE"/>
        <s v="ANADARKOPETCOR"/>
        <s v="ANDERSONEXPL"/>
        <s v="APS"/>
        <s v="AQUILA"/>
        <s v="AQUILA RISK"/>
        <s v="AQUILACANCOR"/>
        <s v="AQUILADALMARLP"/>
        <s v="AQUILAMERSERINT"/>
        <s v="ASPECTRESLLC"/>
        <s v="AVISTACORP"/>
        <s v="AVISTAENE"/>
        <s v="BANKAMENAT"/>
        <s v="BANKMONTREALCAN"/>
        <s v="BANKONENAT"/>
        <s v="BARCLAYS_BANK"/>
        <s v="BERRYPETCO"/>
        <s v="BLACKSTOMIN"/>
        <s v="BNPPARIBAS"/>
        <s v="BONNEVILLE"/>
        <s v="BOONVILLENATGAS"/>
        <s v="BOSTON"/>
        <s v="BPCANENECOM"/>
        <s v="BPCANENEMAR"/>
        <s v="BPCORNORAME"/>
        <s v="BPENERGYCO"/>
        <s v="BRAVONATRES"/>
        <s v="BROOKLYN"/>
        <s v="BURLINGTON RES"/>
        <s v="BURLINGTRESTRA"/>
        <s v="C&amp;LPET"/>
        <s v="CACTUSHYDIIILP"/>
        <s v="CALIFORNENEHUB"/>
        <s v="CALLON-PET"/>
        <s v="CALPINEENESER"/>
        <s v="CALPINEPROSER"/>
        <s v="CANADIANNATRES"/>
        <s v="CANANATRES"/>
        <s v="CARGILL"/>
        <s v="CARGILLENEA D"/>
        <s v="CARGILLENETRA"/>
        <s v="CASCADENATGASCO"/>
        <s v="CASTLEPOWLLC"/>
        <s v="CATEQUILPARLP"/>
        <s v="CATEQUILPARLTD"/>
        <s v="CENEXHARSTA"/>
        <s v="CENTRALHUDSON"/>
        <s v="CENTRALILLLIGCO"/>
        <s v="CHASEMANBANCOR"/>
        <s v="CIBC"/>
        <s v="CINERGYMARTRA"/>
        <s v="CITIBANK"/>
        <s v="CITIZENSCOMCO"/>
        <s v="CITY OF MESA"/>
        <s v="CLECOMARAND"/>
        <s v="CMSFIESER"/>
        <s v="CMSMARSERTRA"/>
        <s v="COASTENEGRO"/>
        <s v="COENERGYTRA"/>
        <s v="COLLINS-T"/>
        <s v="COMPANIAMINAUT"/>
        <s v="CONAGRTRAGROINC"/>
        <s v="CONECTIVENESUP"/>
        <s v="CONOCO"/>
        <s v="CONOCOCANENE"/>
        <s v="CONSOLIDEDIENE"/>
        <s v="CONSOLIDEDISOL"/>
        <s v="CONSUMERS"/>
        <s v="CONTOURENECO"/>
        <s v="COOK"/>
        <s v="COPAMEXSA"/>
        <s v="CORALENECAN"/>
        <s v="CORALENEHOL"/>
        <s v="CORALENERES"/>
        <s v="CORNERSTPROL P"/>
        <s v="COSTEEL"/>
        <s v="CREDITSUIFIN"/>
        <s v="CRESTARENEMAR"/>
        <s v="CROSSOILREF"/>
        <s v="CROSSTEXENESER"/>
        <s v="CROSSTIMBERS"/>
        <s v="CUMBERLAVALRES"/>
        <s v="DENBURYRES"/>
        <s v="DEUTSCHEBANAKT"/>
        <s v="DEUTSHCEBANAG"/>
        <s v="DIRECT ENERGY"/>
        <s v="DOMFIESER"/>
        <s v="DOMINIONEXPPRO"/>
        <s v="DUKEENEFUELLC"/>
        <s v="DUKEENEMARLTD"/>
        <s v="DUKEENEMER"/>
        <s v="DUKEENENGLLP"/>
        <s v="DUKEENETRA"/>
        <s v="DUKEFSVCMAR"/>
        <s v="DYNEGYCAN"/>
        <s v="DYNEGYCANMAR"/>
        <s v="DYNEGYMARAND"/>
        <s v="E.I."/>
        <s v="EASTNMNATGASASS"/>
        <s v="EEXCORP"/>
        <s v="EEXEPCO"/>
        <s v="ELKRIVPUB"/>
        <s v="ELMRIDEXP"/>
        <s v="ELPASELECOM"/>
        <s v="ELPASOMERLP"/>
        <s v="EMPIREDISTELE"/>
        <s v="ENBRIDGEMARUS"/>
        <s v="ENCOREACQCOM"/>
        <s v="ENERGENRESCOR"/>
        <s v="ENERGYMARAD"/>
        <s v="ENERGYUSA"/>
        <s v="ENGAGEENECAN"/>
        <s v="ENLINEENESOL"/>
        <s v="ENTERGYKOCTRA"/>
        <s v="EPRI"/>
        <s v="EQUISTARCHEL P"/>
        <s v="EQUIVATRACOM"/>
        <s v="EXCORES"/>
        <s v="EXTERNALGAS1W"/>
        <s v="EXXONMOBGASMAR"/>
        <s v="FERSINSAGISBRO"/>
        <s v="FIBRASQUISA"/>
        <s v="FIRSTENESOL"/>
        <s v="FLORIDAGASUTI"/>
        <s v="FLORIDASTATE"/>
        <s v="FP&amp;L"/>
        <s v="FPLENEPOW"/>
        <s v="FRITO"/>
        <s v="GLENCORELTD"/>
        <s v="GREATRIVENE"/>
        <s v="GRUPOIMSSA"/>
        <s v="GRUPOPETSA"/>
        <s v="GULFGAS"/>
        <s v="HALLWOODENECOR"/>
        <s v="HEARTLANENEGRO"/>
        <s v="HEARTLANSTE"/>
        <s v="HESSENETRA"/>
        <s v="HOPEWELLCOGLIM"/>
        <s v="HOUSTON EXPLOR"/>
        <s v="HOUSTONENESER"/>
        <s v="HOWELLPET"/>
        <s v="HQENESER1"/>
        <s v="HUBER-JM"/>
        <s v="HUNTPETCOR"/>
        <s v="IDACORPENECOR"/>
        <s v="IDELPROSADE"/>
        <s v="IGIRES"/>
        <s v="INDIANAUTILI"/>
        <s v="INTERCONRES"/>
        <s v="IOWAELECX"/>
        <s v="JARON"/>
        <s v="JEFFERSOCOCCOU"/>
        <s v="JOHNSMANINT"/>
        <s v="JONAN"/>
        <s v="JPMORGANCHABAN"/>
        <s v="KAZTEXENEMAN"/>
        <s v="KENNEDYOIL"/>
        <s v="KERRMCGEENESER"/>
        <s v="KERRMCGEROCMOU"/>
        <s v="KEYSPANENECOR"/>
        <s v="KINMORINC"/>
        <s v="KONALTD"/>
        <s v="KSTARVPPLP"/>
        <s v="LAMINADODEBAR"/>
        <s v="LGEENEMAR"/>
        <s v="LOSANGELWATPOW"/>
        <s v="LOUISDRECOR"/>
        <s v="LOUISDREENESER"/>
        <s v="MAHONIALTD"/>
        <s v="MARATHON"/>
        <s v="MARKWESTHYD"/>
        <s v="MCELVAINOILGAS"/>
        <s v="MCKENZIE LAND"/>
        <s v="MERITENEPARVIII"/>
        <s v="MERITPARLP"/>
        <s v="MERRILL"/>
        <s v="METROPOLATLRAP"/>
        <s v="MEXICHEMSA"/>
        <s v="MICHIGANCONGASC"/>
        <s v="MIDAMERIENECO"/>
        <s v="MIECO"/>
        <s v="MINERALSMANSER"/>
        <s v="MIRANTAMEENE"/>
        <s v="MIRANTCANENE"/>
        <s v="MORGAN"/>
        <s v="MOUNTAINEERGASC"/>
        <s v="MUDO"/>
        <s v="MUNIGASAUTHMISS"/>
        <s v="MXENERGYCOM"/>
        <s v="NATIONALENEGRO"/>
        <s v="NCENTRALOIL"/>
        <s v="NEMAKSA"/>
        <s v="NEXENMARKET"/>
        <s v="NGENETRA"/>
        <s v="NGTSLLC"/>
        <s v="NICORENELLC"/>
        <s v="NICORENELLC1"/>
        <s v="NICORGASCOM"/>
        <s v="NINEENESER"/>
        <s v="NJR ENERGY"/>
        <s v="NJRENESER"/>
        <s v="NOBLEGASMARKET"/>
        <s v="NORAMPAC"/>
        <s v="NORTHCOAENE"/>
        <s v="NORTHERNSTAPOWC"/>
        <s v="NORTHWEST"/>
        <s v="NPC"/>
        <s v="NRGPOWMAR"/>
        <s v="NUIENEBRO"/>
        <s v="NYLONDEMEX"/>
        <s v="NYPA"/>
        <s v="OCCIDENTENEMAR"/>
        <s v="OGEENERES"/>
        <s v="OGLETHORPOW"/>
        <s v="OLDWORIND"/>
        <s v="ONEOKMARTRA"/>
        <s v="ORMET"/>
        <s v="OSPRAIEPORLTD"/>
        <s v="PALOALTOCIT"/>
        <s v="PANCANADENESER"/>
        <s v="PANCANADIAN"/>
        <s v="PARALANCO"/>
        <s v="PASADENA"/>
        <s v="PATINAOILGAS"/>
        <s v="PCSNITFER"/>
        <s v="PEPCOGASSER"/>
        <s v="PETROCANHYD"/>
        <s v="PETROGULCOR"/>
        <s v="PETROUSLLC"/>
        <s v="PG&amp;ECOR"/>
        <s v="PGEENETRACAN"/>
        <s v="PGEENETRAGAS"/>
        <s v="PHIBROINC"/>
        <s v="PHILADELGASWOR"/>
        <s v="PHILLIPSPROCOM"/>
        <s v="PIONEERNATRES"/>
        <s v="PMITRADLTD"/>
        <s v="POCOMAR"/>
        <s v="POLYKRONSADE"/>
        <s v="POWERGASMAR"/>
        <s v="PPL E"/>
        <s v="PRAXAIR"/>
        <s v="PRIMAENECOR"/>
        <s v="PRIMARYNATRES"/>
        <s v="PRIORENECOR"/>
        <s v="PRISMGASSYS"/>
        <s v="PROCGA"/>
        <s v="PSEGENERES"/>
        <s v="PTEH"/>
        <s v="PUBSERCOLORADO"/>
        <s v="PUGETSOUENE"/>
        <s v="PURERESLP"/>
        <s v="QUESTARENETRA"/>
        <s v="RALACOVEN"/>
        <s v="RELIANTENEENT"/>
        <s v="RELIANTENESER"/>
        <s v="RELIANTENESER1"/>
        <s v="RETEX"/>
        <s v="RICELANDPETCOM"/>
        <s v="RICHARDSENEMAR"/>
        <s v="RICHNERCE"/>
        <s v="RILEYSCOGAS"/>
        <s v="RLAC"/>
        <s v="ROYALBANKCAN"/>
        <s v="ROYSTERCLA"/>
        <s v="SAMEDAN"/>
        <s v="SAMSONINVCOM"/>
        <s v="SANCHEZOILGAS"/>
        <s v="SAPIENTENECOR"/>
        <s v="SCANAENGRY"/>
        <s v="SELECTENE"/>
        <s v="SELECTENENEW"/>
        <s v="SEMPRAENESOLU"/>
        <s v="SEMPRAENETRA"/>
        <s v="SENECA-RES-CORP"/>
        <s v="SEQUENTENEMANLP"/>
        <s v="SEVIERCOUNTY"/>
        <s v="SITHEENE"/>
        <s v="SMITHBARAAAENE"/>
        <s v="SMURFITSTOCON"/>
        <s v="SOCAL"/>
        <s v="SOCIETE"/>
        <s v="SOUTHERNCOMSER"/>
        <s v="SOUTHERNNATGAS"/>
        <s v="SOUTHERNNATGASC"/>
        <s v="SOUTHFLONATGAS"/>
        <s v="SOUTHJERRES"/>
        <s v="SPRAGUEENECOR"/>
        <s v="ST.MARY LAND"/>
        <s v="STATESTRBAN"/>
        <s v="STEVENSOILAND"/>
        <s v="STMARYSPRO"/>
        <s v="STONEVILLE"/>
        <s v="SUMMITENELLC"/>
        <s v="SUPERIOR"/>
        <s v="SWIFT"/>
        <s v="SWISSREFIN"/>
        <s v="TENASKA"/>
        <s v="TENASKAIII"/>
        <s v="TENNESSEENEACQ"/>
        <s v="TERRANITLIM"/>
        <s v="TEXACOGASMKT"/>
        <s v="TEXACOINC"/>
        <s v="TEXASGENLAND"/>
        <s v="TEXEXENEPAR"/>
        <s v="TEXICAN"/>
        <s v="TEXLAENEMAN"/>
        <s v="THERMO"/>
        <s v="THIELEKAOCOM"/>
        <s v="TIGERNATGAS"/>
        <s v="TORCHENETM"/>
        <s v="TORONTODOMBANK"/>
        <s v="TOTALFINAELFGAS"/>
        <s v="TRACTEBEENEMAR"/>
        <s v="TRANSAENEMARUS"/>
        <s v="TRANSCANADA"/>
        <s v="TRANSCANENEMAR"/>
        <s v="TRANSCANGASSERD"/>
        <s v="TRANSCANGASSERI"/>
        <s v="TRCOPECOM"/>
        <s v="TRIGENENERGY"/>
        <s v="TRIGENNASENE"/>
        <s v="TRISTARGASMARCO"/>
        <s v="TUDORBVIGLO1"/>
        <s v="TUDORPROTRA"/>
        <s v="TXUENETRACOM"/>
        <s v="TXUENETRCANL"/>
        <s v="UNITEDTECCOR"/>
        <s v="UNIVEXSA"/>
        <s v="UNOCAL"/>
        <s v="USBRICK"/>
        <s v="UTILICORP"/>
        <s v="VASTARGAS"/>
        <s v="VENOCO"/>
        <s v="VIRGINIAPOWENE"/>
        <s v="VITOL S.A."/>
        <s v="VITOLCAPMAN"/>
        <s v="VITROCORSA"/>
        <s v="WESTERNGASRESO"/>
        <s v="WESTERNRES"/>
        <s v="WESTPORTOILGAS"/>
        <s v="WEXFORDSPEINV"/>
        <s v="WILLIAMS-CLAY"/>
        <s v="WILLIAMSENEMAR"/>
        <s v="WILLIAMSPRORMT"/>
        <s v="WINCUPHOL"/>
        <s v="WISCONP&amp;L"/>
        <s v="WOODWARDMARL L"/>
        <s v="WPSENGRYSVC"/>
        <s v="XTOENEINC"/>
      </sharedItems>
    </cacheField>
    <cacheField name="CPID" numFmtId="0">
      <sharedItems containsSemiMixedTypes="0" containsString="0" containsNumber="1" containsInteger="1" minValue="8" maxValue="200025" count="366">
        <n v="8"/>
        <n v="12"/>
        <n v="18"/>
        <n v="20"/>
        <n v="41"/>
        <n v="45"/>
        <n v="94"/>
        <n v="98"/>
        <n v="119"/>
        <n v="120"/>
        <n v="155"/>
        <n v="159"/>
        <n v="162"/>
        <n v="169"/>
        <n v="176"/>
        <n v="177"/>
        <n v="202"/>
        <n v="208"/>
        <n v="220"/>
        <n v="232"/>
        <n v="237"/>
        <n v="246"/>
        <n v="249"/>
        <n v="278"/>
        <n v="410"/>
        <n v="504"/>
        <n v="756"/>
        <n v="759"/>
        <n v="763"/>
        <n v="863"/>
        <n v="879"/>
        <n v="881"/>
        <n v="942"/>
        <n v="966"/>
        <n v="989"/>
        <n v="1001"/>
        <n v="1005"/>
        <n v="1264"/>
        <n v="1421"/>
        <n v="1615"/>
        <n v="1742"/>
        <n v="1763"/>
        <n v="1799"/>
        <n v="1901"/>
        <n v="1946"/>
        <n v="2094"/>
        <n v="2148"/>
        <n v="2160"/>
        <n v="2166"/>
        <n v="2250"/>
        <n v="2275"/>
        <n v="2325"/>
        <n v="2379"/>
        <n v="2446"/>
        <n v="2447"/>
        <n v="2630"/>
        <n v="2767"/>
        <n v="2818"/>
        <n v="2872"/>
        <n v="2899"/>
        <n v="2970"/>
        <n v="3022"/>
        <n v="3060"/>
        <n v="3078"/>
        <n v="3497"/>
        <n v="3723"/>
        <n v="3796"/>
        <n v="3838"/>
        <n v="3947"/>
        <n v="3996"/>
        <n v="4156"/>
        <n v="4215"/>
        <n v="5201"/>
        <n v="5225"/>
        <n v="5264"/>
        <n v="5280"/>
        <n v="5305"/>
        <n v="5435"/>
        <n v="5665"/>
        <n v="6175"/>
        <n v="6181"/>
        <n v="6198"/>
        <n v="6223"/>
        <n v="9409"/>
        <n v="9512"/>
        <n v="11108"/>
        <n v="11134"/>
        <n v="11135"/>
        <n v="11157"/>
        <n v="11170"/>
        <n v="11187"/>
        <n v="11239"/>
        <n v="11313"/>
        <n v="11338"/>
        <n v="11352"/>
        <n v="11386"/>
        <n v="21474"/>
        <n v="21581"/>
        <n v="26038"/>
        <n v="26047"/>
        <n v="26124"/>
        <n v="26138"/>
        <n v="26140"/>
        <n v="26146"/>
        <n v="26226"/>
        <n v="26313"/>
        <n v="26425"/>
        <n v="26427"/>
        <n v="26428"/>
        <n v="26476"/>
        <n v="26520"/>
        <n v="26712"/>
        <n v="27590"/>
        <n v="28326"/>
        <n v="28980"/>
        <n v="29605"/>
        <n v="29765"/>
        <n v="30063"/>
        <n v="30487"/>
        <n v="30497"/>
        <n v="31389"/>
        <n v="31699"/>
        <n v="32377"/>
        <n v="33034"/>
        <n v="33282"/>
        <n v="33367"/>
        <n v="33369"/>
        <n v="33931"/>
        <n v="34285"/>
        <n v="34526"/>
        <n v="34566"/>
        <n v="35645"/>
        <n v="36133"/>
        <n v="36136"/>
        <n v="36518"/>
        <n v="37167"/>
        <n v="37504"/>
        <n v="37810"/>
        <n v="45488"/>
        <n v="45492"/>
        <n v="45515"/>
        <n v="45648"/>
        <n v="45791"/>
        <n v="45829"/>
        <n v="46388"/>
        <n v="46565"/>
        <n v="46709"/>
        <n v="46832"/>
        <n v="47644"/>
        <n v="48477"/>
        <n v="49050"/>
        <n v="49262"/>
        <n v="49298"/>
        <n v="49333"/>
        <n v="49624"/>
        <n v="49747"/>
        <n v="49863"/>
        <n v="49935"/>
        <n v="50591"/>
        <n v="50700"/>
        <n v="51116"/>
        <n v="51129"/>
        <n v="51134"/>
        <n v="51163"/>
        <n v="51275"/>
        <n v="51389"/>
        <n v="51593"/>
        <n v="51880"/>
        <n v="52109"/>
        <n v="52321"/>
        <n v="52577"/>
        <n v="52595"/>
        <n v="53244"/>
        <n v="53295"/>
        <n v="53341"/>
        <n v="53350"/>
        <n v="53368"/>
        <n v="53461"/>
        <n v="53619"/>
        <n v="53747"/>
        <n v="53876"/>
        <n v="54279"/>
        <n v="54438"/>
        <n v="54461"/>
        <n v="54480"/>
        <n v="54979"/>
        <n v="54980"/>
        <n v="55109"/>
        <n v="55265"/>
        <n v="55286"/>
        <n v="55727"/>
        <n v="55776"/>
        <n v="55900"/>
        <n v="55947"/>
        <n v="56264"/>
        <n v="56554"/>
        <n v="56630"/>
        <n v="56631"/>
        <n v="56722"/>
        <n v="56786"/>
        <n v="56904"/>
        <n v="57251"/>
        <n v="57399"/>
        <n v="57508"/>
        <n v="57543"/>
        <n v="57621"/>
        <n v="57700"/>
        <n v="57799"/>
        <n v="58009"/>
        <n v="58177"/>
        <n v="58392"/>
        <n v="58402"/>
        <n v="58525"/>
        <n v="58772"/>
        <n v="58979"/>
        <n v="59471"/>
        <n v="60093"/>
        <n v="60220"/>
        <n v="61057"/>
        <n v="61493"/>
        <n v="61544"/>
        <n v="61608"/>
        <n v="61839"/>
        <n v="61981"/>
        <n v="62027"/>
        <n v="62200"/>
        <n v="62225"/>
        <n v="62413"/>
        <n v="62604"/>
        <n v="62708"/>
        <n v="63051"/>
        <n v="63298"/>
        <n v="63665"/>
        <n v="63727"/>
        <n v="63781"/>
        <n v="63925"/>
        <n v="64141"/>
        <n v="64168"/>
        <n v="64245"/>
        <n v="64516"/>
        <n v="65165"/>
        <n v="65246"/>
        <n v="65268"/>
        <n v="65291"/>
        <n v="65292"/>
        <n v="65293"/>
        <n v="65334"/>
        <n v="65376"/>
        <n v="65485"/>
        <n v="65599"/>
        <n v="65668"/>
        <n v="65788"/>
        <n v="66073"/>
        <n v="66242"/>
        <n v="66259"/>
        <n v="66283"/>
        <n v="66652"/>
        <n v="66682"/>
        <n v="66918"/>
        <n v="68254"/>
        <n v="68274"/>
        <n v="68285"/>
        <n v="68827"/>
        <n v="68856"/>
        <n v="69121"/>
        <n v="70526"/>
        <n v="70604"/>
        <n v="70730"/>
        <n v="70801"/>
        <n v="70891"/>
        <n v="71067"/>
        <n v="71096"/>
        <n v="71243"/>
        <n v="71363"/>
        <n v="71593"/>
        <n v="71639"/>
        <n v="72121"/>
        <n v="72209"/>
        <n v="72441"/>
        <n v="73293"/>
        <n v="73537"/>
        <n v="73555"/>
        <n v="73572"/>
        <n v="73698"/>
        <n v="73735"/>
        <n v="73741"/>
        <n v="73876"/>
        <n v="73927"/>
        <n v="73941"/>
        <n v="74175"/>
        <n v="74453"/>
        <n v="75073"/>
        <n v="75726"/>
        <n v="76528"/>
        <n v="76584"/>
        <n v="76640"/>
        <n v="76646"/>
        <n v="76789"/>
        <n v="77209"/>
        <n v="77277"/>
        <n v="77297"/>
        <n v="79146"/>
        <n v="79508"/>
        <n v="79689"/>
        <n v="80127"/>
        <n v="80245"/>
        <n v="80849"/>
        <n v="81506"/>
        <n v="81549"/>
        <n v="83443"/>
        <n v="83471"/>
        <n v="84074"/>
        <n v="84145"/>
        <n v="84234"/>
        <n v="84273"/>
        <n v="85213"/>
        <n v="85245"/>
        <n v="85442"/>
        <n v="86208"/>
        <n v="86611"/>
        <n v="86644"/>
        <n v="86886"/>
        <n v="87111"/>
        <n v="87120"/>
        <n v="88272"/>
        <n v="89009"/>
        <n v="89380"/>
        <n v="90097"/>
        <n v="90640"/>
        <n v="90899"/>
        <n v="91219"/>
        <n v="92136"/>
        <n v="92846"/>
        <n v="93116"/>
        <n v="93119"/>
        <n v="93526"/>
        <n v="96138"/>
        <n v="96651"/>
        <n v="96818"/>
        <n v="97193"/>
        <n v="97768"/>
        <n v="98319"/>
        <n v="98541"/>
        <n v="99231"/>
        <n v="99243"/>
        <n v="99995"/>
        <n v="101418"/>
        <n v="101634"/>
        <n v="102023"/>
        <n v="102342"/>
        <n v="102348"/>
        <n v="102769"/>
        <n v="103191"/>
        <n v="103218"/>
        <n v="103418"/>
        <n v="103469"/>
        <n v="110903"/>
        <n v="117893"/>
        <n v="134427"/>
        <n v="139404"/>
        <n v="152235"/>
        <n v="154968"/>
        <n v="164238"/>
        <n v="167032"/>
        <n v="167043"/>
        <n v="200025"/>
      </sharedItems>
    </cacheField>
    <cacheField name="Term Date" numFmtId="0">
      <sharedItems containsSemiMixedTypes="0" containsNonDate="0" containsDate="1" containsString="0" minDate="2001-11-21T00:00:00" maxDate="2002-03-20T00:00:00" count="35">
        <d v="2001-11-21T00:00:00"/>
        <d v="2001-11-27T00:00:00"/>
        <d v="2001-11-28T00:00:00"/>
        <d v="2001-11-29T00:00:00"/>
        <d v="2001-11-30T00:00:00"/>
        <d v="2001-12-01T00:00:00"/>
        <d v="2001-12-02T00:00:00"/>
        <d v="2001-12-03T00:00:00"/>
        <d v="2001-12-04T00:00:00"/>
        <d v="2001-12-05T00:00:00"/>
        <d v="2001-12-06T00:00:00"/>
        <d v="2001-12-07T00:00:00"/>
        <d v="2001-12-10T00:00:00"/>
        <d v="2001-12-11T00:00:00"/>
        <d v="2001-12-12T00:00:00"/>
        <d v="2001-12-13T00:00:00"/>
        <d v="2001-12-14T00:00:00"/>
        <d v="2001-12-17T00:00:00"/>
        <d v="2001-12-18T00:00:00"/>
        <d v="2001-12-19T00:00:00"/>
        <d v="2001-12-20T00:00:00"/>
        <d v="2001-12-21T00:00:00"/>
        <d v="2001-12-31T00:00:00"/>
        <d v="2002-01-02T00:00:00"/>
        <d v="2002-01-03T00:00:00"/>
        <d v="2002-01-09T00:00:00"/>
        <d v="2002-01-17T00:00:00"/>
        <d v="2002-01-18T00:00:00"/>
        <d v="2002-01-30T00:00:00"/>
        <d v="2002-02-01T00:00:00"/>
        <d v="2002-02-05T00:00:00"/>
        <d v="2002-02-22T00:00:00"/>
        <d v="2002-02-26T00:00:00"/>
        <d v="2002-03-19T00:00:00"/>
        <d v="2002-03-20T00:00:00"/>
      </sharedItems>
    </cacheField>
    <cacheField name="Financial MTM" numFmtId="0">
      <sharedItems containsString="0" containsBlank="1" containsNumber="1" containsInteger="1" minValue="-449165302" maxValue="296942579" count="208">
        <n v="-449165302"/>
        <n v="-215786875"/>
        <n v="-65507917"/>
        <n v="-62444259"/>
        <n v="-55829885"/>
        <n v="-52642991"/>
        <n v="-51076511"/>
        <n v="-46850509"/>
        <n v="-41994094"/>
        <n v="-41315871"/>
        <n v="-36186366"/>
        <n v="-34685463"/>
        <n v="-31952362"/>
        <n v="-30223324"/>
        <n v="-21756485"/>
        <n v="-18028947"/>
        <n v="-16685208"/>
        <n v="-15425025"/>
        <n v="-14331989"/>
        <n v="-13781739"/>
        <n v="-13343684"/>
        <n v="-12937382"/>
        <n v="-12226925"/>
        <n v="-11802239"/>
        <n v="-11733138"/>
        <n v="-11260315"/>
        <n v="-9347761"/>
        <n v="-9306244"/>
        <n v="-9114679"/>
        <n v="-9075782"/>
        <n v="-7998148"/>
        <n v="-7750579"/>
        <n v="-7402839"/>
        <n v="-7229852"/>
        <n v="-6991550"/>
        <n v="-6785859"/>
        <n v="-5322304"/>
        <n v="-5315130"/>
        <n v="-5234913"/>
        <n v="-5169415"/>
        <n v="-4805853"/>
        <n v="-4744238"/>
        <n v="-4596115"/>
        <n v="-3522342"/>
        <n v="-3443644"/>
        <n v="-3282870"/>
        <n v="-3001383"/>
        <n v="-2935953"/>
        <n v="-2918310"/>
        <n v="-2910989"/>
        <n v="-2823731"/>
        <n v="-2793126"/>
        <n v="-2709299"/>
        <n v="-2697637"/>
        <n v="-2656013"/>
        <n v="-2322681"/>
        <n v="-2139458"/>
        <n v="-2115737"/>
        <n v="-2078075"/>
        <n v="-2070172"/>
        <n v="-1983904"/>
        <n v="-1510191"/>
        <n v="-1486282"/>
        <n v="-1422900"/>
        <n v="-1308781"/>
        <n v="-1196776"/>
        <n v="-1098384"/>
        <n v="-1036233"/>
        <n v="-982746"/>
        <n v="-872151"/>
        <n v="-868878"/>
        <n v="-726072"/>
        <n v="-723569"/>
        <n v="-698714"/>
        <n v="-669850"/>
        <n v="-651643"/>
        <n v="-592250"/>
        <n v="-523511"/>
        <n v="-512335"/>
        <n v="-480329"/>
        <n v="-449221"/>
        <n v="-400611"/>
        <n v="-381599"/>
        <n v="-362604"/>
        <n v="-243396"/>
        <n v="-235623"/>
        <n v="-212970"/>
        <n v="-190367"/>
        <n v="-178592"/>
        <n v="-154864"/>
        <n v="-130588"/>
        <n v="-126904"/>
        <n v="-109577"/>
        <n v="-109125"/>
        <n v="-104424"/>
        <n v="-104119"/>
        <n v="-70219"/>
        <n v="-42928"/>
        <n v="-30008"/>
        <n v="-27808"/>
        <n v="-26633"/>
        <n v="-18827"/>
        <n v="-14818"/>
        <n v="-8706"/>
        <n v="-3875"/>
        <n v="-1763"/>
        <n v="-620"/>
        <n v="5957"/>
        <n v="22100"/>
        <n v="25779"/>
        <n v="28354"/>
        <n v="30222"/>
        <n v="35694"/>
        <n v="38276"/>
        <n v="41363"/>
        <n v="54959"/>
        <n v="72335"/>
        <n v="96899"/>
        <n v="111766"/>
        <n v="125750"/>
        <n v="139929"/>
        <n v="141360"/>
        <n v="157752"/>
        <n v="164031"/>
        <n v="164422"/>
        <n v="220343"/>
        <n v="247299"/>
        <n v="247542"/>
        <n v="284704"/>
        <n v="295050"/>
        <n v="322728"/>
        <n v="361326"/>
        <n v="420224"/>
        <n v="656791"/>
        <n v="819553"/>
        <n v="823812"/>
        <n v="902944"/>
        <n v="960280"/>
        <n v="1150490"/>
        <n v="1270522"/>
        <n v="1468135"/>
        <n v="1640631"/>
        <n v="1925533"/>
        <n v="2291538"/>
        <n v="2502574"/>
        <n v="2622867"/>
        <n v="2767905"/>
        <n v="3356267"/>
        <n v="3411529"/>
        <n v="3702734"/>
        <n v="3814062"/>
        <n v="4033962"/>
        <n v="4177052"/>
        <n v="4197263"/>
        <n v="4445503"/>
        <n v="4642607"/>
        <n v="5074032"/>
        <n v="5192675"/>
        <n v="5366401"/>
        <n v="5689389"/>
        <n v="6198101"/>
        <n v="6524609"/>
        <n v="6654623"/>
        <n v="7294753"/>
        <n v="7368952"/>
        <n v="7460690"/>
        <n v="7878059"/>
        <n v="9223979"/>
        <n v="10396710"/>
        <n v="11322085"/>
        <n v="11361522"/>
        <n v="11787596"/>
        <n v="12451546"/>
        <n v="12619324"/>
        <n v="12936213"/>
        <n v="12941466"/>
        <n v="12985374"/>
        <n v="13441206"/>
        <n v="13678059"/>
        <n v="14046173"/>
        <n v="14197567"/>
        <n v="14475076"/>
        <n v="15400425"/>
        <n v="16850359"/>
        <n v="18059941"/>
        <n v="18348038"/>
        <n v="19872924"/>
        <n v="20142645"/>
        <n v="21094953"/>
        <n v="21876983"/>
        <n v="23837773"/>
        <n v="24968007"/>
        <n v="28286866"/>
        <n v="31932703"/>
        <n v="33273200"/>
        <n v="43165707"/>
        <n v="50062568"/>
        <n v="50209299"/>
        <n v="57011957"/>
        <n v="58884436"/>
        <n v="92795763"/>
        <n v="94050829"/>
        <n v="111782844"/>
        <n v="135501265"/>
        <n v="144994650"/>
        <n v="222534330"/>
        <n v="296942579"/>
        <m/>
      </sharedItems>
    </cacheField>
    <cacheField name="Financial Annuity" numFmtId="0">
      <sharedItems containsString="0" containsBlank="1" containsNumber="1" minValue="-163652109" maxValue="32939538" count="23">
        <n v="-163652109"/>
        <n v="-8736635"/>
        <n v="-5170833"/>
        <n v="-3556250"/>
        <n v="-3470691"/>
        <n v="-1625300"/>
        <n v="-1616477"/>
        <n v="-1025192.06"/>
        <n v="-200000"/>
        <n v="-113293"/>
        <n v="-15000"/>
        <n v="22500"/>
        <n v="27250"/>
        <n v="46250"/>
        <n v="89750"/>
        <n v="676200"/>
        <n v="954167.5"/>
        <n v="1003221"/>
        <n v="2620832.5"/>
        <n v="2753750"/>
        <n v="25005830"/>
        <n v="32939538"/>
        <m/>
      </sharedItems>
    </cacheField>
    <cacheField name="Physical MTM" numFmtId="0">
      <sharedItems containsString="0" containsBlank="1" containsNumber="1" containsInteger="1" minValue="-1376262244" maxValue="53211985" count="224">
        <n v="-1376262244"/>
        <n v="-401667619"/>
        <n v="-60812608"/>
        <n v="-10490601"/>
        <n v="-6980351"/>
        <n v="-5251906"/>
        <n v="-4811373"/>
        <n v="-2449722"/>
        <n v="-2200537"/>
        <n v="-1704927"/>
        <n v="-1622109"/>
        <n v="-1339962"/>
        <n v="-1213624"/>
        <n v="-1026402"/>
        <n v="-931468"/>
        <n v="-719155"/>
        <n v="-674765"/>
        <n v="-591287"/>
        <n v="-555640"/>
        <n v="-466513"/>
        <n v="-408610"/>
        <n v="-384987"/>
        <n v="-364019"/>
        <n v="-353999"/>
        <n v="-310210"/>
        <n v="-281160"/>
        <n v="-220481"/>
        <n v="-202234"/>
        <n v="-201700"/>
        <n v="-167265"/>
        <n v="-159743"/>
        <n v="-157265"/>
        <n v="-123637"/>
        <n v="-115819"/>
        <n v="-84435"/>
        <n v="-81380"/>
        <n v="-66496"/>
        <n v="-64317"/>
        <n v="-61819"/>
        <n v="-58119"/>
        <n v="-55842"/>
        <n v="-48757"/>
        <n v="-43912"/>
        <n v="-33556"/>
        <n v="-31040"/>
        <n v="-25463"/>
        <n v="-20073"/>
        <n v="-16390"/>
        <n v="-13019"/>
        <n v="-12041"/>
        <n v="-11179"/>
        <n v="-9403"/>
        <n v="-7006"/>
        <n v="-6308"/>
        <n v="-6143"/>
        <n v="-4650"/>
        <n v="-2965"/>
        <n v="-2773"/>
        <n v="-2699"/>
        <n v="-1519"/>
        <n v="-1499"/>
        <n v="-1282"/>
        <n v="-388"/>
        <n v="376"/>
        <n v="775"/>
        <n v="933"/>
        <n v="1489"/>
        <n v="1550"/>
        <n v="1734"/>
        <n v="1816"/>
        <n v="2330"/>
        <n v="3822"/>
        <n v="4082"/>
        <n v="4639"/>
        <n v="4650"/>
        <n v="5184"/>
        <n v="5252"/>
        <n v="5495"/>
        <n v="5887"/>
        <n v="7181"/>
        <n v="8138"/>
        <n v="8281"/>
        <n v="8930"/>
        <n v="8986"/>
        <n v="9054"/>
        <n v="10333"/>
        <n v="10614"/>
        <n v="11468"/>
        <n v="13134"/>
        <n v="14127"/>
        <n v="14894"/>
        <n v="15588"/>
        <n v="18282"/>
        <n v="18444"/>
        <n v="20181"/>
        <n v="20740"/>
        <n v="22383"/>
        <n v="27801"/>
        <n v="29395"/>
        <n v="29674"/>
        <n v="30348"/>
        <n v="32953"/>
        <n v="33101"/>
        <n v="34001"/>
        <n v="36147"/>
        <n v="39026"/>
        <n v="41792"/>
        <n v="43471"/>
        <n v="46182"/>
        <n v="47878"/>
        <n v="48278"/>
        <n v="54695"/>
        <n v="54869"/>
        <n v="56357"/>
        <n v="58378"/>
        <n v="60348"/>
        <n v="63642"/>
        <n v="63894"/>
        <n v="66588"/>
        <n v="67809"/>
        <n v="70209"/>
        <n v="71520"/>
        <n v="85994"/>
        <n v="87496"/>
        <n v="87625"/>
        <n v="92511"/>
        <n v="97647"/>
        <n v="103663"/>
        <n v="104834"/>
        <n v="112643"/>
        <n v="127543"/>
        <n v="129272"/>
        <n v="130412"/>
        <n v="134124"/>
        <n v="138793"/>
        <n v="150911"/>
        <n v="155095"/>
        <n v="156903"/>
        <n v="159298"/>
        <n v="159512"/>
        <n v="160260"/>
        <n v="177475"/>
        <n v="182503"/>
        <n v="184217"/>
        <n v="185274"/>
        <n v="190855"/>
        <n v="195784"/>
        <n v="195832"/>
        <n v="201281"/>
        <n v="224407"/>
        <n v="229842"/>
        <n v="230175"/>
        <n v="231670"/>
        <n v="237298"/>
        <n v="238659"/>
        <n v="238892"/>
        <n v="240189"/>
        <n v="244413"/>
        <n v="266035"/>
        <n v="299141"/>
        <n v="300383"/>
        <n v="311228"/>
        <n v="353462"/>
        <n v="369481"/>
        <n v="372554"/>
        <n v="373322"/>
        <n v="381940"/>
        <n v="419718"/>
        <n v="443018"/>
        <n v="463934"/>
        <n v="501654"/>
        <n v="505829"/>
        <n v="565493"/>
        <n v="571235"/>
        <n v="572367"/>
        <n v="592398"/>
        <n v="593277"/>
        <n v="698739"/>
        <n v="735569"/>
        <n v="749712"/>
        <n v="752420"/>
        <n v="758183"/>
        <n v="824828"/>
        <n v="840511"/>
        <n v="893900"/>
        <n v="922525"/>
        <n v="927436"/>
        <n v="1051984"/>
        <n v="1089505"/>
        <n v="1097930"/>
        <n v="1174013"/>
        <n v="1181146"/>
        <n v="1242079"/>
        <n v="1281494"/>
        <n v="1287404"/>
        <n v="1314926"/>
        <n v="1351190"/>
        <n v="1430506"/>
        <n v="1453945"/>
        <n v="1506114"/>
        <n v="1525358"/>
        <n v="1563582"/>
        <n v="2251226"/>
        <n v="2615119"/>
        <n v="2719349"/>
        <n v="2899488"/>
        <n v="3116494"/>
        <n v="3235574"/>
        <n v="3369833"/>
        <n v="3549881"/>
        <n v="4192490"/>
        <n v="4626627"/>
        <n v="5447541"/>
        <n v="7421969"/>
        <n v="10647438"/>
        <n v="10746197"/>
        <n v="11749530"/>
        <n v="14493868"/>
        <n v="15673105"/>
        <n v="29994551"/>
        <n v="44545888"/>
        <n v="51725477"/>
        <n v="53211985"/>
        <m/>
      </sharedItems>
    </cacheField>
    <cacheField name="Physical Annuity" numFmtId="0">
      <sharedItems containsString="0" containsBlank="1" containsNumber="1" minValue="-3045698" maxValue="10655891" count="24">
        <n v="-3045698"/>
        <n v="-366915"/>
        <n v="-222003.08"/>
        <n v="-53193.52"/>
        <n v="-15883.29"/>
        <n v="-15882.94"/>
        <n v="-15500"/>
        <n v="5051"/>
        <n v="5983"/>
        <n v="8677"/>
        <n v="70741"/>
        <n v="89745"/>
        <n v="149233"/>
        <n v="161824"/>
        <n v="379831"/>
        <n v="482106"/>
        <n v="512884"/>
        <n v="653887"/>
        <n v="795555"/>
        <n v="883184"/>
        <n v="1731488"/>
        <n v="9842762"/>
        <n v="10655891"/>
        <m/>
      </sharedItems>
    </cacheField>
    <cacheField name="Total MTM" numFmtId="0">
      <sharedItems containsSemiMixedTypes="0" containsString="0" containsNumber="1" containsInteger="1" minValue="-1376262244" maxValue="295320470" count="360">
        <n v="-1376262244"/>
        <n v="-456145653"/>
        <n v="-387192543"/>
        <n v="-216195485"/>
        <n v="-65395274"/>
        <n v="-62444259"/>
        <n v="-60812608"/>
        <n v="-55829885"/>
        <n v="-53982953"/>
        <n v="-51076511"/>
        <n v="-46850509"/>
        <n v="-41994094"/>
        <n v="-41349427"/>
        <n v="-34944287"/>
        <n v="-34685463"/>
        <n v="-31774887"/>
        <n v="-29630047"/>
        <n v="-21757767"/>
        <n v="-16847801"/>
        <n v="-16641737"/>
        <n v="-15419138"/>
        <n v="-14331989"/>
        <n v="-13812779"/>
        <n v="-13343684"/>
        <n v="-11802239"/>
        <n v="-11763369"/>
        <n v="-11733138"/>
        <n v="-11260315"/>
        <n v="-10490601"/>
        <n v="-9347761"/>
        <n v="-9306244"/>
        <n v="-9114679"/>
        <n v="-9075782"/>
        <n v="-7998148"/>
        <n v="-7402839"/>
        <n v="-7377257"/>
        <n v="-7193705"/>
        <n v="-6991550"/>
        <n v="-6765119"/>
        <n v="-5322304"/>
        <n v="-5315130"/>
        <n v="-5251906"/>
        <n v="-5234913"/>
        <n v="-5169415"/>
        <n v="-4811373"/>
        <n v="-4805853"/>
        <n v="-4744238"/>
        <n v="-4594299"/>
        <n v="-3522342"/>
        <n v="-3443644"/>
        <n v="-3267282"/>
        <n v="-3001383"/>
        <n v="-2935953"/>
        <n v="-2910989"/>
        <n v="-2823731"/>
        <n v="-2709299"/>
        <n v="-2705630"/>
        <n v="-2697637"/>
        <n v="-2656013"/>
        <n v="-2449722"/>
        <n v="-2322681"/>
        <n v="-2200537"/>
        <n v="-2139458"/>
        <n v="-2115737"/>
        <n v="-2078075"/>
        <n v="-2070172"/>
        <n v="-1983904"/>
        <n v="-1704927"/>
        <n v="-1486282"/>
        <n v="-1349931"/>
        <n v="-1308781"/>
        <n v="-1263388"/>
        <n v="-1196776"/>
        <n v="-1098384"/>
        <n v="-1036233"/>
        <n v="-1026402"/>
        <n v="-975565"/>
        <n v="-931468"/>
        <n v="-872151"/>
        <n v="-868878"/>
        <n v="-726072"/>
        <n v="-725692"/>
        <n v="-723569"/>
        <n v="-719155"/>
        <n v="-698714"/>
        <n v="-674765"/>
        <n v="-651643"/>
        <n v="-592250"/>
        <n v="-591287"/>
        <n v="-555640"/>
        <n v="-523511"/>
        <n v="-484534"/>
        <n v="-480329"/>
        <n v="-466513"/>
        <n v="-400611"/>
        <n v="-384987"/>
        <n v="-381599"/>
        <n v="-364019"/>
        <n v="-362604"/>
        <n v="-311359"/>
        <n v="-310210"/>
        <n v="-243396"/>
        <n v="-235623"/>
        <n v="-220481"/>
        <n v="-212970"/>
        <n v="-201700"/>
        <n v="-190367"/>
        <n v="-178592"/>
        <n v="-159743"/>
        <n v="-157265"/>
        <n v="-154864"/>
        <n v="-141231"/>
        <n v="-130588"/>
        <n v="-126904"/>
        <n v="-115819"/>
        <n v="-109577"/>
        <n v="-104424"/>
        <n v="-104119"/>
        <n v="-79740"/>
        <n v="-70219"/>
        <n v="-64317"/>
        <n v="-62335"/>
        <n v="-61819"/>
        <n v="-58119"/>
        <n v="-48757"/>
        <n v="-43912"/>
        <n v="-42928"/>
        <n v="-36274"/>
        <n v="-28519"/>
        <n v="-27808"/>
        <n v="-26633"/>
        <n v="-25463"/>
        <n v="-20073"/>
        <n v="-18827"/>
        <n v="-16390"/>
        <n v="-14818"/>
        <n v="-11179"/>
        <n v="-9403"/>
        <n v="-8706"/>
        <n v="-7006"/>
        <n v="-6308"/>
        <n v="-6143"/>
        <n v="-2965"/>
        <n v="-2773"/>
        <n v="-2699"/>
        <n v="-1763"/>
        <n v="-1499"/>
        <n v="-620"/>
        <n v="0"/>
        <n v="376"/>
        <n v="775"/>
        <n v="933"/>
        <n v="1734"/>
        <n v="2330"/>
        <n v="3822"/>
        <n v="4082"/>
        <n v="4639"/>
        <n v="4650"/>
        <n v="5252"/>
        <n v="5495"/>
        <n v="5957"/>
        <n v="8138"/>
        <n v="8281"/>
        <n v="8986"/>
        <n v="9054"/>
        <n v="10333"/>
        <n v="11468"/>
        <n v="13134"/>
        <n v="14894"/>
        <n v="18282"/>
        <n v="20181"/>
        <n v="22383"/>
        <n v="25779"/>
        <n v="28354"/>
        <n v="29395"/>
        <n v="29674"/>
        <n v="30348"/>
        <n v="32953"/>
        <n v="34001"/>
        <n v="35694"/>
        <n v="38276"/>
        <n v="39026"/>
        <n v="41792"/>
        <n v="47878"/>
        <n v="48278"/>
        <n v="54695"/>
        <n v="54869"/>
        <n v="54959"/>
        <n v="58378"/>
        <n v="63642"/>
        <n v="63894"/>
        <n v="66588"/>
        <n v="71520"/>
        <n v="72335"/>
        <n v="85994"/>
        <n v="88636"/>
        <n v="96899"/>
        <n v="97647"/>
        <n v="103663"/>
        <n v="104834"/>
        <n v="109172"/>
        <n v="125750"/>
        <n v="127543"/>
        <n v="129272"/>
        <n v="134124"/>
        <n v="138793"/>
        <n v="141360"/>
        <n v="150911"/>
        <n v="155095"/>
        <n v="156903"/>
        <n v="157752"/>
        <n v="159298"/>
        <n v="164031"/>
        <n v="185274"/>
        <n v="190855"/>
        <n v="195784"/>
        <n v="195832"/>
        <n v="201281"/>
        <n v="208302"/>
        <n v="224407"/>
        <n v="229842"/>
        <n v="230175"/>
        <n v="231670"/>
        <n v="237298"/>
        <n v="238659"/>
        <n v="238892"/>
        <n v="240189"/>
        <n v="244413"/>
        <n v="247299"/>
        <n v="247542"/>
        <n v="284704"/>
        <n v="295050"/>
        <n v="300383"/>
        <n v="311228"/>
        <n v="322728"/>
        <n v="361326"/>
        <n v="372554"/>
        <n v="381940"/>
        <n v="419718"/>
        <n v="420224"/>
        <n v="443018"/>
        <n v="565493"/>
        <n v="571235"/>
        <n v="572367"/>
        <n v="592398"/>
        <n v="613420"/>
        <n v="665721"/>
        <n v="698739"/>
        <n v="735569"/>
        <n v="758183"/>
        <n v="810793"/>
        <n v="819553"/>
        <n v="824828"/>
        <n v="840511"/>
        <n v="893900"/>
        <n v="902944"/>
        <n v="922525"/>
        <n v="927436"/>
        <n v="960280"/>
        <n v="1051984"/>
        <n v="1089505"/>
        <n v="1097930"/>
        <n v="1150490"/>
        <n v="1281494"/>
        <n v="1287404"/>
        <n v="1288950"/>
        <n v="1300870"/>
        <n v="1314926"/>
        <n v="1351190"/>
        <n v="1430506"/>
        <n v="1453945"/>
        <n v="1506114"/>
        <n v="1525358"/>
        <n v="1536557"/>
        <n v="1563582"/>
        <n v="1640631"/>
        <n v="1924014"/>
        <n v="2251226"/>
        <n v="2291538"/>
        <n v="2615119"/>
        <n v="2622867"/>
        <n v="2719349"/>
        <n v="2767905"/>
        <n v="2899488"/>
        <n v="3116494"/>
        <n v="3235574"/>
        <n v="3356267"/>
        <n v="3369833"/>
        <n v="3411529"/>
        <n v="3549881"/>
        <n v="3702734"/>
        <n v="3996565"/>
        <n v="4033962"/>
        <n v="4115883"/>
        <n v="4192490"/>
        <n v="4307464"/>
        <n v="4445503"/>
        <n v="4626627"/>
        <n v="4642607"/>
        <n v="5074032"/>
        <n v="5366401"/>
        <n v="5447541"/>
        <n v="5491816"/>
        <n v="5749737"/>
        <n v="6198101"/>
        <n v="6526159"/>
        <n v="6654623"/>
        <n v="7294753"/>
        <n v="7402053"/>
        <n v="7421969"/>
        <n v="7460690"/>
        <n v="7878059"/>
        <n v="9223979"/>
        <n v="10396710"/>
        <n v="10647438"/>
        <n v="10746197"/>
        <n v="11322085"/>
        <n v="11361522"/>
        <n v="11749530"/>
        <n v="11875221"/>
        <n v="12462160"/>
        <n v="12619324"/>
        <n v="12985374"/>
        <n v="13441206"/>
        <n v="13442042"/>
        <n v="13678059"/>
        <n v="13693886"/>
        <n v="14051357"/>
        <n v="14197567"/>
        <n v="14658290"/>
        <n v="15400425"/>
        <n v="15673105"/>
        <n v="16864486"/>
        <n v="18059941"/>
        <n v="18394220"/>
        <n v="19872924"/>
        <n v="20212854"/>
        <n v="21094953"/>
        <n v="21895427"/>
        <n v="23894130"/>
        <n v="24968007"/>
        <n v="28750800"/>
        <n v="29994551"/>
        <n v="31928053"/>
        <n v="33273200"/>
        <n v="39498552"/>
        <n v="41627578"/>
        <n v="43165707"/>
        <n v="49938931"/>
        <n v="50393516"/>
        <n v="53211985"/>
        <n v="57011957"/>
        <n v="58884436"/>
        <n v="93149225"/>
        <n v="93696830"/>
        <n v="112532556"/>
        <n v="135501265"/>
        <n v="144994262"/>
        <n v="222534330"/>
        <n v="295320470"/>
      </sharedItems>
    </cacheField>
    <cacheField name="Total Annuity" numFmtId="0">
      <sharedItems containsSemiMixedTypes="0" containsString="0" containsNumber="1" minValue="-163652109" maxValue="32939538" count="45">
        <n v="-163652109"/>
        <n v="-8736635"/>
        <n v="-5170833"/>
        <n v="-3556250"/>
        <n v="-3470691"/>
        <n v="-3045698"/>
        <n v="-1625300"/>
        <n v="-1616477"/>
        <n v="-1025192.06"/>
        <n v="-366915"/>
        <n v="-222003.08"/>
        <n v="-200000"/>
        <n v="-113293"/>
        <n v="-53193.52"/>
        <n v="-15883.29"/>
        <n v="-15882.94"/>
        <n v="-15500"/>
        <n v="-15000"/>
        <n v="0"/>
        <n v="5051"/>
        <n v="5983"/>
        <n v="8677"/>
        <n v="22500"/>
        <n v="27250"/>
        <n v="70741"/>
        <n v="89750"/>
        <n v="135995"/>
        <n v="149233"/>
        <n v="161824"/>
        <n v="379831"/>
        <n v="482106"/>
        <n v="512884"/>
        <n v="653887"/>
        <n v="676200"/>
        <n v="795555"/>
        <n v="883184"/>
        <n v="954167.5"/>
        <n v="1003221"/>
        <n v="1731488"/>
        <n v="2620832.5"/>
        <n v="2753750"/>
        <n v="9842762"/>
        <n v="10655891"/>
        <n v="25005830"/>
        <n v="32939538"/>
      </sharedItems>
    </cacheField>
    <cacheField name="Total Value" numFmtId="0">
      <sharedItems containsSemiMixedTypes="0" containsString="0" containsNumber="1" minValue="-1376262244" maxValue="295320470" count="365">
        <n v="-1376262244"/>
        <n v="-459191351"/>
        <n v="-386189322"/>
        <n v="-216195485"/>
        <n v="-65395274"/>
        <n v="-64566520"/>
        <n v="-62444259"/>
        <n v="-60812608"/>
        <n v="-53846958"/>
        <n v="-51076511"/>
        <n v="-46850509"/>
        <n v="-41994094"/>
        <n v="-41349427"/>
        <n v="-38500537"/>
        <n v="-34685463"/>
        <n v="-31774887"/>
        <n v="-30655239.06"/>
        <n v="-21757767"/>
        <n v="-18657847"/>
        <n v="-16903971"/>
        <n v="-16847801"/>
        <n v="-16656737"/>
        <n v="-15419138"/>
        <n v="-15272930"/>
        <n v="-13812779"/>
        <n v="-13343684"/>
        <n v="-11763369"/>
        <n v="-11711156.5"/>
        <n v="-11260315"/>
        <n v="-10490601"/>
        <n v="-9347761"/>
        <n v="-9306244"/>
        <n v="-9114679"/>
        <n v="-8121614.5"/>
        <n v="-7402839"/>
        <n v="-7377257"/>
        <n v="-7321948"/>
        <n v="-7193705"/>
        <n v="-6991550"/>
        <n v="-6765119"/>
        <n v="-5322304"/>
        <n v="-5315130"/>
        <n v="-5251906"/>
        <n v="-5234913"/>
        <n v="-5169415"/>
        <n v="-4811373"/>
        <n v="-4805853"/>
        <n v="-4744238"/>
        <n v="-4594299"/>
        <n v="-3522342"/>
        <n v="-3443644"/>
        <n v="-3267282"/>
        <n v="-3001383"/>
        <n v="-2935953"/>
        <n v="-2910989"/>
        <n v="-2801231"/>
        <n v="-2709299"/>
        <n v="-2705630"/>
        <n v="-2697637"/>
        <n v="-2656013"/>
        <n v="-2449722"/>
        <n v="-2324014"/>
        <n v="-2322681"/>
        <n v="-2200537"/>
        <n v="-2139458"/>
        <n v="-2115737"/>
        <n v="-2078075"/>
        <n v="-2070172"/>
        <n v="-1983904"/>
        <n v="-1704927"/>
        <n v="-1486282"/>
        <n v="-1349931"/>
        <n v="-1308781"/>
        <n v="-1263388"/>
        <n v="-1196776"/>
        <n v="-1098384"/>
        <n v="-1036233"/>
        <n v="-1026402"/>
        <n v="-975565"/>
        <n v="-931468"/>
        <n v="-872151"/>
        <n v="-868878"/>
        <n v="-726072"/>
        <n v="-725692"/>
        <n v="-723569"/>
        <n v="-719155"/>
        <n v="-674765"/>
        <n v="-651643"/>
        <n v="-592250"/>
        <n v="-591287"/>
        <n v="-555640"/>
        <n v="-523511"/>
        <n v="-484534"/>
        <n v="-480329"/>
        <n v="-466513"/>
        <n v="-400611"/>
        <n v="-384987"/>
        <n v="-381599"/>
        <n v="-364019"/>
        <n v="-362604"/>
        <n v="-311359"/>
        <n v="-310210"/>
        <n v="-286320.08"/>
        <n v="-243396"/>
        <n v="-235623"/>
        <n v="-220481"/>
        <n v="-212970"/>
        <n v="-201700"/>
        <n v="-190367"/>
        <n v="-178592"/>
        <n v="-159743"/>
        <n v="-157265"/>
        <n v="-154864"/>
        <n v="-141231"/>
        <n v="-130588"/>
        <n v="-126904"/>
        <n v="-115819"/>
        <n v="-109577"/>
        <n v="-104424"/>
        <n v="-104119"/>
        <n v="-79740"/>
        <n v="-70219"/>
        <n v="-62335"/>
        <n v="-58119"/>
        <n v="-48757"/>
        <n v="-43912"/>
        <n v="-42928"/>
        <n v="-36274"/>
        <n v="-28519"/>
        <n v="-27808"/>
        <n v="-26633"/>
        <n v="-25463"/>
        <n v="-20073"/>
        <n v="-18827"/>
        <n v="-16390"/>
        <n v="-14818"/>
        <n v="-11179"/>
        <n v="-9403"/>
        <n v="-8706"/>
        <n v="-7006"/>
        <n v="-6308"/>
        <n v="-6143"/>
        <n v="-2965"/>
        <n v="-2773"/>
        <n v="-2699"/>
        <n v="-1763"/>
        <n v="-1499"/>
        <n v="-620"/>
        <n v="0"/>
        <n v="376"/>
        <n v="775"/>
        <n v="933"/>
        <n v="1734"/>
        <n v="2330"/>
        <n v="3822"/>
        <n v="4082"/>
        <n v="4639"/>
        <n v="4650"/>
        <n v="5252"/>
        <n v="5957"/>
        <n v="8138"/>
        <n v="8281"/>
        <n v="8986"/>
        <n v="9054"/>
        <n v="10333"/>
        <n v="10546"/>
        <n v="11468"/>
        <n v="13134"/>
        <n v="14894"/>
        <n v="18282"/>
        <n v="20181"/>
        <n v="22383"/>
        <n v="25779"/>
        <n v="28354"/>
        <n v="29395"/>
        <n v="29674"/>
        <n v="30348"/>
        <n v="32953"/>
        <n v="34001"/>
        <n v="35694"/>
        <n v="38276"/>
        <n v="38986.06"/>
        <n v="39026"/>
        <n v="41792"/>
        <n v="47878"/>
        <n v="54261"/>
        <n v="54695"/>
        <n v="54959"/>
        <n v="58378"/>
        <n v="63642"/>
        <n v="63894"/>
        <n v="66588"/>
        <n v="71520"/>
        <n v="72335"/>
        <n v="85994"/>
        <n v="88636"/>
        <n v="96899"/>
        <n v="97647"/>
        <n v="103663"/>
        <n v="104834"/>
        <n v="109172"/>
        <n v="125750"/>
        <n v="127543"/>
        <n v="129272"/>
        <n v="134124"/>
        <n v="138793"/>
        <n v="141360"/>
        <n v="150911"/>
        <n v="155095"/>
        <n v="156903"/>
        <n v="157752"/>
        <n v="159298"/>
        <n v="185274"/>
        <n v="190855"/>
        <n v="191281"/>
        <n v="195832"/>
        <n v="201281"/>
        <n v="204461"/>
        <n v="208302"/>
        <n v="224407"/>
        <n v="229842"/>
        <n v="230175"/>
        <n v="231670"/>
        <n v="237298"/>
        <n v="244413"/>
        <n v="247299"/>
        <n v="247542"/>
        <n v="295050"/>
        <n v="300383"/>
        <n v="311228"/>
        <n v="322728"/>
        <n v="361326"/>
        <n v="366524.48"/>
        <n v="372554"/>
        <n v="379831"/>
        <n v="381940"/>
        <n v="387892"/>
        <n v="402013"/>
        <n v="420224"/>
        <n v="443018"/>
        <n v="451065"/>
        <n v="565493"/>
        <n v="571235"/>
        <n v="572367"/>
        <n v="592398"/>
        <n v="613420"/>
        <n v="665721"/>
        <n v="683239"/>
        <n v="735569"/>
        <n v="758183"/>
        <n v="795555"/>
        <n v="810793"/>
        <n v="819553"/>
        <n v="824828"/>
        <n v="840511"/>
        <n v="892779"/>
        <n v="893900"/>
        <n v="902944"/>
        <n v="922525"/>
        <n v="927436"/>
        <n v="960280"/>
        <n v="1051984"/>
        <n v="1089505"/>
        <n v="1097930"/>
        <n v="1150490"/>
        <n v="1151428"/>
        <n v="1196667"/>
        <n v="1271520.71"/>
        <n v="1281494"/>
        <n v="1288950"/>
        <n v="1300870"/>
        <n v="1314926"/>
        <n v="1351190"/>
        <n v="1430506"/>
        <n v="1453945"/>
        <n v="1506114"/>
        <n v="1525358"/>
        <n v="1536557"/>
        <n v="1640631"/>
        <n v="1924014"/>
        <n v="2251226"/>
        <n v="2291538"/>
        <n v="2615119"/>
        <n v="2622867"/>
        <n v="2719349"/>
        <n v="2899488"/>
        <n v="3116494"/>
        <n v="3235574"/>
        <n v="3356267"/>
        <n v="3369833"/>
        <n v="3411529"/>
        <n v="3549881"/>
        <n v="3702734"/>
        <n v="3996565"/>
        <n v="4033962"/>
        <n v="4115883"/>
        <n v="4192490"/>
        <n v="4307464"/>
        <n v="4445503"/>
        <n v="4626627"/>
        <n v="4642607"/>
        <n v="5074032"/>
        <n v="5366401"/>
        <n v="5447541"/>
        <n v="5491816"/>
        <n v="5749737"/>
        <n v="6198101"/>
        <n v="6526159"/>
        <n v="6654623"/>
        <n v="7260690"/>
        <n v="7294753"/>
        <n v="7402053"/>
        <n v="7904075"/>
        <n v="7967809"/>
        <n v="9223979"/>
        <n v="9842762"/>
        <n v="10396710"/>
        <n v="10647438"/>
        <n v="10655891"/>
        <n v="11322085"/>
        <n v="11361522"/>
        <n v="11629381"/>
        <n v="11749530"/>
        <n v="11875221"/>
        <n v="12462160"/>
        <n v="12619324"/>
        <n v="12985374"/>
        <n v="13441206"/>
        <n v="13442042"/>
        <n v="13678059"/>
        <n v="13693886"/>
        <n v="14051357"/>
        <n v="14197567"/>
        <n v="14729031"/>
        <n v="15400425"/>
        <n v="15559812"/>
        <n v="16864486"/>
        <n v="18059941"/>
        <n v="18394220"/>
        <n v="19872924"/>
        <n v="20212854"/>
        <n v="21094953"/>
        <n v="21895427"/>
        <n v="23894130"/>
        <n v="24968007"/>
        <n v="25005830"/>
        <n v="28750800"/>
        <n v="29994551"/>
        <n v="31928053"/>
        <n v="33224242"/>
        <n v="33273200"/>
        <n v="39498552"/>
        <n v="43165707"/>
        <n v="43359066"/>
        <n v="49938931"/>
        <n v="50393516"/>
        <n v="53211985"/>
        <n v="57011957"/>
        <n v="58884436"/>
        <n v="93149225"/>
        <n v="96450580"/>
        <n v="112532556"/>
        <n v="135501265"/>
        <n v="222534330"/>
        <n v="29532047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6"/>
    <x v="40"/>
    <x v="5"/>
    <x v="41"/>
    <x v="3"/>
    <x v="0"/>
    <x v="3"/>
    <x v="47"/>
    <x v="2"/>
    <x v="47"/>
  </r>
  <r>
    <x v="21"/>
    <x v="46"/>
    <x v="5"/>
    <x v="40"/>
    <x v="3"/>
    <x v="28"/>
    <x v="3"/>
    <x v="46"/>
    <x v="2"/>
    <x v="46"/>
  </r>
  <r>
    <x v="14"/>
    <x v="31"/>
    <x v="11"/>
    <x v="39"/>
    <x v="0"/>
    <x v="4"/>
    <x v="3"/>
    <x v="45"/>
    <x v="0"/>
    <x v="0"/>
  </r>
  <r>
    <x v="12"/>
    <x v="22"/>
    <x v="7"/>
    <x v="38"/>
    <x v="3"/>
    <x v="28"/>
    <x v="3"/>
    <x v="44"/>
    <x v="2"/>
    <x v="45"/>
  </r>
  <r>
    <x v="13"/>
    <x v="27"/>
    <x v="6"/>
    <x v="37"/>
    <x v="3"/>
    <x v="17"/>
    <x v="3"/>
    <x v="43"/>
    <x v="2"/>
    <x v="44"/>
  </r>
  <r>
    <x v="37"/>
    <x v="30"/>
    <x v="2"/>
    <x v="36"/>
    <x v="2"/>
    <x v="1"/>
    <x v="3"/>
    <x v="42"/>
    <x v="6"/>
    <x v="43"/>
  </r>
  <r>
    <x v="43"/>
    <x v="47"/>
    <x v="14"/>
    <x v="35"/>
    <x v="3"/>
    <x v="14"/>
    <x v="3"/>
    <x v="41"/>
    <x v="2"/>
    <x v="42"/>
  </r>
  <r>
    <x v="0"/>
    <x v="43"/>
    <x v="6"/>
    <x v="34"/>
    <x v="3"/>
    <x v="28"/>
    <x v="3"/>
    <x v="40"/>
    <x v="2"/>
    <x v="41"/>
  </r>
  <r>
    <x v="31"/>
    <x v="41"/>
    <x v="1"/>
    <x v="33"/>
    <x v="3"/>
    <x v="28"/>
    <x v="3"/>
    <x v="39"/>
    <x v="2"/>
    <x v="40"/>
  </r>
  <r>
    <x v="40"/>
    <x v="14"/>
    <x v="2"/>
    <x v="42"/>
    <x v="3"/>
    <x v="27"/>
    <x v="3"/>
    <x v="38"/>
    <x v="2"/>
    <x v="39"/>
  </r>
  <r>
    <x v="34"/>
    <x v="34"/>
    <x v="8"/>
    <x v="32"/>
    <x v="3"/>
    <x v="13"/>
    <x v="3"/>
    <x v="37"/>
    <x v="2"/>
    <x v="38"/>
  </r>
  <r>
    <x v="26"/>
    <x v="0"/>
    <x v="4"/>
    <x v="31"/>
    <x v="3"/>
    <x v="2"/>
    <x v="3"/>
    <x v="36"/>
    <x v="2"/>
    <x v="37"/>
  </r>
  <r>
    <x v="33"/>
    <x v="26"/>
    <x v="5"/>
    <x v="30"/>
    <x v="3"/>
    <x v="28"/>
    <x v="3"/>
    <x v="35"/>
    <x v="2"/>
    <x v="35"/>
  </r>
  <r>
    <x v="18"/>
    <x v="5"/>
    <x v="2"/>
    <x v="1"/>
    <x v="3"/>
    <x v="25"/>
    <x v="2"/>
    <x v="34"/>
    <x v="5"/>
    <x v="36"/>
  </r>
  <r>
    <x v="47"/>
    <x v="12"/>
    <x v="9"/>
    <x v="0"/>
    <x v="3"/>
    <x v="26"/>
    <x v="3"/>
    <x v="33"/>
    <x v="2"/>
    <x v="34"/>
  </r>
  <r>
    <x v="7"/>
    <x v="18"/>
    <x v="5"/>
    <x v="29"/>
    <x v="3"/>
    <x v="28"/>
    <x v="3"/>
    <x v="32"/>
    <x v="2"/>
    <x v="33"/>
  </r>
  <r>
    <x v="11"/>
    <x v="38"/>
    <x v="8"/>
    <x v="28"/>
    <x v="3"/>
    <x v="3"/>
    <x v="3"/>
    <x v="31"/>
    <x v="2"/>
    <x v="32"/>
  </r>
  <r>
    <x v="41"/>
    <x v="16"/>
    <x v="11"/>
    <x v="42"/>
    <x v="3"/>
    <x v="24"/>
    <x v="3"/>
    <x v="30"/>
    <x v="2"/>
    <x v="31"/>
  </r>
  <r>
    <x v="46"/>
    <x v="21"/>
    <x v="5"/>
    <x v="27"/>
    <x v="3"/>
    <x v="15"/>
    <x v="3"/>
    <x v="29"/>
    <x v="2"/>
    <x v="30"/>
  </r>
  <r>
    <x v="4"/>
    <x v="29"/>
    <x v="5"/>
    <x v="26"/>
    <x v="3"/>
    <x v="28"/>
    <x v="3"/>
    <x v="28"/>
    <x v="2"/>
    <x v="29"/>
  </r>
  <r>
    <x v="38"/>
    <x v="9"/>
    <x v="5"/>
    <x v="25"/>
    <x v="3"/>
    <x v="10"/>
    <x v="3"/>
    <x v="27"/>
    <x v="2"/>
    <x v="28"/>
  </r>
  <r>
    <x v="32"/>
    <x v="2"/>
    <x v="2"/>
    <x v="24"/>
    <x v="3"/>
    <x v="8"/>
    <x v="3"/>
    <x v="26"/>
    <x v="2"/>
    <x v="27"/>
  </r>
  <r>
    <x v="44"/>
    <x v="36"/>
    <x v="5"/>
    <x v="23"/>
    <x v="3"/>
    <x v="28"/>
    <x v="3"/>
    <x v="25"/>
    <x v="2"/>
    <x v="26"/>
  </r>
  <r>
    <x v="5"/>
    <x v="35"/>
    <x v="5"/>
    <x v="22"/>
    <x v="3"/>
    <x v="11"/>
    <x v="3"/>
    <x v="24"/>
    <x v="2"/>
    <x v="25"/>
  </r>
  <r>
    <x v="45"/>
    <x v="44"/>
    <x v="5"/>
    <x v="21"/>
    <x v="3"/>
    <x v="28"/>
    <x v="3"/>
    <x v="23"/>
    <x v="2"/>
    <x v="24"/>
  </r>
  <r>
    <x v="3"/>
    <x v="13"/>
    <x v="0"/>
    <x v="20"/>
    <x v="3"/>
    <x v="9"/>
    <x v="3"/>
    <x v="22"/>
    <x v="2"/>
    <x v="23"/>
  </r>
  <r>
    <x v="39"/>
    <x v="11"/>
    <x v="13"/>
    <x v="19"/>
    <x v="3"/>
    <x v="28"/>
    <x v="3"/>
    <x v="21"/>
    <x v="2"/>
    <x v="22"/>
  </r>
  <r>
    <x v="30"/>
    <x v="8"/>
    <x v="5"/>
    <x v="18"/>
    <x v="3"/>
    <x v="7"/>
    <x v="3"/>
    <x v="20"/>
    <x v="2"/>
    <x v="21"/>
  </r>
  <r>
    <x v="23"/>
    <x v="7"/>
    <x v="2"/>
    <x v="42"/>
    <x v="1"/>
    <x v="23"/>
    <x v="3"/>
    <x v="19"/>
    <x v="1"/>
    <x v="20"/>
  </r>
  <r>
    <x v="10"/>
    <x v="19"/>
    <x v="3"/>
    <x v="17"/>
    <x v="3"/>
    <x v="28"/>
    <x v="3"/>
    <x v="18"/>
    <x v="2"/>
    <x v="19"/>
  </r>
  <r>
    <x v="1"/>
    <x v="4"/>
    <x v="6"/>
    <x v="2"/>
    <x v="3"/>
    <x v="22"/>
    <x v="0"/>
    <x v="17"/>
    <x v="3"/>
    <x v="18"/>
  </r>
  <r>
    <x v="24"/>
    <x v="20"/>
    <x v="5"/>
    <x v="16"/>
    <x v="3"/>
    <x v="28"/>
    <x v="3"/>
    <x v="16"/>
    <x v="2"/>
    <x v="17"/>
  </r>
  <r>
    <x v="36"/>
    <x v="33"/>
    <x v="5"/>
    <x v="15"/>
    <x v="3"/>
    <x v="5"/>
    <x v="3"/>
    <x v="15"/>
    <x v="2"/>
    <x v="16"/>
  </r>
  <r>
    <x v="9"/>
    <x v="24"/>
    <x v="5"/>
    <x v="11"/>
    <x v="3"/>
    <x v="18"/>
    <x v="3"/>
    <x v="14"/>
    <x v="2"/>
    <x v="15"/>
  </r>
  <r>
    <x v="15"/>
    <x v="28"/>
    <x v="11"/>
    <x v="14"/>
    <x v="3"/>
    <x v="28"/>
    <x v="3"/>
    <x v="13"/>
    <x v="2"/>
    <x v="14"/>
  </r>
  <r>
    <x v="25"/>
    <x v="15"/>
    <x v="5"/>
    <x v="10"/>
    <x v="3"/>
    <x v="16"/>
    <x v="3"/>
    <x v="12"/>
    <x v="2"/>
    <x v="13"/>
  </r>
  <r>
    <x v="19"/>
    <x v="37"/>
    <x v="4"/>
    <x v="13"/>
    <x v="3"/>
    <x v="28"/>
    <x v="3"/>
    <x v="11"/>
    <x v="2"/>
    <x v="12"/>
  </r>
  <r>
    <x v="42"/>
    <x v="39"/>
    <x v="5"/>
    <x v="12"/>
    <x v="3"/>
    <x v="28"/>
    <x v="3"/>
    <x v="10"/>
    <x v="2"/>
    <x v="11"/>
  </r>
  <r>
    <x v="17"/>
    <x v="42"/>
    <x v="5"/>
    <x v="9"/>
    <x v="3"/>
    <x v="28"/>
    <x v="3"/>
    <x v="9"/>
    <x v="2"/>
    <x v="10"/>
  </r>
  <r>
    <x v="28"/>
    <x v="32"/>
    <x v="5"/>
    <x v="8"/>
    <x v="3"/>
    <x v="6"/>
    <x v="3"/>
    <x v="8"/>
    <x v="2"/>
    <x v="9"/>
  </r>
  <r>
    <x v="16"/>
    <x v="23"/>
    <x v="5"/>
    <x v="7"/>
    <x v="3"/>
    <x v="12"/>
    <x v="3"/>
    <x v="7"/>
    <x v="2"/>
    <x v="8"/>
  </r>
  <r>
    <x v="27"/>
    <x v="1"/>
    <x v="10"/>
    <x v="42"/>
    <x v="3"/>
    <x v="21"/>
    <x v="3"/>
    <x v="6"/>
    <x v="2"/>
    <x v="7"/>
  </r>
  <r>
    <x v="2"/>
    <x v="3"/>
    <x v="12"/>
    <x v="6"/>
    <x v="3"/>
    <x v="28"/>
    <x v="3"/>
    <x v="5"/>
    <x v="2"/>
    <x v="5"/>
  </r>
  <r>
    <x v="35"/>
    <x v="17"/>
    <x v="5"/>
    <x v="5"/>
    <x v="3"/>
    <x v="28"/>
    <x v="3"/>
    <x v="4"/>
    <x v="2"/>
    <x v="4"/>
  </r>
  <r>
    <x v="8"/>
    <x v="10"/>
    <x v="5"/>
    <x v="42"/>
    <x v="3"/>
    <x v="20"/>
    <x v="1"/>
    <x v="3"/>
    <x v="4"/>
    <x v="6"/>
  </r>
  <r>
    <x v="20"/>
    <x v="6"/>
    <x v="15"/>
    <x v="42"/>
    <x v="3"/>
    <x v="19"/>
    <x v="3"/>
    <x v="2"/>
    <x v="2"/>
    <x v="3"/>
  </r>
  <r>
    <x v="22"/>
    <x v="45"/>
    <x v="5"/>
    <x v="4"/>
    <x v="3"/>
    <x v="28"/>
    <x v="3"/>
    <x v="1"/>
    <x v="2"/>
    <x v="2"/>
  </r>
  <r>
    <x v="29"/>
    <x v="25"/>
    <x v="5"/>
    <x v="3"/>
    <x v="3"/>
    <x v="28"/>
    <x v="3"/>
    <x v="0"/>
    <x v="2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6">
  <r>
    <x v="50"/>
    <x v="303"/>
    <x v="7"/>
    <x v="206"/>
    <x v="22"/>
    <x v="10"/>
    <x v="23"/>
    <x v="359"/>
    <x v="18"/>
    <x v="364"/>
  </r>
  <r>
    <x v="170"/>
    <x v="361"/>
    <x v="7"/>
    <x v="205"/>
    <x v="22"/>
    <x v="223"/>
    <x v="23"/>
    <x v="358"/>
    <x v="18"/>
    <x v="363"/>
  </r>
  <r>
    <x v="112"/>
    <x v="223"/>
    <x v="20"/>
    <x v="204"/>
    <x v="0"/>
    <x v="62"/>
    <x v="23"/>
    <x v="357"/>
    <x v="0"/>
    <x v="18"/>
  </r>
  <r>
    <x v="88"/>
    <x v="155"/>
    <x v="9"/>
    <x v="203"/>
    <x v="22"/>
    <x v="223"/>
    <x v="23"/>
    <x v="356"/>
    <x v="18"/>
    <x v="362"/>
  </r>
  <r>
    <x v="108"/>
    <x v="185"/>
    <x v="8"/>
    <x v="202"/>
    <x v="22"/>
    <x v="179"/>
    <x v="23"/>
    <x v="355"/>
    <x v="18"/>
    <x v="361"/>
  </r>
  <r>
    <x v="289"/>
    <x v="203"/>
    <x v="4"/>
    <x v="201"/>
    <x v="19"/>
    <x v="23"/>
    <x v="23"/>
    <x v="354"/>
    <x v="40"/>
    <x v="360"/>
  </r>
  <r>
    <x v="341"/>
    <x v="364"/>
    <x v="32"/>
    <x v="200"/>
    <x v="22"/>
    <x v="162"/>
    <x v="23"/>
    <x v="353"/>
    <x v="18"/>
    <x v="359"/>
  </r>
  <r>
    <x v="7"/>
    <x v="335"/>
    <x v="8"/>
    <x v="199"/>
    <x v="22"/>
    <x v="223"/>
    <x v="23"/>
    <x v="352"/>
    <x v="18"/>
    <x v="358"/>
  </r>
  <r>
    <x v="263"/>
    <x v="311"/>
    <x v="3"/>
    <x v="198"/>
    <x v="22"/>
    <x v="223"/>
    <x v="23"/>
    <x v="351"/>
    <x v="18"/>
    <x v="357"/>
  </r>
  <r>
    <x v="331"/>
    <x v="82"/>
    <x v="4"/>
    <x v="207"/>
    <x v="22"/>
    <x v="222"/>
    <x v="23"/>
    <x v="350"/>
    <x v="18"/>
    <x v="356"/>
  </r>
  <r>
    <x v="271"/>
    <x v="242"/>
    <x v="10"/>
    <x v="197"/>
    <x v="22"/>
    <x v="143"/>
    <x v="23"/>
    <x v="349"/>
    <x v="18"/>
    <x v="355"/>
  </r>
  <r>
    <x v="217"/>
    <x v="10"/>
    <x v="6"/>
    <x v="196"/>
    <x v="22"/>
    <x v="32"/>
    <x v="23"/>
    <x v="348"/>
    <x v="18"/>
    <x v="354"/>
  </r>
  <r>
    <x v="266"/>
    <x v="181"/>
    <x v="7"/>
    <x v="195"/>
    <x v="22"/>
    <x v="223"/>
    <x v="23"/>
    <x v="347"/>
    <x v="18"/>
    <x v="352"/>
  </r>
  <r>
    <x v="141"/>
    <x v="38"/>
    <x v="4"/>
    <x v="48"/>
    <x v="22"/>
    <x v="220"/>
    <x v="20"/>
    <x v="346"/>
    <x v="38"/>
    <x v="353"/>
  </r>
  <r>
    <x v="365"/>
    <x v="70"/>
    <x v="12"/>
    <x v="22"/>
    <x v="22"/>
    <x v="221"/>
    <x v="23"/>
    <x v="345"/>
    <x v="18"/>
    <x v="351"/>
  </r>
  <r>
    <x v="65"/>
    <x v="98"/>
    <x v="7"/>
    <x v="194"/>
    <x v="22"/>
    <x v="223"/>
    <x v="23"/>
    <x v="344"/>
    <x v="18"/>
    <x v="350"/>
  </r>
  <r>
    <x v="78"/>
    <x v="272"/>
    <x v="10"/>
    <x v="193"/>
    <x v="22"/>
    <x v="55"/>
    <x v="23"/>
    <x v="343"/>
    <x v="18"/>
    <x v="348"/>
  </r>
  <r>
    <x v="336"/>
    <x v="91"/>
    <x v="20"/>
    <x v="207"/>
    <x v="22"/>
    <x v="219"/>
    <x v="23"/>
    <x v="342"/>
    <x v="18"/>
    <x v="347"/>
  </r>
  <r>
    <x v="364"/>
    <x v="144"/>
    <x v="7"/>
    <x v="192"/>
    <x v="22"/>
    <x v="169"/>
    <x v="23"/>
    <x v="341"/>
    <x v="18"/>
    <x v="346"/>
  </r>
  <r>
    <x v="34"/>
    <x v="197"/>
    <x v="7"/>
    <x v="191"/>
    <x v="22"/>
    <x v="223"/>
    <x v="23"/>
    <x v="340"/>
    <x v="18"/>
    <x v="344"/>
  </r>
  <r>
    <x v="317"/>
    <x v="61"/>
    <x v="7"/>
    <x v="190"/>
    <x v="22"/>
    <x v="113"/>
    <x v="23"/>
    <x v="339"/>
    <x v="18"/>
    <x v="343"/>
  </r>
  <r>
    <x v="265"/>
    <x v="15"/>
    <x v="4"/>
    <x v="189"/>
    <x v="22"/>
    <x v="93"/>
    <x v="23"/>
    <x v="338"/>
    <x v="18"/>
    <x v="342"/>
  </r>
  <r>
    <x v="350"/>
    <x v="256"/>
    <x v="7"/>
    <x v="188"/>
    <x v="22"/>
    <x v="223"/>
    <x v="23"/>
    <x v="337"/>
    <x v="18"/>
    <x v="341"/>
  </r>
  <r>
    <x v="40"/>
    <x v="243"/>
    <x v="7"/>
    <x v="187"/>
    <x v="22"/>
    <x v="120"/>
    <x v="23"/>
    <x v="336"/>
    <x v="18"/>
    <x v="340"/>
  </r>
  <r>
    <x v="352"/>
    <x v="337"/>
    <x v="7"/>
    <x v="186"/>
    <x v="22"/>
    <x v="223"/>
    <x v="23"/>
    <x v="335"/>
    <x v="18"/>
    <x v="339"/>
  </r>
  <r>
    <x v="19"/>
    <x v="73"/>
    <x v="2"/>
    <x v="185"/>
    <x v="22"/>
    <x v="108"/>
    <x v="23"/>
    <x v="334"/>
    <x v="18"/>
    <x v="338"/>
  </r>
  <r>
    <x v="318"/>
    <x v="68"/>
    <x v="26"/>
    <x v="184"/>
    <x v="22"/>
    <x v="223"/>
    <x v="23"/>
    <x v="333"/>
    <x v="18"/>
    <x v="337"/>
  </r>
  <r>
    <x v="260"/>
    <x v="55"/>
    <x v="7"/>
    <x v="183"/>
    <x v="22"/>
    <x v="89"/>
    <x v="23"/>
    <x v="332"/>
    <x v="18"/>
    <x v="336"/>
  </r>
  <r>
    <x v="194"/>
    <x v="48"/>
    <x v="4"/>
    <x v="207"/>
    <x v="9"/>
    <x v="218"/>
    <x v="23"/>
    <x v="331"/>
    <x v="12"/>
    <x v="335"/>
  </r>
  <r>
    <x v="77"/>
    <x v="115"/>
    <x v="5"/>
    <x v="182"/>
    <x v="22"/>
    <x v="223"/>
    <x v="23"/>
    <x v="330"/>
    <x v="18"/>
    <x v="334"/>
  </r>
  <r>
    <x v="8"/>
    <x v="25"/>
    <x v="8"/>
    <x v="124"/>
    <x v="22"/>
    <x v="217"/>
    <x v="10"/>
    <x v="329"/>
    <x v="24"/>
    <x v="333"/>
  </r>
  <r>
    <x v="195"/>
    <x v="139"/>
    <x v="7"/>
    <x v="180"/>
    <x v="22"/>
    <x v="223"/>
    <x v="23"/>
    <x v="328"/>
    <x v="18"/>
    <x v="332"/>
  </r>
  <r>
    <x v="286"/>
    <x v="237"/>
    <x v="7"/>
    <x v="179"/>
    <x v="22"/>
    <x v="75"/>
    <x v="23"/>
    <x v="327"/>
    <x v="18"/>
    <x v="331"/>
  </r>
  <r>
    <x v="72"/>
    <x v="173"/>
    <x v="7"/>
    <x v="175"/>
    <x v="22"/>
    <x v="180"/>
    <x v="23"/>
    <x v="326"/>
    <x v="18"/>
    <x v="330"/>
  </r>
  <r>
    <x v="122"/>
    <x v="190"/>
    <x v="20"/>
    <x v="178"/>
    <x v="22"/>
    <x v="223"/>
    <x v="23"/>
    <x v="325"/>
    <x v="18"/>
    <x v="329"/>
  </r>
  <r>
    <x v="200"/>
    <x v="83"/>
    <x v="7"/>
    <x v="174"/>
    <x v="22"/>
    <x v="171"/>
    <x v="23"/>
    <x v="324"/>
    <x v="18"/>
    <x v="328"/>
  </r>
  <r>
    <x v="142"/>
    <x v="259"/>
    <x v="6"/>
    <x v="177"/>
    <x v="22"/>
    <x v="223"/>
    <x v="23"/>
    <x v="323"/>
    <x v="18"/>
    <x v="327"/>
  </r>
  <r>
    <x v="340"/>
    <x v="295"/>
    <x v="7"/>
    <x v="176"/>
    <x v="22"/>
    <x v="223"/>
    <x v="23"/>
    <x v="322"/>
    <x v="18"/>
    <x v="326"/>
  </r>
  <r>
    <x v="138"/>
    <x v="327"/>
    <x v="7"/>
    <x v="173"/>
    <x v="22"/>
    <x v="223"/>
    <x v="23"/>
    <x v="321"/>
    <x v="18"/>
    <x v="325"/>
  </r>
  <r>
    <x v="227"/>
    <x v="232"/>
    <x v="7"/>
    <x v="172"/>
    <x v="22"/>
    <x v="86"/>
    <x v="23"/>
    <x v="320"/>
    <x v="18"/>
    <x v="324"/>
  </r>
  <r>
    <x v="130"/>
    <x v="163"/>
    <x v="7"/>
    <x v="171"/>
    <x v="22"/>
    <x v="124"/>
    <x v="23"/>
    <x v="319"/>
    <x v="18"/>
    <x v="323"/>
  </r>
  <r>
    <x v="226"/>
    <x v="12"/>
    <x v="16"/>
    <x v="207"/>
    <x v="22"/>
    <x v="216"/>
    <x v="23"/>
    <x v="318"/>
    <x v="18"/>
    <x v="322"/>
  </r>
  <r>
    <x v="17"/>
    <x v="22"/>
    <x v="22"/>
    <x v="170"/>
    <x v="22"/>
    <x v="223"/>
    <x v="23"/>
    <x v="317"/>
    <x v="18"/>
    <x v="320"/>
  </r>
  <r>
    <x v="279"/>
    <x v="97"/>
    <x v="7"/>
    <x v="169"/>
    <x v="22"/>
    <x v="223"/>
    <x v="23"/>
    <x v="316"/>
    <x v="18"/>
    <x v="319"/>
  </r>
  <r>
    <x v="68"/>
    <x v="67"/>
    <x v="7"/>
    <x v="207"/>
    <x v="22"/>
    <x v="215"/>
    <x v="19"/>
    <x v="315"/>
    <x v="35"/>
    <x v="321"/>
  </r>
  <r>
    <x v="158"/>
    <x v="41"/>
    <x v="34"/>
    <x v="207"/>
    <x v="22"/>
    <x v="214"/>
    <x v="23"/>
    <x v="314"/>
    <x v="18"/>
    <x v="317"/>
  </r>
  <r>
    <x v="183"/>
    <x v="346"/>
    <x v="7"/>
    <x v="168"/>
    <x v="22"/>
    <x v="223"/>
    <x v="23"/>
    <x v="313"/>
    <x v="18"/>
    <x v="316"/>
  </r>
  <r>
    <x v="240"/>
    <x v="179"/>
    <x v="7"/>
    <x v="167"/>
    <x v="22"/>
    <x v="223"/>
    <x v="23"/>
    <x v="312"/>
    <x v="18"/>
    <x v="314"/>
  </r>
  <r>
    <x v="339"/>
    <x v="301"/>
    <x v="7"/>
    <x v="166"/>
    <x v="14"/>
    <x v="223"/>
    <x v="23"/>
    <x v="311"/>
    <x v="25"/>
    <x v="313"/>
  </r>
  <r>
    <x v="106"/>
    <x v="269"/>
    <x v="4"/>
    <x v="165"/>
    <x v="8"/>
    <x v="223"/>
    <x v="23"/>
    <x v="310"/>
    <x v="11"/>
    <x v="309"/>
  </r>
  <r>
    <x v="234"/>
    <x v="135"/>
    <x v="7"/>
    <x v="207"/>
    <x v="22"/>
    <x v="213"/>
    <x v="15"/>
    <x v="309"/>
    <x v="30"/>
    <x v="312"/>
  </r>
  <r>
    <x v="79"/>
    <x v="64"/>
    <x v="3"/>
    <x v="164"/>
    <x v="22"/>
    <x v="102"/>
    <x v="23"/>
    <x v="308"/>
    <x v="18"/>
    <x v="311"/>
  </r>
  <r>
    <x v="351"/>
    <x v="95"/>
    <x v="7"/>
    <x v="163"/>
    <x v="22"/>
    <x v="223"/>
    <x v="23"/>
    <x v="307"/>
    <x v="18"/>
    <x v="310"/>
  </r>
  <r>
    <x v="0"/>
    <x v="273"/>
    <x v="4"/>
    <x v="162"/>
    <x v="22"/>
    <x v="223"/>
    <x v="23"/>
    <x v="306"/>
    <x v="18"/>
    <x v="308"/>
  </r>
  <r>
    <x v="90"/>
    <x v="170"/>
    <x v="2"/>
    <x v="161"/>
    <x v="22"/>
    <x v="67"/>
    <x v="23"/>
    <x v="305"/>
    <x v="18"/>
    <x v="307"/>
  </r>
  <r>
    <x v="174"/>
    <x v="134"/>
    <x v="33"/>
    <x v="160"/>
    <x v="22"/>
    <x v="223"/>
    <x v="23"/>
    <x v="304"/>
    <x v="18"/>
    <x v="306"/>
  </r>
  <r>
    <x v="235"/>
    <x v="222"/>
    <x v="22"/>
    <x v="159"/>
    <x v="22"/>
    <x v="115"/>
    <x v="23"/>
    <x v="303"/>
    <x v="18"/>
    <x v="305"/>
  </r>
  <r>
    <x v="27"/>
    <x v="188"/>
    <x v="6"/>
    <x v="157"/>
    <x v="22"/>
    <x v="159"/>
    <x v="23"/>
    <x v="302"/>
    <x v="18"/>
    <x v="304"/>
  </r>
  <r>
    <x v="119"/>
    <x v="37"/>
    <x v="7"/>
    <x v="207"/>
    <x v="22"/>
    <x v="212"/>
    <x v="23"/>
    <x v="301"/>
    <x v="18"/>
    <x v="303"/>
  </r>
  <r>
    <x v="168"/>
    <x v="329"/>
    <x v="33"/>
    <x v="158"/>
    <x v="22"/>
    <x v="223"/>
    <x v="23"/>
    <x v="300"/>
    <x v="18"/>
    <x v="302"/>
  </r>
  <r>
    <x v="228"/>
    <x v="212"/>
    <x v="8"/>
    <x v="156"/>
    <x v="22"/>
    <x v="223"/>
    <x v="23"/>
    <x v="299"/>
    <x v="18"/>
    <x v="301"/>
  </r>
  <r>
    <x v="162"/>
    <x v="42"/>
    <x v="7"/>
    <x v="155"/>
    <x v="22"/>
    <x v="223"/>
    <x v="23"/>
    <x v="298"/>
    <x v="18"/>
    <x v="300"/>
  </r>
  <r>
    <x v="64"/>
    <x v="75"/>
    <x v="7"/>
    <x v="207"/>
    <x v="22"/>
    <x v="211"/>
    <x v="23"/>
    <x v="297"/>
    <x v="18"/>
    <x v="299"/>
  </r>
  <r>
    <x v="32"/>
    <x v="131"/>
    <x v="12"/>
    <x v="154"/>
    <x v="22"/>
    <x v="223"/>
    <x v="23"/>
    <x v="296"/>
    <x v="18"/>
    <x v="298"/>
  </r>
  <r>
    <x v="26"/>
    <x v="239"/>
    <x v="28"/>
    <x v="152"/>
    <x v="22"/>
    <x v="132"/>
    <x v="23"/>
    <x v="295"/>
    <x v="18"/>
    <x v="297"/>
  </r>
  <r>
    <x v="43"/>
    <x v="4"/>
    <x v="4"/>
    <x v="207"/>
    <x v="22"/>
    <x v="210"/>
    <x v="23"/>
    <x v="294"/>
    <x v="18"/>
    <x v="296"/>
  </r>
  <r>
    <x v="160"/>
    <x v="241"/>
    <x v="7"/>
    <x v="153"/>
    <x v="22"/>
    <x v="35"/>
    <x v="23"/>
    <x v="293"/>
    <x v="18"/>
    <x v="295"/>
  </r>
  <r>
    <x v="297"/>
    <x v="103"/>
    <x v="7"/>
    <x v="151"/>
    <x v="22"/>
    <x v="223"/>
    <x v="23"/>
    <x v="292"/>
    <x v="18"/>
    <x v="294"/>
  </r>
  <r>
    <x v="232"/>
    <x v="53"/>
    <x v="7"/>
    <x v="150"/>
    <x v="22"/>
    <x v="142"/>
    <x v="23"/>
    <x v="291"/>
    <x v="18"/>
    <x v="293"/>
  </r>
  <r>
    <x v="149"/>
    <x v="77"/>
    <x v="33"/>
    <x v="149"/>
    <x v="22"/>
    <x v="223"/>
    <x v="23"/>
    <x v="290"/>
    <x v="18"/>
    <x v="292"/>
  </r>
  <r>
    <x v="52"/>
    <x v="214"/>
    <x v="7"/>
    <x v="207"/>
    <x v="22"/>
    <x v="209"/>
    <x v="23"/>
    <x v="289"/>
    <x v="18"/>
    <x v="291"/>
  </r>
  <r>
    <x v="223"/>
    <x v="264"/>
    <x v="7"/>
    <x v="148"/>
    <x v="22"/>
    <x v="223"/>
    <x v="23"/>
    <x v="288"/>
    <x v="18"/>
    <x v="290"/>
  </r>
  <r>
    <x v="320"/>
    <x v="267"/>
    <x v="7"/>
    <x v="207"/>
    <x v="22"/>
    <x v="208"/>
    <x v="23"/>
    <x v="287"/>
    <x v="18"/>
    <x v="289"/>
  </r>
  <r>
    <x v="192"/>
    <x v="340"/>
    <x v="21"/>
    <x v="147"/>
    <x v="22"/>
    <x v="223"/>
    <x v="23"/>
    <x v="286"/>
    <x v="18"/>
    <x v="288"/>
  </r>
  <r>
    <x v="347"/>
    <x v="13"/>
    <x v="4"/>
    <x v="207"/>
    <x v="22"/>
    <x v="207"/>
    <x v="23"/>
    <x v="285"/>
    <x v="18"/>
    <x v="287"/>
  </r>
  <r>
    <x v="6"/>
    <x v="141"/>
    <x v="7"/>
    <x v="207"/>
    <x v="22"/>
    <x v="206"/>
    <x v="23"/>
    <x v="284"/>
    <x v="18"/>
    <x v="286"/>
  </r>
  <r>
    <x v="321"/>
    <x v="62"/>
    <x v="6"/>
    <x v="207"/>
    <x v="22"/>
    <x v="205"/>
    <x v="23"/>
    <x v="283"/>
    <x v="18"/>
    <x v="285"/>
  </r>
  <r>
    <x v="215"/>
    <x v="50"/>
    <x v="6"/>
    <x v="146"/>
    <x v="6"/>
    <x v="223"/>
    <x v="23"/>
    <x v="282"/>
    <x v="7"/>
    <x v="265"/>
  </r>
  <r>
    <x v="121"/>
    <x v="132"/>
    <x v="33"/>
    <x v="207"/>
    <x v="22"/>
    <x v="204"/>
    <x v="23"/>
    <x v="281"/>
    <x v="18"/>
    <x v="284"/>
  </r>
  <r>
    <x v="355"/>
    <x v="44"/>
    <x v="18"/>
    <x v="145"/>
    <x v="22"/>
    <x v="223"/>
    <x v="23"/>
    <x v="280"/>
    <x v="18"/>
    <x v="283"/>
  </r>
  <r>
    <x v="104"/>
    <x v="352"/>
    <x v="33"/>
    <x v="207"/>
    <x v="22"/>
    <x v="203"/>
    <x v="23"/>
    <x v="279"/>
    <x v="18"/>
    <x v="282"/>
  </r>
  <r>
    <x v="182"/>
    <x v="23"/>
    <x v="7"/>
    <x v="143"/>
    <x v="22"/>
    <x v="223"/>
    <x v="23"/>
    <x v="278"/>
    <x v="18"/>
    <x v="281"/>
  </r>
  <r>
    <x v="116"/>
    <x v="289"/>
    <x v="7"/>
    <x v="207"/>
    <x v="22"/>
    <x v="202"/>
    <x v="23"/>
    <x v="277"/>
    <x v="18"/>
    <x v="280"/>
  </r>
  <r>
    <x v="55"/>
    <x v="204"/>
    <x v="7"/>
    <x v="142"/>
    <x v="22"/>
    <x v="59"/>
    <x v="23"/>
    <x v="276"/>
    <x v="18"/>
    <x v="279"/>
  </r>
  <r>
    <x v="143"/>
    <x v="7"/>
    <x v="25"/>
    <x v="141"/>
    <x v="22"/>
    <x v="223"/>
    <x v="23"/>
    <x v="275"/>
    <x v="18"/>
    <x v="278"/>
  </r>
  <r>
    <x v="48"/>
    <x v="251"/>
    <x v="7"/>
    <x v="207"/>
    <x v="22"/>
    <x v="201"/>
    <x v="1"/>
    <x v="274"/>
    <x v="9"/>
    <x v="266"/>
  </r>
  <r>
    <x v="291"/>
    <x v="355"/>
    <x v="5"/>
    <x v="139"/>
    <x v="22"/>
    <x v="158"/>
    <x v="23"/>
    <x v="273"/>
    <x v="18"/>
    <x v="277"/>
  </r>
  <r>
    <x v="172"/>
    <x v="275"/>
    <x v="3"/>
    <x v="207"/>
    <x v="22"/>
    <x v="200"/>
    <x v="23"/>
    <x v="272"/>
    <x v="18"/>
    <x v="276"/>
  </r>
  <r>
    <x v="69"/>
    <x v="76"/>
    <x v="29"/>
    <x v="207"/>
    <x v="22"/>
    <x v="199"/>
    <x v="23"/>
    <x v="271"/>
    <x v="18"/>
    <x v="275"/>
  </r>
  <r>
    <x v="214"/>
    <x v="217"/>
    <x v="7"/>
    <x v="207"/>
    <x v="22"/>
    <x v="198"/>
    <x v="23"/>
    <x v="270"/>
    <x v="18"/>
    <x v="274"/>
  </r>
  <r>
    <x v="87"/>
    <x v="180"/>
    <x v="6"/>
    <x v="207"/>
    <x v="22"/>
    <x v="197"/>
    <x v="23"/>
    <x v="269"/>
    <x v="18"/>
    <x v="273"/>
  </r>
  <r>
    <x v="53"/>
    <x v="79"/>
    <x v="7"/>
    <x v="207"/>
    <x v="22"/>
    <x v="196"/>
    <x v="23"/>
    <x v="268"/>
    <x v="18"/>
    <x v="272"/>
  </r>
  <r>
    <x v="57"/>
    <x v="29"/>
    <x v="7"/>
    <x v="207"/>
    <x v="22"/>
    <x v="195"/>
    <x v="23"/>
    <x v="267"/>
    <x v="18"/>
    <x v="271"/>
  </r>
  <r>
    <x v="173"/>
    <x v="178"/>
    <x v="33"/>
    <x v="140"/>
    <x v="22"/>
    <x v="29"/>
    <x v="23"/>
    <x v="266"/>
    <x v="18"/>
    <x v="270"/>
  </r>
  <r>
    <x v="208"/>
    <x v="201"/>
    <x v="7"/>
    <x v="144"/>
    <x v="22"/>
    <x v="12"/>
    <x v="23"/>
    <x v="265"/>
    <x v="18"/>
    <x v="269"/>
  </r>
  <r>
    <x v="117"/>
    <x v="133"/>
    <x v="7"/>
    <x v="207"/>
    <x v="22"/>
    <x v="194"/>
    <x v="4"/>
    <x v="264"/>
    <x v="14"/>
    <x v="267"/>
  </r>
  <r>
    <x v="206"/>
    <x v="52"/>
    <x v="7"/>
    <x v="207"/>
    <x v="22"/>
    <x v="193"/>
    <x v="23"/>
    <x v="263"/>
    <x v="18"/>
    <x v="268"/>
  </r>
  <r>
    <x v="327"/>
    <x v="94"/>
    <x v="6"/>
    <x v="138"/>
    <x v="22"/>
    <x v="223"/>
    <x v="23"/>
    <x v="262"/>
    <x v="18"/>
    <x v="264"/>
  </r>
  <r>
    <x v="241"/>
    <x v="278"/>
    <x v="7"/>
    <x v="207"/>
    <x v="22"/>
    <x v="189"/>
    <x v="23"/>
    <x v="261"/>
    <x v="18"/>
    <x v="263"/>
  </r>
  <r>
    <x v="324"/>
    <x v="338"/>
    <x v="6"/>
    <x v="207"/>
    <x v="22"/>
    <x v="188"/>
    <x v="23"/>
    <x v="260"/>
    <x v="18"/>
    <x v="262"/>
  </r>
  <r>
    <x v="155"/>
    <x v="310"/>
    <x v="34"/>
    <x v="207"/>
    <x v="22"/>
    <x v="187"/>
    <x v="23"/>
    <x v="259"/>
    <x v="18"/>
    <x v="261"/>
  </r>
  <r>
    <x v="86"/>
    <x v="306"/>
    <x v="6"/>
    <x v="137"/>
    <x v="22"/>
    <x v="223"/>
    <x v="23"/>
    <x v="258"/>
    <x v="18"/>
    <x v="260"/>
  </r>
  <r>
    <x v="151"/>
    <x v="221"/>
    <x v="7"/>
    <x v="207"/>
    <x v="22"/>
    <x v="186"/>
    <x v="23"/>
    <x v="257"/>
    <x v="18"/>
    <x v="259"/>
  </r>
  <r>
    <x v="110"/>
    <x v="244"/>
    <x v="7"/>
    <x v="207"/>
    <x v="22"/>
    <x v="185"/>
    <x v="23"/>
    <x v="256"/>
    <x v="18"/>
    <x v="258"/>
  </r>
  <r>
    <x v="191"/>
    <x v="46"/>
    <x v="7"/>
    <x v="136"/>
    <x v="22"/>
    <x v="223"/>
    <x v="23"/>
    <x v="255"/>
    <x v="18"/>
    <x v="257"/>
  </r>
  <r>
    <x v="288"/>
    <x v="299"/>
    <x v="7"/>
    <x v="207"/>
    <x v="22"/>
    <x v="184"/>
    <x v="23"/>
    <x v="254"/>
    <x v="18"/>
    <x v="256"/>
  </r>
  <r>
    <x v="238"/>
    <x v="33"/>
    <x v="7"/>
    <x v="207"/>
    <x v="22"/>
    <x v="183"/>
    <x v="23"/>
    <x v="253"/>
    <x v="18"/>
    <x v="254"/>
  </r>
  <r>
    <x v="139"/>
    <x v="118"/>
    <x v="11"/>
    <x v="207"/>
    <x v="22"/>
    <x v="182"/>
    <x v="23"/>
    <x v="252"/>
    <x v="18"/>
    <x v="253"/>
  </r>
  <r>
    <x v="257"/>
    <x v="14"/>
    <x v="6"/>
    <x v="134"/>
    <x v="22"/>
    <x v="223"/>
    <x v="23"/>
    <x v="251"/>
    <x v="18"/>
    <x v="252"/>
  </r>
  <r>
    <x v="268"/>
    <x v="151"/>
    <x v="7"/>
    <x v="135"/>
    <x v="22"/>
    <x v="48"/>
    <x v="23"/>
    <x v="250"/>
    <x v="18"/>
    <x v="251"/>
  </r>
  <r>
    <x v="61"/>
    <x v="248"/>
    <x v="7"/>
    <x v="207"/>
    <x v="22"/>
    <x v="181"/>
    <x v="23"/>
    <x v="249"/>
    <x v="18"/>
    <x v="249"/>
  </r>
  <r>
    <x v="360"/>
    <x v="358"/>
    <x v="33"/>
    <x v="207"/>
    <x v="22"/>
    <x v="178"/>
    <x v="23"/>
    <x v="248"/>
    <x v="18"/>
    <x v="248"/>
  </r>
  <r>
    <x v="131"/>
    <x v="200"/>
    <x v="33"/>
    <x v="207"/>
    <x v="22"/>
    <x v="177"/>
    <x v="6"/>
    <x v="247"/>
    <x v="16"/>
    <x v="247"/>
  </r>
  <r>
    <x v="85"/>
    <x v="89"/>
    <x v="7"/>
    <x v="133"/>
    <x v="22"/>
    <x v="82"/>
    <x v="23"/>
    <x v="246"/>
    <x v="18"/>
    <x v="246"/>
  </r>
  <r>
    <x v="63"/>
    <x v="31"/>
    <x v="20"/>
    <x v="118"/>
    <x v="22"/>
    <x v="170"/>
    <x v="23"/>
    <x v="245"/>
    <x v="18"/>
    <x v="245"/>
  </r>
  <r>
    <x v="105"/>
    <x v="186"/>
    <x v="6"/>
    <x v="207"/>
    <x v="22"/>
    <x v="175"/>
    <x v="23"/>
    <x v="244"/>
    <x v="18"/>
    <x v="244"/>
  </r>
  <r>
    <x v="3"/>
    <x v="208"/>
    <x v="5"/>
    <x v="207"/>
    <x v="22"/>
    <x v="174"/>
    <x v="23"/>
    <x v="243"/>
    <x v="18"/>
    <x v="243"/>
  </r>
  <r>
    <x v="2"/>
    <x v="176"/>
    <x v="7"/>
    <x v="207"/>
    <x v="22"/>
    <x v="173"/>
    <x v="23"/>
    <x v="242"/>
    <x v="18"/>
    <x v="242"/>
  </r>
  <r>
    <x v="280"/>
    <x v="332"/>
    <x v="7"/>
    <x v="207"/>
    <x v="22"/>
    <x v="172"/>
    <x v="23"/>
    <x v="241"/>
    <x v="18"/>
    <x v="241"/>
  </r>
  <r>
    <x v="201"/>
    <x v="49"/>
    <x v="7"/>
    <x v="207"/>
    <x v="22"/>
    <x v="168"/>
    <x v="23"/>
    <x v="240"/>
    <x v="18"/>
    <x v="239"/>
  </r>
  <r>
    <x v="44"/>
    <x v="24"/>
    <x v="3"/>
    <x v="132"/>
    <x v="22"/>
    <x v="223"/>
    <x v="23"/>
    <x v="239"/>
    <x v="18"/>
    <x v="238"/>
  </r>
  <r>
    <x v="292"/>
    <x v="127"/>
    <x v="10"/>
    <x v="207"/>
    <x v="22"/>
    <x v="167"/>
    <x v="3"/>
    <x v="238"/>
    <x v="13"/>
    <x v="232"/>
  </r>
  <r>
    <x v="348"/>
    <x v="3"/>
    <x v="33"/>
    <x v="207"/>
    <x v="22"/>
    <x v="166"/>
    <x v="23"/>
    <x v="237"/>
    <x v="18"/>
    <x v="235"/>
  </r>
  <r>
    <x v="89"/>
    <x v="140"/>
    <x v="6"/>
    <x v="207"/>
    <x v="22"/>
    <x v="164"/>
    <x v="23"/>
    <x v="236"/>
    <x v="18"/>
    <x v="233"/>
  </r>
  <r>
    <x v="230"/>
    <x v="101"/>
    <x v="33"/>
    <x v="131"/>
    <x v="22"/>
    <x v="223"/>
    <x v="23"/>
    <x v="235"/>
    <x v="18"/>
    <x v="231"/>
  </r>
  <r>
    <x v="71"/>
    <x v="249"/>
    <x v="10"/>
    <x v="130"/>
    <x v="22"/>
    <x v="223"/>
    <x v="23"/>
    <x v="234"/>
    <x v="18"/>
    <x v="230"/>
  </r>
  <r>
    <x v="111"/>
    <x v="245"/>
    <x v="5"/>
    <x v="207"/>
    <x v="22"/>
    <x v="161"/>
    <x v="23"/>
    <x v="233"/>
    <x v="18"/>
    <x v="229"/>
  </r>
  <r>
    <x v="219"/>
    <x v="280"/>
    <x v="7"/>
    <x v="207"/>
    <x v="22"/>
    <x v="160"/>
    <x v="23"/>
    <x v="232"/>
    <x v="18"/>
    <x v="228"/>
  </r>
  <r>
    <x v="358"/>
    <x v="34"/>
    <x v="33"/>
    <x v="129"/>
    <x v="22"/>
    <x v="223"/>
    <x v="23"/>
    <x v="231"/>
    <x v="18"/>
    <x v="227"/>
  </r>
  <r>
    <x v="224"/>
    <x v="165"/>
    <x v="4"/>
    <x v="128"/>
    <x v="21"/>
    <x v="223"/>
    <x v="23"/>
    <x v="230"/>
    <x v="44"/>
    <x v="349"/>
  </r>
  <r>
    <x v="346"/>
    <x v="288"/>
    <x v="33"/>
    <x v="127"/>
    <x v="22"/>
    <x v="223"/>
    <x v="23"/>
    <x v="229"/>
    <x v="18"/>
    <x v="226"/>
  </r>
  <r>
    <x v="303"/>
    <x v="78"/>
    <x v="7"/>
    <x v="126"/>
    <x v="22"/>
    <x v="223"/>
    <x v="23"/>
    <x v="228"/>
    <x v="18"/>
    <x v="225"/>
  </r>
  <r>
    <x v="148"/>
    <x v="39"/>
    <x v="33"/>
    <x v="207"/>
    <x v="22"/>
    <x v="157"/>
    <x v="23"/>
    <x v="227"/>
    <x v="18"/>
    <x v="224"/>
  </r>
  <r>
    <x v="298"/>
    <x v="108"/>
    <x v="6"/>
    <x v="207"/>
    <x v="22"/>
    <x v="156"/>
    <x v="13"/>
    <x v="226"/>
    <x v="28"/>
    <x v="237"/>
  </r>
  <r>
    <x v="153"/>
    <x v="279"/>
    <x v="7"/>
    <x v="207"/>
    <x v="22"/>
    <x v="155"/>
    <x v="17"/>
    <x v="225"/>
    <x v="32"/>
    <x v="255"/>
  </r>
  <r>
    <x v="140"/>
    <x v="119"/>
    <x v="33"/>
    <x v="207"/>
    <x v="22"/>
    <x v="154"/>
    <x v="12"/>
    <x v="224"/>
    <x v="27"/>
    <x v="236"/>
  </r>
  <r>
    <x v="74"/>
    <x v="109"/>
    <x v="33"/>
    <x v="207"/>
    <x v="22"/>
    <x v="153"/>
    <x v="23"/>
    <x v="223"/>
    <x v="18"/>
    <x v="223"/>
  </r>
  <r>
    <x v="127"/>
    <x v="174"/>
    <x v="7"/>
    <x v="207"/>
    <x v="22"/>
    <x v="152"/>
    <x v="23"/>
    <x v="222"/>
    <x v="18"/>
    <x v="222"/>
  </r>
  <r>
    <x v="164"/>
    <x v="281"/>
    <x v="7"/>
    <x v="207"/>
    <x v="22"/>
    <x v="151"/>
    <x v="23"/>
    <x v="221"/>
    <x v="18"/>
    <x v="221"/>
  </r>
  <r>
    <x v="101"/>
    <x v="81"/>
    <x v="33"/>
    <x v="207"/>
    <x v="22"/>
    <x v="150"/>
    <x v="23"/>
    <x v="220"/>
    <x v="18"/>
    <x v="220"/>
  </r>
  <r>
    <x v="262"/>
    <x v="84"/>
    <x v="7"/>
    <x v="207"/>
    <x v="22"/>
    <x v="149"/>
    <x v="23"/>
    <x v="219"/>
    <x v="18"/>
    <x v="219"/>
  </r>
  <r>
    <x v="81"/>
    <x v="291"/>
    <x v="9"/>
    <x v="125"/>
    <x v="22"/>
    <x v="49"/>
    <x v="23"/>
    <x v="218"/>
    <x v="18"/>
    <x v="218"/>
  </r>
  <r>
    <x v="91"/>
    <x v="169"/>
    <x v="6"/>
    <x v="207"/>
    <x v="22"/>
    <x v="148"/>
    <x v="23"/>
    <x v="217"/>
    <x v="18"/>
    <x v="216"/>
  </r>
  <r>
    <x v="337"/>
    <x v="198"/>
    <x v="6"/>
    <x v="207"/>
    <x v="22"/>
    <x v="147"/>
    <x v="23"/>
    <x v="216"/>
    <x v="18"/>
    <x v="215"/>
  </r>
  <r>
    <x v="204"/>
    <x v="308"/>
    <x v="8"/>
    <x v="207"/>
    <x v="22"/>
    <x v="146"/>
    <x v="9"/>
    <x v="215"/>
    <x v="21"/>
    <x v="217"/>
  </r>
  <r>
    <x v="20"/>
    <x v="2"/>
    <x v="3"/>
    <x v="207"/>
    <x v="22"/>
    <x v="145"/>
    <x v="23"/>
    <x v="214"/>
    <x v="18"/>
    <x v="213"/>
  </r>
  <r>
    <x v="270"/>
    <x v="247"/>
    <x v="10"/>
    <x v="207"/>
    <x v="22"/>
    <x v="144"/>
    <x v="23"/>
    <x v="213"/>
    <x v="18"/>
    <x v="212"/>
  </r>
  <r>
    <x v="233"/>
    <x v="296"/>
    <x v="7"/>
    <x v="123"/>
    <x v="12"/>
    <x v="223"/>
    <x v="23"/>
    <x v="212"/>
    <x v="23"/>
    <x v="214"/>
  </r>
  <r>
    <x v="145"/>
    <x v="254"/>
    <x v="7"/>
    <x v="207"/>
    <x v="22"/>
    <x v="138"/>
    <x v="23"/>
    <x v="211"/>
    <x v="18"/>
    <x v="211"/>
  </r>
  <r>
    <x v="54"/>
    <x v="74"/>
    <x v="7"/>
    <x v="122"/>
    <x v="22"/>
    <x v="223"/>
    <x v="23"/>
    <x v="210"/>
    <x v="18"/>
    <x v="210"/>
  </r>
  <r>
    <x v="243"/>
    <x v="276"/>
    <x v="1"/>
    <x v="207"/>
    <x v="22"/>
    <x v="137"/>
    <x v="23"/>
    <x v="209"/>
    <x v="18"/>
    <x v="209"/>
  </r>
  <r>
    <x v="315"/>
    <x v="283"/>
    <x v="33"/>
    <x v="207"/>
    <x v="22"/>
    <x v="136"/>
    <x v="23"/>
    <x v="208"/>
    <x v="18"/>
    <x v="208"/>
  </r>
  <r>
    <x v="211"/>
    <x v="219"/>
    <x v="4"/>
    <x v="207"/>
    <x v="22"/>
    <x v="135"/>
    <x v="23"/>
    <x v="207"/>
    <x v="18"/>
    <x v="207"/>
  </r>
  <r>
    <x v="335"/>
    <x v="336"/>
    <x v="33"/>
    <x v="121"/>
    <x v="22"/>
    <x v="223"/>
    <x v="23"/>
    <x v="206"/>
    <x v="18"/>
    <x v="206"/>
  </r>
  <r>
    <x v="114"/>
    <x v="117"/>
    <x v="7"/>
    <x v="207"/>
    <x v="22"/>
    <x v="134"/>
    <x v="23"/>
    <x v="205"/>
    <x v="18"/>
    <x v="205"/>
  </r>
  <r>
    <x v="301"/>
    <x v="136"/>
    <x v="7"/>
    <x v="207"/>
    <x v="22"/>
    <x v="133"/>
    <x v="23"/>
    <x v="204"/>
    <x v="18"/>
    <x v="204"/>
  </r>
  <r>
    <x v="203"/>
    <x v="110"/>
    <x v="33"/>
    <x v="207"/>
    <x v="22"/>
    <x v="131"/>
    <x v="23"/>
    <x v="203"/>
    <x v="18"/>
    <x v="203"/>
  </r>
  <r>
    <x v="220"/>
    <x v="354"/>
    <x v="33"/>
    <x v="207"/>
    <x v="22"/>
    <x v="130"/>
    <x v="23"/>
    <x v="202"/>
    <x v="18"/>
    <x v="202"/>
  </r>
  <r>
    <x v="179"/>
    <x v="351"/>
    <x v="6"/>
    <x v="119"/>
    <x v="22"/>
    <x v="223"/>
    <x v="23"/>
    <x v="201"/>
    <x v="18"/>
    <x v="201"/>
  </r>
  <r>
    <x v="302"/>
    <x v="168"/>
    <x v="7"/>
    <x v="114"/>
    <x v="22"/>
    <x v="119"/>
    <x v="23"/>
    <x v="200"/>
    <x v="18"/>
    <x v="200"/>
  </r>
  <r>
    <x v="56"/>
    <x v="252"/>
    <x v="7"/>
    <x v="207"/>
    <x v="22"/>
    <x v="128"/>
    <x v="23"/>
    <x v="199"/>
    <x v="18"/>
    <x v="199"/>
  </r>
  <r>
    <x v="23"/>
    <x v="297"/>
    <x v="3"/>
    <x v="207"/>
    <x v="22"/>
    <x v="127"/>
    <x v="23"/>
    <x v="198"/>
    <x v="18"/>
    <x v="198"/>
  </r>
  <r>
    <x v="363"/>
    <x v="160"/>
    <x v="7"/>
    <x v="207"/>
    <x v="22"/>
    <x v="126"/>
    <x v="23"/>
    <x v="197"/>
    <x v="18"/>
    <x v="197"/>
  </r>
  <r>
    <x v="76"/>
    <x v="315"/>
    <x v="6"/>
    <x v="117"/>
    <x v="22"/>
    <x v="223"/>
    <x v="23"/>
    <x v="196"/>
    <x v="18"/>
    <x v="196"/>
  </r>
  <r>
    <x v="285"/>
    <x v="145"/>
    <x v="33"/>
    <x v="104"/>
    <x v="22"/>
    <x v="125"/>
    <x v="23"/>
    <x v="195"/>
    <x v="18"/>
    <x v="195"/>
  </r>
  <r>
    <x v="22"/>
    <x v="158"/>
    <x v="7"/>
    <x v="207"/>
    <x v="22"/>
    <x v="122"/>
    <x v="23"/>
    <x v="194"/>
    <x v="18"/>
    <x v="194"/>
  </r>
  <r>
    <x v="70"/>
    <x v="292"/>
    <x v="10"/>
    <x v="116"/>
    <x v="22"/>
    <x v="223"/>
    <x v="23"/>
    <x v="193"/>
    <x v="18"/>
    <x v="193"/>
  </r>
  <r>
    <x v="11"/>
    <x v="148"/>
    <x v="33"/>
    <x v="207"/>
    <x v="22"/>
    <x v="121"/>
    <x v="23"/>
    <x v="192"/>
    <x v="18"/>
    <x v="192"/>
  </r>
  <r>
    <x v="175"/>
    <x v="231"/>
    <x v="22"/>
    <x v="207"/>
    <x v="22"/>
    <x v="118"/>
    <x v="23"/>
    <x v="191"/>
    <x v="18"/>
    <x v="191"/>
  </r>
  <r>
    <x v="272"/>
    <x v="261"/>
    <x v="10"/>
    <x v="207"/>
    <x v="22"/>
    <x v="117"/>
    <x v="23"/>
    <x v="190"/>
    <x v="18"/>
    <x v="190"/>
  </r>
  <r>
    <x v="199"/>
    <x v="305"/>
    <x v="6"/>
    <x v="207"/>
    <x v="22"/>
    <x v="116"/>
    <x v="23"/>
    <x v="189"/>
    <x v="18"/>
    <x v="189"/>
  </r>
  <r>
    <x v="47"/>
    <x v="99"/>
    <x v="7"/>
    <x v="207"/>
    <x v="22"/>
    <x v="114"/>
    <x v="23"/>
    <x v="188"/>
    <x v="18"/>
    <x v="188"/>
  </r>
  <r>
    <x v="216"/>
    <x v="236"/>
    <x v="8"/>
    <x v="115"/>
    <x v="22"/>
    <x v="223"/>
    <x v="23"/>
    <x v="187"/>
    <x v="18"/>
    <x v="187"/>
  </r>
  <r>
    <x v="167"/>
    <x v="331"/>
    <x v="9"/>
    <x v="207"/>
    <x v="22"/>
    <x v="112"/>
    <x v="5"/>
    <x v="186"/>
    <x v="15"/>
    <x v="181"/>
  </r>
  <r>
    <x v="322"/>
    <x v="130"/>
    <x v="7"/>
    <x v="207"/>
    <x v="22"/>
    <x v="111"/>
    <x v="23"/>
    <x v="185"/>
    <x v="18"/>
    <x v="186"/>
  </r>
  <r>
    <x v="213"/>
    <x v="218"/>
    <x v="7"/>
    <x v="207"/>
    <x v="22"/>
    <x v="110"/>
    <x v="8"/>
    <x v="184"/>
    <x v="20"/>
    <x v="185"/>
  </r>
  <r>
    <x v="171"/>
    <x v="43"/>
    <x v="6"/>
    <x v="207"/>
    <x v="22"/>
    <x v="109"/>
    <x v="23"/>
    <x v="183"/>
    <x v="18"/>
    <x v="184"/>
  </r>
  <r>
    <x v="202"/>
    <x v="47"/>
    <x v="7"/>
    <x v="207"/>
    <x v="22"/>
    <x v="106"/>
    <x v="23"/>
    <x v="182"/>
    <x v="18"/>
    <x v="183"/>
  </r>
  <r>
    <x v="236"/>
    <x v="88"/>
    <x v="7"/>
    <x v="207"/>
    <x v="22"/>
    <x v="105"/>
    <x v="23"/>
    <x v="181"/>
    <x v="18"/>
    <x v="182"/>
  </r>
  <r>
    <x v="264"/>
    <x v="309"/>
    <x v="4"/>
    <x v="113"/>
    <x v="22"/>
    <x v="223"/>
    <x v="23"/>
    <x v="180"/>
    <x v="18"/>
    <x v="180"/>
  </r>
  <r>
    <x v="252"/>
    <x v="125"/>
    <x v="22"/>
    <x v="112"/>
    <x v="22"/>
    <x v="223"/>
    <x v="23"/>
    <x v="179"/>
    <x v="18"/>
    <x v="179"/>
  </r>
  <r>
    <x v="156"/>
    <x v="147"/>
    <x v="7"/>
    <x v="207"/>
    <x v="22"/>
    <x v="103"/>
    <x v="23"/>
    <x v="178"/>
    <x v="18"/>
    <x v="178"/>
  </r>
  <r>
    <x v="159"/>
    <x v="66"/>
    <x v="0"/>
    <x v="207"/>
    <x v="22"/>
    <x v="101"/>
    <x v="23"/>
    <x v="177"/>
    <x v="18"/>
    <x v="177"/>
  </r>
  <r>
    <x v="333"/>
    <x v="183"/>
    <x v="33"/>
    <x v="207"/>
    <x v="22"/>
    <x v="100"/>
    <x v="23"/>
    <x v="176"/>
    <x v="18"/>
    <x v="176"/>
  </r>
  <r>
    <x v="278"/>
    <x v="270"/>
    <x v="7"/>
    <x v="207"/>
    <x v="22"/>
    <x v="99"/>
    <x v="23"/>
    <x v="175"/>
    <x v="18"/>
    <x v="175"/>
  </r>
  <r>
    <x v="36"/>
    <x v="26"/>
    <x v="33"/>
    <x v="207"/>
    <x v="22"/>
    <x v="98"/>
    <x v="23"/>
    <x v="174"/>
    <x v="18"/>
    <x v="174"/>
  </r>
  <r>
    <x v="163"/>
    <x v="120"/>
    <x v="33"/>
    <x v="207"/>
    <x v="22"/>
    <x v="98"/>
    <x v="23"/>
    <x v="174"/>
    <x v="18"/>
    <x v="174"/>
  </r>
  <r>
    <x v="125"/>
    <x v="357"/>
    <x v="7"/>
    <x v="110"/>
    <x v="22"/>
    <x v="223"/>
    <x v="23"/>
    <x v="173"/>
    <x v="18"/>
    <x v="173"/>
  </r>
  <r>
    <x v="218"/>
    <x v="262"/>
    <x v="18"/>
    <x v="109"/>
    <x v="22"/>
    <x v="223"/>
    <x v="23"/>
    <x v="172"/>
    <x v="18"/>
    <x v="172"/>
  </r>
  <r>
    <x v="325"/>
    <x v="63"/>
    <x v="7"/>
    <x v="207"/>
    <x v="22"/>
    <x v="96"/>
    <x v="23"/>
    <x v="171"/>
    <x v="18"/>
    <x v="171"/>
  </r>
  <r>
    <x v="295"/>
    <x v="255"/>
    <x v="6"/>
    <x v="207"/>
    <x v="22"/>
    <x v="94"/>
    <x v="23"/>
    <x v="170"/>
    <x v="18"/>
    <x v="170"/>
  </r>
  <r>
    <x v="51"/>
    <x v="365"/>
    <x v="33"/>
    <x v="207"/>
    <x v="22"/>
    <x v="92"/>
    <x v="23"/>
    <x v="169"/>
    <x v="18"/>
    <x v="169"/>
  </r>
  <r>
    <x v="249"/>
    <x v="124"/>
    <x v="22"/>
    <x v="207"/>
    <x v="22"/>
    <x v="90"/>
    <x v="23"/>
    <x v="168"/>
    <x v="18"/>
    <x v="168"/>
  </r>
  <r>
    <x v="103"/>
    <x v="35"/>
    <x v="33"/>
    <x v="207"/>
    <x v="22"/>
    <x v="88"/>
    <x v="23"/>
    <x v="167"/>
    <x v="18"/>
    <x v="167"/>
  </r>
  <r>
    <x v="14"/>
    <x v="224"/>
    <x v="18"/>
    <x v="207"/>
    <x v="22"/>
    <x v="87"/>
    <x v="23"/>
    <x v="166"/>
    <x v="18"/>
    <x v="166"/>
  </r>
  <r>
    <x v="287"/>
    <x v="228"/>
    <x v="10"/>
    <x v="207"/>
    <x v="22"/>
    <x v="85"/>
    <x v="23"/>
    <x v="165"/>
    <x v="18"/>
    <x v="164"/>
  </r>
  <r>
    <x v="253"/>
    <x v="126"/>
    <x v="7"/>
    <x v="207"/>
    <x v="22"/>
    <x v="84"/>
    <x v="23"/>
    <x v="164"/>
    <x v="18"/>
    <x v="163"/>
  </r>
  <r>
    <x v="135"/>
    <x v="298"/>
    <x v="23"/>
    <x v="207"/>
    <x v="22"/>
    <x v="83"/>
    <x v="23"/>
    <x v="163"/>
    <x v="18"/>
    <x v="162"/>
  </r>
  <r>
    <x v="309"/>
    <x v="207"/>
    <x v="7"/>
    <x v="207"/>
    <x v="22"/>
    <x v="81"/>
    <x v="23"/>
    <x v="162"/>
    <x v="18"/>
    <x v="161"/>
  </r>
  <r>
    <x v="9"/>
    <x v="72"/>
    <x v="33"/>
    <x v="207"/>
    <x v="22"/>
    <x v="80"/>
    <x v="23"/>
    <x v="161"/>
    <x v="18"/>
    <x v="160"/>
  </r>
  <r>
    <x v="62"/>
    <x v="30"/>
    <x v="8"/>
    <x v="107"/>
    <x v="22"/>
    <x v="223"/>
    <x v="23"/>
    <x v="160"/>
    <x v="18"/>
    <x v="159"/>
  </r>
  <r>
    <x v="343"/>
    <x v="71"/>
    <x v="33"/>
    <x v="207"/>
    <x v="22"/>
    <x v="77"/>
    <x v="7"/>
    <x v="159"/>
    <x v="19"/>
    <x v="165"/>
  </r>
  <r>
    <x v="46"/>
    <x v="114"/>
    <x v="33"/>
    <x v="207"/>
    <x v="22"/>
    <x v="76"/>
    <x v="23"/>
    <x v="158"/>
    <x v="18"/>
    <x v="158"/>
  </r>
  <r>
    <x v="165"/>
    <x v="8"/>
    <x v="33"/>
    <x v="207"/>
    <x v="22"/>
    <x v="74"/>
    <x v="23"/>
    <x v="157"/>
    <x v="18"/>
    <x v="157"/>
  </r>
  <r>
    <x v="300"/>
    <x v="59"/>
    <x v="33"/>
    <x v="207"/>
    <x v="22"/>
    <x v="73"/>
    <x v="23"/>
    <x v="156"/>
    <x v="18"/>
    <x v="156"/>
  </r>
  <r>
    <x v="237"/>
    <x v="339"/>
    <x v="33"/>
    <x v="207"/>
    <x v="22"/>
    <x v="72"/>
    <x v="23"/>
    <x v="155"/>
    <x v="18"/>
    <x v="155"/>
  </r>
  <r>
    <x v="97"/>
    <x v="293"/>
    <x v="33"/>
    <x v="207"/>
    <x v="22"/>
    <x v="71"/>
    <x v="23"/>
    <x v="154"/>
    <x v="18"/>
    <x v="154"/>
  </r>
  <r>
    <x v="307"/>
    <x v="324"/>
    <x v="4"/>
    <x v="207"/>
    <x v="22"/>
    <x v="70"/>
    <x v="23"/>
    <x v="153"/>
    <x v="18"/>
    <x v="153"/>
  </r>
  <r>
    <x v="274"/>
    <x v="282"/>
    <x v="33"/>
    <x v="207"/>
    <x v="22"/>
    <x v="68"/>
    <x v="23"/>
    <x v="152"/>
    <x v="18"/>
    <x v="152"/>
  </r>
  <r>
    <x v="269"/>
    <x v="286"/>
    <x v="33"/>
    <x v="207"/>
    <x v="22"/>
    <x v="65"/>
    <x v="23"/>
    <x v="151"/>
    <x v="18"/>
    <x v="151"/>
  </r>
  <r>
    <x v="273"/>
    <x v="271"/>
    <x v="33"/>
    <x v="207"/>
    <x v="22"/>
    <x v="64"/>
    <x v="23"/>
    <x v="150"/>
    <x v="18"/>
    <x v="150"/>
  </r>
  <r>
    <x v="361"/>
    <x v="356"/>
    <x v="33"/>
    <x v="207"/>
    <x v="22"/>
    <x v="63"/>
    <x v="23"/>
    <x v="149"/>
    <x v="18"/>
    <x v="149"/>
  </r>
  <r>
    <x v="37"/>
    <x v="28"/>
    <x v="7"/>
    <x v="207"/>
    <x v="22"/>
    <x v="223"/>
    <x v="14"/>
    <x v="148"/>
    <x v="29"/>
    <x v="234"/>
  </r>
  <r>
    <x v="113"/>
    <x v="54"/>
    <x v="7"/>
    <x v="207"/>
    <x v="22"/>
    <x v="223"/>
    <x v="18"/>
    <x v="148"/>
    <x v="34"/>
    <x v="250"/>
  </r>
  <r>
    <x v="229"/>
    <x v="102"/>
    <x v="20"/>
    <x v="207"/>
    <x v="22"/>
    <x v="223"/>
    <x v="22"/>
    <x v="148"/>
    <x v="42"/>
    <x v="318"/>
  </r>
  <r>
    <x v="305"/>
    <x v="195"/>
    <x v="8"/>
    <x v="207"/>
    <x v="20"/>
    <x v="223"/>
    <x v="23"/>
    <x v="148"/>
    <x v="43"/>
    <x v="345"/>
  </r>
  <r>
    <x v="306"/>
    <x v="347"/>
    <x v="33"/>
    <x v="207"/>
    <x v="22"/>
    <x v="223"/>
    <x v="23"/>
    <x v="148"/>
    <x v="18"/>
    <x v="148"/>
  </r>
  <r>
    <x v="330"/>
    <x v="227"/>
    <x v="6"/>
    <x v="207"/>
    <x v="22"/>
    <x v="223"/>
    <x v="21"/>
    <x v="148"/>
    <x v="41"/>
    <x v="315"/>
  </r>
  <r>
    <x v="357"/>
    <x v="353"/>
    <x v="33"/>
    <x v="106"/>
    <x v="22"/>
    <x v="223"/>
    <x v="23"/>
    <x v="147"/>
    <x v="18"/>
    <x v="147"/>
  </r>
  <r>
    <x v="316"/>
    <x v="159"/>
    <x v="33"/>
    <x v="207"/>
    <x v="22"/>
    <x v="60"/>
    <x v="23"/>
    <x v="146"/>
    <x v="18"/>
    <x v="146"/>
  </r>
  <r>
    <x v="244"/>
    <x v="268"/>
    <x v="8"/>
    <x v="105"/>
    <x v="22"/>
    <x v="223"/>
    <x v="23"/>
    <x v="145"/>
    <x v="18"/>
    <x v="145"/>
  </r>
  <r>
    <x v="276"/>
    <x v="284"/>
    <x v="5"/>
    <x v="207"/>
    <x v="22"/>
    <x v="58"/>
    <x v="23"/>
    <x v="144"/>
    <x v="18"/>
    <x v="144"/>
  </r>
  <r>
    <x v="197"/>
    <x v="122"/>
    <x v="4"/>
    <x v="207"/>
    <x v="22"/>
    <x v="57"/>
    <x v="23"/>
    <x v="143"/>
    <x v="18"/>
    <x v="143"/>
  </r>
  <r>
    <x v="38"/>
    <x v="258"/>
    <x v="7"/>
    <x v="207"/>
    <x v="22"/>
    <x v="56"/>
    <x v="23"/>
    <x v="142"/>
    <x v="18"/>
    <x v="142"/>
  </r>
  <r>
    <x v="332"/>
    <x v="184"/>
    <x v="7"/>
    <x v="207"/>
    <x v="22"/>
    <x v="54"/>
    <x v="23"/>
    <x v="141"/>
    <x v="18"/>
    <x v="141"/>
  </r>
  <r>
    <x v="178"/>
    <x v="348"/>
    <x v="33"/>
    <x v="207"/>
    <x v="22"/>
    <x v="53"/>
    <x v="23"/>
    <x v="140"/>
    <x v="18"/>
    <x v="140"/>
  </r>
  <r>
    <x v="188"/>
    <x v="100"/>
    <x v="7"/>
    <x v="207"/>
    <x v="22"/>
    <x v="52"/>
    <x v="23"/>
    <x v="139"/>
    <x v="18"/>
    <x v="139"/>
  </r>
  <r>
    <x v="58"/>
    <x v="220"/>
    <x v="14"/>
    <x v="103"/>
    <x v="22"/>
    <x v="223"/>
    <x v="23"/>
    <x v="138"/>
    <x v="18"/>
    <x v="138"/>
  </r>
  <r>
    <x v="326"/>
    <x v="302"/>
    <x v="3"/>
    <x v="207"/>
    <x v="22"/>
    <x v="51"/>
    <x v="23"/>
    <x v="137"/>
    <x v="18"/>
    <x v="137"/>
  </r>
  <r>
    <x v="93"/>
    <x v="294"/>
    <x v="6"/>
    <x v="207"/>
    <x v="22"/>
    <x v="50"/>
    <x v="23"/>
    <x v="136"/>
    <x v="18"/>
    <x v="136"/>
  </r>
  <r>
    <x v="82"/>
    <x v="196"/>
    <x v="9"/>
    <x v="102"/>
    <x v="22"/>
    <x v="223"/>
    <x v="23"/>
    <x v="135"/>
    <x v="18"/>
    <x v="135"/>
  </r>
  <r>
    <x v="334"/>
    <x v="143"/>
    <x v="33"/>
    <x v="207"/>
    <x v="22"/>
    <x v="47"/>
    <x v="23"/>
    <x v="134"/>
    <x v="18"/>
    <x v="134"/>
  </r>
  <r>
    <x v="187"/>
    <x v="359"/>
    <x v="22"/>
    <x v="101"/>
    <x v="22"/>
    <x v="223"/>
    <x v="23"/>
    <x v="133"/>
    <x v="18"/>
    <x v="133"/>
  </r>
  <r>
    <x v="185"/>
    <x v="45"/>
    <x v="7"/>
    <x v="207"/>
    <x v="22"/>
    <x v="46"/>
    <x v="23"/>
    <x v="132"/>
    <x v="18"/>
    <x v="132"/>
  </r>
  <r>
    <x v="169"/>
    <x v="80"/>
    <x v="33"/>
    <x v="207"/>
    <x v="22"/>
    <x v="45"/>
    <x v="23"/>
    <x v="131"/>
    <x v="18"/>
    <x v="131"/>
  </r>
  <r>
    <x v="147"/>
    <x v="362"/>
    <x v="7"/>
    <x v="100"/>
    <x v="22"/>
    <x v="223"/>
    <x v="23"/>
    <x v="130"/>
    <x v="18"/>
    <x v="130"/>
  </r>
  <r>
    <x v="94"/>
    <x v="210"/>
    <x v="33"/>
    <x v="99"/>
    <x v="22"/>
    <x v="223"/>
    <x v="23"/>
    <x v="129"/>
    <x v="18"/>
    <x v="129"/>
  </r>
  <r>
    <x v="328"/>
    <x v="6"/>
    <x v="33"/>
    <x v="98"/>
    <x v="22"/>
    <x v="66"/>
    <x v="23"/>
    <x v="128"/>
    <x v="18"/>
    <x v="128"/>
  </r>
  <r>
    <x v="275"/>
    <x v="171"/>
    <x v="10"/>
    <x v="111"/>
    <x v="22"/>
    <x v="36"/>
    <x v="23"/>
    <x v="127"/>
    <x v="18"/>
    <x v="127"/>
  </r>
  <r>
    <x v="261"/>
    <x v="350"/>
    <x v="3"/>
    <x v="97"/>
    <x v="22"/>
    <x v="223"/>
    <x v="23"/>
    <x v="126"/>
    <x v="18"/>
    <x v="126"/>
  </r>
  <r>
    <x v="311"/>
    <x v="16"/>
    <x v="5"/>
    <x v="207"/>
    <x v="22"/>
    <x v="42"/>
    <x v="23"/>
    <x v="125"/>
    <x v="18"/>
    <x v="125"/>
  </r>
  <r>
    <x v="255"/>
    <x v="156"/>
    <x v="9"/>
    <x v="207"/>
    <x v="22"/>
    <x v="41"/>
    <x v="23"/>
    <x v="124"/>
    <x v="18"/>
    <x v="124"/>
  </r>
  <r>
    <x v="277"/>
    <x v="285"/>
    <x v="33"/>
    <x v="207"/>
    <x v="22"/>
    <x v="39"/>
    <x v="23"/>
    <x v="123"/>
    <x v="18"/>
    <x v="123"/>
  </r>
  <r>
    <x v="221"/>
    <x v="11"/>
    <x v="4"/>
    <x v="207"/>
    <x v="22"/>
    <x v="38"/>
    <x v="16"/>
    <x v="122"/>
    <x v="31"/>
    <x v="240"/>
  </r>
  <r>
    <x v="24"/>
    <x v="349"/>
    <x v="7"/>
    <x v="108"/>
    <x v="22"/>
    <x v="34"/>
    <x v="23"/>
    <x v="121"/>
    <x v="18"/>
    <x v="122"/>
  </r>
  <r>
    <x v="102"/>
    <x v="226"/>
    <x v="6"/>
    <x v="207"/>
    <x v="22"/>
    <x v="37"/>
    <x v="2"/>
    <x v="120"/>
    <x v="10"/>
    <x v="102"/>
  </r>
  <r>
    <x v="190"/>
    <x v="323"/>
    <x v="33"/>
    <x v="96"/>
    <x v="22"/>
    <x v="223"/>
    <x v="23"/>
    <x v="119"/>
    <x v="18"/>
    <x v="121"/>
  </r>
  <r>
    <x v="73"/>
    <x v="36"/>
    <x v="33"/>
    <x v="80"/>
    <x v="22"/>
    <x v="163"/>
    <x v="23"/>
    <x v="118"/>
    <x v="18"/>
    <x v="120"/>
  </r>
  <r>
    <x v="189"/>
    <x v="322"/>
    <x v="33"/>
    <x v="95"/>
    <x v="22"/>
    <x v="223"/>
    <x v="23"/>
    <x v="117"/>
    <x v="18"/>
    <x v="119"/>
  </r>
  <r>
    <x v="75"/>
    <x v="112"/>
    <x v="17"/>
    <x v="94"/>
    <x v="22"/>
    <x v="223"/>
    <x v="23"/>
    <x v="116"/>
    <x v="18"/>
    <x v="118"/>
  </r>
  <r>
    <x v="283"/>
    <x v="225"/>
    <x v="18"/>
    <x v="92"/>
    <x v="22"/>
    <x v="223"/>
    <x v="23"/>
    <x v="115"/>
    <x v="18"/>
    <x v="117"/>
  </r>
  <r>
    <x v="18"/>
    <x v="199"/>
    <x v="33"/>
    <x v="207"/>
    <x v="22"/>
    <x v="33"/>
    <x v="23"/>
    <x v="114"/>
    <x v="18"/>
    <x v="116"/>
  </r>
  <r>
    <x v="254"/>
    <x v="344"/>
    <x v="7"/>
    <x v="91"/>
    <x v="22"/>
    <x v="223"/>
    <x v="23"/>
    <x v="113"/>
    <x v="18"/>
    <x v="115"/>
  </r>
  <r>
    <x v="157"/>
    <x v="257"/>
    <x v="33"/>
    <x v="90"/>
    <x v="22"/>
    <x v="223"/>
    <x v="23"/>
    <x v="112"/>
    <x v="18"/>
    <x v="114"/>
  </r>
  <r>
    <x v="342"/>
    <x v="266"/>
    <x v="7"/>
    <x v="120"/>
    <x v="22"/>
    <x v="25"/>
    <x v="23"/>
    <x v="111"/>
    <x v="18"/>
    <x v="113"/>
  </r>
  <r>
    <x v="15"/>
    <x v="342"/>
    <x v="30"/>
    <x v="89"/>
    <x v="22"/>
    <x v="223"/>
    <x v="23"/>
    <x v="110"/>
    <x v="18"/>
    <x v="112"/>
  </r>
  <r>
    <x v="39"/>
    <x v="113"/>
    <x v="7"/>
    <x v="207"/>
    <x v="22"/>
    <x v="31"/>
    <x v="23"/>
    <x v="109"/>
    <x v="18"/>
    <x v="111"/>
  </r>
  <r>
    <x v="128"/>
    <x v="216"/>
    <x v="6"/>
    <x v="207"/>
    <x v="22"/>
    <x v="30"/>
    <x v="23"/>
    <x v="108"/>
    <x v="18"/>
    <x v="110"/>
  </r>
  <r>
    <x v="258"/>
    <x v="215"/>
    <x v="12"/>
    <x v="88"/>
    <x v="22"/>
    <x v="223"/>
    <x v="23"/>
    <x v="107"/>
    <x v="18"/>
    <x v="109"/>
  </r>
  <r>
    <x v="225"/>
    <x v="319"/>
    <x v="7"/>
    <x v="87"/>
    <x v="22"/>
    <x v="223"/>
    <x v="23"/>
    <x v="106"/>
    <x v="18"/>
    <x v="108"/>
  </r>
  <r>
    <x v="150"/>
    <x v="304"/>
    <x v="7"/>
    <x v="207"/>
    <x v="22"/>
    <x v="28"/>
    <x v="23"/>
    <x v="105"/>
    <x v="18"/>
    <x v="107"/>
  </r>
  <r>
    <x v="134"/>
    <x v="363"/>
    <x v="33"/>
    <x v="86"/>
    <x v="22"/>
    <x v="223"/>
    <x v="23"/>
    <x v="104"/>
    <x v="18"/>
    <x v="106"/>
  </r>
  <r>
    <x v="242"/>
    <x v="149"/>
    <x v="6"/>
    <x v="207"/>
    <x v="22"/>
    <x v="26"/>
    <x v="23"/>
    <x v="103"/>
    <x v="18"/>
    <x v="105"/>
  </r>
  <r>
    <x v="177"/>
    <x v="317"/>
    <x v="13"/>
    <x v="85"/>
    <x v="22"/>
    <x v="223"/>
    <x v="23"/>
    <x v="102"/>
    <x v="18"/>
    <x v="104"/>
  </r>
  <r>
    <x v="210"/>
    <x v="206"/>
    <x v="15"/>
    <x v="84"/>
    <x v="22"/>
    <x v="223"/>
    <x v="23"/>
    <x v="101"/>
    <x v="18"/>
    <x v="103"/>
  </r>
  <r>
    <x v="299"/>
    <x v="287"/>
    <x v="33"/>
    <x v="207"/>
    <x v="22"/>
    <x v="24"/>
    <x v="23"/>
    <x v="100"/>
    <x v="18"/>
    <x v="101"/>
  </r>
  <r>
    <x v="35"/>
    <x v="27"/>
    <x v="29"/>
    <x v="93"/>
    <x v="22"/>
    <x v="27"/>
    <x v="23"/>
    <x v="99"/>
    <x v="18"/>
    <x v="100"/>
  </r>
  <r>
    <x v="259"/>
    <x v="307"/>
    <x v="28"/>
    <x v="83"/>
    <x v="22"/>
    <x v="223"/>
    <x v="23"/>
    <x v="98"/>
    <x v="18"/>
    <x v="99"/>
  </r>
  <r>
    <x v="80"/>
    <x v="205"/>
    <x v="7"/>
    <x v="207"/>
    <x v="22"/>
    <x v="22"/>
    <x v="23"/>
    <x v="97"/>
    <x v="18"/>
    <x v="98"/>
  </r>
  <r>
    <x v="161"/>
    <x v="345"/>
    <x v="7"/>
    <x v="82"/>
    <x v="22"/>
    <x v="223"/>
    <x v="23"/>
    <x v="96"/>
    <x v="18"/>
    <x v="97"/>
  </r>
  <r>
    <x v="181"/>
    <x v="138"/>
    <x v="33"/>
    <x v="207"/>
    <x v="22"/>
    <x v="21"/>
    <x v="23"/>
    <x v="95"/>
    <x v="18"/>
    <x v="96"/>
  </r>
  <r>
    <x v="246"/>
    <x v="182"/>
    <x v="6"/>
    <x v="81"/>
    <x v="22"/>
    <x v="223"/>
    <x v="23"/>
    <x v="94"/>
    <x v="18"/>
    <x v="95"/>
  </r>
  <r>
    <x v="41"/>
    <x v="1"/>
    <x v="7"/>
    <x v="207"/>
    <x v="22"/>
    <x v="19"/>
    <x v="23"/>
    <x v="93"/>
    <x v="18"/>
    <x v="94"/>
  </r>
  <r>
    <x v="362"/>
    <x v="20"/>
    <x v="33"/>
    <x v="79"/>
    <x v="22"/>
    <x v="223"/>
    <x v="23"/>
    <x v="92"/>
    <x v="18"/>
    <x v="93"/>
  </r>
  <r>
    <x v="212"/>
    <x v="250"/>
    <x v="4"/>
    <x v="78"/>
    <x v="22"/>
    <x v="97"/>
    <x v="23"/>
    <x v="91"/>
    <x v="18"/>
    <x v="92"/>
  </r>
  <r>
    <x v="33"/>
    <x v="325"/>
    <x v="9"/>
    <x v="77"/>
    <x v="22"/>
    <x v="223"/>
    <x v="23"/>
    <x v="90"/>
    <x v="18"/>
    <x v="91"/>
  </r>
  <r>
    <x v="338"/>
    <x v="90"/>
    <x v="3"/>
    <x v="207"/>
    <x v="22"/>
    <x v="18"/>
    <x v="23"/>
    <x v="89"/>
    <x v="18"/>
    <x v="90"/>
  </r>
  <r>
    <x v="245"/>
    <x v="123"/>
    <x v="7"/>
    <x v="207"/>
    <x v="22"/>
    <x v="17"/>
    <x v="23"/>
    <x v="88"/>
    <x v="18"/>
    <x v="89"/>
  </r>
  <r>
    <x v="344"/>
    <x v="234"/>
    <x v="7"/>
    <x v="76"/>
    <x v="22"/>
    <x v="223"/>
    <x v="23"/>
    <x v="87"/>
    <x v="18"/>
    <x v="88"/>
  </r>
  <r>
    <x v="132"/>
    <x v="233"/>
    <x v="7"/>
    <x v="75"/>
    <x v="22"/>
    <x v="223"/>
    <x v="23"/>
    <x v="86"/>
    <x v="18"/>
    <x v="87"/>
  </r>
  <r>
    <x v="323"/>
    <x v="92"/>
    <x v="3"/>
    <x v="207"/>
    <x v="22"/>
    <x v="16"/>
    <x v="23"/>
    <x v="85"/>
    <x v="18"/>
    <x v="86"/>
  </r>
  <r>
    <x v="42"/>
    <x v="290"/>
    <x v="20"/>
    <x v="73"/>
    <x v="5"/>
    <x v="223"/>
    <x v="23"/>
    <x v="84"/>
    <x v="6"/>
    <x v="61"/>
  </r>
  <r>
    <x v="250"/>
    <x v="150"/>
    <x v="33"/>
    <x v="207"/>
    <x v="22"/>
    <x v="15"/>
    <x v="23"/>
    <x v="83"/>
    <x v="18"/>
    <x v="85"/>
  </r>
  <r>
    <x v="136"/>
    <x v="313"/>
    <x v="6"/>
    <x v="72"/>
    <x v="22"/>
    <x v="223"/>
    <x v="23"/>
    <x v="82"/>
    <x v="18"/>
    <x v="84"/>
  </r>
  <r>
    <x v="354"/>
    <x v="19"/>
    <x v="7"/>
    <x v="74"/>
    <x v="22"/>
    <x v="40"/>
    <x v="23"/>
    <x v="81"/>
    <x v="18"/>
    <x v="83"/>
  </r>
  <r>
    <x v="137"/>
    <x v="320"/>
    <x v="7"/>
    <x v="71"/>
    <x v="22"/>
    <x v="223"/>
    <x v="23"/>
    <x v="80"/>
    <x v="18"/>
    <x v="82"/>
  </r>
  <r>
    <x v="10"/>
    <x v="277"/>
    <x v="7"/>
    <x v="70"/>
    <x v="22"/>
    <x v="223"/>
    <x v="23"/>
    <x v="79"/>
    <x v="18"/>
    <x v="81"/>
  </r>
  <r>
    <x v="294"/>
    <x v="300"/>
    <x v="6"/>
    <x v="69"/>
    <x v="22"/>
    <x v="223"/>
    <x v="23"/>
    <x v="78"/>
    <x v="18"/>
    <x v="80"/>
  </r>
  <r>
    <x v="83"/>
    <x v="107"/>
    <x v="9"/>
    <x v="207"/>
    <x v="22"/>
    <x v="14"/>
    <x v="23"/>
    <x v="77"/>
    <x v="18"/>
    <x v="79"/>
  </r>
  <r>
    <x v="115"/>
    <x v="213"/>
    <x v="14"/>
    <x v="68"/>
    <x v="22"/>
    <x v="79"/>
    <x v="23"/>
    <x v="76"/>
    <x v="18"/>
    <x v="78"/>
  </r>
  <r>
    <x v="319"/>
    <x v="129"/>
    <x v="4"/>
    <x v="207"/>
    <x v="22"/>
    <x v="13"/>
    <x v="23"/>
    <x v="75"/>
    <x v="18"/>
    <x v="77"/>
  </r>
  <r>
    <x v="193"/>
    <x v="312"/>
    <x v="6"/>
    <x v="67"/>
    <x v="22"/>
    <x v="223"/>
    <x v="23"/>
    <x v="74"/>
    <x v="18"/>
    <x v="76"/>
  </r>
  <r>
    <x v="207"/>
    <x v="343"/>
    <x v="7"/>
    <x v="66"/>
    <x v="22"/>
    <x v="223"/>
    <x v="23"/>
    <x v="73"/>
    <x v="18"/>
    <x v="75"/>
  </r>
  <r>
    <x v="107"/>
    <x v="341"/>
    <x v="7"/>
    <x v="65"/>
    <x v="22"/>
    <x v="223"/>
    <x v="23"/>
    <x v="72"/>
    <x v="18"/>
    <x v="74"/>
  </r>
  <r>
    <x v="296"/>
    <x v="58"/>
    <x v="33"/>
    <x v="63"/>
    <x v="22"/>
    <x v="139"/>
    <x v="23"/>
    <x v="71"/>
    <x v="18"/>
    <x v="73"/>
  </r>
  <r>
    <x v="251"/>
    <x v="191"/>
    <x v="8"/>
    <x v="64"/>
    <x v="22"/>
    <x v="223"/>
    <x v="23"/>
    <x v="70"/>
    <x v="18"/>
    <x v="72"/>
  </r>
  <r>
    <x v="12"/>
    <x v="0"/>
    <x v="7"/>
    <x v="61"/>
    <x v="22"/>
    <x v="140"/>
    <x v="23"/>
    <x v="69"/>
    <x v="18"/>
    <x v="71"/>
  </r>
  <r>
    <x v="144"/>
    <x v="105"/>
    <x v="4"/>
    <x v="62"/>
    <x v="22"/>
    <x v="223"/>
    <x v="23"/>
    <x v="68"/>
    <x v="18"/>
    <x v="70"/>
  </r>
  <r>
    <x v="1"/>
    <x v="85"/>
    <x v="7"/>
    <x v="207"/>
    <x v="22"/>
    <x v="9"/>
    <x v="23"/>
    <x v="67"/>
    <x v="18"/>
    <x v="69"/>
  </r>
  <r>
    <x v="123"/>
    <x v="235"/>
    <x v="6"/>
    <x v="60"/>
    <x v="22"/>
    <x v="223"/>
    <x v="23"/>
    <x v="66"/>
    <x v="18"/>
    <x v="68"/>
  </r>
  <r>
    <x v="293"/>
    <x v="69"/>
    <x v="8"/>
    <x v="59"/>
    <x v="22"/>
    <x v="223"/>
    <x v="23"/>
    <x v="65"/>
    <x v="18"/>
    <x v="67"/>
  </r>
  <r>
    <x v="267"/>
    <x v="142"/>
    <x v="7"/>
    <x v="58"/>
    <x v="22"/>
    <x v="223"/>
    <x v="23"/>
    <x v="64"/>
    <x v="18"/>
    <x v="66"/>
  </r>
  <r>
    <x v="284"/>
    <x v="253"/>
    <x v="15"/>
    <x v="57"/>
    <x v="22"/>
    <x v="223"/>
    <x v="23"/>
    <x v="63"/>
    <x v="18"/>
    <x v="65"/>
  </r>
  <r>
    <x v="304"/>
    <x v="86"/>
    <x v="2"/>
    <x v="56"/>
    <x v="22"/>
    <x v="223"/>
    <x v="23"/>
    <x v="62"/>
    <x v="18"/>
    <x v="64"/>
  </r>
  <r>
    <x v="310"/>
    <x v="60"/>
    <x v="33"/>
    <x v="207"/>
    <x v="22"/>
    <x v="8"/>
    <x v="23"/>
    <x v="61"/>
    <x v="18"/>
    <x v="63"/>
  </r>
  <r>
    <x v="186"/>
    <x v="167"/>
    <x v="4"/>
    <x v="55"/>
    <x v="22"/>
    <x v="223"/>
    <x v="23"/>
    <x v="60"/>
    <x v="18"/>
    <x v="62"/>
  </r>
  <r>
    <x v="222"/>
    <x v="51"/>
    <x v="7"/>
    <x v="207"/>
    <x v="22"/>
    <x v="7"/>
    <x v="23"/>
    <x v="59"/>
    <x v="18"/>
    <x v="60"/>
  </r>
  <r>
    <x v="349"/>
    <x v="137"/>
    <x v="7"/>
    <x v="54"/>
    <x v="22"/>
    <x v="223"/>
    <x v="23"/>
    <x v="58"/>
    <x v="18"/>
    <x v="59"/>
  </r>
  <r>
    <x v="109"/>
    <x v="166"/>
    <x v="7"/>
    <x v="53"/>
    <x v="22"/>
    <x v="223"/>
    <x v="23"/>
    <x v="57"/>
    <x v="18"/>
    <x v="58"/>
  </r>
  <r>
    <x v="118"/>
    <x v="318"/>
    <x v="7"/>
    <x v="51"/>
    <x v="22"/>
    <x v="123"/>
    <x v="23"/>
    <x v="56"/>
    <x v="18"/>
    <x v="57"/>
  </r>
  <r>
    <x v="30"/>
    <x v="274"/>
    <x v="7"/>
    <x v="52"/>
    <x v="22"/>
    <x v="223"/>
    <x v="23"/>
    <x v="55"/>
    <x v="18"/>
    <x v="56"/>
  </r>
  <r>
    <x v="345"/>
    <x v="18"/>
    <x v="4"/>
    <x v="50"/>
    <x v="11"/>
    <x v="223"/>
    <x v="23"/>
    <x v="54"/>
    <x v="22"/>
    <x v="55"/>
  </r>
  <r>
    <x v="356"/>
    <x v="164"/>
    <x v="7"/>
    <x v="49"/>
    <x v="22"/>
    <x v="223"/>
    <x v="23"/>
    <x v="53"/>
    <x v="18"/>
    <x v="54"/>
  </r>
  <r>
    <x v="196"/>
    <x v="153"/>
    <x v="15"/>
    <x v="47"/>
    <x v="22"/>
    <x v="223"/>
    <x v="23"/>
    <x v="52"/>
    <x v="18"/>
    <x v="53"/>
  </r>
  <r>
    <x v="314"/>
    <x v="106"/>
    <x v="7"/>
    <x v="46"/>
    <x v="22"/>
    <x v="223"/>
    <x v="23"/>
    <x v="51"/>
    <x v="18"/>
    <x v="52"/>
  </r>
  <r>
    <x v="129"/>
    <x v="330"/>
    <x v="7"/>
    <x v="45"/>
    <x v="22"/>
    <x v="91"/>
    <x v="23"/>
    <x v="50"/>
    <x v="18"/>
    <x v="51"/>
  </r>
  <r>
    <x v="180"/>
    <x v="209"/>
    <x v="4"/>
    <x v="44"/>
    <x v="22"/>
    <x v="223"/>
    <x v="23"/>
    <x v="49"/>
    <x v="18"/>
    <x v="50"/>
  </r>
  <r>
    <x v="282"/>
    <x v="65"/>
    <x v="21"/>
    <x v="43"/>
    <x v="22"/>
    <x v="223"/>
    <x v="23"/>
    <x v="48"/>
    <x v="18"/>
    <x v="49"/>
  </r>
  <r>
    <x v="239"/>
    <x v="154"/>
    <x v="5"/>
    <x v="42"/>
    <x v="22"/>
    <x v="69"/>
    <x v="23"/>
    <x v="47"/>
    <x v="18"/>
    <x v="48"/>
  </r>
  <r>
    <x v="205"/>
    <x v="326"/>
    <x v="17"/>
    <x v="41"/>
    <x v="22"/>
    <x v="223"/>
    <x v="23"/>
    <x v="46"/>
    <x v="18"/>
    <x v="47"/>
  </r>
  <r>
    <x v="25"/>
    <x v="189"/>
    <x v="6"/>
    <x v="40"/>
    <x v="22"/>
    <x v="223"/>
    <x v="23"/>
    <x v="45"/>
    <x v="18"/>
    <x v="46"/>
  </r>
  <r>
    <x v="209"/>
    <x v="321"/>
    <x v="4"/>
    <x v="207"/>
    <x v="22"/>
    <x v="6"/>
    <x v="23"/>
    <x v="44"/>
    <x v="18"/>
    <x v="45"/>
  </r>
  <r>
    <x v="99"/>
    <x v="192"/>
    <x v="7"/>
    <x v="39"/>
    <x v="22"/>
    <x v="223"/>
    <x v="23"/>
    <x v="43"/>
    <x v="18"/>
    <x v="44"/>
  </r>
  <r>
    <x v="5"/>
    <x v="193"/>
    <x v="18"/>
    <x v="38"/>
    <x v="22"/>
    <x v="223"/>
    <x v="23"/>
    <x v="42"/>
    <x v="18"/>
    <x v="43"/>
  </r>
  <r>
    <x v="95"/>
    <x v="172"/>
    <x v="3"/>
    <x v="207"/>
    <x v="22"/>
    <x v="5"/>
    <x v="23"/>
    <x v="41"/>
    <x v="18"/>
    <x v="42"/>
  </r>
  <r>
    <x v="154"/>
    <x v="40"/>
    <x v="16"/>
    <x v="37"/>
    <x v="22"/>
    <x v="223"/>
    <x v="23"/>
    <x v="40"/>
    <x v="18"/>
    <x v="41"/>
  </r>
  <r>
    <x v="31"/>
    <x v="93"/>
    <x v="8"/>
    <x v="36"/>
    <x v="22"/>
    <x v="223"/>
    <x v="23"/>
    <x v="39"/>
    <x v="18"/>
    <x v="40"/>
  </r>
  <r>
    <x v="329"/>
    <x v="177"/>
    <x v="7"/>
    <x v="35"/>
    <x v="22"/>
    <x v="95"/>
    <x v="23"/>
    <x v="38"/>
    <x v="18"/>
    <x v="39"/>
  </r>
  <r>
    <x v="100"/>
    <x v="360"/>
    <x v="10"/>
    <x v="34"/>
    <x v="22"/>
    <x v="223"/>
    <x v="23"/>
    <x v="37"/>
    <x v="18"/>
    <x v="38"/>
  </r>
  <r>
    <x v="256"/>
    <x v="240"/>
    <x v="6"/>
    <x v="33"/>
    <x v="22"/>
    <x v="104"/>
    <x v="23"/>
    <x v="36"/>
    <x v="18"/>
    <x v="37"/>
  </r>
  <r>
    <x v="45"/>
    <x v="157"/>
    <x v="3"/>
    <x v="31"/>
    <x v="22"/>
    <x v="165"/>
    <x v="23"/>
    <x v="35"/>
    <x v="18"/>
    <x v="35"/>
  </r>
  <r>
    <x v="29"/>
    <x v="96"/>
    <x v="7"/>
    <x v="32"/>
    <x v="22"/>
    <x v="223"/>
    <x v="23"/>
    <x v="34"/>
    <x v="18"/>
    <x v="34"/>
  </r>
  <r>
    <x v="281"/>
    <x v="56"/>
    <x v="4"/>
    <x v="30"/>
    <x v="15"/>
    <x v="223"/>
    <x v="23"/>
    <x v="33"/>
    <x v="33"/>
    <x v="36"/>
  </r>
  <r>
    <x v="59"/>
    <x v="333"/>
    <x v="3"/>
    <x v="29"/>
    <x v="16"/>
    <x v="223"/>
    <x v="23"/>
    <x v="32"/>
    <x v="36"/>
    <x v="33"/>
  </r>
  <r>
    <x v="13"/>
    <x v="328"/>
    <x v="7"/>
    <x v="28"/>
    <x v="22"/>
    <x v="223"/>
    <x v="23"/>
    <x v="31"/>
    <x v="18"/>
    <x v="32"/>
  </r>
  <r>
    <x v="49"/>
    <x v="5"/>
    <x v="31"/>
    <x v="27"/>
    <x v="22"/>
    <x v="223"/>
    <x v="23"/>
    <x v="30"/>
    <x v="18"/>
    <x v="31"/>
  </r>
  <r>
    <x v="133"/>
    <x v="316"/>
    <x v="9"/>
    <x v="26"/>
    <x v="22"/>
    <x v="223"/>
    <x v="23"/>
    <x v="29"/>
    <x v="18"/>
    <x v="30"/>
  </r>
  <r>
    <x v="96"/>
    <x v="116"/>
    <x v="22"/>
    <x v="207"/>
    <x v="22"/>
    <x v="3"/>
    <x v="23"/>
    <x v="28"/>
    <x v="18"/>
    <x v="29"/>
  </r>
  <r>
    <x v="290"/>
    <x v="57"/>
    <x v="7"/>
    <x v="25"/>
    <x v="22"/>
    <x v="223"/>
    <x v="23"/>
    <x v="27"/>
    <x v="18"/>
    <x v="28"/>
  </r>
  <r>
    <x v="353"/>
    <x v="260"/>
    <x v="6"/>
    <x v="24"/>
    <x v="2"/>
    <x v="223"/>
    <x v="23"/>
    <x v="26"/>
    <x v="2"/>
    <x v="19"/>
  </r>
  <r>
    <x v="124"/>
    <x v="246"/>
    <x v="7"/>
    <x v="21"/>
    <x v="22"/>
    <x v="190"/>
    <x v="23"/>
    <x v="25"/>
    <x v="18"/>
    <x v="26"/>
  </r>
  <r>
    <x v="146"/>
    <x v="314"/>
    <x v="4"/>
    <x v="23"/>
    <x v="4"/>
    <x v="223"/>
    <x v="23"/>
    <x v="24"/>
    <x v="4"/>
    <x v="23"/>
  </r>
  <r>
    <x v="84"/>
    <x v="104"/>
    <x v="27"/>
    <x v="20"/>
    <x v="22"/>
    <x v="223"/>
    <x v="23"/>
    <x v="23"/>
    <x v="18"/>
    <x v="25"/>
  </r>
  <r>
    <x v="126"/>
    <x v="152"/>
    <x v="2"/>
    <x v="19"/>
    <x v="22"/>
    <x v="44"/>
    <x v="23"/>
    <x v="22"/>
    <x v="18"/>
    <x v="24"/>
  </r>
  <r>
    <x v="60"/>
    <x v="334"/>
    <x v="3"/>
    <x v="18"/>
    <x v="18"/>
    <x v="223"/>
    <x v="23"/>
    <x v="21"/>
    <x v="39"/>
    <x v="27"/>
  </r>
  <r>
    <x v="66"/>
    <x v="263"/>
    <x v="8"/>
    <x v="17"/>
    <x v="22"/>
    <x v="78"/>
    <x v="23"/>
    <x v="20"/>
    <x v="18"/>
    <x v="22"/>
  </r>
  <r>
    <x v="313"/>
    <x v="17"/>
    <x v="4"/>
    <x v="16"/>
    <x v="10"/>
    <x v="107"/>
    <x v="23"/>
    <x v="19"/>
    <x v="17"/>
    <x v="21"/>
  </r>
  <r>
    <x v="247"/>
    <x v="211"/>
    <x v="7"/>
    <x v="15"/>
    <x v="22"/>
    <x v="191"/>
    <x v="23"/>
    <x v="18"/>
    <x v="18"/>
    <x v="20"/>
  </r>
  <r>
    <x v="166"/>
    <x v="9"/>
    <x v="7"/>
    <x v="14"/>
    <x v="22"/>
    <x v="61"/>
    <x v="23"/>
    <x v="17"/>
    <x v="18"/>
    <x v="17"/>
  </r>
  <r>
    <x v="4"/>
    <x v="202"/>
    <x v="7"/>
    <x v="13"/>
    <x v="7"/>
    <x v="176"/>
    <x v="23"/>
    <x v="16"/>
    <x v="8"/>
    <x v="16"/>
  </r>
  <r>
    <x v="152"/>
    <x v="187"/>
    <x v="7"/>
    <x v="12"/>
    <x v="22"/>
    <x v="141"/>
    <x v="23"/>
    <x v="15"/>
    <x v="18"/>
    <x v="15"/>
  </r>
  <r>
    <x v="98"/>
    <x v="161"/>
    <x v="19"/>
    <x v="11"/>
    <x v="22"/>
    <x v="223"/>
    <x v="23"/>
    <x v="14"/>
    <x v="18"/>
    <x v="14"/>
  </r>
  <r>
    <x v="21"/>
    <x v="87"/>
    <x v="3"/>
    <x v="10"/>
    <x v="3"/>
    <x v="192"/>
    <x v="23"/>
    <x v="13"/>
    <x v="3"/>
    <x v="13"/>
  </r>
  <r>
    <x v="231"/>
    <x v="121"/>
    <x v="24"/>
    <x v="9"/>
    <x v="22"/>
    <x v="43"/>
    <x v="23"/>
    <x v="12"/>
    <x v="18"/>
    <x v="12"/>
  </r>
  <r>
    <x v="312"/>
    <x v="230"/>
    <x v="7"/>
    <x v="8"/>
    <x v="22"/>
    <x v="223"/>
    <x v="23"/>
    <x v="11"/>
    <x v="18"/>
    <x v="11"/>
  </r>
  <r>
    <x v="67"/>
    <x v="32"/>
    <x v="7"/>
    <x v="7"/>
    <x v="22"/>
    <x v="223"/>
    <x v="23"/>
    <x v="10"/>
    <x v="18"/>
    <x v="10"/>
  </r>
  <r>
    <x v="92"/>
    <x v="229"/>
    <x v="7"/>
    <x v="6"/>
    <x v="22"/>
    <x v="223"/>
    <x v="23"/>
    <x v="9"/>
    <x v="18"/>
    <x v="9"/>
  </r>
  <r>
    <x v="198"/>
    <x v="194"/>
    <x v="4"/>
    <x v="5"/>
    <x v="13"/>
    <x v="11"/>
    <x v="11"/>
    <x v="8"/>
    <x v="26"/>
    <x v="8"/>
  </r>
  <r>
    <x v="28"/>
    <x v="265"/>
    <x v="4"/>
    <x v="4"/>
    <x v="1"/>
    <x v="223"/>
    <x v="23"/>
    <x v="7"/>
    <x v="1"/>
    <x v="5"/>
  </r>
  <r>
    <x v="308"/>
    <x v="128"/>
    <x v="4"/>
    <x v="207"/>
    <x v="22"/>
    <x v="2"/>
    <x v="23"/>
    <x v="6"/>
    <x v="18"/>
    <x v="7"/>
  </r>
  <r>
    <x v="176"/>
    <x v="21"/>
    <x v="4"/>
    <x v="3"/>
    <x v="22"/>
    <x v="223"/>
    <x v="23"/>
    <x v="5"/>
    <x v="18"/>
    <x v="6"/>
  </r>
  <r>
    <x v="248"/>
    <x v="146"/>
    <x v="7"/>
    <x v="2"/>
    <x v="22"/>
    <x v="129"/>
    <x v="23"/>
    <x v="4"/>
    <x v="18"/>
    <x v="4"/>
  </r>
  <r>
    <x v="359"/>
    <x v="238"/>
    <x v="7"/>
    <x v="1"/>
    <x v="22"/>
    <x v="20"/>
    <x v="23"/>
    <x v="3"/>
    <x v="18"/>
    <x v="3"/>
  </r>
  <r>
    <x v="16"/>
    <x v="162"/>
    <x v="7"/>
    <x v="181"/>
    <x v="17"/>
    <x v="1"/>
    <x v="23"/>
    <x v="2"/>
    <x v="37"/>
    <x v="2"/>
  </r>
  <r>
    <x v="120"/>
    <x v="175"/>
    <x v="5"/>
    <x v="0"/>
    <x v="22"/>
    <x v="4"/>
    <x v="0"/>
    <x v="1"/>
    <x v="5"/>
    <x v="1"/>
  </r>
  <r>
    <x v="184"/>
    <x v="111"/>
    <x v="3"/>
    <x v="207"/>
    <x v="22"/>
    <x v="0"/>
    <x v="23"/>
    <x v="0"/>
    <x v="18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R21:S39" firstHeaderRow="2" firstDataRow="2" firstDataCol="1"/>
  <pivotFields count="10">
    <pivotField compact="0" showAll="0" outline="0"/>
    <pivotField compact="0" showAll="0" outline="0"/>
    <pivotField axis="axisRow" dataField="1" compact="0" showAl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2"/>
  </rowFields>
  <row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rowItems>
  <colItems count="1">
    <i t="grand">
      <x v="0"/>
    </i>
  </colItems>
  <dataFields count="1">
    <dataField name="Count of Term Date" fld="2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O21:P58" firstHeaderRow="2" firstDataRow="2" firstDataCol="1"/>
  <pivotFields count="10">
    <pivotField compact="0" showAll="0" outline="0"/>
    <pivotField compact="0" showAll="0" outline="0"/>
    <pivotField axis="axisRow" dataField="1" compact="0" showAll="0" outline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2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Items count="1">
    <i t="grand">
      <x v="0"/>
    </i>
  </colItems>
  <dataFields count="1">
    <dataField name="Count of Term Date" fld="2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3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20.85"/>
    <col collapsed="false" customWidth="true" hidden="false" outlineLevel="0" max="4" min="4" style="1" width="7.14"/>
    <col collapsed="false" customWidth="true" hidden="false" outlineLevel="0" max="5" min="5" style="2" width="10.71"/>
    <col collapsed="false" customWidth="true" hidden="false" outlineLevel="0" max="6" min="6" style="3" width="14.41"/>
    <col collapsed="false" customWidth="true" hidden="false" outlineLevel="0" max="7" min="7" style="3" width="17.14"/>
    <col collapsed="false" customWidth="true" hidden="false" outlineLevel="0" max="8" min="8" style="3" width="14.56"/>
    <col collapsed="false" customWidth="true" hidden="false" outlineLevel="0" max="9" min="9" style="3" width="16.42"/>
    <col collapsed="false" customWidth="true" hidden="false" outlineLevel="0" max="10" min="10" style="0" width="14.56"/>
    <col collapsed="false" customWidth="true" hidden="false" outlineLevel="0" max="11" min="11" style="0" width="13.41"/>
    <col collapsed="false" customWidth="true" hidden="false" outlineLevel="0" max="12" min="12" style="0" width="14.56"/>
    <col collapsed="false" customWidth="true" hidden="false" outlineLevel="0" max="15" min="15" style="0" width="17.28"/>
    <col collapsed="false" customWidth="true" hidden="false" outlineLevel="0" max="19" min="16" style="0" width="18.7"/>
  </cols>
  <sheetData>
    <row r="2" customFormat="false" ht="13.5" hidden="false" customHeight="false" outlineLevel="0" collapsed="false">
      <c r="A2" s="4"/>
      <c r="B2" s="4"/>
      <c r="C2" s="4"/>
      <c r="D2" s="5"/>
      <c r="E2" s="6"/>
      <c r="F2" s="7" t="n">
        <f aca="false">SUM(F4:F369)</f>
        <v>397214168</v>
      </c>
      <c r="G2" s="7" t="n">
        <f aca="false">SUM(G4:G369)</f>
        <v>-123042491.06</v>
      </c>
      <c r="H2" s="7" t="n">
        <f aca="false">SUM(H4:H369)</f>
        <v>-1554321492</v>
      </c>
      <c r="I2" s="7" t="n">
        <f aca="false">SUM(I4:I369)</f>
        <v>22693766.17</v>
      </c>
      <c r="J2" s="7" t="n">
        <f aca="false">SUM(J4:J369)</f>
        <v>-1157107324</v>
      </c>
      <c r="K2" s="7" t="n">
        <f aca="false">SUM(K4:K369)</f>
        <v>-100348724.89</v>
      </c>
      <c r="L2" s="7" t="n">
        <f aca="false">SUM(L4:L369)</f>
        <v>-1257456048.89</v>
      </c>
      <c r="M2" s="4"/>
      <c r="N2" s="4"/>
      <c r="O2" s="4"/>
      <c r="P2" s="8" t="s">
        <v>0</v>
      </c>
      <c r="Q2" s="9" t="s">
        <v>1</v>
      </c>
      <c r="R2" s="10" t="s">
        <v>2</v>
      </c>
      <c r="S2" s="11" t="s">
        <v>3</v>
      </c>
    </row>
    <row r="3" customFormat="false" ht="13.5" hidden="false" customHeight="false" outlineLevel="0" collapsed="false">
      <c r="A3" s="4"/>
      <c r="B3" s="4"/>
      <c r="C3" s="12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17" t="s">
        <v>10</v>
      </c>
      <c r="J3" s="18" t="s">
        <v>11</v>
      </c>
      <c r="K3" s="19" t="s">
        <v>2</v>
      </c>
      <c r="L3" s="20" t="s">
        <v>3</v>
      </c>
      <c r="M3" s="4"/>
      <c r="N3" s="4"/>
      <c r="O3" s="21" t="s">
        <v>12</v>
      </c>
      <c r="P3" s="22" t="n">
        <f aca="false">SUMIF($F$4:$F$369,"&gt;0")</f>
        <v>1971887942</v>
      </c>
      <c r="Q3" s="23" t="n">
        <f aca="false">SUMIF($H$4:$H$369,"&gt;0")</f>
        <v>331676923</v>
      </c>
      <c r="R3" s="24" t="n">
        <f aca="false">SUMIF($K$4:$K$369,"&gt;0")</f>
        <v>92568131</v>
      </c>
      <c r="S3" s="25" t="n">
        <f aca="false">SUMIF($L$4:$L$369,"&gt;0")</f>
        <v>2204065962.25</v>
      </c>
    </row>
    <row r="4" customFormat="false" ht="12.75" hidden="false" customHeight="false" outlineLevel="0" collapsed="false">
      <c r="C4" s="26" t="s">
        <v>13</v>
      </c>
      <c r="D4" s="27" t="n">
        <v>79689</v>
      </c>
      <c r="E4" s="28" t="n">
        <v>37228</v>
      </c>
      <c r="F4" s="29" t="n">
        <v>296942579</v>
      </c>
      <c r="G4" s="30"/>
      <c r="H4" s="30" t="n">
        <v>-1622109</v>
      </c>
      <c r="I4" s="31"/>
      <c r="J4" s="32" t="n">
        <f aca="false">F4+H4</f>
        <v>295320470</v>
      </c>
      <c r="K4" s="33" t="n">
        <f aca="false">G4+I4</f>
        <v>0</v>
      </c>
      <c r="L4" s="34" t="n">
        <f aca="false">J4+K4</f>
        <v>295320470</v>
      </c>
      <c r="O4" s="35" t="s">
        <v>14</v>
      </c>
      <c r="P4" s="36" t="n">
        <f aca="false">SUMIF($F$4:$F$369,"&lt;0")</f>
        <v>-1574673774</v>
      </c>
      <c r="Q4" s="37" t="n">
        <f aca="false">SUMIF($H$4:$H$369,"&lt;0")</f>
        <v>-1885998415</v>
      </c>
      <c r="R4" s="38" t="n">
        <f aca="false">SUMIF($K$4:$K$369,"&lt;0")</f>
        <v>-192916855.89</v>
      </c>
      <c r="S4" s="39" t="n">
        <f aca="false">SUMIF($L$4:$L$369,"&lt;0")</f>
        <v>-3461522011.14</v>
      </c>
    </row>
    <row r="5" customFormat="false" ht="12.75" hidden="false" customHeight="false" outlineLevel="0" collapsed="false">
      <c r="C5" s="40" t="s">
        <v>15</v>
      </c>
      <c r="D5" s="27" t="n">
        <v>154968</v>
      </c>
      <c r="E5" s="28" t="n">
        <v>37228</v>
      </c>
      <c r="F5" s="29" t="n">
        <v>222534330</v>
      </c>
      <c r="G5" s="30"/>
      <c r="H5" s="30"/>
      <c r="I5" s="31"/>
      <c r="J5" s="32" t="n">
        <f aca="false">F5+H5</f>
        <v>222534330</v>
      </c>
      <c r="K5" s="33" t="n">
        <f aca="false">G5+I5</f>
        <v>0</v>
      </c>
      <c r="L5" s="34" t="n">
        <f aca="false">J5+K5</f>
        <v>222534330</v>
      </c>
      <c r="O5" s="35" t="s">
        <v>16</v>
      </c>
      <c r="P5" s="41" t="n">
        <f aca="false">SUM(P3:P4)</f>
        <v>397214168</v>
      </c>
      <c r="Q5" s="42" t="n">
        <f aca="false">SUM(Q3:Q4)</f>
        <v>-1554321492</v>
      </c>
      <c r="R5" s="43" t="n">
        <f aca="false">SUM(R3:R4)</f>
        <v>-100348724.89</v>
      </c>
      <c r="S5" s="44" t="n">
        <f aca="false">SUM(S3:S4)</f>
        <v>-1257456048.89</v>
      </c>
    </row>
    <row r="6" customFormat="false" ht="12.75" hidden="false" customHeight="false" outlineLevel="0" collapsed="false">
      <c r="C6" s="40" t="s">
        <v>17</v>
      </c>
      <c r="D6" s="27" t="n">
        <v>61981</v>
      </c>
      <c r="E6" s="28" t="n">
        <v>37245</v>
      </c>
      <c r="F6" s="29" t="n">
        <v>144994650</v>
      </c>
      <c r="G6" s="30" t="n">
        <v>-163652109</v>
      </c>
      <c r="H6" s="30" t="n">
        <v>-388</v>
      </c>
      <c r="I6" s="31"/>
      <c r="J6" s="32" t="n">
        <f aca="false">F6+H6</f>
        <v>144994262</v>
      </c>
      <c r="K6" s="33" t="n">
        <f aca="false">G6+I6</f>
        <v>-163652109</v>
      </c>
      <c r="L6" s="34" t="n">
        <f aca="false">J6+K6</f>
        <v>-18657847</v>
      </c>
      <c r="P6" s="1"/>
      <c r="Q6" s="1"/>
      <c r="R6" s="1"/>
      <c r="S6" s="1"/>
    </row>
    <row r="7" customFormat="false" ht="12.75" hidden="false" customHeight="false" outlineLevel="0" collapsed="false">
      <c r="C7" s="40" t="s">
        <v>18</v>
      </c>
      <c r="D7" s="27" t="n">
        <v>49747</v>
      </c>
      <c r="E7" s="28" t="n">
        <v>37230</v>
      </c>
      <c r="F7" s="29" t="n">
        <v>135501265</v>
      </c>
      <c r="G7" s="30"/>
      <c r="H7" s="30"/>
      <c r="I7" s="31"/>
      <c r="J7" s="32" t="n">
        <f aca="false">F7+H7</f>
        <v>135501265</v>
      </c>
      <c r="K7" s="33" t="n">
        <f aca="false">G7+I7</f>
        <v>0</v>
      </c>
      <c r="L7" s="34" t="n">
        <f aca="false">J7+K7</f>
        <v>135501265</v>
      </c>
      <c r="O7" s="45" t="s">
        <v>19</v>
      </c>
      <c r="P7" s="46" t="n">
        <f aca="false">F369</f>
        <v>0</v>
      </c>
      <c r="Q7" s="46" t="n">
        <f aca="false">H369</f>
        <v>-1376262244</v>
      </c>
      <c r="R7" s="46" t="n">
        <f aca="false">K369</f>
        <v>0</v>
      </c>
      <c r="S7" s="46" t="n">
        <f aca="false">P7+Q7+R7</f>
        <v>-1376262244</v>
      </c>
      <c r="U7" s="47" t="s">
        <v>20</v>
      </c>
    </row>
    <row r="8" customFormat="false" ht="12.75" hidden="false" customHeight="false" outlineLevel="0" collapsed="false">
      <c r="C8" s="40" t="s">
        <v>21</v>
      </c>
      <c r="D8" s="27" t="n">
        <v>54979</v>
      </c>
      <c r="E8" s="28" t="n">
        <v>37229</v>
      </c>
      <c r="F8" s="29" t="n">
        <v>111782844</v>
      </c>
      <c r="G8" s="30"/>
      <c r="H8" s="30" t="n">
        <v>749712</v>
      </c>
      <c r="I8" s="31"/>
      <c r="J8" s="32" t="n">
        <f aca="false">F8+H8</f>
        <v>112532556</v>
      </c>
      <c r="K8" s="33" t="n">
        <f aca="false">G8+I8</f>
        <v>0</v>
      </c>
      <c r="L8" s="34" t="n">
        <f aca="false">J8+K8</f>
        <v>112532556</v>
      </c>
      <c r="O8" s="45" t="s">
        <v>22</v>
      </c>
      <c r="P8" s="46" t="n">
        <f aca="false">F367</f>
        <v>14475076</v>
      </c>
      <c r="Q8" s="46" t="n">
        <f aca="false">H367</f>
        <v>-401667619</v>
      </c>
      <c r="R8" s="46" t="n">
        <f aca="false">K367</f>
        <v>1003221</v>
      </c>
      <c r="S8" s="46" t="n">
        <f aca="false">P8+Q8+R8</f>
        <v>-386189322</v>
      </c>
      <c r="U8" s="47" t="s">
        <v>20</v>
      </c>
    </row>
    <row r="9" customFormat="false" ht="12.75" hidden="false" customHeight="false" outlineLevel="0" collapsed="false">
      <c r="C9" s="40" t="s">
        <v>23</v>
      </c>
      <c r="D9" s="27" t="n">
        <v>57508</v>
      </c>
      <c r="E9" s="28" t="n">
        <v>37225</v>
      </c>
      <c r="F9" s="29" t="n">
        <v>94050829</v>
      </c>
      <c r="G9" s="30" t="n">
        <v>2753750</v>
      </c>
      <c r="H9" s="30" t="n">
        <v>-353999</v>
      </c>
      <c r="I9" s="31"/>
      <c r="J9" s="32" t="n">
        <f aca="false">F9+H9</f>
        <v>93696830</v>
      </c>
      <c r="K9" s="33" t="n">
        <f aca="false">G9+I9</f>
        <v>2753750</v>
      </c>
      <c r="L9" s="34" t="n">
        <f aca="false">J9+K9</f>
        <v>96450580</v>
      </c>
    </row>
    <row r="10" customFormat="false" ht="12.75" hidden="false" customHeight="false" outlineLevel="0" collapsed="false">
      <c r="C10" s="40" t="s">
        <v>24</v>
      </c>
      <c r="D10" s="27" t="n">
        <v>167043</v>
      </c>
      <c r="E10" s="28" t="n">
        <v>37313</v>
      </c>
      <c r="F10" s="29" t="n">
        <v>92795763</v>
      </c>
      <c r="G10" s="30"/>
      <c r="H10" s="30" t="n">
        <v>353462</v>
      </c>
      <c r="I10" s="31"/>
      <c r="J10" s="32" t="n">
        <f aca="false">F10+H10</f>
        <v>93149225</v>
      </c>
      <c r="K10" s="33" t="n">
        <f aca="false">G10+I10</f>
        <v>0</v>
      </c>
      <c r="L10" s="34" t="n">
        <f aca="false">J10+K10</f>
        <v>93149225</v>
      </c>
      <c r="O10" s="48" t="s">
        <v>25</v>
      </c>
      <c r="P10" s="49" t="n">
        <f aca="false">P5-SUM(P7:P8)</f>
        <v>382739092</v>
      </c>
      <c r="Q10" s="49" t="n">
        <f aca="false">Q5-SUM(Q7:Q8)</f>
        <v>223608371</v>
      </c>
      <c r="R10" s="49" t="n">
        <f aca="false">R5-SUM(R7:R8)</f>
        <v>-101351945.89</v>
      </c>
      <c r="S10" s="50" t="n">
        <f aca="false">S5-SUM(S7:S8)</f>
        <v>504995517.11</v>
      </c>
    </row>
    <row r="11" customFormat="false" ht="12.75" hidden="false" customHeight="false" outlineLevel="0" collapsed="false">
      <c r="C11" s="40" t="s">
        <v>26</v>
      </c>
      <c r="D11" s="27" t="n">
        <v>93526</v>
      </c>
      <c r="E11" s="28" t="n">
        <v>37229</v>
      </c>
      <c r="F11" s="29" t="n">
        <v>58884436</v>
      </c>
      <c r="G11" s="30"/>
      <c r="H11" s="30"/>
      <c r="I11" s="31"/>
      <c r="J11" s="32" t="n">
        <f aca="false">F11+H11</f>
        <v>58884436</v>
      </c>
      <c r="K11" s="33" t="n">
        <f aca="false">G11+I11</f>
        <v>0</v>
      </c>
      <c r="L11" s="34" t="n">
        <f aca="false">J11+K11</f>
        <v>58884436</v>
      </c>
    </row>
    <row r="12" customFormat="false" ht="12.75" hidden="false" customHeight="false" outlineLevel="0" collapsed="false">
      <c r="C12" s="40" t="s">
        <v>27</v>
      </c>
      <c r="D12" s="27" t="n">
        <v>84074</v>
      </c>
      <c r="E12" s="28" t="n">
        <v>37224</v>
      </c>
      <c r="F12" s="29" t="n">
        <v>57011957</v>
      </c>
      <c r="G12" s="30"/>
      <c r="H12" s="30"/>
      <c r="I12" s="31"/>
      <c r="J12" s="32" t="n">
        <f aca="false">F12+H12</f>
        <v>57011957</v>
      </c>
      <c r="K12" s="33" t="n">
        <f aca="false">G12+I12</f>
        <v>0</v>
      </c>
      <c r="L12" s="34" t="n">
        <f aca="false">J12+K12</f>
        <v>57011957</v>
      </c>
      <c r="O12" s="48" t="s">
        <v>28</v>
      </c>
      <c r="P12" s="49" t="n">
        <f aca="false">SUM(F4:F53)</f>
        <v>1825627800</v>
      </c>
      <c r="Q12" s="49" t="n">
        <f aca="false">SUM(H4:H53)</f>
        <v>244001572</v>
      </c>
      <c r="R12" s="49" t="n">
        <f aca="false">SUM(K4:K53)</f>
        <v>-158436489</v>
      </c>
      <c r="S12" s="50" t="n">
        <f aca="false">P12+Q12+R12</f>
        <v>1911192883</v>
      </c>
    </row>
    <row r="13" customFormat="false" ht="12.75" hidden="false" customHeight="false" outlineLevel="0" collapsed="false">
      <c r="C13" s="40" t="s">
        <v>29</v>
      </c>
      <c r="D13" s="27" t="n">
        <v>6223</v>
      </c>
      <c r="E13" s="28" t="n">
        <v>37225</v>
      </c>
      <c r="F13" s="29"/>
      <c r="G13" s="30"/>
      <c r="H13" s="30" t="n">
        <v>53211985</v>
      </c>
      <c r="I13" s="31"/>
      <c r="J13" s="32" t="n">
        <f aca="false">F13+H13</f>
        <v>53211985</v>
      </c>
      <c r="K13" s="33" t="n">
        <f aca="false">G13+I13</f>
        <v>0</v>
      </c>
      <c r="L13" s="34" t="n">
        <f aca="false">J13+K13</f>
        <v>53211985</v>
      </c>
      <c r="P13" s="51" t="n">
        <f aca="false">P12/P3</f>
        <v>0.925827356167281</v>
      </c>
      <c r="Q13" s="51" t="n">
        <f aca="false">Q12/Q3</f>
        <v>0.735660382377583</v>
      </c>
      <c r="R13" s="51"/>
      <c r="S13" s="51" t="n">
        <f aca="false">S12/S3</f>
        <v>0.867121454499927</v>
      </c>
    </row>
    <row r="14" customFormat="false" ht="12.75" hidden="false" customHeight="false" outlineLevel="0" collapsed="false">
      <c r="C14" s="40" t="s">
        <v>30</v>
      </c>
      <c r="D14" s="27" t="n">
        <v>65268</v>
      </c>
      <c r="E14" s="28" t="n">
        <v>37231</v>
      </c>
      <c r="F14" s="29" t="n">
        <v>50209299</v>
      </c>
      <c r="G14" s="30"/>
      <c r="H14" s="30" t="n">
        <v>184217</v>
      </c>
      <c r="I14" s="31"/>
      <c r="J14" s="32" t="n">
        <f aca="false">F14+H14</f>
        <v>50393516</v>
      </c>
      <c r="K14" s="33" t="n">
        <f aca="false">G14+I14</f>
        <v>0</v>
      </c>
      <c r="L14" s="34" t="n">
        <f aca="false">J14+K14</f>
        <v>50393516</v>
      </c>
    </row>
    <row r="15" customFormat="false" ht="12.75" hidden="false" customHeight="false" outlineLevel="0" collapsed="false">
      <c r="C15" s="40" t="s">
        <v>31</v>
      </c>
      <c r="D15" s="27" t="n">
        <v>155</v>
      </c>
      <c r="E15" s="28" t="n">
        <v>37227</v>
      </c>
      <c r="F15" s="29" t="n">
        <v>50062568</v>
      </c>
      <c r="G15" s="30"/>
      <c r="H15" s="30" t="n">
        <v>-123637</v>
      </c>
      <c r="I15" s="31"/>
      <c r="J15" s="32" t="n">
        <f aca="false">F15+H15</f>
        <v>49938931</v>
      </c>
      <c r="K15" s="33" t="n">
        <f aca="false">G15+I15</f>
        <v>0</v>
      </c>
      <c r="L15" s="34" t="n">
        <f aca="false">J15+K15</f>
        <v>49938931</v>
      </c>
    </row>
    <row r="16" customFormat="false" ht="12.75" hidden="false" customHeight="false" outlineLevel="0" collapsed="false">
      <c r="C16" s="40" t="s">
        <v>32</v>
      </c>
      <c r="D16" s="27" t="n">
        <v>54279</v>
      </c>
      <c r="E16" s="28" t="n">
        <v>37228</v>
      </c>
      <c r="F16" s="29" t="n">
        <v>43165707</v>
      </c>
      <c r="G16" s="30"/>
      <c r="H16" s="30"/>
      <c r="I16" s="31"/>
      <c r="J16" s="32" t="n">
        <f aca="false">F16+H16</f>
        <v>43165707</v>
      </c>
      <c r="K16" s="33" t="n">
        <f aca="false">G16+I16</f>
        <v>0</v>
      </c>
      <c r="L16" s="34" t="n">
        <f aca="false">J16+K16</f>
        <v>43165707</v>
      </c>
    </row>
    <row r="17" customFormat="false" ht="12.75" hidden="false" customHeight="false" outlineLevel="0" collapsed="false">
      <c r="C17" s="40" t="s">
        <v>33</v>
      </c>
      <c r="D17" s="27" t="n">
        <v>1421</v>
      </c>
      <c r="E17" s="28" t="n">
        <v>37225</v>
      </c>
      <c r="F17" s="29" t="n">
        <v>-2918310</v>
      </c>
      <c r="G17" s="30"/>
      <c r="H17" s="30" t="n">
        <v>44545888</v>
      </c>
      <c r="I17" s="31" t="n">
        <v>1731488</v>
      </c>
      <c r="J17" s="32" t="n">
        <f aca="false">F17+H17</f>
        <v>41627578</v>
      </c>
      <c r="K17" s="33" t="n">
        <f aca="false">G17+I17</f>
        <v>1731488</v>
      </c>
      <c r="L17" s="34" t="n">
        <f aca="false">J17+K17</f>
        <v>43359066</v>
      </c>
    </row>
    <row r="18" customFormat="false" ht="12.75" hidden="false" customHeight="false" outlineLevel="0" collapsed="false">
      <c r="C18" s="40" t="s">
        <v>34</v>
      </c>
      <c r="D18" s="27" t="n">
        <v>4156</v>
      </c>
      <c r="E18" s="28" t="n">
        <v>37235</v>
      </c>
      <c r="F18" s="29" t="n">
        <v>-12226925</v>
      </c>
      <c r="G18" s="30"/>
      <c r="H18" s="30" t="n">
        <v>51725477</v>
      </c>
      <c r="I18" s="31"/>
      <c r="J18" s="32" t="n">
        <f aca="false">F18+H18</f>
        <v>39498552</v>
      </c>
      <c r="K18" s="33" t="n">
        <f aca="false">G18+I18</f>
        <v>0</v>
      </c>
      <c r="L18" s="34" t="n">
        <f aca="false">J18+K18</f>
        <v>39498552</v>
      </c>
      <c r="O18" s="52" t="s">
        <v>35</v>
      </c>
      <c r="P18" s="52"/>
      <c r="Q18" s="52"/>
      <c r="R18" s="52"/>
      <c r="S18" s="52"/>
    </row>
    <row r="19" customFormat="false" ht="12.75" hidden="false" customHeight="false" outlineLevel="0" collapsed="false">
      <c r="C19" s="40" t="s">
        <v>36</v>
      </c>
      <c r="D19" s="27" t="n">
        <v>26038</v>
      </c>
      <c r="E19" s="28" t="n">
        <v>37228</v>
      </c>
      <c r="F19" s="29" t="n">
        <v>33273200</v>
      </c>
      <c r="G19" s="30"/>
      <c r="H19" s="30"/>
      <c r="I19" s="31"/>
      <c r="J19" s="32" t="n">
        <f aca="false">F19+H19</f>
        <v>33273200</v>
      </c>
      <c r="K19" s="33" t="n">
        <f aca="false">G19+I19</f>
        <v>0</v>
      </c>
      <c r="L19" s="34" t="n">
        <f aca="false">J19+K19</f>
        <v>33273200</v>
      </c>
    </row>
    <row r="20" customFormat="false" ht="12.75" hidden="false" customHeight="false" outlineLevel="0" collapsed="false">
      <c r="C20" s="40" t="s">
        <v>37</v>
      </c>
      <c r="D20" s="27" t="n">
        <v>71243</v>
      </c>
      <c r="E20" s="28" t="n">
        <v>37231</v>
      </c>
      <c r="F20" s="29" t="n">
        <v>31932703</v>
      </c>
      <c r="G20" s="30"/>
      <c r="H20" s="30" t="n">
        <v>-4650</v>
      </c>
      <c r="I20" s="31"/>
      <c r="J20" s="32" t="n">
        <f aca="false">F20+H20</f>
        <v>31928053</v>
      </c>
      <c r="K20" s="33" t="n">
        <f aca="false">G20+I20</f>
        <v>0</v>
      </c>
      <c r="L20" s="34" t="n">
        <f aca="false">J20+K20</f>
        <v>31928053</v>
      </c>
      <c r="O20" s="4" t="s">
        <v>38</v>
      </c>
      <c r="R20" s="4" t="s">
        <v>28</v>
      </c>
    </row>
    <row r="21" customFormat="false" ht="12.75" hidden="false" customHeight="false" outlineLevel="0" collapsed="false">
      <c r="C21" s="40" t="s">
        <v>39</v>
      </c>
      <c r="D21" s="27" t="n">
        <v>11239</v>
      </c>
      <c r="E21" s="28" t="n">
        <v>37245</v>
      </c>
      <c r="F21" s="29"/>
      <c r="G21" s="30"/>
      <c r="H21" s="30" t="n">
        <v>29994551</v>
      </c>
      <c r="I21" s="31"/>
      <c r="J21" s="32" t="n">
        <f aca="false">F21+H21</f>
        <v>29994551</v>
      </c>
      <c r="K21" s="33" t="n">
        <f aca="false">G21+I21</f>
        <v>0</v>
      </c>
      <c r="L21" s="34" t="n">
        <f aca="false">J21+K21</f>
        <v>29994551</v>
      </c>
      <c r="O21" s="53" t="s">
        <v>40</v>
      </c>
      <c r="P21" s="54"/>
      <c r="R21" s="53" t="s">
        <v>40</v>
      </c>
      <c r="S21" s="54"/>
    </row>
    <row r="22" customFormat="false" ht="12.75" hidden="false" customHeight="false" outlineLevel="0" collapsed="false">
      <c r="C22" s="40" t="s">
        <v>41</v>
      </c>
      <c r="D22" s="27" t="n">
        <v>46388</v>
      </c>
      <c r="E22" s="28" t="n">
        <v>37228</v>
      </c>
      <c r="F22" s="29" t="n">
        <v>28286866</v>
      </c>
      <c r="G22" s="30"/>
      <c r="H22" s="30" t="n">
        <v>463934</v>
      </c>
      <c r="I22" s="31"/>
      <c r="J22" s="32" t="n">
        <f aca="false">F22+H22</f>
        <v>28750800</v>
      </c>
      <c r="K22" s="33" t="n">
        <f aca="false">G22+I22</f>
        <v>0</v>
      </c>
      <c r="L22" s="34" t="n">
        <f aca="false">J22+K22</f>
        <v>28750800</v>
      </c>
      <c r="O22" s="53" t="s">
        <v>6</v>
      </c>
      <c r="P22" s="54" t="s">
        <v>16</v>
      </c>
      <c r="R22" s="53" t="s">
        <v>6</v>
      </c>
      <c r="S22" s="54" t="s">
        <v>16</v>
      </c>
    </row>
    <row r="23" customFormat="false" ht="12.75" hidden="false" customHeight="false" outlineLevel="0" collapsed="false">
      <c r="C23" s="40" t="s">
        <v>42</v>
      </c>
      <c r="D23" s="27" t="n">
        <v>56631</v>
      </c>
      <c r="E23" s="28" t="n">
        <v>37228</v>
      </c>
      <c r="F23" s="29" t="n">
        <v>24968007</v>
      </c>
      <c r="G23" s="30"/>
      <c r="H23" s="30"/>
      <c r="I23" s="31"/>
      <c r="J23" s="32" t="n">
        <f aca="false">F23+H23</f>
        <v>24968007</v>
      </c>
      <c r="K23" s="33" t="n">
        <f aca="false">G23+I23</f>
        <v>0</v>
      </c>
      <c r="L23" s="34" t="n">
        <f aca="false">J23+K23</f>
        <v>24968007</v>
      </c>
      <c r="O23" s="55" t="n">
        <v>37216</v>
      </c>
      <c r="P23" s="56" t="n">
        <v>1</v>
      </c>
      <c r="Q23" s="3"/>
      <c r="R23" s="55" t="n">
        <v>37223</v>
      </c>
      <c r="S23" s="56" t="n">
        <v>1</v>
      </c>
    </row>
    <row r="24" customFormat="false" ht="12.75" hidden="false" customHeight="false" outlineLevel="0" collapsed="false">
      <c r="C24" s="40" t="s">
        <v>43</v>
      </c>
      <c r="D24" s="27" t="n">
        <v>3022</v>
      </c>
      <c r="E24" s="28" t="n">
        <v>37228</v>
      </c>
      <c r="F24" s="29" t="n">
        <v>23837773</v>
      </c>
      <c r="G24" s="30"/>
      <c r="H24" s="30" t="n">
        <v>56357</v>
      </c>
      <c r="I24" s="31"/>
      <c r="J24" s="32" t="n">
        <f aca="false">F24+H24</f>
        <v>23894130</v>
      </c>
      <c r="K24" s="33" t="n">
        <f aca="false">G24+I24</f>
        <v>0</v>
      </c>
      <c r="L24" s="34" t="n">
        <f aca="false">J24+K24</f>
        <v>23894130</v>
      </c>
      <c r="O24" s="57" t="n">
        <v>37222</v>
      </c>
      <c r="P24" s="58" t="n">
        <v>1</v>
      </c>
      <c r="R24" s="57" t="n">
        <v>37224</v>
      </c>
      <c r="S24" s="58" t="n">
        <v>1</v>
      </c>
    </row>
    <row r="25" customFormat="false" ht="12.75" hidden="false" customHeight="false" outlineLevel="0" collapsed="false">
      <c r="C25" s="40" t="s">
        <v>44</v>
      </c>
      <c r="D25" s="27" t="n">
        <v>177</v>
      </c>
      <c r="E25" s="28" t="n">
        <v>37225</v>
      </c>
      <c r="F25" s="29" t="n">
        <v>21876983</v>
      </c>
      <c r="G25" s="30"/>
      <c r="H25" s="30" t="n">
        <v>18444</v>
      </c>
      <c r="I25" s="31"/>
      <c r="J25" s="32" t="n">
        <f aca="false">F25+H25</f>
        <v>21895427</v>
      </c>
      <c r="K25" s="33" t="n">
        <f aca="false">G25+I25</f>
        <v>0</v>
      </c>
      <c r="L25" s="34" t="n">
        <f aca="false">J25+K25</f>
        <v>21895427</v>
      </c>
      <c r="O25" s="57" t="n">
        <v>37223</v>
      </c>
      <c r="P25" s="58" t="n">
        <v>4</v>
      </c>
      <c r="R25" s="57" t="n">
        <v>37225</v>
      </c>
      <c r="S25" s="58" t="n">
        <v>5</v>
      </c>
    </row>
    <row r="26" customFormat="false" ht="12.75" hidden="false" customHeight="false" outlineLevel="0" collapsed="false">
      <c r="C26" s="40" t="s">
        <v>45</v>
      </c>
      <c r="D26" s="27" t="n">
        <v>66652</v>
      </c>
      <c r="E26" s="28" t="n">
        <v>37228</v>
      </c>
      <c r="F26" s="29" t="n">
        <v>21094953</v>
      </c>
      <c r="G26" s="30"/>
      <c r="H26" s="30"/>
      <c r="I26" s="31"/>
      <c r="J26" s="32" t="n">
        <f aca="false">F26+H26</f>
        <v>21094953</v>
      </c>
      <c r="K26" s="33" t="n">
        <f aca="false">G26+I26</f>
        <v>0</v>
      </c>
      <c r="L26" s="34" t="n">
        <f aca="false">J26+K26</f>
        <v>21094953</v>
      </c>
      <c r="O26" s="57" t="n">
        <v>37224</v>
      </c>
      <c r="P26" s="58" t="n">
        <v>16</v>
      </c>
      <c r="R26" s="57" t="n">
        <v>37226</v>
      </c>
      <c r="S26" s="58" t="n">
        <v>1</v>
      </c>
    </row>
    <row r="27" customFormat="false" ht="12.75" hidden="false" customHeight="false" outlineLevel="0" collapsed="false">
      <c r="C27" s="40" t="s">
        <v>46</v>
      </c>
      <c r="D27" s="27" t="n">
        <v>65291</v>
      </c>
      <c r="E27" s="28" t="n">
        <v>37228</v>
      </c>
      <c r="F27" s="29" t="n">
        <v>20142645</v>
      </c>
      <c r="G27" s="30"/>
      <c r="H27" s="30" t="n">
        <v>70209</v>
      </c>
      <c r="I27" s="31"/>
      <c r="J27" s="32" t="n">
        <f aca="false">F27+H27</f>
        <v>20212854</v>
      </c>
      <c r="K27" s="33" t="n">
        <f aca="false">G27+I27</f>
        <v>0</v>
      </c>
      <c r="L27" s="34" t="n">
        <f aca="false">J27+K27</f>
        <v>20212854</v>
      </c>
      <c r="O27" s="57" t="n">
        <v>37225</v>
      </c>
      <c r="P27" s="58" t="n">
        <v>29</v>
      </c>
      <c r="R27" s="57" t="n">
        <v>37227</v>
      </c>
      <c r="S27" s="58" t="n">
        <v>2</v>
      </c>
    </row>
    <row r="28" customFormat="false" ht="12.75" hidden="false" customHeight="false" outlineLevel="0" collapsed="false">
      <c r="C28" s="40" t="s">
        <v>47</v>
      </c>
      <c r="D28" s="27" t="n">
        <v>96651</v>
      </c>
      <c r="E28" s="28" t="n">
        <v>37228</v>
      </c>
      <c r="F28" s="29" t="n">
        <v>19872924</v>
      </c>
      <c r="G28" s="30"/>
      <c r="H28" s="30"/>
      <c r="I28" s="31"/>
      <c r="J28" s="32" t="n">
        <f aca="false">F28+H28</f>
        <v>19872924</v>
      </c>
      <c r="K28" s="33" t="n">
        <f aca="false">G28+I28</f>
        <v>0</v>
      </c>
      <c r="L28" s="34" t="n">
        <f aca="false">J28+K28</f>
        <v>19872924</v>
      </c>
      <c r="O28" s="57" t="n">
        <v>37226</v>
      </c>
      <c r="P28" s="58" t="n">
        <v>8</v>
      </c>
      <c r="R28" s="57" t="n">
        <v>37228</v>
      </c>
      <c r="S28" s="58" t="n">
        <v>23</v>
      </c>
    </row>
    <row r="29" customFormat="false" ht="12.75" hidden="false" customHeight="false" outlineLevel="0" collapsed="false">
      <c r="C29" s="40" t="s">
        <v>48</v>
      </c>
      <c r="D29" s="27" t="n">
        <v>5225</v>
      </c>
      <c r="E29" s="28" t="n">
        <v>37223</v>
      </c>
      <c r="F29" s="29" t="n">
        <v>18348038</v>
      </c>
      <c r="G29" s="30"/>
      <c r="H29" s="30" t="n">
        <v>46182</v>
      </c>
      <c r="I29" s="31"/>
      <c r="J29" s="32" t="n">
        <f aca="false">F29+H29</f>
        <v>18394220</v>
      </c>
      <c r="K29" s="33" t="n">
        <f aca="false">G29+I29</f>
        <v>0</v>
      </c>
      <c r="L29" s="34" t="n">
        <f aca="false">J29+K29</f>
        <v>18394220</v>
      </c>
      <c r="O29" s="57" t="n">
        <v>37227</v>
      </c>
      <c r="P29" s="58" t="n">
        <v>33</v>
      </c>
      <c r="R29" s="57" t="n">
        <v>37229</v>
      </c>
      <c r="S29" s="58" t="n">
        <v>3</v>
      </c>
    </row>
    <row r="30" customFormat="false" ht="12.75" hidden="false" customHeight="false" outlineLevel="0" collapsed="false">
      <c r="C30" s="40" t="s">
        <v>49</v>
      </c>
      <c r="D30" s="27" t="n">
        <v>3947</v>
      </c>
      <c r="E30" s="28" t="n">
        <v>37273</v>
      </c>
      <c r="F30" s="29" t="n">
        <v>18059941</v>
      </c>
      <c r="G30" s="30"/>
      <c r="H30" s="30"/>
      <c r="I30" s="31"/>
      <c r="J30" s="32" t="n">
        <f aca="false">F30+H30</f>
        <v>18059941</v>
      </c>
      <c r="K30" s="33" t="n">
        <f aca="false">G30+I30</f>
        <v>0</v>
      </c>
      <c r="L30" s="34" t="n">
        <f aca="false">J30+K30</f>
        <v>18059941</v>
      </c>
      <c r="O30" s="57" t="n">
        <v>37228</v>
      </c>
      <c r="P30" s="58" t="n">
        <v>135</v>
      </c>
      <c r="R30" s="57" t="n">
        <v>37230</v>
      </c>
      <c r="S30" s="58" t="n">
        <v>1</v>
      </c>
    </row>
    <row r="31" customFormat="false" ht="12.75" hidden="false" customHeight="false" outlineLevel="0" collapsed="false">
      <c r="C31" s="40" t="s">
        <v>50</v>
      </c>
      <c r="D31" s="27" t="n">
        <v>2630</v>
      </c>
      <c r="E31" s="28" t="n">
        <v>37228</v>
      </c>
      <c r="F31" s="29" t="n">
        <v>16850359</v>
      </c>
      <c r="G31" s="30"/>
      <c r="H31" s="30" t="n">
        <v>14127</v>
      </c>
      <c r="I31" s="31"/>
      <c r="J31" s="32" t="n">
        <f aca="false">F31+H31</f>
        <v>16864486</v>
      </c>
      <c r="K31" s="33" t="n">
        <f aca="false">G31+I31</f>
        <v>0</v>
      </c>
      <c r="L31" s="34" t="n">
        <f aca="false">J31+K31</f>
        <v>16864486</v>
      </c>
      <c r="O31" s="57" t="n">
        <v>37229</v>
      </c>
      <c r="P31" s="58" t="n">
        <v>13</v>
      </c>
      <c r="R31" s="57" t="n">
        <v>37231</v>
      </c>
      <c r="S31" s="58" t="n">
        <v>2</v>
      </c>
    </row>
    <row r="32" customFormat="false" ht="12.75" hidden="false" customHeight="false" outlineLevel="0" collapsed="false">
      <c r="C32" s="40" t="s">
        <v>51</v>
      </c>
      <c r="D32" s="27" t="n">
        <v>2166</v>
      </c>
      <c r="E32" s="28" t="n">
        <v>37225</v>
      </c>
      <c r="F32" s="29"/>
      <c r="G32" s="30" t="n">
        <v>-113293</v>
      </c>
      <c r="H32" s="30" t="n">
        <v>15673105</v>
      </c>
      <c r="I32" s="31"/>
      <c r="J32" s="32" t="n">
        <f aca="false">F32+H32</f>
        <v>15673105</v>
      </c>
      <c r="K32" s="33" t="n">
        <f aca="false">G32+I32</f>
        <v>-113293</v>
      </c>
      <c r="L32" s="34" t="n">
        <f aca="false">J32+K32</f>
        <v>15559812</v>
      </c>
      <c r="O32" s="57" t="n">
        <v>37230</v>
      </c>
      <c r="P32" s="58" t="n">
        <v>8</v>
      </c>
      <c r="R32" s="57" t="n">
        <v>37235</v>
      </c>
      <c r="S32" s="58" t="n">
        <v>1</v>
      </c>
    </row>
    <row r="33" customFormat="false" ht="12.75" hidden="false" customHeight="false" outlineLevel="0" collapsed="false">
      <c r="C33" s="40" t="s">
        <v>52</v>
      </c>
      <c r="D33" s="27" t="n">
        <v>29605</v>
      </c>
      <c r="E33" s="28" t="n">
        <v>37226</v>
      </c>
      <c r="F33" s="29" t="n">
        <v>15400425</v>
      </c>
      <c r="G33" s="30"/>
      <c r="H33" s="30"/>
      <c r="I33" s="31"/>
      <c r="J33" s="32" t="n">
        <f aca="false">F33+H33</f>
        <v>15400425</v>
      </c>
      <c r="K33" s="33" t="n">
        <f aca="false">G33+I33</f>
        <v>0</v>
      </c>
      <c r="L33" s="34" t="n">
        <f aca="false">J33+K33</f>
        <v>15400425</v>
      </c>
      <c r="O33" s="57" t="n">
        <v>37231</v>
      </c>
      <c r="P33" s="58" t="n">
        <v>10</v>
      </c>
      <c r="R33" s="57" t="n">
        <v>37239</v>
      </c>
      <c r="S33" s="58" t="n">
        <v>1</v>
      </c>
    </row>
    <row r="34" customFormat="false" ht="12.75" hidden="false" customHeight="false" outlineLevel="0" collapsed="false">
      <c r="C34" s="40" t="s">
        <v>53</v>
      </c>
      <c r="D34" s="27" t="n">
        <v>504</v>
      </c>
      <c r="E34" s="28" t="n">
        <v>37229</v>
      </c>
      <c r="F34" s="29" t="n">
        <v>164422</v>
      </c>
      <c r="G34" s="30"/>
      <c r="H34" s="30" t="n">
        <v>14493868</v>
      </c>
      <c r="I34" s="31" t="n">
        <v>70741</v>
      </c>
      <c r="J34" s="32" t="n">
        <f aca="false">F34+H34</f>
        <v>14658290</v>
      </c>
      <c r="K34" s="33" t="n">
        <f aca="false">G34+I34</f>
        <v>70741</v>
      </c>
      <c r="L34" s="34" t="n">
        <f aca="false">J34+K34</f>
        <v>14729031</v>
      </c>
      <c r="O34" s="57" t="n">
        <v>37232</v>
      </c>
      <c r="P34" s="58" t="n">
        <v>1</v>
      </c>
      <c r="R34" s="57" t="n">
        <v>37245</v>
      </c>
      <c r="S34" s="58" t="n">
        <v>3</v>
      </c>
    </row>
    <row r="35" customFormat="false" ht="12.75" hidden="false" customHeight="false" outlineLevel="0" collapsed="false">
      <c r="C35" s="40" t="s">
        <v>54</v>
      </c>
      <c r="D35" s="27" t="n">
        <v>45492</v>
      </c>
      <c r="E35" s="28" t="n">
        <v>37228</v>
      </c>
      <c r="F35" s="29" t="n">
        <v>14197567</v>
      </c>
      <c r="G35" s="30"/>
      <c r="H35" s="30"/>
      <c r="I35" s="31"/>
      <c r="J35" s="32" t="n">
        <f aca="false">F35+H35</f>
        <v>14197567</v>
      </c>
      <c r="K35" s="33" t="n">
        <f aca="false">G35+I35</f>
        <v>0</v>
      </c>
      <c r="L35" s="34" t="n">
        <f aca="false">J35+K35</f>
        <v>14197567</v>
      </c>
      <c r="O35" s="57" t="n">
        <v>37235</v>
      </c>
      <c r="P35" s="58" t="n">
        <v>3</v>
      </c>
      <c r="R35" s="57" t="n">
        <v>37256</v>
      </c>
      <c r="S35" s="58" t="n">
        <v>1</v>
      </c>
    </row>
    <row r="36" customFormat="false" ht="12.75" hidden="false" customHeight="false" outlineLevel="0" collapsed="false">
      <c r="C36" s="40" t="s">
        <v>55</v>
      </c>
      <c r="D36" s="27" t="n">
        <v>64168</v>
      </c>
      <c r="E36" s="28" t="n">
        <v>37228</v>
      </c>
      <c r="F36" s="29" t="n">
        <v>14046173</v>
      </c>
      <c r="G36" s="30"/>
      <c r="H36" s="30" t="n">
        <v>5184</v>
      </c>
      <c r="I36" s="31"/>
      <c r="J36" s="32" t="n">
        <f aca="false">F36+H36</f>
        <v>14051357</v>
      </c>
      <c r="K36" s="33" t="n">
        <f aca="false">G36+I36</f>
        <v>0</v>
      </c>
      <c r="L36" s="34" t="n">
        <f aca="false">J36+K36</f>
        <v>14051357</v>
      </c>
      <c r="O36" s="57" t="n">
        <v>37236</v>
      </c>
      <c r="P36" s="58" t="n">
        <v>1</v>
      </c>
      <c r="R36" s="57" t="n">
        <v>37273</v>
      </c>
      <c r="S36" s="58" t="n">
        <v>1</v>
      </c>
    </row>
    <row r="37" customFormat="false" ht="12.75" hidden="false" customHeight="false" outlineLevel="0" collapsed="false">
      <c r="C37" s="40" t="s">
        <v>56</v>
      </c>
      <c r="D37" s="27" t="n">
        <v>53295</v>
      </c>
      <c r="E37" s="28" t="n">
        <v>37228</v>
      </c>
      <c r="F37" s="29" t="n">
        <v>12941466</v>
      </c>
      <c r="G37" s="30"/>
      <c r="H37" s="30" t="n">
        <v>752420</v>
      </c>
      <c r="I37" s="31"/>
      <c r="J37" s="32" t="n">
        <f aca="false">F37+H37</f>
        <v>13693886</v>
      </c>
      <c r="K37" s="33" t="n">
        <f aca="false">G37+I37</f>
        <v>0</v>
      </c>
      <c r="L37" s="34" t="n">
        <f aca="false">J37+K37</f>
        <v>13693886</v>
      </c>
      <c r="O37" s="57" t="n">
        <v>37237</v>
      </c>
      <c r="P37" s="58" t="n">
        <v>2</v>
      </c>
      <c r="R37" s="57" t="n">
        <v>37313</v>
      </c>
      <c r="S37" s="58" t="n">
        <v>1</v>
      </c>
    </row>
    <row r="38" customFormat="false" ht="12.75" hidden="false" customHeight="false" outlineLevel="0" collapsed="false">
      <c r="C38" s="40" t="s">
        <v>57</v>
      </c>
      <c r="D38" s="27" t="n">
        <v>55727</v>
      </c>
      <c r="E38" s="28" t="n">
        <v>37245</v>
      </c>
      <c r="F38" s="29" t="n">
        <v>13678059</v>
      </c>
      <c r="G38" s="30"/>
      <c r="H38" s="30"/>
      <c r="I38" s="31"/>
      <c r="J38" s="32" t="n">
        <f aca="false">F38+H38</f>
        <v>13678059</v>
      </c>
      <c r="K38" s="33" t="n">
        <f aca="false">G38+I38</f>
        <v>0</v>
      </c>
      <c r="L38" s="34" t="n">
        <f aca="false">J38+K38</f>
        <v>13678059</v>
      </c>
      <c r="O38" s="57" t="n">
        <v>37238</v>
      </c>
      <c r="P38" s="58" t="n">
        <v>3</v>
      </c>
      <c r="R38" s="57" t="n">
        <v>37335</v>
      </c>
      <c r="S38" s="58" t="n">
        <v>1</v>
      </c>
    </row>
    <row r="39" customFormat="false" ht="12.75" hidden="false" customHeight="false" outlineLevel="0" collapsed="false">
      <c r="C39" s="40" t="s">
        <v>58</v>
      </c>
      <c r="D39" s="27" t="n">
        <v>9409</v>
      </c>
      <c r="E39" s="28" t="n">
        <v>37228</v>
      </c>
      <c r="F39" s="29" t="n">
        <v>12936213</v>
      </c>
      <c r="G39" s="30"/>
      <c r="H39" s="30" t="n">
        <v>505829</v>
      </c>
      <c r="I39" s="31"/>
      <c r="J39" s="32" t="n">
        <f aca="false">F39+H39</f>
        <v>13442042</v>
      </c>
      <c r="K39" s="33" t="n">
        <f aca="false">G39+I39</f>
        <v>0</v>
      </c>
      <c r="L39" s="34" t="n">
        <f aca="false">J39+K39</f>
        <v>13442042</v>
      </c>
      <c r="O39" s="57" t="n">
        <v>37239</v>
      </c>
      <c r="P39" s="58" t="n">
        <v>2</v>
      </c>
      <c r="R39" s="59" t="s">
        <v>59</v>
      </c>
      <c r="S39" s="60" t="n">
        <v>48</v>
      </c>
    </row>
    <row r="40" customFormat="false" ht="12.75" hidden="false" customHeight="false" outlineLevel="0" collapsed="false">
      <c r="C40" s="40" t="s">
        <v>60</v>
      </c>
      <c r="D40" s="27" t="n">
        <v>68254</v>
      </c>
      <c r="E40" s="28" t="n">
        <v>37227</v>
      </c>
      <c r="F40" s="29" t="n">
        <v>13441206</v>
      </c>
      <c r="G40" s="30"/>
      <c r="H40" s="30"/>
      <c r="I40" s="31"/>
      <c r="J40" s="32" t="n">
        <f aca="false">F40+H40</f>
        <v>13441206</v>
      </c>
      <c r="K40" s="33" t="n">
        <f aca="false">G40+I40</f>
        <v>0</v>
      </c>
      <c r="L40" s="34" t="n">
        <f aca="false">J40+K40</f>
        <v>13441206</v>
      </c>
      <c r="O40" s="57" t="n">
        <v>37242</v>
      </c>
      <c r="P40" s="58" t="n">
        <v>2</v>
      </c>
    </row>
    <row r="41" customFormat="false" ht="12.75" hidden="false" customHeight="false" outlineLevel="0" collapsed="false">
      <c r="C41" s="40" t="s">
        <v>61</v>
      </c>
      <c r="D41" s="27" t="n">
        <v>76640</v>
      </c>
      <c r="E41" s="28" t="n">
        <v>37228</v>
      </c>
      <c r="F41" s="29" t="n">
        <v>12985374</v>
      </c>
      <c r="G41" s="30"/>
      <c r="H41" s="30"/>
      <c r="I41" s="31"/>
      <c r="J41" s="32" t="n">
        <f aca="false">F41+H41</f>
        <v>12985374</v>
      </c>
      <c r="K41" s="33" t="n">
        <f aca="false">G41+I41</f>
        <v>0</v>
      </c>
      <c r="L41" s="34" t="n">
        <f aca="false">J41+K41</f>
        <v>12985374</v>
      </c>
      <c r="O41" s="57" t="n">
        <v>37243</v>
      </c>
      <c r="P41" s="58" t="n">
        <v>5</v>
      </c>
    </row>
    <row r="42" customFormat="false" ht="12.75" hidden="false" customHeight="false" outlineLevel="0" collapsed="false">
      <c r="C42" s="40" t="s">
        <v>62</v>
      </c>
      <c r="D42" s="27" t="n">
        <v>90097</v>
      </c>
      <c r="E42" s="28" t="n">
        <v>37228</v>
      </c>
      <c r="F42" s="29" t="n">
        <v>12619324</v>
      </c>
      <c r="G42" s="30"/>
      <c r="H42" s="30"/>
      <c r="I42" s="31"/>
      <c r="J42" s="32" t="n">
        <f aca="false">F42+H42</f>
        <v>12619324</v>
      </c>
      <c r="K42" s="33" t="n">
        <f aca="false">G42+I42</f>
        <v>0</v>
      </c>
      <c r="L42" s="34" t="n">
        <f aca="false">J42+K42</f>
        <v>12619324</v>
      </c>
      <c r="O42" s="57" t="n">
        <v>37244</v>
      </c>
      <c r="P42" s="58" t="n">
        <v>1</v>
      </c>
    </row>
    <row r="43" customFormat="false" ht="12.75" hidden="false" customHeight="false" outlineLevel="0" collapsed="false">
      <c r="C43" s="40" t="s">
        <v>63</v>
      </c>
      <c r="D43" s="27" t="n">
        <v>63665</v>
      </c>
      <c r="E43" s="28" t="n">
        <v>37228</v>
      </c>
      <c r="F43" s="29" t="n">
        <v>12451546</v>
      </c>
      <c r="G43" s="30"/>
      <c r="H43" s="30" t="n">
        <v>10614</v>
      </c>
      <c r="I43" s="31"/>
      <c r="J43" s="32" t="n">
        <f aca="false">F43+H43</f>
        <v>12462160</v>
      </c>
      <c r="K43" s="33" t="n">
        <f aca="false">G43+I43</f>
        <v>0</v>
      </c>
      <c r="L43" s="34" t="n">
        <f aca="false">J43+K43</f>
        <v>12462160</v>
      </c>
      <c r="O43" s="57" t="n">
        <v>37245</v>
      </c>
      <c r="P43" s="58" t="n">
        <v>6</v>
      </c>
    </row>
    <row r="44" customFormat="false" ht="12.75" hidden="false" customHeight="false" outlineLevel="0" collapsed="false">
      <c r="C44" s="40" t="s">
        <v>64</v>
      </c>
      <c r="D44" s="27" t="n">
        <v>51163</v>
      </c>
      <c r="E44" s="28" t="n">
        <v>37228</v>
      </c>
      <c r="F44" s="29" t="n">
        <v>11787596</v>
      </c>
      <c r="G44" s="30"/>
      <c r="H44" s="30" t="n">
        <v>87625</v>
      </c>
      <c r="I44" s="31"/>
      <c r="J44" s="32" t="n">
        <f aca="false">F44+H44</f>
        <v>11875221</v>
      </c>
      <c r="K44" s="33" t="n">
        <f aca="false">G44+I44</f>
        <v>0</v>
      </c>
      <c r="L44" s="34" t="n">
        <f aca="false">J44+K44</f>
        <v>11875221</v>
      </c>
      <c r="O44" s="57" t="n">
        <v>37246</v>
      </c>
      <c r="P44" s="58" t="n">
        <v>2</v>
      </c>
    </row>
    <row r="45" customFormat="false" ht="12.75" hidden="false" customHeight="false" outlineLevel="0" collapsed="false">
      <c r="C45" s="40" t="s">
        <v>65</v>
      </c>
      <c r="D45" s="27" t="n">
        <v>162</v>
      </c>
      <c r="E45" s="28" t="n">
        <v>37239</v>
      </c>
      <c r="F45" s="29"/>
      <c r="G45" s="30"/>
      <c r="H45" s="30" t="n">
        <v>11749530</v>
      </c>
      <c r="I45" s="31"/>
      <c r="J45" s="32" t="n">
        <f aca="false">F45+H45</f>
        <v>11749530</v>
      </c>
      <c r="K45" s="33" t="n">
        <f aca="false">G45+I45</f>
        <v>0</v>
      </c>
      <c r="L45" s="34" t="n">
        <f aca="false">J45+K45</f>
        <v>11749530</v>
      </c>
      <c r="O45" s="57" t="n">
        <v>37256</v>
      </c>
      <c r="P45" s="58" t="n">
        <v>7</v>
      </c>
    </row>
    <row r="46" customFormat="false" ht="12.75" hidden="false" customHeight="false" outlineLevel="0" collapsed="false">
      <c r="C46" s="40" t="s">
        <v>66</v>
      </c>
      <c r="D46" s="27" t="n">
        <v>249</v>
      </c>
      <c r="E46" s="28" t="n">
        <v>37256</v>
      </c>
      <c r="F46" s="29" t="n">
        <v>11361522</v>
      </c>
      <c r="G46" s="30"/>
      <c r="H46" s="30"/>
      <c r="I46" s="31"/>
      <c r="J46" s="32" t="n">
        <f aca="false">F46+H46</f>
        <v>11361522</v>
      </c>
      <c r="K46" s="33" t="n">
        <f aca="false">G46+I46</f>
        <v>0</v>
      </c>
      <c r="L46" s="34" t="n">
        <f aca="false">J46+K46</f>
        <v>11361522</v>
      </c>
      <c r="O46" s="57" t="n">
        <v>37258</v>
      </c>
      <c r="P46" s="58" t="n">
        <v>1</v>
      </c>
    </row>
    <row r="47" customFormat="false" ht="12.75" hidden="false" customHeight="false" outlineLevel="0" collapsed="false">
      <c r="C47" s="40" t="s">
        <v>67</v>
      </c>
      <c r="D47" s="27" t="n">
        <v>21581</v>
      </c>
      <c r="E47" s="28" t="n">
        <v>37228</v>
      </c>
      <c r="F47" s="29" t="n">
        <v>11322085</v>
      </c>
      <c r="G47" s="30"/>
      <c r="H47" s="30"/>
      <c r="I47" s="31"/>
      <c r="J47" s="32" t="n">
        <f aca="false">F47+H47</f>
        <v>11322085</v>
      </c>
      <c r="K47" s="33" t="n">
        <f aca="false">G47+I47</f>
        <v>0</v>
      </c>
      <c r="L47" s="34" t="n">
        <f aca="false">J47+K47</f>
        <v>11322085</v>
      </c>
      <c r="O47" s="57" t="n">
        <v>37259</v>
      </c>
      <c r="P47" s="58" t="n">
        <v>1</v>
      </c>
    </row>
    <row r="48" customFormat="false" ht="12.75" hidden="false" customHeight="false" outlineLevel="0" collapsed="false">
      <c r="C48" s="40" t="s">
        <v>68</v>
      </c>
      <c r="D48" s="27" t="n">
        <v>3838</v>
      </c>
      <c r="E48" s="28" t="n">
        <v>37228</v>
      </c>
      <c r="F48" s="29"/>
      <c r="G48" s="30"/>
      <c r="H48" s="30" t="n">
        <v>10746197</v>
      </c>
      <c r="I48" s="31" t="n">
        <v>883184</v>
      </c>
      <c r="J48" s="32" t="n">
        <f aca="false">F48+H48</f>
        <v>10746197</v>
      </c>
      <c r="K48" s="33" t="n">
        <f aca="false">G48+I48</f>
        <v>883184</v>
      </c>
      <c r="L48" s="34" t="n">
        <f aca="false">J48+K48</f>
        <v>11629381</v>
      </c>
      <c r="O48" s="57" t="n">
        <v>37265</v>
      </c>
      <c r="P48" s="58" t="n">
        <v>1</v>
      </c>
    </row>
    <row r="49" customFormat="false" ht="12.75" hidden="false" customHeight="false" outlineLevel="0" collapsed="false">
      <c r="C49" s="40" t="s">
        <v>69</v>
      </c>
      <c r="D49" s="27" t="n">
        <v>1763</v>
      </c>
      <c r="E49" s="28" t="n">
        <v>37335</v>
      </c>
      <c r="F49" s="29"/>
      <c r="G49" s="30"/>
      <c r="H49" s="30" t="n">
        <v>10647438</v>
      </c>
      <c r="I49" s="31"/>
      <c r="J49" s="32" t="n">
        <f aca="false">F49+H49</f>
        <v>10647438</v>
      </c>
      <c r="K49" s="33" t="n">
        <f aca="false">G49+I49</f>
        <v>0</v>
      </c>
      <c r="L49" s="34" t="n">
        <f aca="false">J49+K49</f>
        <v>10647438</v>
      </c>
      <c r="O49" s="57" t="n">
        <v>37273</v>
      </c>
      <c r="P49" s="58" t="n">
        <v>1</v>
      </c>
    </row>
    <row r="50" customFormat="false" ht="12.75" hidden="false" customHeight="false" outlineLevel="0" collapsed="false">
      <c r="C50" s="40" t="s">
        <v>70</v>
      </c>
      <c r="D50" s="27" t="n">
        <v>101418</v>
      </c>
      <c r="E50" s="28" t="n">
        <v>37228</v>
      </c>
      <c r="F50" s="29" t="n">
        <v>10396710</v>
      </c>
      <c r="G50" s="30"/>
      <c r="H50" s="30"/>
      <c r="I50" s="31"/>
      <c r="J50" s="32" t="n">
        <f aca="false">F50+H50</f>
        <v>10396710</v>
      </c>
      <c r="K50" s="33" t="n">
        <f aca="false">G50+I50</f>
        <v>0</v>
      </c>
      <c r="L50" s="34" t="n">
        <f aca="false">J50+K50</f>
        <v>10396710</v>
      </c>
      <c r="O50" s="57" t="n">
        <v>37274</v>
      </c>
      <c r="P50" s="58" t="n">
        <v>1</v>
      </c>
    </row>
    <row r="51" customFormat="false" ht="12.75" hidden="false" customHeight="false" outlineLevel="0" collapsed="false">
      <c r="C51" s="40" t="s">
        <v>71</v>
      </c>
      <c r="D51" s="27" t="n">
        <v>53747</v>
      </c>
      <c r="E51" s="28" t="n">
        <v>37228</v>
      </c>
      <c r="F51" s="29" t="n">
        <v>9223979</v>
      </c>
      <c r="G51" s="30"/>
      <c r="H51" s="30"/>
      <c r="I51" s="31"/>
      <c r="J51" s="32" t="n">
        <f aca="false">F51+H51</f>
        <v>9223979</v>
      </c>
      <c r="K51" s="33" t="n">
        <f aca="false">G51+I51</f>
        <v>0</v>
      </c>
      <c r="L51" s="34" t="n">
        <f aca="false">J51+K51</f>
        <v>9223979</v>
      </c>
      <c r="O51" s="57" t="n">
        <v>37286</v>
      </c>
      <c r="P51" s="58" t="n">
        <v>2</v>
      </c>
    </row>
    <row r="52" customFormat="false" ht="12.75" hidden="false" customHeight="false" outlineLevel="0" collapsed="false">
      <c r="C52" s="40" t="s">
        <v>72</v>
      </c>
      <c r="D52" s="27" t="n">
        <v>79146</v>
      </c>
      <c r="E52" s="28" t="n">
        <v>37228</v>
      </c>
      <c r="F52" s="29" t="n">
        <v>7878059</v>
      </c>
      <c r="G52" s="30" t="n">
        <v>89750</v>
      </c>
      <c r="H52" s="30"/>
      <c r="I52" s="31"/>
      <c r="J52" s="32" t="n">
        <f aca="false">F52+H52</f>
        <v>7878059</v>
      </c>
      <c r="K52" s="33" t="n">
        <f aca="false">G52+I52</f>
        <v>89750</v>
      </c>
      <c r="L52" s="34" t="n">
        <f aca="false">J52+K52</f>
        <v>7967809</v>
      </c>
      <c r="O52" s="57" t="n">
        <v>37288</v>
      </c>
      <c r="P52" s="58" t="n">
        <v>2</v>
      </c>
    </row>
    <row r="53" customFormat="false" ht="12.75" hidden="false" customHeight="false" outlineLevel="0" collapsed="false">
      <c r="C53" s="40" t="s">
        <v>73</v>
      </c>
      <c r="D53" s="27" t="n">
        <v>70891</v>
      </c>
      <c r="E53" s="28" t="n">
        <v>37225</v>
      </c>
      <c r="F53" s="29" t="n">
        <v>7460690</v>
      </c>
      <c r="G53" s="30" t="n">
        <v>-200000</v>
      </c>
      <c r="H53" s="30"/>
      <c r="I53" s="31"/>
      <c r="J53" s="32" t="n">
        <f aca="false">F53+H53</f>
        <v>7460690</v>
      </c>
      <c r="K53" s="33" t="n">
        <f aca="false">G53+I53</f>
        <v>-200000</v>
      </c>
      <c r="L53" s="34" t="n">
        <f aca="false">J53+K53</f>
        <v>7260690</v>
      </c>
      <c r="O53" s="57" t="n">
        <v>37292</v>
      </c>
      <c r="P53" s="58" t="n">
        <v>1</v>
      </c>
    </row>
    <row r="54" customFormat="false" ht="12.75" hidden="false" customHeight="false" outlineLevel="0" collapsed="false">
      <c r="C54" s="40" t="s">
        <v>74</v>
      </c>
      <c r="D54" s="27" t="n">
        <v>37167</v>
      </c>
      <c r="E54" s="28" t="n">
        <v>37228</v>
      </c>
      <c r="F54" s="29"/>
      <c r="G54" s="30"/>
      <c r="H54" s="30" t="n">
        <v>7421969</v>
      </c>
      <c r="I54" s="31" t="n">
        <v>482106</v>
      </c>
      <c r="J54" s="32" t="n">
        <f aca="false">F54+H54</f>
        <v>7421969</v>
      </c>
      <c r="K54" s="33" t="n">
        <f aca="false">G54+I54</f>
        <v>482106</v>
      </c>
      <c r="L54" s="34" t="n">
        <f aca="false">J54+K54</f>
        <v>7904075</v>
      </c>
      <c r="O54" s="57" t="n">
        <v>37309</v>
      </c>
      <c r="P54" s="58" t="n">
        <v>1</v>
      </c>
    </row>
    <row r="55" customFormat="false" ht="12.75" hidden="false" customHeight="false" outlineLevel="0" collapsed="false">
      <c r="C55" s="40" t="s">
        <v>75</v>
      </c>
      <c r="D55" s="27" t="n">
        <v>3497</v>
      </c>
      <c r="E55" s="28" t="n">
        <v>37224</v>
      </c>
      <c r="F55" s="29" t="n">
        <v>7368952</v>
      </c>
      <c r="G55" s="30"/>
      <c r="H55" s="30" t="n">
        <v>33101</v>
      </c>
      <c r="I55" s="31"/>
      <c r="J55" s="32" t="n">
        <f aca="false">F55+H55</f>
        <v>7402053</v>
      </c>
      <c r="K55" s="33" t="n">
        <f aca="false">G55+I55</f>
        <v>0</v>
      </c>
      <c r="L55" s="34" t="n">
        <f aca="false">J55+K55</f>
        <v>7402053</v>
      </c>
      <c r="O55" s="57" t="n">
        <v>37313</v>
      </c>
      <c r="P55" s="58" t="n">
        <v>1</v>
      </c>
    </row>
    <row r="56" customFormat="false" ht="12.75" hidden="false" customHeight="false" outlineLevel="0" collapsed="false">
      <c r="C56" s="40" t="s">
        <v>76</v>
      </c>
      <c r="D56" s="27" t="n">
        <v>11386</v>
      </c>
      <c r="E56" s="28" t="n">
        <v>37228</v>
      </c>
      <c r="F56" s="29" t="n">
        <v>7294753</v>
      </c>
      <c r="G56" s="30"/>
      <c r="H56" s="30"/>
      <c r="I56" s="31"/>
      <c r="J56" s="32" t="n">
        <f aca="false">F56+H56</f>
        <v>7294753</v>
      </c>
      <c r="K56" s="33" t="n">
        <f aca="false">G56+I56</f>
        <v>0</v>
      </c>
      <c r="L56" s="34" t="n">
        <f aca="false">J56+K56</f>
        <v>7294753</v>
      </c>
      <c r="O56" s="57" t="n">
        <v>37334</v>
      </c>
      <c r="P56" s="58" t="n">
        <v>59</v>
      </c>
    </row>
    <row r="57" customFormat="false" ht="12.75" hidden="false" customHeight="false" outlineLevel="0" collapsed="false">
      <c r="C57" s="40" t="s">
        <v>77</v>
      </c>
      <c r="D57" s="61" t="n">
        <v>71363</v>
      </c>
      <c r="E57" s="62" t="n">
        <v>37225</v>
      </c>
      <c r="F57" s="29" t="n">
        <v>6654623</v>
      </c>
      <c r="G57" s="30"/>
      <c r="H57" s="30"/>
      <c r="I57" s="31"/>
      <c r="J57" s="32" t="n">
        <f aca="false">F57+H57</f>
        <v>6654623</v>
      </c>
      <c r="K57" s="33" t="n">
        <f aca="false">G57+I57</f>
        <v>0</v>
      </c>
      <c r="L57" s="34" t="n">
        <f aca="false">J57+K57</f>
        <v>6654623</v>
      </c>
      <c r="O57" s="57" t="n">
        <v>37335</v>
      </c>
      <c r="P57" s="58" t="n">
        <v>2</v>
      </c>
    </row>
    <row r="58" customFormat="false" ht="12.75" hidden="false" customHeight="false" outlineLevel="0" collapsed="false">
      <c r="C58" s="40" t="s">
        <v>78</v>
      </c>
      <c r="D58" s="27" t="n">
        <v>52577</v>
      </c>
      <c r="E58" s="28" t="n">
        <v>37223</v>
      </c>
      <c r="F58" s="29" t="n">
        <v>6524609</v>
      </c>
      <c r="G58" s="30"/>
      <c r="H58" s="30" t="n">
        <v>1550</v>
      </c>
      <c r="I58" s="31"/>
      <c r="J58" s="32" t="n">
        <f aca="false">F58+H58</f>
        <v>6526159</v>
      </c>
      <c r="K58" s="33" t="n">
        <f aca="false">G58+I58</f>
        <v>0</v>
      </c>
      <c r="L58" s="34" t="n">
        <f aca="false">J58+K58</f>
        <v>6526159</v>
      </c>
      <c r="O58" s="59" t="s">
        <v>59</v>
      </c>
      <c r="P58" s="60" t="n">
        <v>366</v>
      </c>
    </row>
    <row r="59" customFormat="false" ht="12.75" hidden="false" customHeight="false" outlineLevel="0" collapsed="false">
      <c r="C59" s="40" t="s">
        <v>79</v>
      </c>
      <c r="D59" s="27" t="n">
        <v>36518</v>
      </c>
      <c r="E59" s="28" t="n">
        <v>37334</v>
      </c>
      <c r="F59" s="29" t="n">
        <v>6198101</v>
      </c>
      <c r="G59" s="30"/>
      <c r="H59" s="30"/>
      <c r="I59" s="31"/>
      <c r="J59" s="32" t="n">
        <f aca="false">F59+H59</f>
        <v>6198101</v>
      </c>
      <c r="K59" s="33" t="n">
        <f aca="false">G59+I59</f>
        <v>0</v>
      </c>
      <c r="L59" s="34" t="n">
        <f aca="false">J59+K59</f>
        <v>6198101</v>
      </c>
    </row>
    <row r="60" customFormat="false" ht="12.75" hidden="false" customHeight="false" outlineLevel="0" collapsed="false">
      <c r="C60" s="40" t="s">
        <v>80</v>
      </c>
      <c r="D60" s="27" t="n">
        <v>61839</v>
      </c>
      <c r="E60" s="28" t="n">
        <v>37256</v>
      </c>
      <c r="F60" s="29" t="n">
        <v>5689389</v>
      </c>
      <c r="G60" s="30"/>
      <c r="H60" s="30" t="n">
        <v>60348</v>
      </c>
      <c r="I60" s="31"/>
      <c r="J60" s="32" t="n">
        <f aca="false">F60+H60</f>
        <v>5749737</v>
      </c>
      <c r="K60" s="33" t="n">
        <f aca="false">G60+I60</f>
        <v>0</v>
      </c>
      <c r="L60" s="34" t="n">
        <f aca="false">J60+K60</f>
        <v>5749737</v>
      </c>
    </row>
    <row r="61" customFormat="false" ht="12.75" hidden="false" customHeight="false" outlineLevel="0" collapsed="false">
      <c r="C61" s="40" t="s">
        <v>81</v>
      </c>
      <c r="D61" s="27" t="n">
        <v>55265</v>
      </c>
      <c r="E61" s="28" t="n">
        <v>37227</v>
      </c>
      <c r="F61" s="29" t="n">
        <v>5192675</v>
      </c>
      <c r="G61" s="30"/>
      <c r="H61" s="30" t="n">
        <v>299141</v>
      </c>
      <c r="I61" s="31"/>
      <c r="J61" s="32" t="n">
        <f aca="false">F61+H61</f>
        <v>5491816</v>
      </c>
      <c r="K61" s="33" t="n">
        <f aca="false">G61+I61</f>
        <v>0</v>
      </c>
      <c r="L61" s="34" t="n">
        <f aca="false">J61+K61</f>
        <v>5491816</v>
      </c>
    </row>
    <row r="62" customFormat="false" ht="12.75" hidden="false" customHeight="false" outlineLevel="0" collapsed="false">
      <c r="C62" s="40" t="s">
        <v>82</v>
      </c>
      <c r="D62" s="27" t="n">
        <v>1264</v>
      </c>
      <c r="E62" s="28" t="n">
        <v>37228</v>
      </c>
      <c r="F62" s="29"/>
      <c r="G62" s="30"/>
      <c r="H62" s="30" t="n">
        <v>5447541</v>
      </c>
      <c r="I62" s="31"/>
      <c r="J62" s="32" t="n">
        <f aca="false">F62+H62</f>
        <v>5447541</v>
      </c>
      <c r="K62" s="33" t="n">
        <f aca="false">G62+I62</f>
        <v>0</v>
      </c>
      <c r="L62" s="34" t="n">
        <f aca="false">J62+K62</f>
        <v>5447541</v>
      </c>
    </row>
    <row r="63" customFormat="false" ht="12.75" hidden="false" customHeight="false" outlineLevel="0" collapsed="false">
      <c r="C63" s="40" t="s">
        <v>83</v>
      </c>
      <c r="D63" s="27" t="n">
        <v>90899</v>
      </c>
      <c r="E63" s="28" t="n">
        <v>37334</v>
      </c>
      <c r="F63" s="29" t="n">
        <v>5366401</v>
      </c>
      <c r="G63" s="30"/>
      <c r="H63" s="30"/>
      <c r="I63" s="31"/>
      <c r="J63" s="32" t="n">
        <f aca="false">F63+H63</f>
        <v>5366401</v>
      </c>
      <c r="K63" s="33" t="n">
        <f aca="false">G63+I63</f>
        <v>0</v>
      </c>
      <c r="L63" s="34" t="n">
        <f aca="false">J63+K63</f>
        <v>5366401</v>
      </c>
    </row>
    <row r="64" customFormat="false" ht="12.75" hidden="false" customHeight="false" outlineLevel="0" collapsed="false">
      <c r="C64" s="40" t="s">
        <v>84</v>
      </c>
      <c r="D64" s="27" t="n">
        <v>58525</v>
      </c>
      <c r="E64" s="28" t="n">
        <v>37229</v>
      </c>
      <c r="F64" s="29" t="n">
        <v>5074032</v>
      </c>
      <c r="G64" s="30"/>
      <c r="H64" s="30"/>
      <c r="I64" s="31"/>
      <c r="J64" s="32" t="n">
        <f aca="false">F64+H64</f>
        <v>5074032</v>
      </c>
      <c r="K64" s="33" t="n">
        <f aca="false">G64+I64</f>
        <v>0</v>
      </c>
      <c r="L64" s="34" t="n">
        <f aca="false">J64+K64</f>
        <v>5074032</v>
      </c>
    </row>
    <row r="65" customFormat="false" ht="12.75" hidden="false" customHeight="false" outlineLevel="0" collapsed="false">
      <c r="C65" s="40" t="s">
        <v>85</v>
      </c>
      <c r="D65" s="27" t="n">
        <v>1799</v>
      </c>
      <c r="E65" s="28" t="n">
        <v>37228</v>
      </c>
      <c r="F65" s="29" t="n">
        <v>4642607</v>
      </c>
      <c r="G65" s="30"/>
      <c r="H65" s="30"/>
      <c r="I65" s="31"/>
      <c r="J65" s="32" t="n">
        <f aca="false">F65+H65</f>
        <v>4642607</v>
      </c>
      <c r="K65" s="33" t="n">
        <f aca="false">G65+I65</f>
        <v>0</v>
      </c>
      <c r="L65" s="34" t="n">
        <f aca="false">J65+K65</f>
        <v>4642607</v>
      </c>
    </row>
    <row r="66" customFormat="false" ht="12.75" hidden="false" customHeight="false" outlineLevel="0" collapsed="false">
      <c r="C66" s="40" t="s">
        <v>86</v>
      </c>
      <c r="D66" s="27" t="n">
        <v>5280</v>
      </c>
      <c r="E66" s="28" t="n">
        <v>37228</v>
      </c>
      <c r="F66" s="29"/>
      <c r="G66" s="30"/>
      <c r="H66" s="30" t="n">
        <v>4626627</v>
      </c>
      <c r="I66" s="31"/>
      <c r="J66" s="32" t="n">
        <f aca="false">F66+H66</f>
        <v>4626627</v>
      </c>
      <c r="K66" s="33" t="n">
        <f aca="false">G66+I66</f>
        <v>0</v>
      </c>
      <c r="L66" s="34" t="n">
        <f aca="false">J66+K66</f>
        <v>4626627</v>
      </c>
    </row>
    <row r="67" customFormat="false" ht="12.75" hidden="false" customHeight="false" outlineLevel="0" collapsed="false">
      <c r="C67" s="40" t="s">
        <v>87</v>
      </c>
      <c r="D67" s="27" t="n">
        <v>35645</v>
      </c>
      <c r="E67" s="28" t="n">
        <v>37235</v>
      </c>
      <c r="F67" s="29" t="n">
        <v>4445503</v>
      </c>
      <c r="G67" s="30"/>
      <c r="H67" s="30"/>
      <c r="I67" s="31"/>
      <c r="J67" s="32" t="n">
        <f aca="false">F67+H67</f>
        <v>4445503</v>
      </c>
      <c r="K67" s="33" t="n">
        <f aca="false">G67+I67</f>
        <v>0</v>
      </c>
      <c r="L67" s="34" t="n">
        <f aca="false">J67+K67</f>
        <v>4445503</v>
      </c>
    </row>
    <row r="68" customFormat="false" ht="12.75" hidden="false" customHeight="false" outlineLevel="0" collapsed="false">
      <c r="C68" s="40" t="s">
        <v>88</v>
      </c>
      <c r="D68" s="27" t="n">
        <v>64516</v>
      </c>
      <c r="E68" s="28" t="n">
        <v>37286</v>
      </c>
      <c r="F68" s="29" t="n">
        <v>4177052</v>
      </c>
      <c r="G68" s="30"/>
      <c r="H68" s="30" t="n">
        <v>130412</v>
      </c>
      <c r="I68" s="31"/>
      <c r="J68" s="32" t="n">
        <f aca="false">F68+H68</f>
        <v>4307464</v>
      </c>
      <c r="K68" s="33" t="n">
        <f aca="false">G68+I68</f>
        <v>0</v>
      </c>
      <c r="L68" s="34" t="n">
        <f aca="false">J68+K68</f>
        <v>4307464</v>
      </c>
    </row>
    <row r="69" customFormat="false" ht="12.75" hidden="false" customHeight="false" outlineLevel="0" collapsed="false">
      <c r="C69" s="40" t="s">
        <v>89</v>
      </c>
      <c r="D69" s="27" t="n">
        <v>41</v>
      </c>
      <c r="E69" s="28" t="n">
        <v>37225</v>
      </c>
      <c r="F69" s="29"/>
      <c r="G69" s="30"/>
      <c r="H69" s="30" t="n">
        <v>4192490</v>
      </c>
      <c r="I69" s="31"/>
      <c r="J69" s="32" t="n">
        <f aca="false">F69+H69</f>
        <v>4192490</v>
      </c>
      <c r="K69" s="33" t="n">
        <f aca="false">G69+I69</f>
        <v>0</v>
      </c>
      <c r="L69" s="34" t="n">
        <f aca="false">J69+K69</f>
        <v>4192490</v>
      </c>
    </row>
    <row r="70" customFormat="false" ht="12.75" hidden="false" customHeight="false" outlineLevel="0" collapsed="false">
      <c r="C70" s="40" t="s">
        <v>90</v>
      </c>
      <c r="D70" s="27" t="n">
        <v>65246</v>
      </c>
      <c r="E70" s="28" t="n">
        <v>37228</v>
      </c>
      <c r="F70" s="29" t="n">
        <v>4197263</v>
      </c>
      <c r="G70" s="30"/>
      <c r="H70" s="30" t="n">
        <v>-81380</v>
      </c>
      <c r="I70" s="31"/>
      <c r="J70" s="32" t="n">
        <f aca="false">F70+H70</f>
        <v>4115883</v>
      </c>
      <c r="K70" s="33" t="n">
        <f aca="false">G70+I70</f>
        <v>0</v>
      </c>
      <c r="L70" s="34" t="n">
        <f aca="false">J70+K70</f>
        <v>4115883</v>
      </c>
    </row>
    <row r="71" customFormat="false" ht="12.75" hidden="false" customHeight="false" outlineLevel="0" collapsed="false">
      <c r="C71" s="40" t="s">
        <v>91</v>
      </c>
      <c r="D71" s="27" t="n">
        <v>26146</v>
      </c>
      <c r="E71" s="28" t="n">
        <v>37228</v>
      </c>
      <c r="F71" s="29" t="n">
        <v>4033962</v>
      </c>
      <c r="G71" s="30"/>
      <c r="H71" s="30"/>
      <c r="I71" s="31"/>
      <c r="J71" s="32" t="n">
        <f aca="false">F71+H71</f>
        <v>4033962</v>
      </c>
      <c r="K71" s="33" t="n">
        <f aca="false">G71+I71</f>
        <v>0</v>
      </c>
      <c r="L71" s="34" t="n">
        <f aca="false">J71+K71</f>
        <v>4033962</v>
      </c>
    </row>
    <row r="72" customFormat="false" ht="12.75" hidden="false" customHeight="false" outlineLevel="0" collapsed="false">
      <c r="C72" s="40" t="s">
        <v>92</v>
      </c>
      <c r="D72" s="27" t="n">
        <v>2446</v>
      </c>
      <c r="E72" s="28" t="n">
        <v>37228</v>
      </c>
      <c r="F72" s="29" t="n">
        <v>3814062</v>
      </c>
      <c r="G72" s="30"/>
      <c r="H72" s="30" t="n">
        <v>182503</v>
      </c>
      <c r="I72" s="31"/>
      <c r="J72" s="32" t="n">
        <f aca="false">F72+H72</f>
        <v>3996565</v>
      </c>
      <c r="K72" s="33" t="n">
        <f aca="false">G72+I72</f>
        <v>0</v>
      </c>
      <c r="L72" s="34" t="n">
        <f aca="false">J72+K72</f>
        <v>3996565</v>
      </c>
    </row>
    <row r="73" customFormat="false" ht="12.75" hidden="false" customHeight="false" outlineLevel="0" collapsed="false">
      <c r="C73" s="40" t="s">
        <v>93</v>
      </c>
      <c r="D73" s="27" t="n">
        <v>5435</v>
      </c>
      <c r="E73" s="28" t="n">
        <v>37334</v>
      </c>
      <c r="F73" s="29" t="n">
        <v>3702734</v>
      </c>
      <c r="G73" s="30"/>
      <c r="H73" s="30"/>
      <c r="I73" s="31"/>
      <c r="J73" s="32" t="n">
        <f aca="false">F73+H73</f>
        <v>3702734</v>
      </c>
      <c r="K73" s="33" t="n">
        <f aca="false">G73+I73</f>
        <v>0</v>
      </c>
      <c r="L73" s="34" t="n">
        <f aca="false">J73+K73</f>
        <v>3702734</v>
      </c>
    </row>
    <row r="74" customFormat="false" ht="12.75" hidden="false" customHeight="false" outlineLevel="0" collapsed="false">
      <c r="C74" s="40" t="s">
        <v>94</v>
      </c>
      <c r="D74" s="27" t="n">
        <v>58979</v>
      </c>
      <c r="E74" s="28" t="n">
        <v>37228</v>
      </c>
      <c r="F74" s="29"/>
      <c r="G74" s="30"/>
      <c r="H74" s="30" t="n">
        <v>3549881</v>
      </c>
      <c r="I74" s="31"/>
      <c r="J74" s="32" t="n">
        <f aca="false">F74+H74</f>
        <v>3549881</v>
      </c>
      <c r="K74" s="33" t="n">
        <f aca="false">G74+I74</f>
        <v>0</v>
      </c>
      <c r="L74" s="34" t="n">
        <f aca="false">J74+K74</f>
        <v>3549881</v>
      </c>
    </row>
    <row r="75" customFormat="false" ht="12.75" hidden="false" customHeight="false" outlineLevel="0" collapsed="false">
      <c r="C75" s="40" t="s">
        <v>95</v>
      </c>
      <c r="D75" s="27" t="n">
        <v>69121</v>
      </c>
      <c r="E75" s="28" t="n">
        <v>37228</v>
      </c>
      <c r="F75" s="29" t="n">
        <v>3411529</v>
      </c>
      <c r="G75" s="30"/>
      <c r="H75" s="30"/>
      <c r="I75" s="31"/>
      <c r="J75" s="32" t="n">
        <f aca="false">F75+H75</f>
        <v>3411529</v>
      </c>
      <c r="K75" s="33" t="n">
        <f aca="false">G75+I75</f>
        <v>0</v>
      </c>
      <c r="L75" s="34" t="n">
        <f aca="false">J75+K75</f>
        <v>3411529</v>
      </c>
    </row>
    <row r="76" customFormat="false" ht="12.75" hidden="false" customHeight="false" outlineLevel="0" collapsed="false">
      <c r="C76" s="40" t="s">
        <v>96</v>
      </c>
      <c r="D76" s="27" t="n">
        <v>70730</v>
      </c>
      <c r="E76" s="28" t="n">
        <v>37228</v>
      </c>
      <c r="F76" s="29"/>
      <c r="G76" s="30"/>
      <c r="H76" s="30" t="n">
        <v>3369833</v>
      </c>
      <c r="I76" s="31"/>
      <c r="J76" s="32" t="n">
        <f aca="false">F76+H76</f>
        <v>3369833</v>
      </c>
      <c r="K76" s="33" t="n">
        <f aca="false">G76+I76</f>
        <v>0</v>
      </c>
      <c r="L76" s="34" t="n">
        <f aca="false">J76+K76</f>
        <v>3369833</v>
      </c>
    </row>
    <row r="77" customFormat="false" ht="12.75" hidden="false" customHeight="false" outlineLevel="0" collapsed="false">
      <c r="C77" s="40" t="s">
        <v>97</v>
      </c>
      <c r="D77" s="27" t="n">
        <v>97768</v>
      </c>
      <c r="E77" s="28" t="n">
        <v>37246</v>
      </c>
      <c r="F77" s="29" t="n">
        <v>3356267</v>
      </c>
      <c r="G77" s="30"/>
      <c r="H77" s="30"/>
      <c r="I77" s="31"/>
      <c r="J77" s="32" t="n">
        <f aca="false">F77+H77</f>
        <v>3356267</v>
      </c>
      <c r="K77" s="33" t="n">
        <f aca="false">G77+I77</f>
        <v>0</v>
      </c>
      <c r="L77" s="34" t="n">
        <f aca="false">J77+K77</f>
        <v>3356267</v>
      </c>
    </row>
    <row r="78" customFormat="false" ht="12.75" hidden="false" customHeight="false" outlineLevel="0" collapsed="false">
      <c r="C78" s="40" t="s">
        <v>98</v>
      </c>
      <c r="D78" s="27" t="n">
        <v>169</v>
      </c>
      <c r="E78" s="28" t="n">
        <v>37225</v>
      </c>
      <c r="F78" s="29"/>
      <c r="G78" s="30"/>
      <c r="H78" s="30" t="n">
        <v>3235574</v>
      </c>
      <c r="I78" s="31"/>
      <c r="J78" s="32" t="n">
        <f aca="false">F78+H78</f>
        <v>3235574</v>
      </c>
      <c r="K78" s="33" t="n">
        <f aca="false">G78+I78</f>
        <v>0</v>
      </c>
      <c r="L78" s="34" t="n">
        <f aca="false">J78+K78</f>
        <v>3235574</v>
      </c>
    </row>
    <row r="79" customFormat="false" ht="12.75" hidden="false" customHeight="false" outlineLevel="0" collapsed="false">
      <c r="C79" s="40" t="s">
        <v>99</v>
      </c>
      <c r="D79" s="27" t="n">
        <v>45648</v>
      </c>
      <c r="E79" s="28" t="n">
        <v>37228</v>
      </c>
      <c r="F79" s="29"/>
      <c r="G79" s="30"/>
      <c r="H79" s="30" t="n">
        <v>3116494</v>
      </c>
      <c r="I79" s="31"/>
      <c r="J79" s="32" t="n">
        <f aca="false">F79+H79</f>
        <v>3116494</v>
      </c>
      <c r="K79" s="33" t="n">
        <f aca="false">G79+I79</f>
        <v>0</v>
      </c>
      <c r="L79" s="34" t="n">
        <f aca="false">J79+K79</f>
        <v>3116494</v>
      </c>
    </row>
    <row r="80" customFormat="false" ht="12.75" hidden="false" customHeight="false" outlineLevel="0" collapsed="false">
      <c r="C80" s="40" t="s">
        <v>100</v>
      </c>
      <c r="D80" s="27" t="n">
        <v>3060</v>
      </c>
      <c r="E80" s="28" t="n">
        <v>37227</v>
      </c>
      <c r="F80" s="29"/>
      <c r="G80" s="30"/>
      <c r="H80" s="30" t="n">
        <v>2899488</v>
      </c>
      <c r="I80" s="31"/>
      <c r="J80" s="32" t="n">
        <f aca="false">F80+H80</f>
        <v>2899488</v>
      </c>
      <c r="K80" s="33" t="n">
        <f aca="false">G80+I80</f>
        <v>0</v>
      </c>
      <c r="L80" s="34" t="n">
        <f aca="false">J80+K80</f>
        <v>2899488</v>
      </c>
    </row>
    <row r="81" customFormat="false" ht="12.75" hidden="false" customHeight="false" outlineLevel="0" collapsed="false">
      <c r="C81" s="40" t="s">
        <v>101</v>
      </c>
      <c r="D81" s="27" t="n">
        <v>2275</v>
      </c>
      <c r="E81" s="28" t="n">
        <v>37227</v>
      </c>
      <c r="F81" s="29" t="n">
        <v>2767905</v>
      </c>
      <c r="G81" s="30" t="n">
        <v>-1616477</v>
      </c>
      <c r="H81" s="30"/>
      <c r="I81" s="31"/>
      <c r="J81" s="32" t="n">
        <f aca="false">F81+H81</f>
        <v>2767905</v>
      </c>
      <c r="K81" s="33" t="n">
        <f aca="false">G81+I81</f>
        <v>-1616477</v>
      </c>
      <c r="L81" s="34" t="n">
        <f aca="false">J81+K81</f>
        <v>1151428</v>
      </c>
    </row>
    <row r="82" customFormat="false" ht="12.75" hidden="false" customHeight="false" outlineLevel="0" collapsed="false">
      <c r="C82" s="40" t="s">
        <v>102</v>
      </c>
      <c r="D82" s="27" t="n">
        <v>36133</v>
      </c>
      <c r="E82" s="28" t="n">
        <v>37334</v>
      </c>
      <c r="F82" s="29"/>
      <c r="G82" s="30"/>
      <c r="H82" s="30" t="n">
        <v>2719349</v>
      </c>
      <c r="I82" s="31"/>
      <c r="J82" s="32" t="n">
        <f aca="false">F82+H82</f>
        <v>2719349</v>
      </c>
      <c r="K82" s="33" t="n">
        <f aca="false">G82+I82</f>
        <v>0</v>
      </c>
      <c r="L82" s="34" t="n">
        <f aca="false">J82+K82</f>
        <v>2719349</v>
      </c>
    </row>
    <row r="83" customFormat="false" ht="12.75" hidden="false" customHeight="false" outlineLevel="0" collapsed="false">
      <c r="C83" s="40" t="s">
        <v>103</v>
      </c>
      <c r="D83" s="27" t="n">
        <v>1946</v>
      </c>
      <c r="E83" s="28" t="n">
        <v>37243</v>
      </c>
      <c r="F83" s="29" t="n">
        <v>2622867</v>
      </c>
      <c r="G83" s="30"/>
      <c r="H83" s="30"/>
      <c r="I83" s="31"/>
      <c r="J83" s="32" t="n">
        <f aca="false">F83+H83</f>
        <v>2622867</v>
      </c>
      <c r="K83" s="33" t="n">
        <f aca="false">G83+I83</f>
        <v>0</v>
      </c>
      <c r="L83" s="34" t="n">
        <f aca="false">J83+K83</f>
        <v>2622867</v>
      </c>
    </row>
    <row r="84" customFormat="false" ht="12.75" hidden="false" customHeight="false" outlineLevel="0" collapsed="false">
      <c r="C84" s="40" t="s">
        <v>104</v>
      </c>
      <c r="D84" s="27" t="n">
        <v>103191</v>
      </c>
      <c r="E84" s="28" t="n">
        <v>37334</v>
      </c>
      <c r="F84" s="29"/>
      <c r="G84" s="30"/>
      <c r="H84" s="30" t="n">
        <v>2615119</v>
      </c>
      <c r="I84" s="31"/>
      <c r="J84" s="32" t="n">
        <f aca="false">F84+H84</f>
        <v>2615119</v>
      </c>
      <c r="K84" s="33" t="n">
        <f aca="false">G84+I84</f>
        <v>0</v>
      </c>
      <c r="L84" s="34" t="n">
        <f aca="false">J84+K84</f>
        <v>2615119</v>
      </c>
    </row>
    <row r="85" customFormat="false" ht="12.75" hidden="false" customHeight="false" outlineLevel="0" collapsed="false">
      <c r="C85" s="40" t="s">
        <v>105</v>
      </c>
      <c r="D85" s="27" t="n">
        <v>278</v>
      </c>
      <c r="E85" s="28" t="n">
        <v>37228</v>
      </c>
      <c r="F85" s="29" t="n">
        <v>2291538</v>
      </c>
      <c r="G85" s="30"/>
      <c r="H85" s="30"/>
      <c r="I85" s="31"/>
      <c r="J85" s="32" t="n">
        <f aca="false">F85+H85</f>
        <v>2291538</v>
      </c>
      <c r="K85" s="33" t="n">
        <f aca="false">G85+I85</f>
        <v>0</v>
      </c>
      <c r="L85" s="34" t="n">
        <f aca="false">J85+K85</f>
        <v>2291538</v>
      </c>
    </row>
    <row r="86" customFormat="false" ht="12.75" hidden="false" customHeight="false" outlineLevel="0" collapsed="false">
      <c r="C86" s="40" t="s">
        <v>106</v>
      </c>
      <c r="D86" s="27" t="n">
        <v>74175</v>
      </c>
      <c r="E86" s="28" t="n">
        <v>37228</v>
      </c>
      <c r="F86" s="29"/>
      <c r="G86" s="30"/>
      <c r="H86" s="30" t="n">
        <v>2251226</v>
      </c>
      <c r="I86" s="31"/>
      <c r="J86" s="32" t="n">
        <f aca="false">F86+H86</f>
        <v>2251226</v>
      </c>
      <c r="K86" s="33" t="n">
        <f aca="false">G86+I86</f>
        <v>0</v>
      </c>
      <c r="L86" s="34" t="n">
        <f aca="false">J86+K86</f>
        <v>2251226</v>
      </c>
    </row>
    <row r="87" customFormat="false" ht="12.75" hidden="false" customHeight="false" outlineLevel="0" collapsed="false">
      <c r="C87" s="40" t="s">
        <v>107</v>
      </c>
      <c r="D87" s="27" t="n">
        <v>57543</v>
      </c>
      <c r="E87" s="28" t="n">
        <v>37228</v>
      </c>
      <c r="F87" s="29" t="n">
        <v>1925533</v>
      </c>
      <c r="G87" s="30"/>
      <c r="H87" s="30" t="n">
        <v>-1519</v>
      </c>
      <c r="I87" s="31"/>
      <c r="J87" s="32" t="n">
        <f aca="false">F87+H87</f>
        <v>1924014</v>
      </c>
      <c r="K87" s="33" t="n">
        <f aca="false">G87+I87</f>
        <v>0</v>
      </c>
      <c r="L87" s="34" t="n">
        <f aca="false">J87+K87</f>
        <v>1924014</v>
      </c>
    </row>
    <row r="88" customFormat="false" ht="12.75" hidden="false" customHeight="false" outlineLevel="0" collapsed="false">
      <c r="C88" s="40" t="s">
        <v>108</v>
      </c>
      <c r="D88" s="27" t="n">
        <v>98</v>
      </c>
      <c r="E88" s="28" t="n">
        <v>37265</v>
      </c>
      <c r="F88" s="29" t="n">
        <v>1640631</v>
      </c>
      <c r="G88" s="30"/>
      <c r="H88" s="30"/>
      <c r="I88" s="31"/>
      <c r="J88" s="32" t="n">
        <f aca="false">F88+H88</f>
        <v>1640631</v>
      </c>
      <c r="K88" s="33" t="n">
        <f aca="false">G88+I88</f>
        <v>0</v>
      </c>
      <c r="L88" s="34" t="n">
        <f aca="false">J88+K88</f>
        <v>1640631</v>
      </c>
    </row>
    <row r="89" customFormat="false" ht="12.75" hidden="false" customHeight="false" outlineLevel="0" collapsed="false">
      <c r="C89" s="40" t="s">
        <v>109</v>
      </c>
      <c r="D89" s="27" t="n">
        <v>65788</v>
      </c>
      <c r="E89" s="28" t="n">
        <v>37228</v>
      </c>
      <c r="F89" s="29"/>
      <c r="G89" s="30"/>
      <c r="H89" s="30" t="n">
        <v>1563582</v>
      </c>
      <c r="I89" s="31" t="n">
        <v>-366915</v>
      </c>
      <c r="J89" s="32" t="n">
        <f aca="false">F89+H89</f>
        <v>1563582</v>
      </c>
      <c r="K89" s="33" t="n">
        <f aca="false">G89+I89</f>
        <v>-366915</v>
      </c>
      <c r="L89" s="34" t="n">
        <f aca="false">J89+K89</f>
        <v>1196667</v>
      </c>
    </row>
    <row r="90" customFormat="false" ht="12.75" hidden="false" customHeight="false" outlineLevel="0" collapsed="false">
      <c r="C90" s="40" t="s">
        <v>110</v>
      </c>
      <c r="D90" s="27" t="n">
        <v>103469</v>
      </c>
      <c r="E90" s="28" t="n">
        <v>37226</v>
      </c>
      <c r="F90" s="29" t="n">
        <v>1270522</v>
      </c>
      <c r="G90" s="30"/>
      <c r="H90" s="30" t="n">
        <v>266035</v>
      </c>
      <c r="I90" s="31"/>
      <c r="J90" s="32" t="n">
        <f aca="false">F90+H90</f>
        <v>1536557</v>
      </c>
      <c r="K90" s="33" t="n">
        <f aca="false">G90+I90</f>
        <v>0</v>
      </c>
      <c r="L90" s="34" t="n">
        <f aca="false">J90+K90</f>
        <v>1536557</v>
      </c>
    </row>
    <row r="91" customFormat="false" ht="12.75" hidden="false" customHeight="false" outlineLevel="0" collapsed="false">
      <c r="C91" s="40" t="s">
        <v>111</v>
      </c>
      <c r="D91" s="27" t="n">
        <v>71639</v>
      </c>
      <c r="E91" s="28" t="n">
        <v>37224</v>
      </c>
      <c r="F91" s="29"/>
      <c r="G91" s="30"/>
      <c r="H91" s="30" t="n">
        <v>1525358</v>
      </c>
      <c r="I91" s="31"/>
      <c r="J91" s="32" t="n">
        <f aca="false">F91+H91</f>
        <v>1525358</v>
      </c>
      <c r="K91" s="33" t="n">
        <f aca="false">G91+I91</f>
        <v>0</v>
      </c>
      <c r="L91" s="34" t="n">
        <f aca="false">J91+K91</f>
        <v>1525358</v>
      </c>
    </row>
    <row r="92" customFormat="false" ht="12.75" hidden="false" customHeight="false" outlineLevel="0" collapsed="false">
      <c r="C92" s="40" t="s">
        <v>112</v>
      </c>
      <c r="D92" s="27" t="n">
        <v>5305</v>
      </c>
      <c r="E92" s="28" t="n">
        <v>37288</v>
      </c>
      <c r="F92" s="29"/>
      <c r="G92" s="30"/>
      <c r="H92" s="30" t="n">
        <v>1506114</v>
      </c>
      <c r="I92" s="31"/>
      <c r="J92" s="32" t="n">
        <f aca="false">F92+H92</f>
        <v>1506114</v>
      </c>
      <c r="K92" s="33" t="n">
        <f aca="false">G92+I92</f>
        <v>0</v>
      </c>
      <c r="L92" s="34" t="n">
        <f aca="false">J92+K92</f>
        <v>1506114</v>
      </c>
    </row>
    <row r="93" customFormat="false" ht="12.75" hidden="false" customHeight="false" outlineLevel="0" collapsed="false">
      <c r="C93" s="40" t="s">
        <v>113</v>
      </c>
      <c r="D93" s="27" t="n">
        <v>60220</v>
      </c>
      <c r="E93" s="28" t="n">
        <v>37228</v>
      </c>
      <c r="F93" s="29"/>
      <c r="G93" s="30"/>
      <c r="H93" s="30" t="n">
        <v>1453945</v>
      </c>
      <c r="I93" s="31"/>
      <c r="J93" s="32" t="n">
        <f aca="false">F93+H93</f>
        <v>1453945</v>
      </c>
      <c r="K93" s="33" t="n">
        <f aca="false">G93+I93</f>
        <v>0</v>
      </c>
      <c r="L93" s="34" t="n">
        <f aca="false">J93+K93</f>
        <v>1453945</v>
      </c>
    </row>
    <row r="94" customFormat="false" ht="12.75" hidden="false" customHeight="false" outlineLevel="0" collapsed="false">
      <c r="C94" s="40" t="s">
        <v>114</v>
      </c>
      <c r="D94" s="27" t="n">
        <v>53876</v>
      </c>
      <c r="E94" s="28" t="n">
        <v>37227</v>
      </c>
      <c r="F94" s="29"/>
      <c r="G94" s="30"/>
      <c r="H94" s="30" t="n">
        <v>1430506</v>
      </c>
      <c r="I94" s="31"/>
      <c r="J94" s="32" t="n">
        <f aca="false">F94+H94</f>
        <v>1430506</v>
      </c>
      <c r="K94" s="33" t="n">
        <f aca="false">G94+I94</f>
        <v>0</v>
      </c>
      <c r="L94" s="34" t="n">
        <f aca="false">J94+K94</f>
        <v>1430506</v>
      </c>
    </row>
    <row r="95" customFormat="false" ht="12.75" hidden="false" customHeight="false" outlineLevel="0" collapsed="false">
      <c r="C95" s="40" t="s">
        <v>115</v>
      </c>
      <c r="D95" s="27" t="n">
        <v>6175</v>
      </c>
      <c r="E95" s="28" t="n">
        <v>37228</v>
      </c>
      <c r="F95" s="29"/>
      <c r="G95" s="30"/>
      <c r="H95" s="30" t="n">
        <v>1351190</v>
      </c>
      <c r="I95" s="31"/>
      <c r="J95" s="32" t="n">
        <f aca="false">F95+H95</f>
        <v>1351190</v>
      </c>
      <c r="K95" s="33" t="n">
        <f aca="false">G95+I95</f>
        <v>0</v>
      </c>
      <c r="L95" s="34" t="n">
        <f aca="false">J95+K95</f>
        <v>1351190</v>
      </c>
    </row>
    <row r="96" customFormat="false" ht="12.75" hidden="false" customHeight="false" outlineLevel="0" collapsed="false">
      <c r="C96" s="40" t="s">
        <v>116</v>
      </c>
      <c r="D96" s="27" t="n">
        <v>863</v>
      </c>
      <c r="E96" s="28" t="n">
        <v>37228</v>
      </c>
      <c r="F96" s="29"/>
      <c r="G96" s="30"/>
      <c r="H96" s="30" t="n">
        <v>1314926</v>
      </c>
      <c r="I96" s="31"/>
      <c r="J96" s="32" t="n">
        <f aca="false">F96+H96</f>
        <v>1314926</v>
      </c>
      <c r="K96" s="33" t="n">
        <f aca="false">G96+I96</f>
        <v>0</v>
      </c>
      <c r="L96" s="34" t="n">
        <f aca="false">J96+K96</f>
        <v>1314926</v>
      </c>
    </row>
    <row r="97" customFormat="false" ht="12.75" hidden="false" customHeight="false" outlineLevel="0" collapsed="false">
      <c r="C97" s="40" t="s">
        <v>117</v>
      </c>
      <c r="D97" s="27" t="n">
        <v>53619</v>
      </c>
      <c r="E97" s="28" t="n">
        <v>37334</v>
      </c>
      <c r="F97" s="29" t="n">
        <v>1468135</v>
      </c>
      <c r="G97" s="30"/>
      <c r="H97" s="30" t="n">
        <v>-167265</v>
      </c>
      <c r="I97" s="31"/>
      <c r="J97" s="32" t="n">
        <f aca="false">F97+H97</f>
        <v>1300870</v>
      </c>
      <c r="K97" s="33" t="n">
        <f aca="false">G97+I97</f>
        <v>0</v>
      </c>
      <c r="L97" s="34" t="n">
        <f aca="false">J97+K97</f>
        <v>1300870</v>
      </c>
    </row>
    <row r="98" customFormat="false" ht="12.75" hidden="false" customHeight="false" outlineLevel="0" collapsed="false">
      <c r="C98" s="40" t="s">
        <v>118</v>
      </c>
      <c r="D98" s="27" t="n">
        <v>57251</v>
      </c>
      <c r="E98" s="28" t="n">
        <v>37228</v>
      </c>
      <c r="F98" s="29" t="n">
        <v>2502574</v>
      </c>
      <c r="G98" s="30"/>
      <c r="H98" s="30" t="n">
        <v>-1213624</v>
      </c>
      <c r="I98" s="31"/>
      <c r="J98" s="32" t="n">
        <f aca="false">F98+H98</f>
        <v>1288950</v>
      </c>
      <c r="K98" s="33" t="n">
        <f aca="false">G98+I98</f>
        <v>0</v>
      </c>
      <c r="L98" s="34" t="n">
        <f aca="false">J98+K98</f>
        <v>1288950</v>
      </c>
    </row>
    <row r="99" customFormat="false" ht="12.75" hidden="false" customHeight="false" outlineLevel="0" collapsed="false">
      <c r="C99" s="40" t="s">
        <v>119</v>
      </c>
      <c r="D99" s="27" t="n">
        <v>36136</v>
      </c>
      <c r="E99" s="28" t="n">
        <v>37228</v>
      </c>
      <c r="F99" s="29"/>
      <c r="G99" s="30"/>
      <c r="H99" s="30" t="n">
        <v>1287404</v>
      </c>
      <c r="I99" s="31" t="n">
        <v>-15883.29</v>
      </c>
      <c r="J99" s="32" t="n">
        <f aca="false">F99+H99</f>
        <v>1287404</v>
      </c>
      <c r="K99" s="33" t="n">
        <f aca="false">G99+I99</f>
        <v>-15883.29</v>
      </c>
      <c r="L99" s="34" t="n">
        <f aca="false">J99+K99</f>
        <v>1271520.71</v>
      </c>
    </row>
    <row r="100" customFormat="false" ht="12.75" hidden="false" customHeight="false" outlineLevel="0" collapsed="false">
      <c r="C100" s="40" t="s">
        <v>120</v>
      </c>
      <c r="D100" s="27" t="n">
        <v>2379</v>
      </c>
      <c r="E100" s="28" t="n">
        <v>37228</v>
      </c>
      <c r="F100" s="29"/>
      <c r="G100" s="30"/>
      <c r="H100" s="30" t="n">
        <v>1281494</v>
      </c>
      <c r="I100" s="31"/>
      <c r="J100" s="32" t="n">
        <f aca="false">F100+H100</f>
        <v>1281494</v>
      </c>
      <c r="K100" s="33" t="n">
        <f aca="false">G100+I100</f>
        <v>0</v>
      </c>
      <c r="L100" s="34" t="n">
        <f aca="false">J100+K100</f>
        <v>1281494</v>
      </c>
    </row>
    <row r="101" customFormat="false" ht="12.75" hidden="false" customHeight="false" outlineLevel="0" collapsed="false">
      <c r="C101" s="40" t="s">
        <v>121</v>
      </c>
      <c r="D101" s="27" t="n">
        <v>11352</v>
      </c>
      <c r="E101" s="28" t="n">
        <v>37227</v>
      </c>
      <c r="F101" s="29" t="n">
        <v>1150490</v>
      </c>
      <c r="G101" s="30"/>
      <c r="H101" s="30"/>
      <c r="I101" s="31"/>
      <c r="J101" s="32" t="n">
        <f aca="false">F101+H101</f>
        <v>1150490</v>
      </c>
      <c r="K101" s="33" t="n">
        <f aca="false">G101+I101</f>
        <v>0</v>
      </c>
      <c r="L101" s="34" t="n">
        <f aca="false">J101+K101</f>
        <v>1150490</v>
      </c>
    </row>
    <row r="102" customFormat="false" ht="12.75" hidden="false" customHeight="false" outlineLevel="0" collapsed="false">
      <c r="C102" s="40" t="s">
        <v>122</v>
      </c>
      <c r="D102" s="27" t="n">
        <v>72441</v>
      </c>
      <c r="E102" s="28" t="n">
        <v>37228</v>
      </c>
      <c r="F102" s="29"/>
      <c r="G102" s="30"/>
      <c r="H102" s="30" t="n">
        <v>1097930</v>
      </c>
      <c r="I102" s="31"/>
      <c r="J102" s="32" t="n">
        <f aca="false">F102+H102</f>
        <v>1097930</v>
      </c>
      <c r="K102" s="33" t="n">
        <f aca="false">G102+I102</f>
        <v>0</v>
      </c>
      <c r="L102" s="34" t="n">
        <f aca="false">J102+K102</f>
        <v>1097930</v>
      </c>
    </row>
    <row r="103" customFormat="false" ht="12.75" hidden="false" customHeight="false" outlineLevel="0" collapsed="false">
      <c r="C103" s="40" t="s">
        <v>123</v>
      </c>
      <c r="D103" s="27" t="n">
        <v>96818</v>
      </c>
      <c r="E103" s="28" t="n">
        <v>37227</v>
      </c>
      <c r="F103" s="29"/>
      <c r="G103" s="30"/>
      <c r="H103" s="30" t="n">
        <v>1089505</v>
      </c>
      <c r="I103" s="31"/>
      <c r="J103" s="32" t="n">
        <f aca="false">F103+H103</f>
        <v>1089505</v>
      </c>
      <c r="K103" s="33" t="n">
        <f aca="false">G103+I103</f>
        <v>0</v>
      </c>
      <c r="L103" s="34" t="n">
        <f aca="false">J103+K103</f>
        <v>1089505</v>
      </c>
    </row>
    <row r="104" customFormat="false" ht="12.75" hidden="false" customHeight="false" outlineLevel="0" collapsed="false">
      <c r="C104" s="40" t="s">
        <v>124</v>
      </c>
      <c r="D104" s="27" t="n">
        <v>83471</v>
      </c>
      <c r="E104" s="28" t="n">
        <v>37335</v>
      </c>
      <c r="F104" s="29"/>
      <c r="G104" s="30"/>
      <c r="H104" s="30" t="n">
        <v>1051984</v>
      </c>
      <c r="I104" s="31"/>
      <c r="J104" s="32" t="n">
        <f aca="false">F104+H104</f>
        <v>1051984</v>
      </c>
      <c r="K104" s="33" t="n">
        <f aca="false">G104+I104</f>
        <v>0</v>
      </c>
      <c r="L104" s="34" t="n">
        <f aca="false">J104+K104</f>
        <v>1051984</v>
      </c>
    </row>
    <row r="105" customFormat="false" ht="12.75" hidden="false" customHeight="false" outlineLevel="0" collapsed="false">
      <c r="C105" s="40" t="s">
        <v>125</v>
      </c>
      <c r="D105" s="27" t="n">
        <v>80849</v>
      </c>
      <c r="E105" s="28" t="n">
        <v>37227</v>
      </c>
      <c r="F105" s="29" t="n">
        <v>960280</v>
      </c>
      <c r="G105" s="30"/>
      <c r="H105" s="30"/>
      <c r="I105" s="31"/>
      <c r="J105" s="32" t="n">
        <f aca="false">F105+H105</f>
        <v>960280</v>
      </c>
      <c r="K105" s="33" t="n">
        <f aca="false">G105+I105</f>
        <v>0</v>
      </c>
      <c r="L105" s="34" t="n">
        <f aca="false">J105+K105</f>
        <v>960280</v>
      </c>
    </row>
    <row r="106" customFormat="false" ht="12.75" hidden="false" customHeight="false" outlineLevel="0" collapsed="false">
      <c r="C106" s="40" t="s">
        <v>126</v>
      </c>
      <c r="D106" s="27" t="n">
        <v>61608</v>
      </c>
      <c r="E106" s="28" t="n">
        <v>37228</v>
      </c>
      <c r="F106" s="29"/>
      <c r="G106" s="30"/>
      <c r="H106" s="30" t="n">
        <v>927436</v>
      </c>
      <c r="I106" s="31"/>
      <c r="J106" s="32" t="n">
        <f aca="false">F106+H106</f>
        <v>927436</v>
      </c>
      <c r="K106" s="33" t="n">
        <f aca="false">G106+I106</f>
        <v>0</v>
      </c>
      <c r="L106" s="34" t="n">
        <f aca="false">J106+K106</f>
        <v>927436</v>
      </c>
    </row>
    <row r="107" customFormat="false" ht="12.75" hidden="false" customHeight="false" outlineLevel="0" collapsed="false">
      <c r="C107" s="40" t="s">
        <v>127</v>
      </c>
      <c r="D107" s="27" t="n">
        <v>65292</v>
      </c>
      <c r="E107" s="28" t="n">
        <v>37228</v>
      </c>
      <c r="F107" s="29"/>
      <c r="G107" s="30"/>
      <c r="H107" s="30" t="n">
        <v>922525</v>
      </c>
      <c r="I107" s="31"/>
      <c r="J107" s="32" t="n">
        <f aca="false">F107+H107</f>
        <v>922525</v>
      </c>
      <c r="K107" s="33" t="n">
        <f aca="false">G107+I107</f>
        <v>0</v>
      </c>
      <c r="L107" s="34" t="n">
        <f aca="false">J107+K107</f>
        <v>922525</v>
      </c>
    </row>
    <row r="108" customFormat="false" ht="12.75" hidden="false" customHeight="false" outlineLevel="0" collapsed="false">
      <c r="C108" s="40" t="s">
        <v>128</v>
      </c>
      <c r="D108" s="27" t="n">
        <v>2148</v>
      </c>
      <c r="E108" s="28" t="n">
        <v>37228</v>
      </c>
      <c r="F108" s="29" t="n">
        <v>902944</v>
      </c>
      <c r="G108" s="30"/>
      <c r="H108" s="30"/>
      <c r="I108" s="31"/>
      <c r="J108" s="32" t="n">
        <f aca="false">F108+H108</f>
        <v>902944</v>
      </c>
      <c r="K108" s="33" t="n">
        <f aca="false">G108+I108</f>
        <v>0</v>
      </c>
      <c r="L108" s="34" t="n">
        <f aca="false">J108+K108</f>
        <v>902944</v>
      </c>
    </row>
    <row r="109" customFormat="false" ht="12.75" hidden="false" customHeight="false" outlineLevel="0" collapsed="false">
      <c r="C109" s="40" t="s">
        <v>129</v>
      </c>
      <c r="D109" s="27" t="n">
        <v>77277</v>
      </c>
      <c r="E109" s="28" t="n">
        <v>37228</v>
      </c>
      <c r="F109" s="29"/>
      <c r="G109" s="30"/>
      <c r="H109" s="30" t="n">
        <v>893900</v>
      </c>
      <c r="I109" s="31"/>
      <c r="J109" s="32" t="n">
        <f aca="false">F109+H109</f>
        <v>893900</v>
      </c>
      <c r="K109" s="33" t="n">
        <f aca="false">G109+I109</f>
        <v>0</v>
      </c>
      <c r="L109" s="34" t="n">
        <f aca="false">J109+K109</f>
        <v>893900</v>
      </c>
    </row>
    <row r="110" customFormat="false" ht="12.75" hidden="false" customHeight="false" outlineLevel="0" collapsed="false">
      <c r="C110" s="40" t="s">
        <v>130</v>
      </c>
      <c r="D110" s="27" t="n">
        <v>966</v>
      </c>
      <c r="E110" s="28" t="n">
        <v>37228</v>
      </c>
      <c r="F110" s="29"/>
      <c r="G110" s="30"/>
      <c r="H110" s="30" t="n">
        <v>840511</v>
      </c>
      <c r="I110" s="31"/>
      <c r="J110" s="32" t="n">
        <f aca="false">F110+H110</f>
        <v>840511</v>
      </c>
      <c r="K110" s="33" t="n">
        <f aca="false">G110+I110</f>
        <v>0</v>
      </c>
      <c r="L110" s="34" t="n">
        <f aca="false">J110+K110</f>
        <v>840511</v>
      </c>
    </row>
    <row r="111" customFormat="false" ht="12.75" hidden="false" customHeight="false" outlineLevel="0" collapsed="false">
      <c r="C111" s="40" t="s">
        <v>131</v>
      </c>
      <c r="D111" s="27" t="n">
        <v>30487</v>
      </c>
      <c r="E111" s="28" t="n">
        <v>37232</v>
      </c>
      <c r="F111" s="29"/>
      <c r="G111" s="30"/>
      <c r="H111" s="30" t="n">
        <v>824828</v>
      </c>
      <c r="I111" s="31"/>
      <c r="J111" s="32" t="n">
        <f aca="false">F111+H111</f>
        <v>824828</v>
      </c>
      <c r="K111" s="33" t="n">
        <f aca="false">G111+I111</f>
        <v>0</v>
      </c>
      <c r="L111" s="34" t="n">
        <f aca="false">J111+K111</f>
        <v>824828</v>
      </c>
    </row>
    <row r="112" customFormat="false" ht="12.75" hidden="false" customHeight="false" outlineLevel="0" collapsed="false">
      <c r="C112" s="40" t="s">
        <v>132</v>
      </c>
      <c r="D112" s="27" t="n">
        <v>176</v>
      </c>
      <c r="E112" s="28" t="n">
        <v>37227</v>
      </c>
      <c r="F112" s="29" t="n">
        <v>819553</v>
      </c>
      <c r="G112" s="30"/>
      <c r="H112" s="30"/>
      <c r="I112" s="31"/>
      <c r="J112" s="32" t="n">
        <f aca="false">F112+H112</f>
        <v>819553</v>
      </c>
      <c r="K112" s="33" t="n">
        <f aca="false">G112+I112</f>
        <v>0</v>
      </c>
      <c r="L112" s="34" t="n">
        <f aca="false">J112+K112</f>
        <v>819553</v>
      </c>
    </row>
    <row r="113" customFormat="false" ht="12.75" hidden="false" customHeight="false" outlineLevel="0" collapsed="false">
      <c r="C113" s="40" t="s">
        <v>133</v>
      </c>
      <c r="D113" s="27" t="n">
        <v>49262</v>
      </c>
      <c r="E113" s="28" t="n">
        <v>37228</v>
      </c>
      <c r="F113" s="29" t="n">
        <v>823812</v>
      </c>
      <c r="G113" s="30"/>
      <c r="H113" s="30" t="n">
        <v>-13019</v>
      </c>
      <c r="I113" s="31"/>
      <c r="J113" s="32" t="n">
        <f aca="false">F113+H113</f>
        <v>810793</v>
      </c>
      <c r="K113" s="33" t="n">
        <f aca="false">G113+I113</f>
        <v>0</v>
      </c>
      <c r="L113" s="34" t="n">
        <f aca="false">J113+K113</f>
        <v>810793</v>
      </c>
    </row>
    <row r="114" customFormat="false" ht="12.75" hidden="false" customHeight="false" outlineLevel="0" collapsed="false">
      <c r="C114" s="40" t="s">
        <v>134</v>
      </c>
      <c r="D114" s="27" t="n">
        <v>65485</v>
      </c>
      <c r="E114" s="28" t="n">
        <v>37228</v>
      </c>
      <c r="F114" s="29"/>
      <c r="G114" s="30"/>
      <c r="H114" s="30" t="n">
        <v>758183</v>
      </c>
      <c r="I114" s="31"/>
      <c r="J114" s="32" t="n">
        <f aca="false">F114+H114</f>
        <v>758183</v>
      </c>
      <c r="K114" s="33" t="n">
        <f aca="false">G114+I114</f>
        <v>0</v>
      </c>
      <c r="L114" s="34" t="n">
        <f aca="false">J114+K114</f>
        <v>758183</v>
      </c>
    </row>
    <row r="115" customFormat="false" ht="12.75" hidden="false" customHeight="false" outlineLevel="0" collapsed="false">
      <c r="C115" s="40" t="s">
        <v>135</v>
      </c>
      <c r="D115" s="27" t="n">
        <v>134427</v>
      </c>
      <c r="E115" s="28" t="n">
        <v>37334</v>
      </c>
      <c r="F115" s="29"/>
      <c r="G115" s="30"/>
      <c r="H115" s="30" t="n">
        <v>735569</v>
      </c>
      <c r="I115" s="31"/>
      <c r="J115" s="32" t="n">
        <f aca="false">F115+H115</f>
        <v>735569</v>
      </c>
      <c r="K115" s="33" t="n">
        <f aca="false">G115+I115</f>
        <v>0</v>
      </c>
      <c r="L115" s="34" t="n">
        <f aca="false">J115+K115</f>
        <v>735569</v>
      </c>
    </row>
    <row r="116" customFormat="false" ht="12.75" hidden="false" customHeight="false" outlineLevel="0" collapsed="false">
      <c r="C116" s="40" t="s">
        <v>136</v>
      </c>
      <c r="D116" s="27" t="n">
        <v>56904</v>
      </c>
      <c r="E116" s="28" t="n">
        <v>37334</v>
      </c>
      <c r="F116" s="29"/>
      <c r="G116" s="30"/>
      <c r="H116" s="30" t="n">
        <v>698739</v>
      </c>
      <c r="I116" s="31" t="n">
        <v>-15500</v>
      </c>
      <c r="J116" s="32" t="n">
        <f aca="false">F116+H116</f>
        <v>698739</v>
      </c>
      <c r="K116" s="33" t="n">
        <f aca="false">G116+I116</f>
        <v>-15500</v>
      </c>
      <c r="L116" s="34" t="n">
        <f aca="false">J116+K116</f>
        <v>683239</v>
      </c>
    </row>
    <row r="117" customFormat="false" ht="12.75" hidden="false" customHeight="false" outlineLevel="0" collapsed="false">
      <c r="C117" s="40" t="s">
        <v>137</v>
      </c>
      <c r="D117" s="27" t="n">
        <v>11170</v>
      </c>
      <c r="E117" s="28" t="n">
        <v>37228</v>
      </c>
      <c r="F117" s="29" t="n">
        <v>656791</v>
      </c>
      <c r="G117" s="30"/>
      <c r="H117" s="30" t="n">
        <v>8930</v>
      </c>
      <c r="I117" s="31"/>
      <c r="J117" s="32" t="n">
        <f aca="false">F117+H117</f>
        <v>665721</v>
      </c>
      <c r="K117" s="33" t="n">
        <f aca="false">G117+I117</f>
        <v>0</v>
      </c>
      <c r="L117" s="34" t="n">
        <f aca="false">J117+K117</f>
        <v>665721</v>
      </c>
    </row>
    <row r="118" customFormat="false" ht="12.75" hidden="false" customHeight="false" outlineLevel="0" collapsed="false">
      <c r="C118" s="40" t="s">
        <v>138</v>
      </c>
      <c r="D118" s="27" t="n">
        <v>881</v>
      </c>
      <c r="E118" s="28" t="n">
        <v>37245</v>
      </c>
      <c r="F118" s="29" t="n">
        <v>111766</v>
      </c>
      <c r="G118" s="30"/>
      <c r="H118" s="30" t="n">
        <v>501654</v>
      </c>
      <c r="I118" s="31"/>
      <c r="J118" s="32" t="n">
        <f aca="false">F118+H118</f>
        <v>613420</v>
      </c>
      <c r="K118" s="33" t="n">
        <f aca="false">G118+I118</f>
        <v>0</v>
      </c>
      <c r="L118" s="34" t="n">
        <f aca="false">J118+K118</f>
        <v>613420</v>
      </c>
    </row>
    <row r="119" customFormat="false" ht="12.75" hidden="false" customHeight="false" outlineLevel="0" collapsed="false">
      <c r="C119" s="40" t="s">
        <v>139</v>
      </c>
      <c r="D119" s="27" t="n">
        <v>54980</v>
      </c>
      <c r="E119" s="28" t="n">
        <v>37227</v>
      </c>
      <c r="F119" s="29"/>
      <c r="G119" s="30"/>
      <c r="H119" s="30" t="n">
        <v>592398</v>
      </c>
      <c r="I119" s="31"/>
      <c r="J119" s="32" t="n">
        <f aca="false">F119+H119</f>
        <v>592398</v>
      </c>
      <c r="K119" s="33" t="n">
        <f aca="false">G119+I119</f>
        <v>0</v>
      </c>
      <c r="L119" s="34" t="n">
        <f aca="false">J119+K119</f>
        <v>592398</v>
      </c>
    </row>
    <row r="120" customFormat="false" ht="12.75" hidden="false" customHeight="false" outlineLevel="0" collapsed="false">
      <c r="C120" s="40" t="s">
        <v>140</v>
      </c>
      <c r="D120" s="27" t="n">
        <v>58009</v>
      </c>
      <c r="E120" s="28" t="n">
        <v>37226</v>
      </c>
      <c r="F120" s="29"/>
      <c r="G120" s="30"/>
      <c r="H120" s="30" t="n">
        <v>572367</v>
      </c>
      <c r="I120" s="31"/>
      <c r="J120" s="32" t="n">
        <f aca="false">F120+H120</f>
        <v>572367</v>
      </c>
      <c r="K120" s="33" t="n">
        <f aca="false">G120+I120</f>
        <v>0</v>
      </c>
      <c r="L120" s="34" t="n">
        <f aca="false">J120+K120</f>
        <v>572367</v>
      </c>
    </row>
    <row r="121" customFormat="false" ht="12.75" hidden="false" customHeight="false" outlineLevel="0" collapsed="false">
      <c r="C121" s="40" t="s">
        <v>141</v>
      </c>
      <c r="D121" s="27" t="n">
        <v>53368</v>
      </c>
      <c r="E121" s="28" t="n">
        <v>37228</v>
      </c>
      <c r="F121" s="29"/>
      <c r="G121" s="30"/>
      <c r="H121" s="30" t="n">
        <v>571235</v>
      </c>
      <c r="I121" s="31"/>
      <c r="J121" s="32" t="n">
        <f aca="false">F121+H121</f>
        <v>571235</v>
      </c>
      <c r="K121" s="33" t="n">
        <f aca="false">G121+I121</f>
        <v>0</v>
      </c>
      <c r="L121" s="34" t="n">
        <f aca="false">J121+K121</f>
        <v>571235</v>
      </c>
    </row>
    <row r="122" customFormat="false" ht="12.75" hidden="false" customHeight="false" outlineLevel="0" collapsed="false">
      <c r="C122" s="40" t="s">
        <v>142</v>
      </c>
      <c r="D122" s="27" t="n">
        <v>92846</v>
      </c>
      <c r="E122" s="28" t="n">
        <v>37228</v>
      </c>
      <c r="F122" s="29"/>
      <c r="G122" s="30"/>
      <c r="H122" s="30" t="n">
        <v>565493</v>
      </c>
      <c r="I122" s="31"/>
      <c r="J122" s="32" t="n">
        <f aca="false">F122+H122</f>
        <v>565493</v>
      </c>
      <c r="K122" s="33" t="n">
        <f aca="false">G122+I122</f>
        <v>0</v>
      </c>
      <c r="L122" s="34" t="n">
        <f aca="false">J122+K122</f>
        <v>565493</v>
      </c>
    </row>
    <row r="123" customFormat="false" ht="12.75" hidden="false" customHeight="false" outlineLevel="0" collapsed="false">
      <c r="C123" s="40" t="s">
        <v>143</v>
      </c>
      <c r="D123" s="27" t="n">
        <v>2250</v>
      </c>
      <c r="E123" s="28" t="n">
        <v>37228</v>
      </c>
      <c r="F123" s="29"/>
      <c r="G123" s="30"/>
      <c r="H123" s="30" t="n">
        <v>443018</v>
      </c>
      <c r="I123" s="31"/>
      <c r="J123" s="32" t="n">
        <f aca="false">F123+H123</f>
        <v>443018</v>
      </c>
      <c r="K123" s="33" t="n">
        <f aca="false">G123+I123</f>
        <v>0</v>
      </c>
      <c r="L123" s="34" t="n">
        <f aca="false">J123+K123</f>
        <v>443018</v>
      </c>
    </row>
    <row r="124" customFormat="false" ht="12.75" hidden="false" customHeight="false" outlineLevel="0" collapsed="false">
      <c r="C124" s="40" t="s">
        <v>144</v>
      </c>
      <c r="D124" s="27" t="n">
        <v>410</v>
      </c>
      <c r="E124" s="28" t="n">
        <v>37224</v>
      </c>
      <c r="F124" s="29" t="n">
        <v>420224</v>
      </c>
      <c r="G124" s="30"/>
      <c r="H124" s="30"/>
      <c r="I124" s="31"/>
      <c r="J124" s="32" t="n">
        <f aca="false">F124+H124</f>
        <v>420224</v>
      </c>
      <c r="K124" s="33" t="n">
        <f aca="false">G124+I124</f>
        <v>0</v>
      </c>
      <c r="L124" s="34" t="n">
        <f aca="false">J124+K124</f>
        <v>420224</v>
      </c>
    </row>
    <row r="125" customFormat="false" ht="12.75" hidden="false" customHeight="false" outlineLevel="0" collapsed="false">
      <c r="C125" s="40" t="s">
        <v>145</v>
      </c>
      <c r="D125" s="27" t="n">
        <v>33931</v>
      </c>
      <c r="E125" s="28" t="n">
        <v>37231</v>
      </c>
      <c r="F125" s="29"/>
      <c r="G125" s="30"/>
      <c r="H125" s="30" t="n">
        <v>419718</v>
      </c>
      <c r="I125" s="31" t="n">
        <v>-53193.52</v>
      </c>
      <c r="J125" s="32" t="n">
        <f aca="false">F125+H125</f>
        <v>419718</v>
      </c>
      <c r="K125" s="33" t="n">
        <f aca="false">G125+I125</f>
        <v>-53193.52</v>
      </c>
      <c r="L125" s="34" t="n">
        <f aca="false">J125+K125</f>
        <v>366524.48</v>
      </c>
    </row>
    <row r="126" customFormat="false" ht="12.75" hidden="false" customHeight="false" outlineLevel="0" collapsed="false">
      <c r="C126" s="40" t="s">
        <v>146</v>
      </c>
      <c r="D126" s="27" t="n">
        <v>20</v>
      </c>
      <c r="E126" s="28" t="n">
        <v>37334</v>
      </c>
      <c r="F126" s="29"/>
      <c r="G126" s="30"/>
      <c r="H126" s="30" t="n">
        <v>381940</v>
      </c>
      <c r="I126" s="31"/>
      <c r="J126" s="32" t="n">
        <f aca="false">F126+H126</f>
        <v>381940</v>
      </c>
      <c r="K126" s="33" t="n">
        <f aca="false">G126+I126</f>
        <v>0</v>
      </c>
      <c r="L126" s="34" t="n">
        <f aca="false">J126+K126</f>
        <v>381940</v>
      </c>
    </row>
    <row r="127" customFormat="false" ht="12.75" hidden="false" customHeight="false" outlineLevel="0" collapsed="false">
      <c r="C127" s="40" t="s">
        <v>147</v>
      </c>
      <c r="D127" s="27" t="n">
        <v>45515</v>
      </c>
      <c r="E127" s="28" t="n">
        <v>37227</v>
      </c>
      <c r="F127" s="29"/>
      <c r="G127" s="30"/>
      <c r="H127" s="30" t="n">
        <v>372554</v>
      </c>
      <c r="I127" s="31"/>
      <c r="J127" s="32" t="n">
        <f aca="false">F127+H127</f>
        <v>372554</v>
      </c>
      <c r="K127" s="33" t="n">
        <f aca="false">G127+I127</f>
        <v>0</v>
      </c>
      <c r="L127" s="34" t="n">
        <f aca="false">J127+K127</f>
        <v>372554</v>
      </c>
    </row>
    <row r="128" customFormat="false" ht="12.75" hidden="false" customHeight="false" outlineLevel="0" collapsed="false">
      <c r="C128" s="40" t="s">
        <v>148</v>
      </c>
      <c r="D128" s="27" t="n">
        <v>26138</v>
      </c>
      <c r="E128" s="28" t="n">
        <v>37334</v>
      </c>
      <c r="F128" s="29" t="n">
        <v>361326</v>
      </c>
      <c r="G128" s="30"/>
      <c r="H128" s="30"/>
      <c r="I128" s="31"/>
      <c r="J128" s="32" t="n">
        <f aca="false">F128+H128</f>
        <v>361326</v>
      </c>
      <c r="K128" s="33" t="n">
        <f aca="false">G128+I128</f>
        <v>0</v>
      </c>
      <c r="L128" s="34" t="n">
        <f aca="false">J128+K128</f>
        <v>361326</v>
      </c>
    </row>
    <row r="129" customFormat="false" ht="12.75" hidden="false" customHeight="false" outlineLevel="0" collapsed="false">
      <c r="C129" s="40" t="s">
        <v>149</v>
      </c>
      <c r="D129" s="27" t="n">
        <v>65599</v>
      </c>
      <c r="E129" s="28" t="n">
        <v>37231</v>
      </c>
      <c r="F129" s="29" t="n">
        <v>322728</v>
      </c>
      <c r="G129" s="30"/>
      <c r="H129" s="30"/>
      <c r="I129" s="31"/>
      <c r="J129" s="32" t="n">
        <f aca="false">F129+H129</f>
        <v>322728</v>
      </c>
      <c r="K129" s="33" t="n">
        <f aca="false">G129+I129</f>
        <v>0</v>
      </c>
      <c r="L129" s="34" t="n">
        <f aca="false">J129+K129</f>
        <v>322728</v>
      </c>
    </row>
    <row r="130" customFormat="false" ht="12.75" hidden="false" customHeight="false" outlineLevel="0" collapsed="false">
      <c r="C130" s="40" t="s">
        <v>150</v>
      </c>
      <c r="D130" s="27" t="n">
        <v>65293</v>
      </c>
      <c r="E130" s="28" t="n">
        <v>37226</v>
      </c>
      <c r="F130" s="29"/>
      <c r="G130" s="30"/>
      <c r="H130" s="30" t="n">
        <v>311228</v>
      </c>
      <c r="I130" s="31"/>
      <c r="J130" s="32" t="n">
        <f aca="false">F130+H130</f>
        <v>311228</v>
      </c>
      <c r="K130" s="33" t="n">
        <f aca="false">G130+I130</f>
        <v>0</v>
      </c>
      <c r="L130" s="34" t="n">
        <f aca="false">J130+K130</f>
        <v>311228</v>
      </c>
    </row>
    <row r="131" customFormat="false" ht="12.75" hidden="false" customHeight="false" outlineLevel="0" collapsed="false">
      <c r="C131" s="40" t="s">
        <v>151</v>
      </c>
      <c r="D131" s="27" t="n">
        <v>73537</v>
      </c>
      <c r="E131" s="28" t="n">
        <v>37228</v>
      </c>
      <c r="F131" s="29"/>
      <c r="G131" s="30"/>
      <c r="H131" s="30" t="n">
        <v>300383</v>
      </c>
      <c r="I131" s="31"/>
      <c r="J131" s="32" t="n">
        <f aca="false">F131+H131</f>
        <v>300383</v>
      </c>
      <c r="K131" s="33" t="n">
        <f aca="false">G131+I131</f>
        <v>0</v>
      </c>
      <c r="L131" s="34" t="n">
        <f aca="false">J131+K131</f>
        <v>300383</v>
      </c>
    </row>
    <row r="132" customFormat="false" ht="12.75" hidden="false" customHeight="false" outlineLevel="0" collapsed="false">
      <c r="C132" s="40" t="s">
        <v>152</v>
      </c>
      <c r="D132" s="27" t="n">
        <v>989</v>
      </c>
      <c r="E132" s="28" t="n">
        <v>37334</v>
      </c>
      <c r="F132" s="29" t="n">
        <v>295050</v>
      </c>
      <c r="G132" s="30"/>
      <c r="H132" s="30"/>
      <c r="I132" s="31"/>
      <c r="J132" s="32" t="n">
        <f aca="false">F132+H132</f>
        <v>295050</v>
      </c>
      <c r="K132" s="33" t="n">
        <f aca="false">G132+I132</f>
        <v>0</v>
      </c>
      <c r="L132" s="34" t="n">
        <f aca="false">J132+K132</f>
        <v>295050</v>
      </c>
    </row>
    <row r="133" customFormat="false" ht="12.75" hidden="false" customHeight="false" outlineLevel="0" collapsed="false">
      <c r="C133" s="40" t="s">
        <v>153</v>
      </c>
      <c r="D133" s="27" t="n">
        <v>51389</v>
      </c>
      <c r="E133" s="28" t="n">
        <v>37225</v>
      </c>
      <c r="F133" s="29" t="n">
        <v>284704</v>
      </c>
      <c r="G133" s="30" t="n">
        <v>32939538</v>
      </c>
      <c r="H133" s="30"/>
      <c r="I133" s="31"/>
      <c r="J133" s="32" t="n">
        <f aca="false">F133+H133</f>
        <v>284704</v>
      </c>
      <c r="K133" s="33" t="n">
        <f aca="false">G133+I133</f>
        <v>32939538</v>
      </c>
      <c r="L133" s="34" t="n">
        <f aca="false">J133+K133</f>
        <v>33224242</v>
      </c>
    </row>
    <row r="134" customFormat="false" ht="12.75" hidden="false" customHeight="false" outlineLevel="0" collapsed="false">
      <c r="C134" s="40" t="s">
        <v>154</v>
      </c>
      <c r="D134" s="27" t="n">
        <v>73941</v>
      </c>
      <c r="E134" s="28" t="n">
        <v>37334</v>
      </c>
      <c r="F134" s="29" t="n">
        <v>247542</v>
      </c>
      <c r="G134" s="30"/>
      <c r="H134" s="30"/>
      <c r="I134" s="31"/>
      <c r="J134" s="32" t="n">
        <f aca="false">F134+H134</f>
        <v>247542</v>
      </c>
      <c r="K134" s="33" t="n">
        <f aca="false">G134+I134</f>
        <v>0</v>
      </c>
      <c r="L134" s="34" t="n">
        <f aca="false">J134+K134</f>
        <v>247542</v>
      </c>
    </row>
    <row r="135" customFormat="false" ht="12.75" hidden="false" customHeight="false" outlineLevel="0" collapsed="false">
      <c r="C135" s="40" t="s">
        <v>155</v>
      </c>
      <c r="D135" s="27" t="n">
        <v>5665</v>
      </c>
      <c r="E135" s="28" t="n">
        <v>37228</v>
      </c>
      <c r="F135" s="29" t="n">
        <v>247299</v>
      </c>
      <c r="G135" s="30"/>
      <c r="H135" s="30"/>
      <c r="I135" s="31"/>
      <c r="J135" s="32" t="n">
        <f aca="false">F135+H135</f>
        <v>247299</v>
      </c>
      <c r="K135" s="33" t="n">
        <f aca="false">G135+I135</f>
        <v>0</v>
      </c>
      <c r="L135" s="34" t="n">
        <f aca="false">J135+K135</f>
        <v>247299</v>
      </c>
    </row>
    <row r="136" customFormat="false" ht="12.75" hidden="false" customHeight="false" outlineLevel="0" collapsed="false">
      <c r="C136" s="40" t="s">
        <v>156</v>
      </c>
      <c r="D136" s="27" t="n">
        <v>1615</v>
      </c>
      <c r="E136" s="28" t="n">
        <v>37334</v>
      </c>
      <c r="F136" s="29"/>
      <c r="G136" s="30"/>
      <c r="H136" s="30" t="n">
        <v>244413</v>
      </c>
      <c r="I136" s="31"/>
      <c r="J136" s="32" t="n">
        <f aca="false">F136+H136</f>
        <v>244413</v>
      </c>
      <c r="K136" s="33" t="n">
        <f aca="false">G136+I136</f>
        <v>0</v>
      </c>
      <c r="L136" s="34" t="n">
        <f aca="false">J136+K136</f>
        <v>244413</v>
      </c>
    </row>
    <row r="137" customFormat="false" ht="12.75" hidden="false" customHeight="false" outlineLevel="0" collapsed="false">
      <c r="C137" s="40" t="s">
        <v>157</v>
      </c>
      <c r="D137" s="27" t="n">
        <v>26428</v>
      </c>
      <c r="E137" s="28" t="n">
        <v>37227</v>
      </c>
      <c r="F137" s="29"/>
      <c r="G137" s="30"/>
      <c r="H137" s="30" t="n">
        <v>240189</v>
      </c>
      <c r="I137" s="31" t="n">
        <v>161824</v>
      </c>
      <c r="J137" s="32" t="n">
        <f aca="false">F137+H137</f>
        <v>240189</v>
      </c>
      <c r="K137" s="33" t="n">
        <f aca="false">G137+I137</f>
        <v>161824</v>
      </c>
      <c r="L137" s="34" t="n">
        <f aca="false">J137+K137</f>
        <v>402013</v>
      </c>
    </row>
    <row r="138" customFormat="false" ht="12.75" hidden="false" customHeight="false" outlineLevel="0" collapsed="false">
      <c r="C138" s="40" t="s">
        <v>158</v>
      </c>
      <c r="D138" s="27" t="n">
        <v>73293</v>
      </c>
      <c r="E138" s="28" t="n">
        <v>37228</v>
      </c>
      <c r="F138" s="29"/>
      <c r="G138" s="30"/>
      <c r="H138" s="30" t="n">
        <v>238892</v>
      </c>
      <c r="I138" s="31" t="n">
        <v>653887</v>
      </c>
      <c r="J138" s="32" t="n">
        <f aca="false">F138+H138</f>
        <v>238892</v>
      </c>
      <c r="K138" s="33" t="n">
        <f aca="false">G138+I138</f>
        <v>653887</v>
      </c>
      <c r="L138" s="34" t="n">
        <f aca="false">J138+K138</f>
        <v>892779</v>
      </c>
    </row>
    <row r="139" customFormat="false" ht="12.75" hidden="false" customHeight="false" outlineLevel="0" collapsed="false">
      <c r="C139" s="40" t="s">
        <v>159</v>
      </c>
      <c r="D139" s="27" t="n">
        <v>30497</v>
      </c>
      <c r="E139" s="28" t="n">
        <v>37334</v>
      </c>
      <c r="F139" s="29"/>
      <c r="G139" s="30"/>
      <c r="H139" s="30" t="n">
        <v>238659</v>
      </c>
      <c r="I139" s="31" t="n">
        <v>149233</v>
      </c>
      <c r="J139" s="32" t="n">
        <f aca="false">F139+H139</f>
        <v>238659</v>
      </c>
      <c r="K139" s="33" t="n">
        <f aca="false">G139+I139</f>
        <v>149233</v>
      </c>
      <c r="L139" s="34" t="n">
        <f aca="false">J139+K139</f>
        <v>387892</v>
      </c>
    </row>
    <row r="140" customFormat="false" ht="12.75" hidden="false" customHeight="false" outlineLevel="0" collapsed="false">
      <c r="C140" s="40" t="s">
        <v>160</v>
      </c>
      <c r="D140" s="27" t="n">
        <v>26476</v>
      </c>
      <c r="E140" s="28" t="n">
        <v>37334</v>
      </c>
      <c r="F140" s="29"/>
      <c r="G140" s="30"/>
      <c r="H140" s="30" t="n">
        <v>237298</v>
      </c>
      <c r="I140" s="31"/>
      <c r="J140" s="32" t="n">
        <f aca="false">F140+H140</f>
        <v>237298</v>
      </c>
      <c r="K140" s="33" t="n">
        <f aca="false">G140+I140</f>
        <v>0</v>
      </c>
      <c r="L140" s="34" t="n">
        <f aca="false">J140+K140</f>
        <v>237298</v>
      </c>
    </row>
    <row r="141" customFormat="false" ht="12.75" hidden="false" customHeight="false" outlineLevel="0" collapsed="false">
      <c r="C141" s="40" t="s">
        <v>161</v>
      </c>
      <c r="D141" s="27" t="n">
        <v>53341</v>
      </c>
      <c r="E141" s="28" t="n">
        <v>37228</v>
      </c>
      <c r="F141" s="29"/>
      <c r="G141" s="30"/>
      <c r="H141" s="30" t="n">
        <v>231670</v>
      </c>
      <c r="I141" s="31"/>
      <c r="J141" s="32" t="n">
        <f aca="false">F141+H141</f>
        <v>231670</v>
      </c>
      <c r="K141" s="33" t="n">
        <f aca="false">G141+I141</f>
        <v>0</v>
      </c>
      <c r="L141" s="34" t="n">
        <f aca="false">J141+K141</f>
        <v>231670</v>
      </c>
    </row>
    <row r="142" customFormat="false" ht="12.75" hidden="false" customHeight="false" outlineLevel="0" collapsed="false">
      <c r="C142" s="40" t="s">
        <v>162</v>
      </c>
      <c r="D142" s="27" t="n">
        <v>73555</v>
      </c>
      <c r="E142" s="28" t="n">
        <v>37228</v>
      </c>
      <c r="F142" s="29"/>
      <c r="G142" s="30"/>
      <c r="H142" s="30" t="n">
        <v>230175</v>
      </c>
      <c r="I142" s="31"/>
      <c r="J142" s="32" t="n">
        <f aca="false">F142+H142</f>
        <v>230175</v>
      </c>
      <c r="K142" s="33" t="n">
        <f aca="false">G142+I142</f>
        <v>0</v>
      </c>
      <c r="L142" s="34" t="n">
        <f aca="false">J142+K142</f>
        <v>230175</v>
      </c>
    </row>
    <row r="143" customFormat="false" ht="12.75" hidden="false" customHeight="false" outlineLevel="0" collapsed="false">
      <c r="C143" s="40" t="s">
        <v>163</v>
      </c>
      <c r="D143" s="27" t="n">
        <v>6198</v>
      </c>
      <c r="E143" s="28" t="n">
        <v>37334</v>
      </c>
      <c r="F143" s="29"/>
      <c r="G143" s="30"/>
      <c r="H143" s="30" t="n">
        <v>229842</v>
      </c>
      <c r="I143" s="31"/>
      <c r="J143" s="32" t="n">
        <f aca="false">F143+H143</f>
        <v>229842</v>
      </c>
      <c r="K143" s="33" t="n">
        <f aca="false">G143+I143</f>
        <v>0</v>
      </c>
      <c r="L143" s="34" t="n">
        <f aca="false">J143+K143</f>
        <v>229842</v>
      </c>
    </row>
    <row r="144" customFormat="false" ht="12.75" hidden="false" customHeight="false" outlineLevel="0" collapsed="false">
      <c r="C144" s="40" t="s">
        <v>164</v>
      </c>
      <c r="D144" s="27" t="n">
        <v>9512</v>
      </c>
      <c r="E144" s="28" t="n">
        <v>37228</v>
      </c>
      <c r="F144" s="29"/>
      <c r="G144" s="30"/>
      <c r="H144" s="30" t="n">
        <v>224407</v>
      </c>
      <c r="I144" s="31"/>
      <c r="J144" s="32" t="n">
        <f aca="false">F144+H144</f>
        <v>224407</v>
      </c>
      <c r="K144" s="33" t="n">
        <f aca="false">G144+I144</f>
        <v>0</v>
      </c>
      <c r="L144" s="34" t="n">
        <f aca="false">J144+K144</f>
        <v>224407</v>
      </c>
    </row>
    <row r="145" customFormat="false" ht="12.75" hidden="false" customHeight="false" outlineLevel="0" collapsed="false">
      <c r="C145" s="40" t="s">
        <v>165</v>
      </c>
      <c r="D145" s="27" t="n">
        <v>75073</v>
      </c>
      <c r="E145" s="28" t="n">
        <v>37230</v>
      </c>
      <c r="F145" s="29" t="n">
        <v>220343</v>
      </c>
      <c r="G145" s="30"/>
      <c r="H145" s="30" t="n">
        <v>-12041</v>
      </c>
      <c r="I145" s="31"/>
      <c r="J145" s="32" t="n">
        <f aca="false">F145+H145</f>
        <v>208302</v>
      </c>
      <c r="K145" s="33" t="n">
        <f aca="false">G145+I145</f>
        <v>0</v>
      </c>
      <c r="L145" s="34" t="n">
        <f aca="false">J145+K145</f>
        <v>208302</v>
      </c>
    </row>
    <row r="146" customFormat="false" ht="12.75" hidden="false" customHeight="false" outlineLevel="0" collapsed="false">
      <c r="C146" s="40" t="s">
        <v>166</v>
      </c>
      <c r="D146" s="27" t="n">
        <v>52321</v>
      </c>
      <c r="E146" s="28" t="n">
        <v>37227</v>
      </c>
      <c r="F146" s="29"/>
      <c r="G146" s="30"/>
      <c r="H146" s="30" t="n">
        <v>201281</v>
      </c>
      <c r="I146" s="31"/>
      <c r="J146" s="32" t="n">
        <f aca="false">F146+H146</f>
        <v>201281</v>
      </c>
      <c r="K146" s="33" t="n">
        <f aca="false">G146+I146</f>
        <v>0</v>
      </c>
      <c r="L146" s="34" t="n">
        <f aca="false">J146+K146</f>
        <v>201281</v>
      </c>
    </row>
    <row r="147" customFormat="false" ht="12.75" hidden="false" customHeight="false" outlineLevel="0" collapsed="false">
      <c r="C147" s="40" t="s">
        <v>167</v>
      </c>
      <c r="D147" s="27" t="n">
        <v>56722</v>
      </c>
      <c r="E147" s="28" t="n">
        <v>37227</v>
      </c>
      <c r="F147" s="29"/>
      <c r="G147" s="30"/>
      <c r="H147" s="30" t="n">
        <v>195832</v>
      </c>
      <c r="I147" s="31"/>
      <c r="J147" s="32" t="n">
        <f aca="false">F147+H147</f>
        <v>195832</v>
      </c>
      <c r="K147" s="33" t="n">
        <f aca="false">G147+I147</f>
        <v>0</v>
      </c>
      <c r="L147" s="34" t="n">
        <f aca="false">J147+K147</f>
        <v>195832</v>
      </c>
    </row>
    <row r="148" customFormat="false" ht="12.75" hidden="false" customHeight="false" outlineLevel="0" collapsed="false">
      <c r="C148" s="40" t="s">
        <v>168</v>
      </c>
      <c r="D148" s="27" t="n">
        <v>81549</v>
      </c>
      <c r="E148" s="28" t="n">
        <v>37229</v>
      </c>
      <c r="F148" s="29"/>
      <c r="G148" s="30"/>
      <c r="H148" s="30" t="n">
        <v>195784</v>
      </c>
      <c r="I148" s="31" t="n">
        <v>8677</v>
      </c>
      <c r="J148" s="32" t="n">
        <f aca="false">F148+H148</f>
        <v>195784</v>
      </c>
      <c r="K148" s="33" t="n">
        <f aca="false">G148+I148</f>
        <v>8677</v>
      </c>
      <c r="L148" s="34" t="n">
        <f aca="false">J148+K148</f>
        <v>204461</v>
      </c>
    </row>
    <row r="149" customFormat="false" ht="12.75" hidden="false" customHeight="false" outlineLevel="0" collapsed="false">
      <c r="C149" s="40" t="s">
        <v>169</v>
      </c>
      <c r="D149" s="27" t="n">
        <v>18</v>
      </c>
      <c r="E149" s="28" t="n">
        <v>37224</v>
      </c>
      <c r="F149" s="29"/>
      <c r="G149" s="30"/>
      <c r="H149" s="30" t="n">
        <v>190855</v>
      </c>
      <c r="I149" s="31"/>
      <c r="J149" s="32" t="n">
        <f aca="false">F149+H149</f>
        <v>190855</v>
      </c>
      <c r="K149" s="33" t="n">
        <f aca="false">G149+I149</f>
        <v>0</v>
      </c>
      <c r="L149" s="34" t="n">
        <f aca="false">J149+K149</f>
        <v>190855</v>
      </c>
    </row>
    <row r="150" customFormat="false" ht="12.75" hidden="false" customHeight="false" outlineLevel="0" collapsed="false">
      <c r="C150" s="40" t="s">
        <v>170</v>
      </c>
      <c r="D150" s="27" t="n">
        <v>65376</v>
      </c>
      <c r="E150" s="28" t="n">
        <v>37231</v>
      </c>
      <c r="F150" s="29"/>
      <c r="G150" s="30"/>
      <c r="H150" s="30" t="n">
        <v>185274</v>
      </c>
      <c r="I150" s="31"/>
      <c r="J150" s="32" t="n">
        <f aca="false">F150+H150</f>
        <v>185274</v>
      </c>
      <c r="K150" s="33" t="n">
        <f aca="false">G150+I150</f>
        <v>0</v>
      </c>
      <c r="L150" s="34" t="n">
        <f aca="false">J150+K150</f>
        <v>185274</v>
      </c>
    </row>
    <row r="151" customFormat="false" ht="12.75" hidden="false" customHeight="false" outlineLevel="0" collapsed="false">
      <c r="C151" s="40" t="s">
        <v>171</v>
      </c>
      <c r="D151" s="27" t="n">
        <v>76646</v>
      </c>
      <c r="E151" s="28" t="n">
        <v>37228</v>
      </c>
      <c r="F151" s="29" t="n">
        <v>164031</v>
      </c>
      <c r="G151" s="30" t="n">
        <v>27250</v>
      </c>
      <c r="H151" s="30"/>
      <c r="I151" s="31"/>
      <c r="J151" s="32" t="n">
        <f aca="false">F151+H151</f>
        <v>164031</v>
      </c>
      <c r="K151" s="33" t="n">
        <f aca="false">G151+I151</f>
        <v>27250</v>
      </c>
      <c r="L151" s="34" t="n">
        <f aca="false">J151+K151</f>
        <v>191281</v>
      </c>
    </row>
    <row r="152" customFormat="false" ht="12.75" hidden="false" customHeight="false" outlineLevel="0" collapsed="false">
      <c r="C152" s="40" t="s">
        <v>172</v>
      </c>
      <c r="D152" s="27" t="n">
        <v>66259</v>
      </c>
      <c r="E152" s="28" t="n">
        <v>37228</v>
      </c>
      <c r="F152" s="29"/>
      <c r="G152" s="30"/>
      <c r="H152" s="30" t="n">
        <v>159298</v>
      </c>
      <c r="I152" s="31"/>
      <c r="J152" s="32" t="n">
        <f aca="false">F152+H152</f>
        <v>159298</v>
      </c>
      <c r="K152" s="33" t="n">
        <f aca="false">G152+I152</f>
        <v>0</v>
      </c>
      <c r="L152" s="34" t="n">
        <f aca="false">J152+K152</f>
        <v>159298</v>
      </c>
    </row>
    <row r="153" customFormat="false" ht="12.75" hidden="false" customHeight="false" outlineLevel="0" collapsed="false">
      <c r="C153" s="40" t="s">
        <v>173</v>
      </c>
      <c r="D153" s="27" t="n">
        <v>5264</v>
      </c>
      <c r="E153" s="28" t="n">
        <v>37228</v>
      </c>
      <c r="F153" s="29" t="n">
        <v>157752</v>
      </c>
      <c r="G153" s="30"/>
      <c r="H153" s="30"/>
      <c r="I153" s="31"/>
      <c r="J153" s="32" t="n">
        <f aca="false">F153+H153</f>
        <v>157752</v>
      </c>
      <c r="K153" s="33" t="n">
        <f aca="false">G153+I153</f>
        <v>0</v>
      </c>
      <c r="L153" s="34" t="n">
        <f aca="false">J153+K153</f>
        <v>157752</v>
      </c>
    </row>
    <row r="154" customFormat="false" ht="12.75" hidden="false" customHeight="false" outlineLevel="0" collapsed="false">
      <c r="C154" s="40" t="s">
        <v>174</v>
      </c>
      <c r="D154" s="27" t="n">
        <v>72121</v>
      </c>
      <c r="E154" s="28" t="n">
        <v>37222</v>
      </c>
      <c r="F154" s="29"/>
      <c r="G154" s="30"/>
      <c r="H154" s="30" t="n">
        <v>156903</v>
      </c>
      <c r="I154" s="31"/>
      <c r="J154" s="32" t="n">
        <f aca="false">F154+H154</f>
        <v>156903</v>
      </c>
      <c r="K154" s="33" t="n">
        <f aca="false">G154+I154</f>
        <v>0</v>
      </c>
      <c r="L154" s="34" t="n">
        <f aca="false">J154+K154</f>
        <v>156903</v>
      </c>
    </row>
    <row r="155" customFormat="false" ht="12.75" hidden="false" customHeight="false" outlineLevel="0" collapsed="false">
      <c r="C155" s="40" t="s">
        <v>175</v>
      </c>
      <c r="D155" s="27" t="n">
        <v>73698</v>
      </c>
      <c r="E155" s="28" t="n">
        <v>37334</v>
      </c>
      <c r="F155" s="29"/>
      <c r="G155" s="30"/>
      <c r="H155" s="30" t="n">
        <v>155095</v>
      </c>
      <c r="I155" s="31"/>
      <c r="J155" s="32" t="n">
        <f aca="false">F155+H155</f>
        <v>155095</v>
      </c>
      <c r="K155" s="33" t="n">
        <f aca="false">G155+I155</f>
        <v>0</v>
      </c>
      <c r="L155" s="34" t="n">
        <f aca="false">J155+K155</f>
        <v>155095</v>
      </c>
    </row>
    <row r="156" customFormat="false" ht="12.75" hidden="false" customHeight="false" outlineLevel="0" collapsed="false">
      <c r="C156" s="40" t="s">
        <v>176</v>
      </c>
      <c r="D156" s="27" t="n">
        <v>61493</v>
      </c>
      <c r="E156" s="28" t="n">
        <v>37225</v>
      </c>
      <c r="F156" s="29"/>
      <c r="G156" s="30"/>
      <c r="H156" s="30" t="n">
        <v>150911</v>
      </c>
      <c r="I156" s="31"/>
      <c r="J156" s="32" t="n">
        <f aca="false">F156+H156</f>
        <v>150911</v>
      </c>
      <c r="K156" s="33" t="n">
        <f aca="false">G156+I156</f>
        <v>0</v>
      </c>
      <c r="L156" s="34" t="n">
        <f aca="false">J156+K156</f>
        <v>150911</v>
      </c>
    </row>
    <row r="157" customFormat="false" ht="12.75" hidden="false" customHeight="false" outlineLevel="0" collapsed="false">
      <c r="C157" s="40" t="s">
        <v>177</v>
      </c>
      <c r="D157" s="27" t="n">
        <v>96138</v>
      </c>
      <c r="E157" s="28" t="n">
        <v>37334</v>
      </c>
      <c r="F157" s="29" t="n">
        <v>141360</v>
      </c>
      <c r="G157" s="30"/>
      <c r="H157" s="30"/>
      <c r="I157" s="31"/>
      <c r="J157" s="32" t="n">
        <f aca="false">F157+H157</f>
        <v>141360</v>
      </c>
      <c r="K157" s="33" t="n">
        <f aca="false">G157+I157</f>
        <v>0</v>
      </c>
      <c r="L157" s="34" t="n">
        <f aca="false">J157+K157</f>
        <v>141360</v>
      </c>
    </row>
    <row r="158" customFormat="false" ht="12.75" hidden="false" customHeight="false" outlineLevel="0" collapsed="false">
      <c r="C158" s="40" t="s">
        <v>178</v>
      </c>
      <c r="D158" s="27" t="n">
        <v>30063</v>
      </c>
      <c r="E158" s="28" t="n">
        <v>37228</v>
      </c>
      <c r="F158" s="29"/>
      <c r="G158" s="30"/>
      <c r="H158" s="30" t="n">
        <v>138793</v>
      </c>
      <c r="I158" s="31"/>
      <c r="J158" s="32" t="n">
        <f aca="false">F158+H158</f>
        <v>138793</v>
      </c>
      <c r="K158" s="33" t="n">
        <f aca="false">G158+I158</f>
        <v>0</v>
      </c>
      <c r="L158" s="34" t="n">
        <f aca="false">J158+K158</f>
        <v>138793</v>
      </c>
    </row>
    <row r="159" customFormat="false" ht="12.75" hidden="false" customHeight="false" outlineLevel="0" collapsed="false">
      <c r="C159" s="40" t="s">
        <v>179</v>
      </c>
      <c r="D159" s="27" t="n">
        <v>37504</v>
      </c>
      <c r="E159" s="28" t="n">
        <v>37228</v>
      </c>
      <c r="F159" s="29"/>
      <c r="G159" s="30"/>
      <c r="H159" s="30" t="n">
        <v>134124</v>
      </c>
      <c r="I159" s="31"/>
      <c r="J159" s="32" t="n">
        <f aca="false">F159+H159</f>
        <v>134124</v>
      </c>
      <c r="K159" s="33" t="n">
        <f aca="false">G159+I159</f>
        <v>0</v>
      </c>
      <c r="L159" s="34" t="n">
        <f aca="false">J159+K159</f>
        <v>134124</v>
      </c>
    </row>
    <row r="160" customFormat="false" ht="12.75" hidden="false" customHeight="false" outlineLevel="0" collapsed="false">
      <c r="C160" s="40" t="s">
        <v>180</v>
      </c>
      <c r="D160" s="27" t="n">
        <v>26520</v>
      </c>
      <c r="E160" s="28" t="n">
        <v>37334</v>
      </c>
      <c r="F160" s="29"/>
      <c r="G160" s="30"/>
      <c r="H160" s="30" t="n">
        <v>129272</v>
      </c>
      <c r="I160" s="31"/>
      <c r="J160" s="32" t="n">
        <f aca="false">F160+H160</f>
        <v>129272</v>
      </c>
      <c r="K160" s="33" t="n">
        <f aca="false">G160+I160</f>
        <v>0</v>
      </c>
      <c r="L160" s="34" t="n">
        <f aca="false">J160+K160</f>
        <v>129272</v>
      </c>
    </row>
    <row r="161" customFormat="false" ht="12.75" hidden="false" customHeight="false" outlineLevel="0" collapsed="false">
      <c r="C161" s="40" t="s">
        <v>181</v>
      </c>
      <c r="D161" s="27" t="n">
        <v>103418</v>
      </c>
      <c r="E161" s="28" t="n">
        <v>37334</v>
      </c>
      <c r="F161" s="29"/>
      <c r="G161" s="30"/>
      <c r="H161" s="30" t="n">
        <v>127543</v>
      </c>
      <c r="I161" s="31"/>
      <c r="J161" s="32" t="n">
        <f aca="false">F161+H161</f>
        <v>127543</v>
      </c>
      <c r="K161" s="33" t="n">
        <f aca="false">G161+I161</f>
        <v>0</v>
      </c>
      <c r="L161" s="34" t="n">
        <f aca="false">J161+K161</f>
        <v>127543</v>
      </c>
    </row>
    <row r="162" customFormat="false" ht="12.75" hidden="false" customHeight="false" outlineLevel="0" collapsed="false">
      <c r="C162" s="40" t="s">
        <v>182</v>
      </c>
      <c r="D162" s="27" t="n">
        <v>102769</v>
      </c>
      <c r="E162" s="28" t="n">
        <v>37227</v>
      </c>
      <c r="F162" s="29" t="n">
        <v>125750</v>
      </c>
      <c r="G162" s="30"/>
      <c r="H162" s="30"/>
      <c r="I162" s="31"/>
      <c r="J162" s="32" t="n">
        <f aca="false">F162+H162</f>
        <v>125750</v>
      </c>
      <c r="K162" s="33" t="n">
        <f aca="false">G162+I162</f>
        <v>0</v>
      </c>
      <c r="L162" s="34" t="n">
        <f aca="false">J162+K162</f>
        <v>125750</v>
      </c>
    </row>
    <row r="163" customFormat="false" ht="12.75" hidden="false" customHeight="false" outlineLevel="0" collapsed="false">
      <c r="C163" s="40" t="s">
        <v>183</v>
      </c>
      <c r="D163" s="27" t="n">
        <v>52109</v>
      </c>
      <c r="E163" s="28" t="n">
        <v>37228</v>
      </c>
      <c r="F163" s="29" t="n">
        <v>41363</v>
      </c>
      <c r="G163" s="30"/>
      <c r="H163" s="30" t="n">
        <v>67809</v>
      </c>
      <c r="I163" s="31"/>
      <c r="J163" s="32" t="n">
        <f aca="false">F163+H163</f>
        <v>109172</v>
      </c>
      <c r="K163" s="33" t="n">
        <f aca="false">G163+I163</f>
        <v>0</v>
      </c>
      <c r="L163" s="34" t="n">
        <f aca="false">J163+K163</f>
        <v>109172</v>
      </c>
    </row>
    <row r="164" customFormat="false" ht="12.75" hidden="false" customHeight="false" outlineLevel="0" collapsed="false">
      <c r="C164" s="40" t="s">
        <v>184</v>
      </c>
      <c r="D164" s="27" t="n">
        <v>66073</v>
      </c>
      <c r="E164" s="28" t="n">
        <v>37228</v>
      </c>
      <c r="F164" s="29"/>
      <c r="G164" s="30"/>
      <c r="H164" s="30" t="n">
        <v>104834</v>
      </c>
      <c r="I164" s="31"/>
      <c r="J164" s="32" t="n">
        <f aca="false">F164+H164</f>
        <v>104834</v>
      </c>
      <c r="K164" s="33" t="n">
        <f aca="false">G164+I164</f>
        <v>0</v>
      </c>
      <c r="L164" s="34" t="n">
        <f aca="false">J164+K164</f>
        <v>104834</v>
      </c>
    </row>
    <row r="165" customFormat="false" ht="12.75" hidden="false" customHeight="false" outlineLevel="0" collapsed="false">
      <c r="C165" s="40" t="s">
        <v>185</v>
      </c>
      <c r="D165" s="27" t="n">
        <v>76789</v>
      </c>
      <c r="E165" s="28" t="n">
        <v>37224</v>
      </c>
      <c r="F165" s="29"/>
      <c r="G165" s="30"/>
      <c r="H165" s="30" t="n">
        <v>103663</v>
      </c>
      <c r="I165" s="31"/>
      <c r="J165" s="32" t="n">
        <f aca="false">F165+H165</f>
        <v>103663</v>
      </c>
      <c r="K165" s="33" t="n">
        <f aca="false">G165+I165</f>
        <v>0</v>
      </c>
      <c r="L165" s="34" t="n">
        <f aca="false">J165+K165</f>
        <v>103663</v>
      </c>
    </row>
    <row r="166" customFormat="false" ht="12.75" hidden="false" customHeight="false" outlineLevel="0" collapsed="false">
      <c r="C166" s="40" t="s">
        <v>186</v>
      </c>
      <c r="D166" s="27" t="n">
        <v>51116</v>
      </c>
      <c r="E166" s="28" t="n">
        <v>37228</v>
      </c>
      <c r="F166" s="29"/>
      <c r="G166" s="30"/>
      <c r="H166" s="30" t="n">
        <v>97647</v>
      </c>
      <c r="I166" s="31"/>
      <c r="J166" s="32" t="n">
        <f aca="false">F166+H166</f>
        <v>97647</v>
      </c>
      <c r="K166" s="33" t="n">
        <f aca="false">G166+I166</f>
        <v>0</v>
      </c>
      <c r="L166" s="34" t="n">
        <f aca="false">J166+K166</f>
        <v>97647</v>
      </c>
    </row>
    <row r="167" customFormat="false" ht="12.75" hidden="false" customHeight="false" outlineLevel="0" collapsed="false">
      <c r="C167" s="40" t="s">
        <v>187</v>
      </c>
      <c r="D167" s="27" t="n">
        <v>85213</v>
      </c>
      <c r="E167" s="28" t="n">
        <v>37227</v>
      </c>
      <c r="F167" s="29" t="n">
        <v>96899</v>
      </c>
      <c r="G167" s="30"/>
      <c r="H167" s="30"/>
      <c r="I167" s="31"/>
      <c r="J167" s="32" t="n">
        <f aca="false">F167+H167</f>
        <v>96899</v>
      </c>
      <c r="K167" s="33" t="n">
        <f aca="false">G167+I167</f>
        <v>0</v>
      </c>
      <c r="L167" s="34" t="n">
        <f aca="false">J167+K167</f>
        <v>96899</v>
      </c>
    </row>
    <row r="168" customFormat="false" ht="12.75" hidden="false" customHeight="false" outlineLevel="0" collapsed="false">
      <c r="C168" s="40" t="s">
        <v>188</v>
      </c>
      <c r="D168" s="27" t="n">
        <v>46565</v>
      </c>
      <c r="E168" s="28" t="n">
        <v>37334</v>
      </c>
      <c r="F168" s="29" t="n">
        <v>-3875</v>
      </c>
      <c r="G168" s="30"/>
      <c r="H168" s="30" t="n">
        <v>92511</v>
      </c>
      <c r="I168" s="31"/>
      <c r="J168" s="32" t="n">
        <f aca="false">F168+H168</f>
        <v>88636</v>
      </c>
      <c r="K168" s="33" t="n">
        <f aca="false">G168+I168</f>
        <v>0</v>
      </c>
      <c r="L168" s="34" t="n">
        <f aca="false">J168+K168</f>
        <v>88636</v>
      </c>
    </row>
    <row r="169" customFormat="false" ht="12.75" hidden="false" customHeight="false" outlineLevel="0" collapsed="false">
      <c r="C169" s="40" t="s">
        <v>189</v>
      </c>
      <c r="D169" s="27" t="n">
        <v>50591</v>
      </c>
      <c r="E169" s="28" t="n">
        <v>37228</v>
      </c>
      <c r="F169" s="29"/>
      <c r="G169" s="30"/>
      <c r="H169" s="30" t="n">
        <v>85994</v>
      </c>
      <c r="I169" s="31"/>
      <c r="J169" s="32" t="n">
        <f aca="false">F169+H169</f>
        <v>85994</v>
      </c>
      <c r="K169" s="33" t="n">
        <f aca="false">G169+I169</f>
        <v>0</v>
      </c>
      <c r="L169" s="34" t="n">
        <f aca="false">J169+K169</f>
        <v>85994</v>
      </c>
    </row>
    <row r="170" customFormat="false" ht="12.75" hidden="false" customHeight="false" outlineLevel="0" collapsed="false">
      <c r="C170" s="40" t="s">
        <v>190</v>
      </c>
      <c r="D170" s="27" t="n">
        <v>75726</v>
      </c>
      <c r="E170" s="28" t="n">
        <v>37231</v>
      </c>
      <c r="F170" s="29" t="n">
        <v>72335</v>
      </c>
      <c r="G170" s="30"/>
      <c r="H170" s="30"/>
      <c r="I170" s="31"/>
      <c r="J170" s="32" t="n">
        <f aca="false">F170+H170</f>
        <v>72335</v>
      </c>
      <c r="K170" s="33" t="n">
        <f aca="false">G170+I170</f>
        <v>0</v>
      </c>
      <c r="L170" s="34" t="n">
        <f aca="false">J170+K170</f>
        <v>72335</v>
      </c>
    </row>
    <row r="171" customFormat="false" ht="12.75" hidden="false" customHeight="false" outlineLevel="0" collapsed="false">
      <c r="C171" s="40" t="s">
        <v>191</v>
      </c>
      <c r="D171" s="27" t="n">
        <v>47644</v>
      </c>
      <c r="E171" s="28" t="n">
        <v>37334</v>
      </c>
      <c r="F171" s="29"/>
      <c r="G171" s="30"/>
      <c r="H171" s="30" t="n">
        <v>71520</v>
      </c>
      <c r="I171" s="31"/>
      <c r="J171" s="32" t="n">
        <f aca="false">F171+H171</f>
        <v>71520</v>
      </c>
      <c r="K171" s="33" t="n">
        <f aca="false">G171+I171</f>
        <v>0</v>
      </c>
      <c r="L171" s="34" t="n">
        <f aca="false">J171+K171</f>
        <v>71520</v>
      </c>
    </row>
    <row r="172" customFormat="false" ht="12.75" hidden="false" customHeight="false" outlineLevel="0" collapsed="false">
      <c r="C172" s="40" t="s">
        <v>192</v>
      </c>
      <c r="D172" s="27" t="n">
        <v>63298</v>
      </c>
      <c r="E172" s="28" t="n">
        <v>37256</v>
      </c>
      <c r="F172" s="29"/>
      <c r="G172" s="30"/>
      <c r="H172" s="30" t="n">
        <v>66588</v>
      </c>
      <c r="I172" s="31"/>
      <c r="J172" s="32" t="n">
        <f aca="false">F172+H172</f>
        <v>66588</v>
      </c>
      <c r="K172" s="33" t="n">
        <f aca="false">G172+I172</f>
        <v>0</v>
      </c>
      <c r="L172" s="34" t="n">
        <f aca="false">J172+K172</f>
        <v>66588</v>
      </c>
    </row>
    <row r="173" customFormat="false" ht="12.75" hidden="false" customHeight="false" outlineLevel="0" collapsed="false">
      <c r="C173" s="40" t="s">
        <v>193</v>
      </c>
      <c r="D173" s="27" t="n">
        <v>68285</v>
      </c>
      <c r="E173" s="28" t="n">
        <v>37231</v>
      </c>
      <c r="F173" s="29"/>
      <c r="G173" s="30"/>
      <c r="H173" s="30" t="n">
        <v>63894</v>
      </c>
      <c r="I173" s="31"/>
      <c r="J173" s="32" t="n">
        <f aca="false">F173+H173</f>
        <v>63894</v>
      </c>
      <c r="K173" s="33" t="n">
        <f aca="false">G173+I173</f>
        <v>0</v>
      </c>
      <c r="L173" s="34" t="n">
        <f aca="false">J173+K173</f>
        <v>63894</v>
      </c>
    </row>
    <row r="174" customFormat="false" ht="12.75" hidden="false" customHeight="false" outlineLevel="0" collapsed="false">
      <c r="C174" s="40" t="s">
        <v>194</v>
      </c>
      <c r="D174" s="27" t="n">
        <v>80245</v>
      </c>
      <c r="E174" s="28" t="n">
        <v>37227</v>
      </c>
      <c r="F174" s="29"/>
      <c r="G174" s="30"/>
      <c r="H174" s="30" t="n">
        <v>63642</v>
      </c>
      <c r="I174" s="31"/>
      <c r="J174" s="32" t="n">
        <f aca="false">F174+H174</f>
        <v>63642</v>
      </c>
      <c r="K174" s="33" t="n">
        <f aca="false">G174+I174</f>
        <v>0</v>
      </c>
      <c r="L174" s="34" t="n">
        <f aca="false">J174+K174</f>
        <v>63642</v>
      </c>
    </row>
    <row r="175" customFormat="false" ht="12.75" hidden="false" customHeight="false" outlineLevel="0" collapsed="false">
      <c r="C175" s="40" t="s">
        <v>195</v>
      </c>
      <c r="D175" s="27" t="n">
        <v>26047</v>
      </c>
      <c r="E175" s="28" t="n">
        <v>37228</v>
      </c>
      <c r="F175" s="29"/>
      <c r="G175" s="30"/>
      <c r="H175" s="30" t="n">
        <v>58378</v>
      </c>
      <c r="I175" s="31"/>
      <c r="J175" s="32" t="n">
        <f aca="false">F175+H175</f>
        <v>58378</v>
      </c>
      <c r="K175" s="33" t="n">
        <f aca="false">G175+I175</f>
        <v>0</v>
      </c>
      <c r="L175" s="34" t="n">
        <f aca="false">J175+K175</f>
        <v>58378</v>
      </c>
    </row>
    <row r="176" customFormat="false" ht="12.75" hidden="false" customHeight="false" outlineLevel="0" collapsed="false">
      <c r="C176" s="40" t="s">
        <v>196</v>
      </c>
      <c r="D176" s="27" t="n">
        <v>64141</v>
      </c>
      <c r="E176" s="28" t="n">
        <v>37229</v>
      </c>
      <c r="F176" s="29" t="n">
        <v>54959</v>
      </c>
      <c r="G176" s="30"/>
      <c r="H176" s="30"/>
      <c r="I176" s="31"/>
      <c r="J176" s="32" t="n">
        <f aca="false">F176+H176</f>
        <v>54959</v>
      </c>
      <c r="K176" s="33" t="n">
        <f aca="false">G176+I176</f>
        <v>0</v>
      </c>
      <c r="L176" s="34" t="n">
        <f aca="false">J176+K176</f>
        <v>54959</v>
      </c>
    </row>
    <row r="177" customFormat="false" ht="12.75" hidden="false" customHeight="false" outlineLevel="0" collapsed="false">
      <c r="C177" s="40" t="s">
        <v>197</v>
      </c>
      <c r="D177" s="27" t="n">
        <v>92136</v>
      </c>
      <c r="E177" s="28" t="n">
        <v>37230</v>
      </c>
      <c r="F177" s="29"/>
      <c r="G177" s="30"/>
      <c r="H177" s="30" t="n">
        <v>54869</v>
      </c>
      <c r="I177" s="31" t="n">
        <v>-15882.94</v>
      </c>
      <c r="J177" s="32" t="n">
        <f aca="false">F177+H177</f>
        <v>54869</v>
      </c>
      <c r="K177" s="33" t="n">
        <f aca="false">G177+I177</f>
        <v>-15882.94</v>
      </c>
      <c r="L177" s="34" t="n">
        <f aca="false">J177+K177</f>
        <v>38986.06</v>
      </c>
    </row>
    <row r="178" customFormat="false" ht="12.75" hidden="false" customHeight="false" outlineLevel="0" collapsed="false">
      <c r="C178" s="40" t="s">
        <v>198</v>
      </c>
      <c r="D178" s="27" t="n">
        <v>34566</v>
      </c>
      <c r="E178" s="28" t="n">
        <v>37228</v>
      </c>
      <c r="F178" s="29"/>
      <c r="G178" s="30"/>
      <c r="H178" s="30" t="n">
        <v>54695</v>
      </c>
      <c r="I178" s="31"/>
      <c r="J178" s="32" t="n">
        <f aca="false">F178+H178</f>
        <v>54695</v>
      </c>
      <c r="K178" s="33" t="n">
        <f aca="false">G178+I178</f>
        <v>0</v>
      </c>
      <c r="L178" s="34" t="n">
        <f aca="false">J178+K178</f>
        <v>54695</v>
      </c>
    </row>
    <row r="179" customFormat="false" ht="12.75" hidden="false" customHeight="false" outlineLevel="0" collapsed="false">
      <c r="C179" s="40" t="s">
        <v>199</v>
      </c>
      <c r="D179" s="27" t="n">
        <v>61057</v>
      </c>
      <c r="E179" s="28" t="n">
        <v>37228</v>
      </c>
      <c r="F179" s="29"/>
      <c r="G179" s="30"/>
      <c r="H179" s="30" t="n">
        <v>48278</v>
      </c>
      <c r="I179" s="31" t="n">
        <v>5983</v>
      </c>
      <c r="J179" s="32" t="n">
        <f aca="false">F179+H179</f>
        <v>48278</v>
      </c>
      <c r="K179" s="33" t="n">
        <f aca="false">G179+I179</f>
        <v>5983</v>
      </c>
      <c r="L179" s="34" t="n">
        <f aca="false">J179+K179</f>
        <v>54261</v>
      </c>
    </row>
    <row r="180" customFormat="false" ht="12.75" hidden="false" customHeight="false" outlineLevel="0" collapsed="false">
      <c r="C180" s="40" t="s">
        <v>200</v>
      </c>
      <c r="D180" s="27" t="n">
        <v>1901</v>
      </c>
      <c r="E180" s="28" t="n">
        <v>37227</v>
      </c>
      <c r="F180" s="29"/>
      <c r="G180" s="30"/>
      <c r="H180" s="30" t="n">
        <v>47878</v>
      </c>
      <c r="I180" s="31"/>
      <c r="J180" s="32" t="n">
        <f aca="false">F180+H180</f>
        <v>47878</v>
      </c>
      <c r="K180" s="33" t="n">
        <f aca="false">G180+I180</f>
        <v>0</v>
      </c>
      <c r="L180" s="34" t="n">
        <f aca="false">J180+K180</f>
        <v>47878</v>
      </c>
    </row>
    <row r="181" customFormat="false" ht="12.75" hidden="false" customHeight="false" outlineLevel="0" collapsed="false">
      <c r="C181" s="40" t="s">
        <v>201</v>
      </c>
      <c r="D181" s="27" t="n">
        <v>2160</v>
      </c>
      <c r="E181" s="28" t="n">
        <v>37228</v>
      </c>
      <c r="F181" s="29"/>
      <c r="G181" s="30"/>
      <c r="H181" s="30" t="n">
        <v>41792</v>
      </c>
      <c r="I181" s="31"/>
      <c r="J181" s="32" t="n">
        <f aca="false">F181+H181</f>
        <v>41792</v>
      </c>
      <c r="K181" s="33" t="n">
        <f aca="false">G181+I181</f>
        <v>0</v>
      </c>
      <c r="L181" s="34" t="n">
        <f aca="false">J181+K181</f>
        <v>41792</v>
      </c>
    </row>
    <row r="182" customFormat="false" ht="12.75" hidden="false" customHeight="false" outlineLevel="0" collapsed="false">
      <c r="C182" s="40" t="s">
        <v>202</v>
      </c>
      <c r="D182" s="27" t="n">
        <v>11157</v>
      </c>
      <c r="E182" s="28" t="n">
        <v>37228</v>
      </c>
      <c r="F182" s="29"/>
      <c r="G182" s="30"/>
      <c r="H182" s="30" t="n">
        <v>39026</v>
      </c>
      <c r="I182" s="31"/>
      <c r="J182" s="32" t="n">
        <f aca="false">F182+H182</f>
        <v>39026</v>
      </c>
      <c r="K182" s="33" t="n">
        <f aca="false">G182+I182</f>
        <v>0</v>
      </c>
      <c r="L182" s="34" t="n">
        <f aca="false">J182+K182</f>
        <v>39026</v>
      </c>
    </row>
    <row r="183" customFormat="false" ht="12.75" hidden="false" customHeight="false" outlineLevel="0" collapsed="false">
      <c r="C183" s="40" t="s">
        <v>203</v>
      </c>
      <c r="D183" s="27" t="n">
        <v>83443</v>
      </c>
      <c r="E183" s="28" t="n">
        <v>37225</v>
      </c>
      <c r="F183" s="29" t="n">
        <v>38276</v>
      </c>
      <c r="G183" s="30"/>
      <c r="H183" s="30"/>
      <c r="I183" s="31"/>
      <c r="J183" s="32" t="n">
        <f aca="false">F183+H183</f>
        <v>38276</v>
      </c>
      <c r="K183" s="33" t="n">
        <f aca="false">G183+I183</f>
        <v>0</v>
      </c>
      <c r="L183" s="34" t="n">
        <f aca="false">J183+K183</f>
        <v>38276</v>
      </c>
    </row>
    <row r="184" customFormat="false" ht="12.75" hidden="false" customHeight="false" outlineLevel="0" collapsed="false">
      <c r="C184" s="40" t="s">
        <v>204</v>
      </c>
      <c r="D184" s="27" t="n">
        <v>33367</v>
      </c>
      <c r="E184" s="28" t="n">
        <v>37256</v>
      </c>
      <c r="F184" s="29" t="n">
        <v>35694</v>
      </c>
      <c r="G184" s="30"/>
      <c r="H184" s="30"/>
      <c r="I184" s="31"/>
      <c r="J184" s="32" t="n">
        <f aca="false">F184+H184</f>
        <v>35694</v>
      </c>
      <c r="K184" s="33" t="n">
        <f aca="false">G184+I184</f>
        <v>0</v>
      </c>
      <c r="L184" s="34" t="n">
        <f aca="false">J184+K184</f>
        <v>35694</v>
      </c>
    </row>
    <row r="185" customFormat="false" ht="12.75" hidden="false" customHeight="false" outlineLevel="0" collapsed="false">
      <c r="C185" s="40" t="s">
        <v>205</v>
      </c>
      <c r="D185" s="27" t="n">
        <v>46832</v>
      </c>
      <c r="E185" s="28" t="n">
        <v>37228</v>
      </c>
      <c r="F185" s="29"/>
      <c r="G185" s="30"/>
      <c r="H185" s="30" t="n">
        <v>34001</v>
      </c>
      <c r="I185" s="31"/>
      <c r="J185" s="32" t="n">
        <f aca="false">F185+H185</f>
        <v>34001</v>
      </c>
      <c r="K185" s="33" t="n">
        <f aca="false">G185+I185</f>
        <v>0</v>
      </c>
      <c r="L185" s="34" t="n">
        <f aca="false">J185+K185</f>
        <v>34001</v>
      </c>
    </row>
    <row r="186" customFormat="false" ht="12.75" hidden="false" customHeight="false" outlineLevel="0" collapsed="false">
      <c r="C186" s="40" t="s">
        <v>206</v>
      </c>
      <c r="D186" s="27" t="n">
        <v>3796</v>
      </c>
      <c r="E186" s="28" t="n">
        <v>37216</v>
      </c>
      <c r="F186" s="29"/>
      <c r="G186" s="30"/>
      <c r="H186" s="30" t="n">
        <v>32953</v>
      </c>
      <c r="I186" s="31"/>
      <c r="J186" s="32" t="n">
        <f aca="false">F186+H186</f>
        <v>32953</v>
      </c>
      <c r="K186" s="33" t="n">
        <f aca="false">G186+I186</f>
        <v>0</v>
      </c>
      <c r="L186" s="34" t="n">
        <f aca="false">J186+K186</f>
        <v>32953</v>
      </c>
    </row>
    <row r="187" customFormat="false" ht="12.75" hidden="false" customHeight="false" outlineLevel="0" collapsed="false">
      <c r="C187" s="40" t="s">
        <v>207</v>
      </c>
      <c r="D187" s="27" t="n">
        <v>54461</v>
      </c>
      <c r="E187" s="28" t="n">
        <v>37334</v>
      </c>
      <c r="F187" s="29"/>
      <c r="G187" s="30"/>
      <c r="H187" s="30" t="n">
        <v>30348</v>
      </c>
      <c r="I187" s="31"/>
      <c r="J187" s="32" t="n">
        <f aca="false">F187+H187</f>
        <v>30348</v>
      </c>
      <c r="K187" s="33" t="n">
        <f aca="false">G187+I187</f>
        <v>0</v>
      </c>
      <c r="L187" s="34" t="n">
        <f aca="false">J187+K187</f>
        <v>30348</v>
      </c>
    </row>
    <row r="188" customFormat="false" ht="12.75" hidden="false" customHeight="false" outlineLevel="0" collapsed="false">
      <c r="C188" s="40" t="s">
        <v>208</v>
      </c>
      <c r="D188" s="27" t="n">
        <v>71067</v>
      </c>
      <c r="E188" s="28" t="n">
        <v>37228</v>
      </c>
      <c r="F188" s="29"/>
      <c r="G188" s="30"/>
      <c r="H188" s="30" t="n">
        <v>29674</v>
      </c>
      <c r="I188" s="31"/>
      <c r="J188" s="32" t="n">
        <f aca="false">F188+H188</f>
        <v>29674</v>
      </c>
      <c r="K188" s="33" t="n">
        <f aca="false">G188+I188</f>
        <v>0</v>
      </c>
      <c r="L188" s="34" t="n">
        <f aca="false">J188+K188</f>
        <v>29674</v>
      </c>
    </row>
    <row r="189" customFormat="false" ht="12.75" hidden="false" customHeight="false" outlineLevel="0" collapsed="false">
      <c r="C189" s="40" t="s">
        <v>209</v>
      </c>
      <c r="D189" s="27" t="n">
        <v>756</v>
      </c>
      <c r="E189" s="28" t="n">
        <v>37334</v>
      </c>
      <c r="F189" s="29"/>
      <c r="G189" s="30"/>
      <c r="H189" s="30" t="n">
        <v>29395</v>
      </c>
      <c r="I189" s="31"/>
      <c r="J189" s="32" t="n">
        <f aca="false">F189+H189</f>
        <v>29395</v>
      </c>
      <c r="K189" s="33" t="n">
        <f aca="false">G189+I189</f>
        <v>0</v>
      </c>
      <c r="L189" s="34" t="n">
        <f aca="false">J189+K189</f>
        <v>29395</v>
      </c>
    </row>
    <row r="190" customFormat="false" ht="12.75" hidden="false" customHeight="false" outlineLevel="0" collapsed="false">
      <c r="C190" s="40" t="s">
        <v>210</v>
      </c>
      <c r="D190" s="27" t="n">
        <v>31389</v>
      </c>
      <c r="E190" s="28" t="n">
        <v>37334</v>
      </c>
      <c r="F190" s="29"/>
      <c r="G190" s="30"/>
      <c r="H190" s="30" t="n">
        <v>29395</v>
      </c>
      <c r="I190" s="31"/>
      <c r="J190" s="32" t="n">
        <f aca="false">F190+H190</f>
        <v>29395</v>
      </c>
      <c r="K190" s="33" t="n">
        <f aca="false">G190+I190</f>
        <v>0</v>
      </c>
      <c r="L190" s="34" t="n">
        <f aca="false">J190+K190</f>
        <v>29395</v>
      </c>
    </row>
    <row r="191" customFormat="false" ht="12.75" hidden="false" customHeight="false" outlineLevel="0" collapsed="false">
      <c r="C191" s="40" t="s">
        <v>211</v>
      </c>
      <c r="D191" s="27" t="n">
        <v>117893</v>
      </c>
      <c r="E191" s="28" t="n">
        <v>37228</v>
      </c>
      <c r="F191" s="29" t="n">
        <v>28354</v>
      </c>
      <c r="G191" s="30"/>
      <c r="H191" s="30"/>
      <c r="I191" s="31"/>
      <c r="J191" s="32" t="n">
        <f aca="false">F191+H191</f>
        <v>28354</v>
      </c>
      <c r="K191" s="33" t="n">
        <f aca="false">G191+I191</f>
        <v>0</v>
      </c>
      <c r="L191" s="34" t="n">
        <f aca="false">J191+K191</f>
        <v>28354</v>
      </c>
    </row>
    <row r="192" customFormat="false" ht="12.75" hidden="false" customHeight="false" outlineLevel="0" collapsed="false">
      <c r="C192" s="40" t="s">
        <v>212</v>
      </c>
      <c r="D192" s="27" t="n">
        <v>68827</v>
      </c>
      <c r="E192" s="28" t="n">
        <v>37243</v>
      </c>
      <c r="F192" s="29" t="n">
        <v>25779</v>
      </c>
      <c r="G192" s="30"/>
      <c r="H192" s="30"/>
      <c r="I192" s="31"/>
      <c r="J192" s="32" t="n">
        <f aca="false">F192+H192</f>
        <v>25779</v>
      </c>
      <c r="K192" s="33" t="n">
        <f aca="false">G192+I192</f>
        <v>0</v>
      </c>
      <c r="L192" s="34" t="n">
        <f aca="false">J192+K192</f>
        <v>25779</v>
      </c>
    </row>
    <row r="193" customFormat="false" ht="12.75" hidden="false" customHeight="false" outlineLevel="0" collapsed="false">
      <c r="C193" s="40" t="s">
        <v>213</v>
      </c>
      <c r="D193" s="27" t="n">
        <v>3078</v>
      </c>
      <c r="E193" s="28" t="n">
        <v>37228</v>
      </c>
      <c r="F193" s="29"/>
      <c r="G193" s="30"/>
      <c r="H193" s="30" t="n">
        <v>22383</v>
      </c>
      <c r="I193" s="31"/>
      <c r="J193" s="32" t="n">
        <f aca="false">F193+H193</f>
        <v>22383</v>
      </c>
      <c r="K193" s="33" t="n">
        <f aca="false">G193+I193</f>
        <v>0</v>
      </c>
      <c r="L193" s="34" t="n">
        <f aca="false">J193+K193</f>
        <v>22383</v>
      </c>
    </row>
    <row r="194" customFormat="false" ht="12.75" hidden="false" customHeight="false" outlineLevel="0" collapsed="false">
      <c r="C194" s="40" t="s">
        <v>214</v>
      </c>
      <c r="D194" s="27" t="n">
        <v>66283</v>
      </c>
      <c r="E194" s="28" t="n">
        <v>37227</v>
      </c>
      <c r="F194" s="29"/>
      <c r="G194" s="30"/>
      <c r="H194" s="30" t="n">
        <v>20181</v>
      </c>
      <c r="I194" s="31"/>
      <c r="J194" s="32" t="n">
        <f aca="false">F194+H194</f>
        <v>20181</v>
      </c>
      <c r="K194" s="33" t="n">
        <f aca="false">G194+I194</f>
        <v>0</v>
      </c>
      <c r="L194" s="34" t="n">
        <f aca="false">J194+K194</f>
        <v>20181</v>
      </c>
    </row>
    <row r="195" customFormat="false" ht="12.75" hidden="false" customHeight="false" outlineLevel="0" collapsed="false">
      <c r="C195" s="40" t="s">
        <v>215</v>
      </c>
      <c r="D195" s="27" t="n">
        <v>200025</v>
      </c>
      <c r="E195" s="28" t="n">
        <v>37334</v>
      </c>
      <c r="F195" s="29"/>
      <c r="G195" s="30"/>
      <c r="H195" s="30" t="n">
        <v>18282</v>
      </c>
      <c r="I195" s="31"/>
      <c r="J195" s="32" t="n">
        <f aca="false">F195+H195</f>
        <v>18282</v>
      </c>
      <c r="K195" s="33" t="n">
        <f aca="false">G195+I195</f>
        <v>0</v>
      </c>
      <c r="L195" s="34" t="n">
        <f aca="false">J195+K195</f>
        <v>18282</v>
      </c>
    </row>
    <row r="196" customFormat="false" ht="12.75" hidden="false" customHeight="false" outlineLevel="0" collapsed="false">
      <c r="C196" s="40" t="s">
        <v>216</v>
      </c>
      <c r="D196" s="27" t="n">
        <v>33282</v>
      </c>
      <c r="E196" s="28" t="n">
        <v>37256</v>
      </c>
      <c r="F196" s="29"/>
      <c r="G196" s="30"/>
      <c r="H196" s="30" t="n">
        <v>14894</v>
      </c>
      <c r="I196" s="31"/>
      <c r="J196" s="32" t="n">
        <f aca="false">F196+H196</f>
        <v>14894</v>
      </c>
      <c r="K196" s="33" t="n">
        <f aca="false">G196+I196</f>
        <v>0</v>
      </c>
      <c r="L196" s="34" t="n">
        <f aca="false">J196+K196</f>
        <v>14894</v>
      </c>
    </row>
    <row r="197" customFormat="false" ht="12.75" hidden="false" customHeight="false" outlineLevel="0" collapsed="false">
      <c r="C197" s="40" t="s">
        <v>217</v>
      </c>
      <c r="D197" s="27" t="n">
        <v>1001</v>
      </c>
      <c r="E197" s="28" t="n">
        <v>37334</v>
      </c>
      <c r="F197" s="29"/>
      <c r="G197" s="30"/>
      <c r="H197" s="30" t="n">
        <v>13134</v>
      </c>
      <c r="I197" s="31"/>
      <c r="J197" s="32" t="n">
        <f aca="false">F197+H197</f>
        <v>13134</v>
      </c>
      <c r="K197" s="33" t="n">
        <f aca="false">G197+I197</f>
        <v>0</v>
      </c>
      <c r="L197" s="34" t="n">
        <f aca="false">J197+K197</f>
        <v>13134</v>
      </c>
    </row>
    <row r="198" customFormat="false" ht="12.75" hidden="false" customHeight="false" outlineLevel="0" collapsed="false">
      <c r="C198" s="40" t="s">
        <v>218</v>
      </c>
      <c r="D198" s="27" t="n">
        <v>62027</v>
      </c>
      <c r="E198" s="28" t="n">
        <v>37243</v>
      </c>
      <c r="F198" s="29"/>
      <c r="G198" s="30"/>
      <c r="H198" s="30" t="n">
        <v>11468</v>
      </c>
      <c r="I198" s="31"/>
      <c r="J198" s="32" t="n">
        <f aca="false">F198+H198</f>
        <v>11468</v>
      </c>
      <c r="K198" s="33" t="n">
        <f aca="false">G198+I198</f>
        <v>0</v>
      </c>
      <c r="L198" s="34" t="n">
        <f aca="false">J198+K198</f>
        <v>11468</v>
      </c>
    </row>
    <row r="199" customFormat="false" ht="12.75" hidden="false" customHeight="false" outlineLevel="0" collapsed="false">
      <c r="C199" s="40" t="s">
        <v>219</v>
      </c>
      <c r="D199" s="27" t="n">
        <v>62604</v>
      </c>
      <c r="E199" s="28" t="n">
        <v>37231</v>
      </c>
      <c r="F199" s="29"/>
      <c r="G199" s="30"/>
      <c r="H199" s="30" t="n">
        <v>10333</v>
      </c>
      <c r="I199" s="31"/>
      <c r="J199" s="32" t="n">
        <f aca="false">F199+H199</f>
        <v>10333</v>
      </c>
      <c r="K199" s="33" t="n">
        <f aca="false">G199+I199</f>
        <v>0</v>
      </c>
      <c r="L199" s="34" t="n">
        <f aca="false">J199+K199</f>
        <v>10333</v>
      </c>
    </row>
    <row r="200" customFormat="false" ht="12.75" hidden="false" customHeight="false" outlineLevel="0" collapsed="false">
      <c r="C200" s="40" t="s">
        <v>220</v>
      </c>
      <c r="D200" s="27" t="n">
        <v>33369</v>
      </c>
      <c r="E200" s="28" t="n">
        <v>37228</v>
      </c>
      <c r="F200" s="29"/>
      <c r="G200" s="30"/>
      <c r="H200" s="30" t="n">
        <v>9054</v>
      </c>
      <c r="I200" s="31"/>
      <c r="J200" s="32" t="n">
        <f aca="false">F200+H200</f>
        <v>9054</v>
      </c>
      <c r="K200" s="33" t="n">
        <f aca="false">G200+I200</f>
        <v>0</v>
      </c>
      <c r="L200" s="34" t="n">
        <f aca="false">J200+K200</f>
        <v>9054</v>
      </c>
    </row>
    <row r="201" customFormat="false" ht="12.75" hidden="false" customHeight="false" outlineLevel="0" collapsed="false">
      <c r="C201" s="40" t="s">
        <v>221</v>
      </c>
      <c r="D201" s="27" t="n">
        <v>77209</v>
      </c>
      <c r="E201" s="28" t="n">
        <v>37258</v>
      </c>
      <c r="F201" s="29"/>
      <c r="G201" s="30"/>
      <c r="H201" s="30" t="n">
        <v>8986</v>
      </c>
      <c r="I201" s="31"/>
      <c r="J201" s="32" t="n">
        <f aca="false">F201+H201</f>
        <v>8986</v>
      </c>
      <c r="K201" s="33" t="n">
        <f aca="false">G201+I201</f>
        <v>0</v>
      </c>
      <c r="L201" s="34" t="n">
        <f aca="false">J201+K201</f>
        <v>8986</v>
      </c>
    </row>
    <row r="202" customFormat="false" ht="12.75" hidden="false" customHeight="false" outlineLevel="0" collapsed="false">
      <c r="C202" s="40" t="s">
        <v>222</v>
      </c>
      <c r="D202" s="27" t="n">
        <v>57799</v>
      </c>
      <c r="E202" s="28" t="n">
        <v>37228</v>
      </c>
      <c r="F202" s="29"/>
      <c r="G202" s="30"/>
      <c r="H202" s="30" t="n">
        <v>8281</v>
      </c>
      <c r="I202" s="31"/>
      <c r="J202" s="32" t="n">
        <f aca="false">F202+H202</f>
        <v>8281</v>
      </c>
      <c r="K202" s="33" t="n">
        <f aca="false">G202+I202</f>
        <v>0</v>
      </c>
      <c r="L202" s="34" t="n">
        <f aca="false">J202+K202</f>
        <v>8281</v>
      </c>
    </row>
    <row r="203" customFormat="false" ht="12.75" hidden="false" customHeight="false" outlineLevel="0" collapsed="false">
      <c r="C203" s="40" t="s">
        <v>223</v>
      </c>
      <c r="D203" s="27" t="n">
        <v>5201</v>
      </c>
      <c r="E203" s="28" t="n">
        <v>37334</v>
      </c>
      <c r="F203" s="29"/>
      <c r="G203" s="30"/>
      <c r="H203" s="30" t="n">
        <v>8138</v>
      </c>
      <c r="I203" s="31"/>
      <c r="J203" s="32" t="n">
        <f aca="false">F203+H203</f>
        <v>8138</v>
      </c>
      <c r="K203" s="33" t="n">
        <f aca="false">G203+I203</f>
        <v>0</v>
      </c>
      <c r="L203" s="34" t="n">
        <f aca="false">J203+K203</f>
        <v>8138</v>
      </c>
    </row>
    <row r="204" customFormat="false" ht="12.75" hidden="false" customHeight="false" outlineLevel="0" collapsed="false">
      <c r="C204" s="40" t="s">
        <v>224</v>
      </c>
      <c r="D204" s="27" t="n">
        <v>879</v>
      </c>
      <c r="E204" s="28" t="n">
        <v>37229</v>
      </c>
      <c r="F204" s="29" t="n">
        <v>5957</v>
      </c>
      <c r="G204" s="30"/>
      <c r="H204" s="30"/>
      <c r="I204" s="31"/>
      <c r="J204" s="32" t="n">
        <f aca="false">F204+H204</f>
        <v>5957</v>
      </c>
      <c r="K204" s="33" t="n">
        <f aca="false">G204+I204</f>
        <v>0</v>
      </c>
      <c r="L204" s="34" t="n">
        <f aca="false">J204+K204</f>
        <v>5957</v>
      </c>
    </row>
    <row r="205" customFormat="false" ht="12.75" hidden="false" customHeight="false" outlineLevel="0" collapsed="false">
      <c r="C205" s="40" t="s">
        <v>225</v>
      </c>
      <c r="D205" s="27" t="n">
        <v>4215</v>
      </c>
      <c r="E205" s="28" t="n">
        <v>37334</v>
      </c>
      <c r="F205" s="29"/>
      <c r="G205" s="30"/>
      <c r="H205" s="30" t="n">
        <v>5495</v>
      </c>
      <c r="I205" s="31" t="n">
        <v>5051</v>
      </c>
      <c r="J205" s="32" t="n">
        <f aca="false">F205+H205</f>
        <v>5495</v>
      </c>
      <c r="K205" s="33" t="n">
        <f aca="false">G205+I205</f>
        <v>5051</v>
      </c>
      <c r="L205" s="34" t="n">
        <f aca="false">J205+K205</f>
        <v>10546</v>
      </c>
    </row>
    <row r="206" customFormat="false" ht="12.75" hidden="false" customHeight="false" outlineLevel="0" collapsed="false">
      <c r="C206" s="40" t="s">
        <v>226</v>
      </c>
      <c r="D206" s="27" t="n">
        <v>28980</v>
      </c>
      <c r="E206" s="28" t="n">
        <v>37334</v>
      </c>
      <c r="F206" s="29"/>
      <c r="G206" s="30"/>
      <c r="H206" s="30" t="n">
        <v>5252</v>
      </c>
      <c r="I206" s="31"/>
      <c r="J206" s="32" t="n">
        <f aca="false">F206+H206</f>
        <v>5252</v>
      </c>
      <c r="K206" s="33" t="n">
        <f aca="false">G206+I206</f>
        <v>0</v>
      </c>
      <c r="L206" s="34" t="n">
        <f aca="false">J206+K206</f>
        <v>5252</v>
      </c>
    </row>
    <row r="207" customFormat="false" ht="12.75" hidden="false" customHeight="false" outlineLevel="0" collapsed="false">
      <c r="C207" s="40" t="s">
        <v>227</v>
      </c>
      <c r="D207" s="27" t="n">
        <v>119</v>
      </c>
      <c r="E207" s="28" t="n">
        <v>37334</v>
      </c>
      <c r="F207" s="29"/>
      <c r="G207" s="30"/>
      <c r="H207" s="30" t="n">
        <v>4650</v>
      </c>
      <c r="I207" s="31"/>
      <c r="J207" s="32" t="n">
        <f aca="false">F207+H207</f>
        <v>4650</v>
      </c>
      <c r="K207" s="33" t="n">
        <f aca="false">G207+I207</f>
        <v>0</v>
      </c>
      <c r="L207" s="34" t="n">
        <f aca="false">J207+K207</f>
        <v>4650</v>
      </c>
    </row>
    <row r="208" customFormat="false" ht="12.75" hidden="false" customHeight="false" outlineLevel="0" collapsed="false">
      <c r="C208" s="40" t="s">
        <v>228</v>
      </c>
      <c r="D208" s="27" t="n">
        <v>2899</v>
      </c>
      <c r="E208" s="28" t="n">
        <v>37334</v>
      </c>
      <c r="F208" s="29"/>
      <c r="G208" s="30"/>
      <c r="H208" s="30" t="n">
        <v>4639</v>
      </c>
      <c r="I208" s="31"/>
      <c r="J208" s="32" t="n">
        <f aca="false">F208+H208</f>
        <v>4639</v>
      </c>
      <c r="K208" s="33" t="n">
        <f aca="false">G208+I208</f>
        <v>0</v>
      </c>
      <c r="L208" s="34" t="n">
        <f aca="false">J208+K208</f>
        <v>4639</v>
      </c>
    </row>
    <row r="209" customFormat="false" ht="12.75" hidden="false" customHeight="false" outlineLevel="0" collapsed="false">
      <c r="C209" s="40" t="s">
        <v>229</v>
      </c>
      <c r="D209" s="27" t="n">
        <v>97193</v>
      </c>
      <c r="E209" s="28" t="n">
        <v>37334</v>
      </c>
      <c r="F209" s="29"/>
      <c r="G209" s="30"/>
      <c r="H209" s="30" t="n">
        <v>4082</v>
      </c>
      <c r="I209" s="31"/>
      <c r="J209" s="32" t="n">
        <f aca="false">F209+H209</f>
        <v>4082</v>
      </c>
      <c r="K209" s="33" t="n">
        <f aca="false">G209+I209</f>
        <v>0</v>
      </c>
      <c r="L209" s="34" t="n">
        <f aca="false">J209+K209</f>
        <v>4082</v>
      </c>
    </row>
    <row r="210" customFormat="false" ht="12.75" hidden="false" customHeight="false" outlineLevel="0" collapsed="false">
      <c r="C210" s="40" t="s">
        <v>230</v>
      </c>
      <c r="D210" s="27" t="n">
        <v>76528</v>
      </c>
      <c r="E210" s="28" t="n">
        <v>37334</v>
      </c>
      <c r="F210" s="29"/>
      <c r="G210" s="30"/>
      <c r="H210" s="30" t="n">
        <v>3822</v>
      </c>
      <c r="I210" s="31"/>
      <c r="J210" s="32" t="n">
        <f aca="false">F210+H210</f>
        <v>3822</v>
      </c>
      <c r="K210" s="33" t="n">
        <f aca="false">G210+I210</f>
        <v>0</v>
      </c>
      <c r="L210" s="34" t="n">
        <f aca="false">J210+K210</f>
        <v>3822</v>
      </c>
    </row>
    <row r="211" customFormat="false" ht="12.75" hidden="false" customHeight="false" outlineLevel="0" collapsed="false">
      <c r="C211" s="40" t="s">
        <v>231</v>
      </c>
      <c r="D211" s="27" t="n">
        <v>88272</v>
      </c>
      <c r="E211" s="28" t="n">
        <v>37225</v>
      </c>
      <c r="F211" s="29"/>
      <c r="G211" s="30"/>
      <c r="H211" s="30" t="n">
        <v>2330</v>
      </c>
      <c r="I211" s="31"/>
      <c r="J211" s="32" t="n">
        <f aca="false">F211+H211</f>
        <v>2330</v>
      </c>
      <c r="K211" s="33" t="n">
        <f aca="false">G211+I211</f>
        <v>0</v>
      </c>
      <c r="L211" s="34" t="n">
        <f aca="false">J211+K211</f>
        <v>2330</v>
      </c>
    </row>
    <row r="212" customFormat="false" ht="12.75" hidden="false" customHeight="false" outlineLevel="0" collapsed="false">
      <c r="C212" s="40" t="s">
        <v>232</v>
      </c>
      <c r="D212" s="27" t="n">
        <v>73572</v>
      </c>
      <c r="E212" s="28" t="n">
        <v>37334</v>
      </c>
      <c r="F212" s="29"/>
      <c r="G212" s="30"/>
      <c r="H212" s="30" t="n">
        <v>1734</v>
      </c>
      <c r="I212" s="31"/>
      <c r="J212" s="32" t="n">
        <f aca="false">F212+H212</f>
        <v>1734</v>
      </c>
      <c r="K212" s="33" t="n">
        <f aca="false">G212+I212</f>
        <v>0</v>
      </c>
      <c r="L212" s="34" t="n">
        <f aca="false">J212+K212</f>
        <v>1734</v>
      </c>
    </row>
    <row r="213" customFormat="false" ht="12.75" hidden="false" customHeight="false" outlineLevel="0" collapsed="false">
      <c r="C213" s="40" t="s">
        <v>233</v>
      </c>
      <c r="D213" s="27" t="n">
        <v>73876</v>
      </c>
      <c r="E213" s="28" t="n">
        <v>37334</v>
      </c>
      <c r="F213" s="29"/>
      <c r="G213" s="30"/>
      <c r="H213" s="30" t="n">
        <v>933</v>
      </c>
      <c r="I213" s="31"/>
      <c r="J213" s="32" t="n">
        <f aca="false">F213+H213</f>
        <v>933</v>
      </c>
      <c r="K213" s="33" t="n">
        <f aca="false">G213+I213</f>
        <v>0</v>
      </c>
      <c r="L213" s="34" t="n">
        <f aca="false">J213+K213</f>
        <v>933</v>
      </c>
    </row>
    <row r="214" customFormat="false" ht="12.75" hidden="false" customHeight="false" outlineLevel="0" collapsed="false">
      <c r="C214" s="40" t="s">
        <v>234</v>
      </c>
      <c r="D214" s="27" t="n">
        <v>71096</v>
      </c>
      <c r="E214" s="28" t="n">
        <v>37334</v>
      </c>
      <c r="F214" s="29"/>
      <c r="G214" s="30"/>
      <c r="H214" s="30" t="n">
        <v>775</v>
      </c>
      <c r="I214" s="31"/>
      <c r="J214" s="32" t="n">
        <f aca="false">F214+H214</f>
        <v>775</v>
      </c>
      <c r="K214" s="33" t="n">
        <f aca="false">G214+I214</f>
        <v>0</v>
      </c>
      <c r="L214" s="34" t="n">
        <f aca="false">J214+K214</f>
        <v>775</v>
      </c>
    </row>
    <row r="215" customFormat="false" ht="12.75" hidden="false" customHeight="false" outlineLevel="0" collapsed="false">
      <c r="C215" s="40" t="s">
        <v>235</v>
      </c>
      <c r="D215" s="27" t="n">
        <v>110903</v>
      </c>
      <c r="E215" s="28" t="n">
        <v>37334</v>
      </c>
      <c r="F215" s="29"/>
      <c r="G215" s="30"/>
      <c r="H215" s="30" t="n">
        <v>376</v>
      </c>
      <c r="I215" s="31"/>
      <c r="J215" s="32" t="n">
        <f aca="false">F215+H215</f>
        <v>376</v>
      </c>
      <c r="K215" s="33" t="n">
        <f aca="false">G215+I215</f>
        <v>0</v>
      </c>
      <c r="L215" s="34" t="n">
        <f aca="false">J215+K215</f>
        <v>376</v>
      </c>
    </row>
    <row r="216" customFormat="false" ht="12.75" hidden="false" customHeight="false" outlineLevel="0" collapsed="false">
      <c r="C216" s="40" t="s">
        <v>236</v>
      </c>
      <c r="D216" s="27" t="n">
        <v>763</v>
      </c>
      <c r="E216" s="28" t="n">
        <v>37228</v>
      </c>
      <c r="F216" s="29"/>
      <c r="G216" s="30"/>
      <c r="H216" s="30"/>
      <c r="I216" s="31" t="n">
        <v>379831</v>
      </c>
      <c r="J216" s="32" t="n">
        <f aca="false">F216+H216</f>
        <v>0</v>
      </c>
      <c r="K216" s="33" t="n">
        <f aca="false">G216+I216</f>
        <v>379831</v>
      </c>
      <c r="L216" s="34" t="n">
        <f aca="false">J216+K216</f>
        <v>379831</v>
      </c>
    </row>
    <row r="217" customFormat="false" ht="12.75" hidden="false" customHeight="false" outlineLevel="0" collapsed="false">
      <c r="C217" s="40" t="s">
        <v>237</v>
      </c>
      <c r="D217" s="27" t="n">
        <v>2447</v>
      </c>
      <c r="E217" s="28" t="n">
        <v>37228</v>
      </c>
      <c r="F217" s="29"/>
      <c r="G217" s="30"/>
      <c r="H217" s="30"/>
      <c r="I217" s="31" t="n">
        <v>795555</v>
      </c>
      <c r="J217" s="32" t="n">
        <f aca="false">F217+H217</f>
        <v>0</v>
      </c>
      <c r="K217" s="33" t="n">
        <f aca="false">G217+I217</f>
        <v>795555</v>
      </c>
      <c r="L217" s="34" t="n">
        <f aca="false">J217+K217</f>
        <v>795555</v>
      </c>
    </row>
    <row r="218" customFormat="false" ht="12.75" hidden="false" customHeight="false" outlineLevel="0" collapsed="false">
      <c r="C218" s="40" t="s">
        <v>238</v>
      </c>
      <c r="D218" s="27" t="n">
        <v>26140</v>
      </c>
      <c r="E218" s="28" t="n">
        <v>37245</v>
      </c>
      <c r="F218" s="29"/>
      <c r="G218" s="30"/>
      <c r="H218" s="30"/>
      <c r="I218" s="31" t="n">
        <v>10655891</v>
      </c>
      <c r="J218" s="32" t="n">
        <f aca="false">F218+H218</f>
        <v>0</v>
      </c>
      <c r="K218" s="33" t="n">
        <f aca="false">G218+I218</f>
        <v>10655891</v>
      </c>
      <c r="L218" s="34" t="n">
        <f aca="false">J218+K218</f>
        <v>10655891</v>
      </c>
    </row>
    <row r="219" customFormat="false" ht="12.75" hidden="false" customHeight="false" outlineLevel="0" collapsed="false">
      <c r="C219" s="40" t="s">
        <v>239</v>
      </c>
      <c r="D219" s="27" t="n">
        <v>56554</v>
      </c>
      <c r="E219" s="28" t="n">
        <v>37229</v>
      </c>
      <c r="F219" s="29"/>
      <c r="G219" s="30" t="n">
        <v>25005830</v>
      </c>
      <c r="H219" s="30"/>
      <c r="I219" s="31"/>
      <c r="J219" s="32" t="n">
        <f aca="false">F219+H219</f>
        <v>0</v>
      </c>
      <c r="K219" s="33" t="n">
        <f aca="false">G219+I219</f>
        <v>25005830</v>
      </c>
      <c r="L219" s="34" t="n">
        <f aca="false">J219+K219</f>
        <v>25005830</v>
      </c>
    </row>
    <row r="220" customFormat="false" ht="12.75" hidden="false" customHeight="false" outlineLevel="0" collapsed="false">
      <c r="C220" s="40" t="s">
        <v>240</v>
      </c>
      <c r="D220" s="27" t="n">
        <v>101634</v>
      </c>
      <c r="E220" s="28" t="n">
        <v>37334</v>
      </c>
      <c r="F220" s="29"/>
      <c r="G220" s="30"/>
      <c r="H220" s="30"/>
      <c r="I220" s="31"/>
      <c r="J220" s="32" t="n">
        <f aca="false">F220+H220</f>
        <v>0</v>
      </c>
      <c r="K220" s="33" t="n">
        <f aca="false">G220+I220</f>
        <v>0</v>
      </c>
      <c r="L220" s="34" t="n">
        <f aca="false">J220+K220</f>
        <v>0</v>
      </c>
    </row>
    <row r="221" customFormat="false" ht="12.75" hidden="false" customHeight="false" outlineLevel="0" collapsed="false">
      <c r="C221" s="40" t="s">
        <v>241</v>
      </c>
      <c r="D221" s="27" t="n">
        <v>62413</v>
      </c>
      <c r="E221" s="28" t="n">
        <v>37227</v>
      </c>
      <c r="F221" s="29"/>
      <c r="G221" s="30"/>
      <c r="H221" s="30"/>
      <c r="I221" s="31" t="n">
        <v>9842762</v>
      </c>
      <c r="J221" s="32" t="n">
        <f aca="false">F221+H221</f>
        <v>0</v>
      </c>
      <c r="K221" s="33" t="n">
        <f aca="false">G221+I221</f>
        <v>9842762</v>
      </c>
      <c r="L221" s="34" t="n">
        <f aca="false">J221+K221</f>
        <v>9842762</v>
      </c>
    </row>
    <row r="222" customFormat="false" ht="12.75" hidden="false" customHeight="false" outlineLevel="0" collapsed="false">
      <c r="C222" s="40" t="s">
        <v>242</v>
      </c>
      <c r="D222" s="27" t="n">
        <v>103218</v>
      </c>
      <c r="E222" s="28" t="n">
        <v>37334</v>
      </c>
      <c r="F222" s="29" t="n">
        <v>-620</v>
      </c>
      <c r="G222" s="30"/>
      <c r="H222" s="30"/>
      <c r="I222" s="31"/>
      <c r="J222" s="32" t="n">
        <f aca="false">F222+H222</f>
        <v>-620</v>
      </c>
      <c r="K222" s="33" t="n">
        <f aca="false">G222+I222</f>
        <v>0</v>
      </c>
      <c r="L222" s="34" t="n">
        <f aca="false">J222+K222</f>
        <v>-620</v>
      </c>
    </row>
    <row r="223" customFormat="false" ht="12.75" hidden="false" customHeight="false" outlineLevel="0" collapsed="false">
      <c r="C223" s="40" t="s">
        <v>243</v>
      </c>
      <c r="D223" s="27" t="n">
        <v>50700</v>
      </c>
      <c r="E223" s="28" t="n">
        <v>37334</v>
      </c>
      <c r="F223" s="29"/>
      <c r="G223" s="30"/>
      <c r="H223" s="30" t="n">
        <v>-1499</v>
      </c>
      <c r="I223" s="31"/>
      <c r="J223" s="32" t="n">
        <f aca="false">F223+H223</f>
        <v>-1499</v>
      </c>
      <c r="K223" s="33" t="n">
        <f aca="false">G223+I223</f>
        <v>0</v>
      </c>
      <c r="L223" s="34" t="n">
        <f aca="false">J223+K223</f>
        <v>-1499</v>
      </c>
    </row>
    <row r="224" customFormat="false" ht="12.75" hidden="false" customHeight="false" outlineLevel="0" collapsed="false">
      <c r="C224" s="40" t="s">
        <v>244</v>
      </c>
      <c r="D224" s="27" t="n">
        <v>70801</v>
      </c>
      <c r="E224" s="28" t="n">
        <v>37229</v>
      </c>
      <c r="F224" s="29" t="n">
        <v>-1763</v>
      </c>
      <c r="G224" s="30"/>
      <c r="H224" s="30"/>
      <c r="I224" s="31"/>
      <c r="J224" s="32" t="n">
        <f aca="false">F224+H224</f>
        <v>-1763</v>
      </c>
      <c r="K224" s="33" t="n">
        <f aca="false">G224+I224</f>
        <v>0</v>
      </c>
      <c r="L224" s="34" t="n">
        <f aca="false">J224+K224</f>
        <v>-1763</v>
      </c>
    </row>
    <row r="225" customFormat="false" ht="12.75" hidden="false" customHeight="false" outlineLevel="0" collapsed="false">
      <c r="C225" s="40" t="s">
        <v>245</v>
      </c>
      <c r="D225" s="27" t="n">
        <v>73735</v>
      </c>
      <c r="E225" s="28" t="n">
        <v>37226</v>
      </c>
      <c r="F225" s="29"/>
      <c r="G225" s="30"/>
      <c r="H225" s="30" t="n">
        <v>-2699</v>
      </c>
      <c r="I225" s="31"/>
      <c r="J225" s="32" t="n">
        <f aca="false">F225+H225</f>
        <v>-2699</v>
      </c>
      <c r="K225" s="33" t="n">
        <f aca="false">G225+I225</f>
        <v>0</v>
      </c>
      <c r="L225" s="34" t="n">
        <f aca="false">J225+K225</f>
        <v>-2699</v>
      </c>
    </row>
    <row r="226" customFormat="false" ht="12.75" hidden="false" customHeight="false" outlineLevel="0" collapsed="false">
      <c r="C226" s="40" t="s">
        <v>246</v>
      </c>
      <c r="D226" s="27" t="n">
        <v>32377</v>
      </c>
      <c r="E226" s="28" t="n">
        <v>37225</v>
      </c>
      <c r="F226" s="29"/>
      <c r="G226" s="30"/>
      <c r="H226" s="30" t="n">
        <v>-2773</v>
      </c>
      <c r="I226" s="31"/>
      <c r="J226" s="32" t="n">
        <f aca="false">F226+H226</f>
        <v>-2773</v>
      </c>
      <c r="K226" s="33" t="n">
        <f aca="false">G226+I226</f>
        <v>0</v>
      </c>
      <c r="L226" s="34" t="n">
        <f aca="false">J226+K226</f>
        <v>-2773</v>
      </c>
    </row>
    <row r="227" customFormat="false" ht="12.75" hidden="false" customHeight="false" outlineLevel="0" collapsed="false">
      <c r="C227" s="40" t="s">
        <v>247</v>
      </c>
      <c r="D227" s="27" t="n">
        <v>66918</v>
      </c>
      <c r="E227" s="28" t="n">
        <v>37228</v>
      </c>
      <c r="F227" s="29"/>
      <c r="G227" s="30"/>
      <c r="H227" s="30" t="n">
        <v>-2965</v>
      </c>
      <c r="I227" s="31"/>
      <c r="J227" s="32" t="n">
        <f aca="false">F227+H227</f>
        <v>-2965</v>
      </c>
      <c r="K227" s="33" t="n">
        <f aca="false">G227+I227</f>
        <v>0</v>
      </c>
      <c r="L227" s="34" t="n">
        <f aca="false">J227+K227</f>
        <v>-2965</v>
      </c>
    </row>
    <row r="228" customFormat="false" ht="12.75" hidden="false" customHeight="false" outlineLevel="0" collapsed="false">
      <c r="C228" s="40" t="s">
        <v>248</v>
      </c>
      <c r="D228" s="27" t="n">
        <v>54480</v>
      </c>
      <c r="E228" s="28" t="n">
        <v>37228</v>
      </c>
      <c r="F228" s="29"/>
      <c r="G228" s="30"/>
      <c r="H228" s="30" t="n">
        <v>-6143</v>
      </c>
      <c r="I228" s="31"/>
      <c r="J228" s="32" t="n">
        <f aca="false">F228+H228</f>
        <v>-6143</v>
      </c>
      <c r="K228" s="33" t="n">
        <f aca="false">G228+I228</f>
        <v>0</v>
      </c>
      <c r="L228" s="34" t="n">
        <f aca="false">J228+K228</f>
        <v>-6143</v>
      </c>
    </row>
    <row r="229" customFormat="false" ht="12.75" hidden="false" customHeight="false" outlineLevel="0" collapsed="false">
      <c r="C229" s="40" t="s">
        <v>249</v>
      </c>
      <c r="D229" s="27" t="n">
        <v>102023</v>
      </c>
      <c r="E229" s="28" t="n">
        <v>37334</v>
      </c>
      <c r="F229" s="29"/>
      <c r="G229" s="30"/>
      <c r="H229" s="30" t="n">
        <v>-6308</v>
      </c>
      <c r="I229" s="31"/>
      <c r="J229" s="32" t="n">
        <f aca="false">F229+H229</f>
        <v>-6308</v>
      </c>
      <c r="K229" s="33" t="n">
        <f aca="false">G229+I229</f>
        <v>0</v>
      </c>
      <c r="L229" s="34" t="n">
        <f aca="false">J229+K229</f>
        <v>-6308</v>
      </c>
    </row>
    <row r="230" customFormat="false" ht="12.75" hidden="false" customHeight="false" outlineLevel="0" collapsed="false">
      <c r="C230" s="40" t="s">
        <v>250</v>
      </c>
      <c r="D230" s="27" t="n">
        <v>26124</v>
      </c>
      <c r="E230" s="28" t="n">
        <v>37228</v>
      </c>
      <c r="F230" s="29"/>
      <c r="G230" s="30"/>
      <c r="H230" s="30" t="n">
        <v>-7006</v>
      </c>
      <c r="I230" s="31"/>
      <c r="J230" s="32" t="n">
        <f aca="false">F230+H230</f>
        <v>-7006</v>
      </c>
      <c r="K230" s="33" t="n">
        <f aca="false">G230+I230</f>
        <v>0</v>
      </c>
      <c r="L230" s="34" t="n">
        <f aca="false">J230+K230</f>
        <v>-7006</v>
      </c>
    </row>
    <row r="231" customFormat="false" ht="12.75" hidden="false" customHeight="false" outlineLevel="0" collapsed="false">
      <c r="C231" s="40" t="s">
        <v>251</v>
      </c>
      <c r="D231" s="27" t="n">
        <v>61544</v>
      </c>
      <c r="E231" s="28" t="n">
        <v>37237</v>
      </c>
      <c r="F231" s="29" t="n">
        <v>-8706</v>
      </c>
      <c r="G231" s="30"/>
      <c r="H231" s="30"/>
      <c r="I231" s="31"/>
      <c r="J231" s="32" t="n">
        <f aca="false">F231+H231</f>
        <v>-8706</v>
      </c>
      <c r="K231" s="33" t="n">
        <f aca="false">G231+I231</f>
        <v>0</v>
      </c>
      <c r="L231" s="34" t="n">
        <f aca="false">J231+K231</f>
        <v>-8706</v>
      </c>
    </row>
    <row r="232" customFormat="false" ht="12.75" hidden="false" customHeight="false" outlineLevel="0" collapsed="false">
      <c r="C232" s="40" t="s">
        <v>252</v>
      </c>
      <c r="D232" s="27" t="n">
        <v>79508</v>
      </c>
      <c r="E232" s="28" t="n">
        <v>37224</v>
      </c>
      <c r="F232" s="29"/>
      <c r="G232" s="30"/>
      <c r="H232" s="30" t="n">
        <v>-9403</v>
      </c>
      <c r="I232" s="31"/>
      <c r="J232" s="32" t="n">
        <f aca="false">F232+H232</f>
        <v>-9403</v>
      </c>
      <c r="K232" s="33" t="n">
        <f aca="false">G232+I232</f>
        <v>0</v>
      </c>
      <c r="L232" s="34" t="n">
        <f aca="false">J232+K232</f>
        <v>-9403</v>
      </c>
    </row>
    <row r="233" customFormat="false" ht="12.75" hidden="false" customHeight="false" outlineLevel="0" collapsed="false">
      <c r="C233" s="40" t="s">
        <v>253</v>
      </c>
      <c r="D233" s="27" t="n">
        <v>76584</v>
      </c>
      <c r="E233" s="28" t="n">
        <v>37227</v>
      </c>
      <c r="F233" s="29"/>
      <c r="G233" s="30"/>
      <c r="H233" s="30" t="n">
        <v>-11179</v>
      </c>
      <c r="I233" s="31"/>
      <c r="J233" s="32" t="n">
        <f aca="false">F233+H233</f>
        <v>-11179</v>
      </c>
      <c r="K233" s="33" t="n">
        <f aca="false">G233+I233</f>
        <v>0</v>
      </c>
      <c r="L233" s="34" t="n">
        <f aca="false">J233+K233</f>
        <v>-11179</v>
      </c>
    </row>
    <row r="234" customFormat="false" ht="12.75" hidden="false" customHeight="false" outlineLevel="0" collapsed="false">
      <c r="C234" s="40" t="s">
        <v>254</v>
      </c>
      <c r="D234" s="27" t="n">
        <v>56630</v>
      </c>
      <c r="E234" s="28" t="n">
        <v>37230</v>
      </c>
      <c r="F234" s="29" t="n">
        <v>-14818</v>
      </c>
      <c r="G234" s="30"/>
      <c r="H234" s="30"/>
      <c r="I234" s="31"/>
      <c r="J234" s="32" t="n">
        <f aca="false">F234+H234</f>
        <v>-14818</v>
      </c>
      <c r="K234" s="33" t="n">
        <f aca="false">G234+I234</f>
        <v>0</v>
      </c>
      <c r="L234" s="34" t="n">
        <f aca="false">J234+K234</f>
        <v>-14818</v>
      </c>
    </row>
    <row r="235" customFormat="false" ht="12.75" hidden="false" customHeight="false" outlineLevel="0" collapsed="false">
      <c r="C235" s="40" t="s">
        <v>255</v>
      </c>
      <c r="D235" s="27" t="n">
        <v>45829</v>
      </c>
      <c r="E235" s="28" t="n">
        <v>37334</v>
      </c>
      <c r="F235" s="29"/>
      <c r="G235" s="30"/>
      <c r="H235" s="30" t="n">
        <v>-16390</v>
      </c>
      <c r="I235" s="31"/>
      <c r="J235" s="32" t="n">
        <f aca="false">F235+H235</f>
        <v>-16390</v>
      </c>
      <c r="K235" s="33" t="n">
        <f aca="false">G235+I235</f>
        <v>0</v>
      </c>
      <c r="L235" s="34" t="n">
        <f aca="false">J235+K235</f>
        <v>-16390</v>
      </c>
    </row>
    <row r="236" customFormat="false" ht="12.75" hidden="false" customHeight="false" outlineLevel="0" collapsed="false">
      <c r="C236" s="40" t="s">
        <v>256</v>
      </c>
      <c r="D236" s="27" t="n">
        <v>139404</v>
      </c>
      <c r="E236" s="28" t="n">
        <v>37256</v>
      </c>
      <c r="F236" s="29" t="n">
        <v>-18827</v>
      </c>
      <c r="G236" s="30"/>
      <c r="H236" s="30"/>
      <c r="I236" s="31"/>
      <c r="J236" s="32" t="n">
        <f aca="false">F236+H236</f>
        <v>-18827</v>
      </c>
      <c r="K236" s="33" t="n">
        <f aca="false">G236+I236</f>
        <v>0</v>
      </c>
      <c r="L236" s="34" t="n">
        <f aca="false">J236+K236</f>
        <v>-18827</v>
      </c>
    </row>
    <row r="237" customFormat="false" ht="12.75" hidden="false" customHeight="false" outlineLevel="0" collapsed="false">
      <c r="C237" s="40" t="s">
        <v>257</v>
      </c>
      <c r="D237" s="27" t="n">
        <v>2094</v>
      </c>
      <c r="E237" s="28" t="n">
        <v>37228</v>
      </c>
      <c r="F237" s="29"/>
      <c r="G237" s="30"/>
      <c r="H237" s="30" t="n">
        <v>-20073</v>
      </c>
      <c r="I237" s="31"/>
      <c r="J237" s="32" t="n">
        <f aca="false">F237+H237</f>
        <v>-20073</v>
      </c>
      <c r="K237" s="33" t="n">
        <f aca="false">G237+I237</f>
        <v>0</v>
      </c>
      <c r="L237" s="34" t="n">
        <f aca="false">J237+K237</f>
        <v>-20073</v>
      </c>
    </row>
    <row r="238" customFormat="false" ht="12.75" hidden="false" customHeight="false" outlineLevel="0" collapsed="false">
      <c r="C238" s="40" t="s">
        <v>258</v>
      </c>
      <c r="D238" s="27" t="n">
        <v>6181</v>
      </c>
      <c r="E238" s="28" t="n">
        <v>37334</v>
      </c>
      <c r="F238" s="29"/>
      <c r="G238" s="30"/>
      <c r="H238" s="30" t="n">
        <v>-25463</v>
      </c>
      <c r="I238" s="31"/>
      <c r="J238" s="32" t="n">
        <f aca="false">F238+H238</f>
        <v>-25463</v>
      </c>
      <c r="K238" s="33" t="n">
        <f aca="false">G238+I238</f>
        <v>0</v>
      </c>
      <c r="L238" s="34" t="n">
        <f aca="false">J238+K238</f>
        <v>-25463</v>
      </c>
    </row>
    <row r="239" customFormat="false" ht="12.75" hidden="false" customHeight="false" outlineLevel="0" collapsed="false">
      <c r="C239" s="40" t="s">
        <v>259</v>
      </c>
      <c r="D239" s="27" t="n">
        <v>164238</v>
      </c>
      <c r="E239" s="28" t="n">
        <v>37228</v>
      </c>
      <c r="F239" s="29" t="n">
        <v>-26633</v>
      </c>
      <c r="G239" s="30"/>
      <c r="H239" s="30"/>
      <c r="I239" s="31"/>
      <c r="J239" s="32" t="n">
        <f aca="false">F239+H239</f>
        <v>-26633</v>
      </c>
      <c r="K239" s="33" t="n">
        <f aca="false">G239+I239</f>
        <v>0</v>
      </c>
      <c r="L239" s="34" t="n">
        <f aca="false">J239+K239</f>
        <v>-26633</v>
      </c>
    </row>
    <row r="240" customFormat="false" ht="12.75" hidden="false" customHeight="false" outlineLevel="0" collapsed="false">
      <c r="C240" s="40" t="s">
        <v>260</v>
      </c>
      <c r="D240" s="27" t="n">
        <v>58392</v>
      </c>
      <c r="E240" s="28" t="n">
        <v>37334</v>
      </c>
      <c r="F240" s="29" t="n">
        <v>-27808</v>
      </c>
      <c r="G240" s="30"/>
      <c r="H240" s="30"/>
      <c r="I240" s="31"/>
      <c r="J240" s="32" t="n">
        <f aca="false">F240+H240</f>
        <v>-27808</v>
      </c>
      <c r="K240" s="33" t="n">
        <f aca="false">G240+I240</f>
        <v>0</v>
      </c>
      <c r="L240" s="34" t="n">
        <f aca="false">J240+K240</f>
        <v>-27808</v>
      </c>
    </row>
    <row r="241" customFormat="false" ht="12.75" hidden="false" customHeight="false" outlineLevel="0" collapsed="false">
      <c r="C241" s="40" t="s">
        <v>261</v>
      </c>
      <c r="D241" s="27" t="n">
        <v>94</v>
      </c>
      <c r="E241" s="28" t="n">
        <v>37334</v>
      </c>
      <c r="F241" s="29" t="n">
        <v>-30008</v>
      </c>
      <c r="G241" s="30"/>
      <c r="H241" s="30" t="n">
        <v>1489</v>
      </c>
      <c r="I241" s="31"/>
      <c r="J241" s="32" t="n">
        <f aca="false">F241+H241</f>
        <v>-28519</v>
      </c>
      <c r="K241" s="33" t="n">
        <f aca="false">G241+I241</f>
        <v>0</v>
      </c>
      <c r="L241" s="34" t="n">
        <f aca="false">J241+K241</f>
        <v>-28519</v>
      </c>
    </row>
    <row r="242" customFormat="false" ht="12.75" hidden="false" customHeight="false" outlineLevel="0" collapsed="false">
      <c r="C242" s="40" t="s">
        <v>262</v>
      </c>
      <c r="D242" s="27" t="n">
        <v>52595</v>
      </c>
      <c r="E242" s="28" t="n">
        <v>37231</v>
      </c>
      <c r="F242" s="29" t="n">
        <v>30222</v>
      </c>
      <c r="G242" s="30"/>
      <c r="H242" s="30" t="n">
        <v>-66496</v>
      </c>
      <c r="I242" s="31"/>
      <c r="J242" s="32" t="n">
        <f aca="false">F242+H242</f>
        <v>-36274</v>
      </c>
      <c r="K242" s="33" t="n">
        <f aca="false">G242+I242</f>
        <v>0</v>
      </c>
      <c r="L242" s="34" t="n">
        <f aca="false">J242+K242</f>
        <v>-36274</v>
      </c>
    </row>
    <row r="243" customFormat="false" ht="12.75" hidden="false" customHeight="false" outlineLevel="0" collapsed="false">
      <c r="C243" s="40" t="s">
        <v>263</v>
      </c>
      <c r="D243" s="27" t="n">
        <v>102348</v>
      </c>
      <c r="E243" s="28" t="n">
        <v>37224</v>
      </c>
      <c r="F243" s="29" t="n">
        <v>-42928</v>
      </c>
      <c r="G243" s="30"/>
      <c r="H243" s="30"/>
      <c r="I243" s="31"/>
      <c r="J243" s="32" t="n">
        <f aca="false">F243+H243</f>
        <v>-42928</v>
      </c>
      <c r="K243" s="33" t="n">
        <f aca="false">G243+I243</f>
        <v>0</v>
      </c>
      <c r="L243" s="34" t="n">
        <f aca="false">J243+K243</f>
        <v>-42928</v>
      </c>
    </row>
    <row r="244" customFormat="false" ht="12.75" hidden="false" customHeight="false" outlineLevel="0" collapsed="false">
      <c r="C244" s="40" t="s">
        <v>264</v>
      </c>
      <c r="D244" s="27" t="n">
        <v>202</v>
      </c>
      <c r="E244" s="28" t="n">
        <v>37226</v>
      </c>
      <c r="F244" s="29"/>
      <c r="G244" s="30"/>
      <c r="H244" s="30" t="n">
        <v>-43912</v>
      </c>
      <c r="I244" s="31"/>
      <c r="J244" s="32" t="n">
        <f aca="false">F244+H244</f>
        <v>-43912</v>
      </c>
      <c r="K244" s="33" t="n">
        <f aca="false">G244+I244</f>
        <v>0</v>
      </c>
      <c r="L244" s="34" t="n">
        <f aca="false">J244+K244</f>
        <v>-43912</v>
      </c>
    </row>
    <row r="245" customFormat="false" ht="12.75" hidden="false" customHeight="false" outlineLevel="0" collapsed="false">
      <c r="C245" s="40" t="s">
        <v>265</v>
      </c>
      <c r="D245" s="27" t="n">
        <v>49863</v>
      </c>
      <c r="E245" s="28" t="n">
        <v>37230</v>
      </c>
      <c r="F245" s="29"/>
      <c r="G245" s="30"/>
      <c r="H245" s="30" t="n">
        <v>-48757</v>
      </c>
      <c r="I245" s="31"/>
      <c r="J245" s="32" t="n">
        <f aca="false">F245+H245</f>
        <v>-48757</v>
      </c>
      <c r="K245" s="33" t="n">
        <f aca="false">G245+I245</f>
        <v>0</v>
      </c>
      <c r="L245" s="34" t="n">
        <f aca="false">J245+K245</f>
        <v>-48757</v>
      </c>
    </row>
    <row r="246" customFormat="false" ht="12.75" hidden="false" customHeight="false" outlineLevel="0" collapsed="false">
      <c r="C246" s="40" t="s">
        <v>266</v>
      </c>
      <c r="D246" s="27" t="n">
        <v>73741</v>
      </c>
      <c r="E246" s="28" t="n">
        <v>37334</v>
      </c>
      <c r="F246" s="29"/>
      <c r="G246" s="30"/>
      <c r="H246" s="30" t="n">
        <v>-58119</v>
      </c>
      <c r="I246" s="31"/>
      <c r="J246" s="32" t="n">
        <f aca="false">F246+H246</f>
        <v>-58119</v>
      </c>
      <c r="K246" s="33" t="n">
        <f aca="false">G246+I246</f>
        <v>0</v>
      </c>
      <c r="L246" s="34" t="n">
        <f aca="false">J246+K246</f>
        <v>-58119</v>
      </c>
    </row>
    <row r="247" customFormat="false" ht="12.75" hidden="false" customHeight="false" outlineLevel="0" collapsed="false">
      <c r="C247" s="40" t="s">
        <v>267</v>
      </c>
      <c r="D247" s="27" t="n">
        <v>159</v>
      </c>
      <c r="E247" s="28" t="n">
        <v>37225</v>
      </c>
      <c r="F247" s="29"/>
      <c r="G247" s="30"/>
      <c r="H247" s="30" t="n">
        <v>-61819</v>
      </c>
      <c r="I247" s="31" t="n">
        <v>512884</v>
      </c>
      <c r="J247" s="32" t="n">
        <f aca="false">F247+H247</f>
        <v>-61819</v>
      </c>
      <c r="K247" s="33" t="n">
        <f aca="false">G247+I247</f>
        <v>512884</v>
      </c>
      <c r="L247" s="34" t="n">
        <f aca="false">J247+K247</f>
        <v>451065</v>
      </c>
    </row>
    <row r="248" customFormat="false" ht="12.75" hidden="false" customHeight="false" outlineLevel="0" collapsed="false">
      <c r="C248" s="40" t="s">
        <v>268</v>
      </c>
      <c r="D248" s="27" t="n">
        <v>102342</v>
      </c>
      <c r="E248" s="28" t="n">
        <v>37228</v>
      </c>
      <c r="F248" s="29" t="n">
        <v>22100</v>
      </c>
      <c r="G248" s="30"/>
      <c r="H248" s="30" t="n">
        <v>-84435</v>
      </c>
      <c r="I248" s="31"/>
      <c r="J248" s="32" t="n">
        <f aca="false">F248+H248</f>
        <v>-62335</v>
      </c>
      <c r="K248" s="33" t="n">
        <f aca="false">G248+I248</f>
        <v>0</v>
      </c>
      <c r="L248" s="34" t="n">
        <f aca="false">J248+K248</f>
        <v>-62335</v>
      </c>
    </row>
    <row r="249" customFormat="false" ht="12.75" hidden="false" customHeight="false" outlineLevel="0" collapsed="false">
      <c r="C249" s="40" t="s">
        <v>269</v>
      </c>
      <c r="D249" s="27" t="n">
        <v>62225</v>
      </c>
      <c r="E249" s="28" t="n">
        <v>37227</v>
      </c>
      <c r="F249" s="29"/>
      <c r="G249" s="30"/>
      <c r="H249" s="30" t="n">
        <v>-64317</v>
      </c>
      <c r="I249" s="31" t="n">
        <v>-222003.08</v>
      </c>
      <c r="J249" s="32" t="n">
        <f aca="false">F249+H249</f>
        <v>-64317</v>
      </c>
      <c r="K249" s="33" t="n">
        <f aca="false">G249+I249</f>
        <v>-222003.08</v>
      </c>
      <c r="L249" s="34" t="n">
        <f aca="false">J249+K249</f>
        <v>-286320.08</v>
      </c>
    </row>
    <row r="250" customFormat="false" ht="12.75" hidden="false" customHeight="false" outlineLevel="0" collapsed="false">
      <c r="C250" s="40" t="s">
        <v>270</v>
      </c>
      <c r="D250" s="27" t="n">
        <v>87120</v>
      </c>
      <c r="E250" s="28" t="n">
        <v>37334</v>
      </c>
      <c r="F250" s="29" t="n">
        <v>-70219</v>
      </c>
      <c r="G250" s="30"/>
      <c r="H250" s="30"/>
      <c r="I250" s="31"/>
      <c r="J250" s="32" t="n">
        <f aca="false">F250+H250</f>
        <v>-70219</v>
      </c>
      <c r="K250" s="33" t="n">
        <f aca="false">G250+I250</f>
        <v>0</v>
      </c>
      <c r="L250" s="34" t="n">
        <f aca="false">J250+K250</f>
        <v>-70219</v>
      </c>
    </row>
    <row r="251" customFormat="false" ht="12.75" hidden="false" customHeight="false" outlineLevel="0" collapsed="false">
      <c r="C251" s="40" t="s">
        <v>271</v>
      </c>
      <c r="D251" s="27" t="n">
        <v>1005</v>
      </c>
      <c r="E251" s="28" t="n">
        <v>37334</v>
      </c>
      <c r="F251" s="29" t="n">
        <v>-449221</v>
      </c>
      <c r="G251" s="30"/>
      <c r="H251" s="30" t="n">
        <v>369481</v>
      </c>
      <c r="I251" s="31"/>
      <c r="J251" s="32" t="n">
        <f aca="false">F251+H251</f>
        <v>-79740</v>
      </c>
      <c r="K251" s="33" t="n">
        <f aca="false">G251+I251</f>
        <v>0</v>
      </c>
      <c r="L251" s="34" t="n">
        <f aca="false">J251+K251</f>
        <v>-79740</v>
      </c>
    </row>
    <row r="252" customFormat="false" ht="12.75" hidden="false" customHeight="false" outlineLevel="0" collapsed="false">
      <c r="C252" s="40" t="s">
        <v>272</v>
      </c>
      <c r="D252" s="27" t="n">
        <v>87111</v>
      </c>
      <c r="E252" s="28" t="n">
        <v>37334</v>
      </c>
      <c r="F252" s="29" t="n">
        <v>-104119</v>
      </c>
      <c r="G252" s="30"/>
      <c r="H252" s="30"/>
      <c r="I252" s="31"/>
      <c r="J252" s="32" t="n">
        <f aca="false">F252+H252</f>
        <v>-104119</v>
      </c>
      <c r="K252" s="33" t="n">
        <f aca="false">G252+I252</f>
        <v>0</v>
      </c>
      <c r="L252" s="34" t="n">
        <f aca="false">J252+K252</f>
        <v>-104119</v>
      </c>
    </row>
    <row r="253" customFormat="false" ht="12.75" hidden="false" customHeight="false" outlineLevel="0" collapsed="false">
      <c r="C253" s="40" t="s">
        <v>273</v>
      </c>
      <c r="D253" s="27" t="n">
        <v>27590</v>
      </c>
      <c r="E253" s="28" t="n">
        <v>37242</v>
      </c>
      <c r="F253" s="29" t="n">
        <v>-104424</v>
      </c>
      <c r="G253" s="30"/>
      <c r="H253" s="30"/>
      <c r="I253" s="31"/>
      <c r="J253" s="32" t="n">
        <f aca="false">F253+H253</f>
        <v>-104424</v>
      </c>
      <c r="K253" s="33" t="n">
        <f aca="false">G253+I253</f>
        <v>0</v>
      </c>
      <c r="L253" s="34" t="n">
        <f aca="false">J253+K253</f>
        <v>-104424</v>
      </c>
    </row>
    <row r="254" customFormat="false" ht="12.75" hidden="false" customHeight="false" outlineLevel="0" collapsed="false">
      <c r="C254" s="40" t="s">
        <v>274</v>
      </c>
      <c r="D254" s="27" t="n">
        <v>62200</v>
      </c>
      <c r="E254" s="28" t="n">
        <v>37243</v>
      </c>
      <c r="F254" s="29" t="n">
        <v>-109577</v>
      </c>
      <c r="G254" s="30"/>
      <c r="H254" s="30"/>
      <c r="I254" s="31"/>
      <c r="J254" s="32" t="n">
        <f aca="false">F254+H254</f>
        <v>-109577</v>
      </c>
      <c r="K254" s="33" t="n">
        <f aca="false">G254+I254</f>
        <v>0</v>
      </c>
      <c r="L254" s="34" t="n">
        <f aca="false">J254+K254</f>
        <v>-109577</v>
      </c>
    </row>
    <row r="255" customFormat="false" ht="12.75" hidden="false" customHeight="false" outlineLevel="0" collapsed="false">
      <c r="C255" s="40" t="s">
        <v>275</v>
      </c>
      <c r="D255" s="27" t="n">
        <v>56786</v>
      </c>
      <c r="E255" s="28" t="n">
        <v>37334</v>
      </c>
      <c r="F255" s="29"/>
      <c r="G255" s="30"/>
      <c r="H255" s="30" t="n">
        <v>-115819</v>
      </c>
      <c r="I255" s="31"/>
      <c r="J255" s="32" t="n">
        <f aca="false">F255+H255</f>
        <v>-115819</v>
      </c>
      <c r="K255" s="33" t="n">
        <f aca="false">G255+I255</f>
        <v>0</v>
      </c>
      <c r="L255" s="34" t="n">
        <f aca="false">J255+K255</f>
        <v>-115819</v>
      </c>
    </row>
    <row r="256" customFormat="false" ht="12.75" hidden="false" customHeight="false" outlineLevel="0" collapsed="false">
      <c r="C256" s="40" t="s">
        <v>276</v>
      </c>
      <c r="D256" s="27" t="n">
        <v>99243</v>
      </c>
      <c r="E256" s="28" t="n">
        <v>37228</v>
      </c>
      <c r="F256" s="29" t="n">
        <v>-126904</v>
      </c>
      <c r="G256" s="30"/>
      <c r="H256" s="30"/>
      <c r="I256" s="31"/>
      <c r="J256" s="32" t="n">
        <f aca="false">F256+H256</f>
        <v>-126904</v>
      </c>
      <c r="K256" s="33" t="n">
        <f aca="false">G256+I256</f>
        <v>0</v>
      </c>
      <c r="L256" s="34" t="n">
        <f aca="false">J256+K256</f>
        <v>-126904</v>
      </c>
    </row>
    <row r="257" customFormat="false" ht="12.75" hidden="false" customHeight="false" outlineLevel="0" collapsed="false">
      <c r="C257" s="40" t="s">
        <v>277</v>
      </c>
      <c r="D257" s="27" t="n">
        <v>66682</v>
      </c>
      <c r="E257" s="28" t="n">
        <v>37334</v>
      </c>
      <c r="F257" s="29" t="n">
        <v>-130588</v>
      </c>
      <c r="G257" s="30"/>
      <c r="H257" s="30"/>
      <c r="I257" s="31"/>
      <c r="J257" s="32" t="n">
        <f aca="false">F257+H257</f>
        <v>-130588</v>
      </c>
      <c r="K257" s="33" t="n">
        <f aca="false">G257+I257</f>
        <v>0</v>
      </c>
      <c r="L257" s="34" t="n">
        <f aca="false">J257+K257</f>
        <v>-130588</v>
      </c>
    </row>
    <row r="258" customFormat="false" ht="12.75" hidden="false" customHeight="false" outlineLevel="0" collapsed="false">
      <c r="C258" s="40" t="s">
        <v>278</v>
      </c>
      <c r="D258" s="27" t="n">
        <v>70604</v>
      </c>
      <c r="E258" s="28" t="n">
        <v>37228</v>
      </c>
      <c r="F258" s="29" t="n">
        <v>139929</v>
      </c>
      <c r="G258" s="30"/>
      <c r="H258" s="30" t="n">
        <v>-281160</v>
      </c>
      <c r="I258" s="31"/>
      <c r="J258" s="32" t="n">
        <f aca="false">F258+H258</f>
        <v>-141231</v>
      </c>
      <c r="K258" s="33" t="n">
        <f aca="false">G258+I258</f>
        <v>0</v>
      </c>
      <c r="L258" s="34" t="n">
        <f aca="false">J258+K258</f>
        <v>-141231</v>
      </c>
    </row>
    <row r="259" customFormat="false" ht="12.75" hidden="false" customHeight="false" outlineLevel="0" collapsed="false">
      <c r="C259" s="40" t="s">
        <v>279</v>
      </c>
      <c r="D259" s="27" t="n">
        <v>98541</v>
      </c>
      <c r="E259" s="28" t="n">
        <v>37292</v>
      </c>
      <c r="F259" s="29" t="n">
        <v>-154864</v>
      </c>
      <c r="G259" s="30"/>
      <c r="H259" s="30"/>
      <c r="I259" s="31"/>
      <c r="J259" s="32" t="n">
        <f aca="false">F259+H259</f>
        <v>-154864</v>
      </c>
      <c r="K259" s="33" t="n">
        <f aca="false">G259+I259</f>
        <v>0</v>
      </c>
      <c r="L259" s="34" t="n">
        <f aca="false">J259+K259</f>
        <v>-154864</v>
      </c>
    </row>
    <row r="260" customFormat="false" ht="12.75" hidden="false" customHeight="false" outlineLevel="0" collapsed="false">
      <c r="C260" s="40" t="s">
        <v>280</v>
      </c>
      <c r="D260" s="27" t="n">
        <v>28326</v>
      </c>
      <c r="E260" s="28" t="n">
        <v>37228</v>
      </c>
      <c r="F260" s="29"/>
      <c r="G260" s="30"/>
      <c r="H260" s="30" t="n">
        <v>-157265</v>
      </c>
      <c r="I260" s="31"/>
      <c r="J260" s="32" t="n">
        <f aca="false">F260+H260</f>
        <v>-157265</v>
      </c>
      <c r="K260" s="33" t="n">
        <f aca="false">G260+I260</f>
        <v>0</v>
      </c>
      <c r="L260" s="34" t="n">
        <f aca="false">J260+K260</f>
        <v>-157265</v>
      </c>
    </row>
    <row r="261" customFormat="false" ht="12.75" hidden="false" customHeight="false" outlineLevel="0" collapsed="false">
      <c r="C261" s="40" t="s">
        <v>281</v>
      </c>
      <c r="D261" s="27" t="n">
        <v>60093</v>
      </c>
      <c r="E261" s="28" t="n">
        <v>37227</v>
      </c>
      <c r="F261" s="29"/>
      <c r="G261" s="30"/>
      <c r="H261" s="30" t="n">
        <v>-159743</v>
      </c>
      <c r="I261" s="31"/>
      <c r="J261" s="32" t="n">
        <f aca="false">F261+H261</f>
        <v>-159743</v>
      </c>
      <c r="K261" s="33" t="n">
        <f aca="false">G261+I261</f>
        <v>0</v>
      </c>
      <c r="L261" s="34" t="n">
        <f aca="false">J261+K261</f>
        <v>-159743</v>
      </c>
    </row>
    <row r="262" customFormat="false" ht="12.75" hidden="false" customHeight="false" outlineLevel="0" collapsed="false">
      <c r="C262" s="40" t="s">
        <v>282</v>
      </c>
      <c r="D262" s="27" t="n">
        <v>59471</v>
      </c>
      <c r="E262" s="28" t="n">
        <v>37235</v>
      </c>
      <c r="F262" s="29" t="n">
        <v>-178592</v>
      </c>
      <c r="G262" s="30"/>
      <c r="H262" s="30"/>
      <c r="I262" s="31"/>
      <c r="J262" s="32" t="n">
        <f aca="false">F262+H262</f>
        <v>-178592</v>
      </c>
      <c r="K262" s="33" t="n">
        <f aca="false">G262+I262</f>
        <v>0</v>
      </c>
      <c r="L262" s="34" t="n">
        <f aca="false">J262+K262</f>
        <v>-178592</v>
      </c>
    </row>
    <row r="263" customFormat="false" ht="12.75" hidden="false" customHeight="false" outlineLevel="0" collapsed="false">
      <c r="C263" s="40" t="s">
        <v>283</v>
      </c>
      <c r="D263" s="27" t="n">
        <v>86611</v>
      </c>
      <c r="E263" s="28" t="n">
        <v>37228</v>
      </c>
      <c r="F263" s="29" t="n">
        <v>-190367</v>
      </c>
      <c r="G263" s="30"/>
      <c r="H263" s="30"/>
      <c r="I263" s="31"/>
      <c r="J263" s="32" t="n">
        <f aca="false">F263+H263</f>
        <v>-190367</v>
      </c>
      <c r="K263" s="33" t="n">
        <f aca="false">G263+I263</f>
        <v>0</v>
      </c>
      <c r="L263" s="34" t="n">
        <f aca="false">J263+K263</f>
        <v>-190367</v>
      </c>
    </row>
    <row r="264" customFormat="false" ht="12.75" hidden="false" customHeight="false" outlineLevel="0" collapsed="false">
      <c r="C264" s="40" t="s">
        <v>284</v>
      </c>
      <c r="D264" s="27" t="n">
        <v>80127</v>
      </c>
      <c r="E264" s="28" t="n">
        <v>37228</v>
      </c>
      <c r="F264" s="29"/>
      <c r="G264" s="30"/>
      <c r="H264" s="30" t="n">
        <v>-201700</v>
      </c>
      <c r="I264" s="31"/>
      <c r="J264" s="32" t="n">
        <f aca="false">F264+H264</f>
        <v>-201700</v>
      </c>
      <c r="K264" s="33" t="n">
        <f aca="false">G264+I264</f>
        <v>0</v>
      </c>
      <c r="L264" s="34" t="n">
        <f aca="false">J264+K264</f>
        <v>-201700</v>
      </c>
    </row>
    <row r="265" customFormat="false" ht="12.75" hidden="false" customHeight="false" outlineLevel="0" collapsed="false">
      <c r="C265" s="40" t="s">
        <v>285</v>
      </c>
      <c r="D265" s="27" t="n">
        <v>167032</v>
      </c>
      <c r="E265" s="28" t="n">
        <v>37334</v>
      </c>
      <c r="F265" s="29" t="n">
        <v>-212970</v>
      </c>
      <c r="G265" s="30"/>
      <c r="H265" s="30"/>
      <c r="I265" s="31"/>
      <c r="J265" s="32" t="n">
        <f aca="false">F265+H265</f>
        <v>-212970</v>
      </c>
      <c r="K265" s="33" t="n">
        <f aca="false">G265+I265</f>
        <v>0</v>
      </c>
      <c r="L265" s="34" t="n">
        <f aca="false">J265+K265</f>
        <v>-212970</v>
      </c>
    </row>
    <row r="266" customFormat="false" ht="12.75" hidden="false" customHeight="false" outlineLevel="0" collapsed="false">
      <c r="C266" s="40" t="s">
        <v>286</v>
      </c>
      <c r="D266" s="27" t="n">
        <v>48477</v>
      </c>
      <c r="E266" s="28" t="n">
        <v>37227</v>
      </c>
      <c r="F266" s="29"/>
      <c r="G266" s="30"/>
      <c r="H266" s="30" t="n">
        <v>-220481</v>
      </c>
      <c r="I266" s="31"/>
      <c r="J266" s="32" t="n">
        <f aca="false">F266+H266</f>
        <v>-220481</v>
      </c>
      <c r="K266" s="33" t="n">
        <f aca="false">G266+I266</f>
        <v>0</v>
      </c>
      <c r="L266" s="34" t="n">
        <f aca="false">J266+K266</f>
        <v>-220481</v>
      </c>
    </row>
    <row r="267" customFormat="false" ht="12.75" hidden="false" customHeight="false" outlineLevel="0" collapsed="false">
      <c r="C267" s="40" t="s">
        <v>287</v>
      </c>
      <c r="D267" s="27" t="n">
        <v>85442</v>
      </c>
      <c r="E267" s="28" t="n">
        <v>37236</v>
      </c>
      <c r="F267" s="29" t="n">
        <v>-235623</v>
      </c>
      <c r="G267" s="30"/>
      <c r="H267" s="30"/>
      <c r="I267" s="31"/>
      <c r="J267" s="32" t="n">
        <f aca="false">F267+H267</f>
        <v>-235623</v>
      </c>
      <c r="K267" s="33" t="n">
        <f aca="false">G267+I267</f>
        <v>0</v>
      </c>
      <c r="L267" s="34" t="n">
        <f aca="false">J267+K267</f>
        <v>-235623</v>
      </c>
    </row>
    <row r="268" customFormat="false" ht="12.75" hidden="false" customHeight="false" outlineLevel="0" collapsed="false">
      <c r="C268" s="40" t="s">
        <v>288</v>
      </c>
      <c r="D268" s="27" t="n">
        <v>57700</v>
      </c>
      <c r="E268" s="28" t="n">
        <v>37238</v>
      </c>
      <c r="F268" s="29" t="n">
        <v>-243396</v>
      </c>
      <c r="G268" s="30"/>
      <c r="H268" s="30"/>
      <c r="I268" s="31"/>
      <c r="J268" s="32" t="n">
        <f aca="false">F268+H268</f>
        <v>-243396</v>
      </c>
      <c r="K268" s="33" t="n">
        <f aca="false">G268+I268</f>
        <v>0</v>
      </c>
      <c r="L268" s="34" t="n">
        <f aca="false">J268+K268</f>
        <v>-243396</v>
      </c>
    </row>
    <row r="269" customFormat="false" ht="12.75" hidden="false" customHeight="false" outlineLevel="0" collapsed="false">
      <c r="C269" s="40" t="s">
        <v>289</v>
      </c>
      <c r="D269" s="27" t="n">
        <v>73927</v>
      </c>
      <c r="E269" s="28" t="n">
        <v>37334</v>
      </c>
      <c r="F269" s="29"/>
      <c r="G269" s="30"/>
      <c r="H269" s="30" t="n">
        <v>-310210</v>
      </c>
      <c r="I269" s="31"/>
      <c r="J269" s="32" t="n">
        <f aca="false">F269+H269</f>
        <v>-310210</v>
      </c>
      <c r="K269" s="33" t="n">
        <f aca="false">G269+I269</f>
        <v>0</v>
      </c>
      <c r="L269" s="34" t="n">
        <f aca="false">J269+K269</f>
        <v>-310210</v>
      </c>
    </row>
    <row r="270" customFormat="false" ht="12.75" hidden="false" customHeight="false" outlineLevel="0" collapsed="false">
      <c r="C270" s="40" t="s">
        <v>290</v>
      </c>
      <c r="D270" s="27" t="n">
        <v>759</v>
      </c>
      <c r="E270" s="28" t="n">
        <v>37288</v>
      </c>
      <c r="F270" s="29" t="n">
        <v>-109125</v>
      </c>
      <c r="G270" s="30"/>
      <c r="H270" s="30" t="n">
        <v>-202234</v>
      </c>
      <c r="I270" s="31"/>
      <c r="J270" s="32" t="n">
        <f aca="false">F270+H270</f>
        <v>-311359</v>
      </c>
      <c r="K270" s="33" t="n">
        <f aca="false">G270+I270</f>
        <v>0</v>
      </c>
      <c r="L270" s="34" t="n">
        <f aca="false">J270+K270</f>
        <v>-311359</v>
      </c>
    </row>
    <row r="271" customFormat="false" ht="12.75" hidden="false" customHeight="false" outlineLevel="0" collapsed="false">
      <c r="C271" s="40" t="s">
        <v>291</v>
      </c>
      <c r="D271" s="27" t="n">
        <v>81506</v>
      </c>
      <c r="E271" s="28" t="n">
        <v>37286</v>
      </c>
      <c r="F271" s="29" t="n">
        <v>-362604</v>
      </c>
      <c r="G271" s="30"/>
      <c r="H271" s="30"/>
      <c r="I271" s="31"/>
      <c r="J271" s="32" t="n">
        <f aca="false">F271+H271</f>
        <v>-362604</v>
      </c>
      <c r="K271" s="33" t="n">
        <f aca="false">G271+I271</f>
        <v>0</v>
      </c>
      <c r="L271" s="34" t="n">
        <f aca="false">J271+K271</f>
        <v>-362604</v>
      </c>
    </row>
    <row r="272" customFormat="false" ht="12.75" hidden="false" customHeight="false" outlineLevel="0" collapsed="false">
      <c r="C272" s="40" t="s">
        <v>292</v>
      </c>
      <c r="D272" s="27" t="n">
        <v>57621</v>
      </c>
      <c r="E272" s="28" t="n">
        <v>37228</v>
      </c>
      <c r="F272" s="29"/>
      <c r="G272" s="30"/>
      <c r="H272" s="30" t="n">
        <v>-364019</v>
      </c>
      <c r="I272" s="31"/>
      <c r="J272" s="32" t="n">
        <f aca="false">F272+H272</f>
        <v>-364019</v>
      </c>
      <c r="K272" s="33" t="n">
        <f aca="false">G272+I272</f>
        <v>0</v>
      </c>
      <c r="L272" s="34" t="n">
        <f aca="false">J272+K272</f>
        <v>-364019</v>
      </c>
    </row>
    <row r="273" customFormat="false" ht="12.75" hidden="false" customHeight="false" outlineLevel="0" collapsed="false">
      <c r="C273" s="40" t="s">
        <v>293</v>
      </c>
      <c r="D273" s="27" t="n">
        <v>99995</v>
      </c>
      <c r="E273" s="28" t="n">
        <v>37228</v>
      </c>
      <c r="F273" s="29" t="n">
        <v>-381599</v>
      </c>
      <c r="G273" s="30"/>
      <c r="H273" s="30"/>
      <c r="I273" s="31"/>
      <c r="J273" s="32" t="n">
        <f aca="false">F273+H273</f>
        <v>-381599</v>
      </c>
      <c r="K273" s="33" t="n">
        <f aca="false">G273+I273</f>
        <v>0</v>
      </c>
      <c r="L273" s="34" t="n">
        <f aca="false">J273+K273</f>
        <v>-381599</v>
      </c>
    </row>
    <row r="274" customFormat="false" ht="12.75" hidden="false" customHeight="false" outlineLevel="0" collapsed="false">
      <c r="C274" s="40" t="s">
        <v>294</v>
      </c>
      <c r="D274" s="27" t="n">
        <v>45488</v>
      </c>
      <c r="E274" s="28" t="n">
        <v>37334</v>
      </c>
      <c r="F274" s="29"/>
      <c r="G274" s="30"/>
      <c r="H274" s="30" t="n">
        <v>-384987</v>
      </c>
      <c r="I274" s="31"/>
      <c r="J274" s="32" t="n">
        <f aca="false">F274+H274</f>
        <v>-384987</v>
      </c>
      <c r="K274" s="33" t="n">
        <f aca="false">G274+I274</f>
        <v>0</v>
      </c>
      <c r="L274" s="34" t="n">
        <f aca="false">J274+K274</f>
        <v>-384987</v>
      </c>
    </row>
    <row r="275" customFormat="false" ht="12.75" hidden="false" customHeight="false" outlineLevel="0" collapsed="false">
      <c r="C275" s="40" t="s">
        <v>295</v>
      </c>
      <c r="D275" s="27" t="n">
        <v>54438</v>
      </c>
      <c r="E275" s="28" t="n">
        <v>37227</v>
      </c>
      <c r="F275" s="29" t="n">
        <v>-400611</v>
      </c>
      <c r="G275" s="30"/>
      <c r="H275" s="30"/>
      <c r="I275" s="31"/>
      <c r="J275" s="32" t="n">
        <f aca="false">F275+H275</f>
        <v>-400611</v>
      </c>
      <c r="K275" s="33" t="n">
        <f aca="false">G275+I275</f>
        <v>0</v>
      </c>
      <c r="L275" s="34" t="n">
        <f aca="false">J275+K275</f>
        <v>-400611</v>
      </c>
    </row>
    <row r="276" customFormat="false" ht="12.75" hidden="false" customHeight="false" outlineLevel="0" collapsed="false">
      <c r="C276" s="40" t="s">
        <v>296</v>
      </c>
      <c r="D276" s="27" t="n">
        <v>12</v>
      </c>
      <c r="E276" s="28" t="n">
        <v>37228</v>
      </c>
      <c r="F276" s="29"/>
      <c r="G276" s="30"/>
      <c r="H276" s="30" t="n">
        <v>-466513</v>
      </c>
      <c r="I276" s="31"/>
      <c r="J276" s="32" t="n">
        <f aca="false">F276+H276</f>
        <v>-466513</v>
      </c>
      <c r="K276" s="33" t="n">
        <f aca="false">G276+I276</f>
        <v>0</v>
      </c>
      <c r="L276" s="34" t="n">
        <f aca="false">J276+K276</f>
        <v>-466513</v>
      </c>
    </row>
    <row r="277" customFormat="false" ht="12.75" hidden="false" customHeight="false" outlineLevel="0" collapsed="false">
      <c r="C277" s="40" t="s">
        <v>297</v>
      </c>
      <c r="D277" s="27" t="n">
        <v>237</v>
      </c>
      <c r="E277" s="28" t="n">
        <v>37334</v>
      </c>
      <c r="F277" s="29" t="n">
        <v>-480329</v>
      </c>
      <c r="G277" s="30"/>
      <c r="H277" s="30"/>
      <c r="I277" s="31"/>
      <c r="J277" s="32" t="n">
        <f aca="false">F277+H277</f>
        <v>-480329</v>
      </c>
      <c r="K277" s="33" t="n">
        <f aca="false">G277+I277</f>
        <v>0</v>
      </c>
      <c r="L277" s="34" t="n">
        <f aca="false">J277+K277</f>
        <v>-480329</v>
      </c>
    </row>
    <row r="278" customFormat="false" ht="12.75" hidden="false" customHeight="false" outlineLevel="0" collapsed="false">
      <c r="C278" s="40" t="s">
        <v>298</v>
      </c>
      <c r="D278" s="27" t="n">
        <v>65668</v>
      </c>
      <c r="E278" s="28" t="n">
        <v>37225</v>
      </c>
      <c r="F278" s="29" t="n">
        <v>-512335</v>
      </c>
      <c r="G278" s="30"/>
      <c r="H278" s="30" t="n">
        <v>27801</v>
      </c>
      <c r="I278" s="31"/>
      <c r="J278" s="32" t="n">
        <f aca="false">F278+H278</f>
        <v>-484534</v>
      </c>
      <c r="K278" s="33" t="n">
        <f aca="false">G278+I278</f>
        <v>0</v>
      </c>
      <c r="L278" s="34" t="n">
        <f aca="false">J278+K278</f>
        <v>-484534</v>
      </c>
    </row>
    <row r="279" customFormat="false" ht="12.75" hidden="false" customHeight="false" outlineLevel="0" collapsed="false">
      <c r="C279" s="40" t="s">
        <v>299</v>
      </c>
      <c r="D279" s="27" t="n">
        <v>89009</v>
      </c>
      <c r="E279" s="28" t="n">
        <v>37230</v>
      </c>
      <c r="F279" s="29" t="n">
        <v>-523511</v>
      </c>
      <c r="G279" s="30"/>
      <c r="H279" s="30"/>
      <c r="I279" s="31"/>
      <c r="J279" s="32" t="n">
        <f aca="false">F279+H279</f>
        <v>-523511</v>
      </c>
      <c r="K279" s="33" t="n">
        <f aca="false">G279+I279</f>
        <v>0</v>
      </c>
      <c r="L279" s="34" t="n">
        <f aca="false">J279+K279</f>
        <v>-523511</v>
      </c>
    </row>
    <row r="280" customFormat="false" ht="12.75" hidden="false" customHeight="false" outlineLevel="0" collapsed="false">
      <c r="C280" s="40" t="s">
        <v>300</v>
      </c>
      <c r="D280" s="27" t="n">
        <v>11187</v>
      </c>
      <c r="E280" s="28" t="n">
        <v>37224</v>
      </c>
      <c r="F280" s="29"/>
      <c r="G280" s="30"/>
      <c r="H280" s="30" t="n">
        <v>-555640</v>
      </c>
      <c r="I280" s="31"/>
      <c r="J280" s="32" t="n">
        <f aca="false">F280+H280</f>
        <v>-555640</v>
      </c>
      <c r="K280" s="33" t="n">
        <f aca="false">G280+I280</f>
        <v>0</v>
      </c>
      <c r="L280" s="34" t="n">
        <f aca="false">J280+K280</f>
        <v>-555640</v>
      </c>
    </row>
    <row r="281" customFormat="false" ht="12.75" hidden="false" customHeight="false" outlineLevel="0" collapsed="false">
      <c r="C281" s="40" t="s">
        <v>301</v>
      </c>
      <c r="D281" s="27" t="n">
        <v>33034</v>
      </c>
      <c r="E281" s="28" t="n">
        <v>37228</v>
      </c>
      <c r="F281" s="29"/>
      <c r="G281" s="30"/>
      <c r="H281" s="30" t="n">
        <v>-591287</v>
      </c>
      <c r="I281" s="31"/>
      <c r="J281" s="32" t="n">
        <f aca="false">F281+H281</f>
        <v>-591287</v>
      </c>
      <c r="K281" s="33" t="n">
        <f aca="false">G281+I281</f>
        <v>0</v>
      </c>
      <c r="L281" s="34" t="n">
        <f aca="false">J281+K281</f>
        <v>-591287</v>
      </c>
    </row>
    <row r="282" customFormat="false" ht="12.75" hidden="false" customHeight="false" outlineLevel="0" collapsed="false">
      <c r="C282" s="40" t="s">
        <v>302</v>
      </c>
      <c r="D282" s="27" t="n">
        <v>63781</v>
      </c>
      <c r="E282" s="28" t="n">
        <v>37228</v>
      </c>
      <c r="F282" s="29" t="n">
        <v>-592250</v>
      </c>
      <c r="G282" s="30"/>
      <c r="H282" s="30"/>
      <c r="I282" s="31"/>
      <c r="J282" s="32" t="n">
        <f aca="false">F282+H282</f>
        <v>-592250</v>
      </c>
      <c r="K282" s="33" t="n">
        <f aca="false">G282+I282</f>
        <v>0</v>
      </c>
      <c r="L282" s="34" t="n">
        <f aca="false">J282+K282</f>
        <v>-592250</v>
      </c>
    </row>
    <row r="283" customFormat="false" ht="12.75" hidden="false" customHeight="false" outlineLevel="0" collapsed="false">
      <c r="C283" s="40" t="s">
        <v>303</v>
      </c>
      <c r="D283" s="27" t="n">
        <v>63727</v>
      </c>
      <c r="E283" s="28" t="n">
        <v>37228</v>
      </c>
      <c r="F283" s="29" t="n">
        <v>-651643</v>
      </c>
      <c r="G283" s="30"/>
      <c r="H283" s="30"/>
      <c r="I283" s="31"/>
      <c r="J283" s="32" t="n">
        <f aca="false">F283+H283</f>
        <v>-651643</v>
      </c>
      <c r="K283" s="33" t="n">
        <f aca="false">G283+I283</f>
        <v>0</v>
      </c>
      <c r="L283" s="34" t="n">
        <f aca="false">J283+K283</f>
        <v>-651643</v>
      </c>
    </row>
    <row r="284" customFormat="false" ht="12.75" hidden="false" customHeight="false" outlineLevel="0" collapsed="false">
      <c r="C284" s="40" t="s">
        <v>304</v>
      </c>
      <c r="D284" s="27" t="n">
        <v>11313</v>
      </c>
      <c r="E284" s="28" t="n">
        <v>37224</v>
      </c>
      <c r="F284" s="29"/>
      <c r="G284" s="30"/>
      <c r="H284" s="30" t="n">
        <v>-674765</v>
      </c>
      <c r="I284" s="31"/>
      <c r="J284" s="32" t="n">
        <f aca="false">F284+H284</f>
        <v>-674765</v>
      </c>
      <c r="K284" s="33" t="n">
        <f aca="false">G284+I284</f>
        <v>0</v>
      </c>
      <c r="L284" s="34" t="n">
        <f aca="false">J284+K284</f>
        <v>-674765</v>
      </c>
    </row>
    <row r="285" customFormat="false" ht="12.75" hidden="false" customHeight="false" outlineLevel="0" collapsed="false">
      <c r="C285" s="40" t="s">
        <v>305</v>
      </c>
      <c r="D285" s="27" t="n">
        <v>74453</v>
      </c>
      <c r="E285" s="28" t="n">
        <v>37245</v>
      </c>
      <c r="F285" s="29" t="n">
        <v>-698714</v>
      </c>
      <c r="G285" s="30" t="n">
        <v>-1625300</v>
      </c>
      <c r="H285" s="30"/>
      <c r="I285" s="31"/>
      <c r="J285" s="32" t="n">
        <f aca="false">F285+H285</f>
        <v>-698714</v>
      </c>
      <c r="K285" s="33" t="n">
        <f aca="false">G285+I285</f>
        <v>-1625300</v>
      </c>
      <c r="L285" s="34" t="n">
        <f aca="false">J285+K285</f>
        <v>-2324014</v>
      </c>
    </row>
    <row r="286" customFormat="false" ht="12.75" hidden="false" customHeight="false" outlineLevel="0" collapsed="false">
      <c r="C286" s="40" t="s">
        <v>306</v>
      </c>
      <c r="D286" s="27" t="n">
        <v>49050</v>
      </c>
      <c r="E286" s="28" t="n">
        <v>37334</v>
      </c>
      <c r="F286" s="29"/>
      <c r="G286" s="30"/>
      <c r="H286" s="30" t="n">
        <v>-719155</v>
      </c>
      <c r="I286" s="31"/>
      <c r="J286" s="32" t="n">
        <f aca="false">F286+H286</f>
        <v>-719155</v>
      </c>
      <c r="K286" s="33" t="n">
        <f aca="false">G286+I286</f>
        <v>0</v>
      </c>
      <c r="L286" s="34" t="n">
        <f aca="false">J286+K286</f>
        <v>-719155</v>
      </c>
    </row>
    <row r="287" customFormat="false" ht="12.75" hidden="false" customHeight="false" outlineLevel="0" collapsed="false">
      <c r="C287" s="40" t="s">
        <v>307</v>
      </c>
      <c r="D287" s="27" t="n">
        <v>84234</v>
      </c>
      <c r="E287" s="28" t="n">
        <v>37227</v>
      </c>
      <c r="F287" s="29" t="n">
        <v>-723569</v>
      </c>
      <c r="G287" s="30"/>
      <c r="H287" s="30"/>
      <c r="I287" s="31"/>
      <c r="J287" s="32" t="n">
        <f aca="false">F287+H287</f>
        <v>-723569</v>
      </c>
      <c r="K287" s="33" t="n">
        <f aca="false">G287+I287</f>
        <v>0</v>
      </c>
      <c r="L287" s="34" t="n">
        <f aca="false">J287+K287</f>
        <v>-723569</v>
      </c>
    </row>
    <row r="288" customFormat="false" ht="12.75" hidden="false" customHeight="false" outlineLevel="0" collapsed="false">
      <c r="C288" s="40" t="s">
        <v>308</v>
      </c>
      <c r="D288" s="27" t="n">
        <v>232</v>
      </c>
      <c r="E288" s="28" t="n">
        <v>37228</v>
      </c>
      <c r="F288" s="29" t="n">
        <v>-669850</v>
      </c>
      <c r="G288" s="30"/>
      <c r="H288" s="30" t="n">
        <v>-55842</v>
      </c>
      <c r="I288" s="31"/>
      <c r="J288" s="32" t="n">
        <f aca="false">F288+H288</f>
        <v>-725692</v>
      </c>
      <c r="K288" s="33" t="n">
        <f aca="false">G288+I288</f>
        <v>0</v>
      </c>
      <c r="L288" s="34" t="n">
        <f aca="false">J288+K288</f>
        <v>-725692</v>
      </c>
    </row>
    <row r="289" customFormat="false" ht="12.75" hidden="false" customHeight="false" outlineLevel="0" collapsed="false">
      <c r="C289" s="40" t="s">
        <v>309</v>
      </c>
      <c r="D289" s="27" t="n">
        <v>86644</v>
      </c>
      <c r="E289" s="28" t="n">
        <v>37228</v>
      </c>
      <c r="F289" s="29" t="n">
        <v>-726072</v>
      </c>
      <c r="G289" s="30"/>
      <c r="H289" s="30"/>
      <c r="I289" s="31"/>
      <c r="J289" s="32" t="n">
        <f aca="false">F289+H289</f>
        <v>-726072</v>
      </c>
      <c r="K289" s="33" t="n">
        <f aca="false">G289+I289</f>
        <v>0</v>
      </c>
      <c r="L289" s="34" t="n">
        <f aca="false">J289+K289</f>
        <v>-726072</v>
      </c>
    </row>
    <row r="290" customFormat="false" ht="12.75" hidden="false" customHeight="false" outlineLevel="0" collapsed="false">
      <c r="C290" s="40" t="s">
        <v>310</v>
      </c>
      <c r="D290" s="27" t="n">
        <v>72209</v>
      </c>
      <c r="E290" s="28" t="n">
        <v>37228</v>
      </c>
      <c r="F290" s="29" t="n">
        <v>-868878</v>
      </c>
      <c r="G290" s="30"/>
      <c r="H290" s="30"/>
      <c r="I290" s="31"/>
      <c r="J290" s="32" t="n">
        <f aca="false">F290+H290</f>
        <v>-868878</v>
      </c>
      <c r="K290" s="33" t="n">
        <f aca="false">G290+I290</f>
        <v>0</v>
      </c>
      <c r="L290" s="34" t="n">
        <f aca="false">J290+K290</f>
        <v>-868878</v>
      </c>
    </row>
    <row r="291" customFormat="false" ht="12.75" hidden="false" customHeight="false" outlineLevel="0" collapsed="false">
      <c r="C291" s="40" t="s">
        <v>311</v>
      </c>
      <c r="D291" s="27" t="n">
        <v>77297</v>
      </c>
      <c r="E291" s="28" t="n">
        <v>37227</v>
      </c>
      <c r="F291" s="29" t="n">
        <v>-872151</v>
      </c>
      <c r="G291" s="30"/>
      <c r="H291" s="30"/>
      <c r="I291" s="31"/>
      <c r="J291" s="32" t="n">
        <f aca="false">F291+H291</f>
        <v>-872151</v>
      </c>
      <c r="K291" s="33" t="n">
        <f aca="false">G291+I291</f>
        <v>0</v>
      </c>
      <c r="L291" s="34" t="n">
        <f aca="false">J291+K291</f>
        <v>-872151</v>
      </c>
    </row>
    <row r="292" customFormat="false" ht="12.75" hidden="false" customHeight="false" outlineLevel="0" collapsed="false">
      <c r="C292" s="40" t="s">
        <v>312</v>
      </c>
      <c r="D292" s="27" t="n">
        <v>26427</v>
      </c>
      <c r="E292" s="28" t="n">
        <v>37230</v>
      </c>
      <c r="F292" s="29"/>
      <c r="G292" s="30"/>
      <c r="H292" s="30" t="n">
        <v>-931468</v>
      </c>
      <c r="I292" s="31"/>
      <c r="J292" s="32" t="n">
        <f aca="false">F292+H292</f>
        <v>-931468</v>
      </c>
      <c r="K292" s="33" t="n">
        <f aca="false">G292+I292</f>
        <v>0</v>
      </c>
      <c r="L292" s="34" t="n">
        <f aca="false">J292+K292</f>
        <v>-931468</v>
      </c>
    </row>
    <row r="293" customFormat="false" ht="12.75" hidden="false" customHeight="false" outlineLevel="0" collapsed="false">
      <c r="C293" s="40" t="s">
        <v>313</v>
      </c>
      <c r="D293" s="27" t="n">
        <v>58772</v>
      </c>
      <c r="E293" s="28" t="n">
        <v>37237</v>
      </c>
      <c r="F293" s="29" t="n">
        <v>-982746</v>
      </c>
      <c r="G293" s="30"/>
      <c r="H293" s="30" t="n">
        <v>7181</v>
      </c>
      <c r="I293" s="31"/>
      <c r="J293" s="32" t="n">
        <f aca="false">F293+H293</f>
        <v>-975565</v>
      </c>
      <c r="K293" s="33" t="n">
        <f aca="false">G293+I293</f>
        <v>0</v>
      </c>
      <c r="L293" s="34" t="n">
        <f aca="false">J293+K293</f>
        <v>-975565</v>
      </c>
    </row>
    <row r="294" customFormat="false" ht="12.75" hidden="false" customHeight="false" outlineLevel="0" collapsed="false">
      <c r="C294" s="40" t="s">
        <v>314</v>
      </c>
      <c r="D294" s="27" t="n">
        <v>34526</v>
      </c>
      <c r="E294" s="28" t="n">
        <v>37225</v>
      </c>
      <c r="F294" s="29"/>
      <c r="G294" s="30"/>
      <c r="H294" s="30" t="n">
        <v>-1026402</v>
      </c>
      <c r="I294" s="31"/>
      <c r="J294" s="32" t="n">
        <f aca="false">F294+H294</f>
        <v>-1026402</v>
      </c>
      <c r="K294" s="33" t="n">
        <f aca="false">G294+I294</f>
        <v>0</v>
      </c>
      <c r="L294" s="34" t="n">
        <f aca="false">J294+K294</f>
        <v>-1026402</v>
      </c>
    </row>
    <row r="295" customFormat="false" ht="12.75" hidden="false" customHeight="false" outlineLevel="0" collapsed="false">
      <c r="C295" s="40" t="s">
        <v>315</v>
      </c>
      <c r="D295" s="27" t="n">
        <v>84145</v>
      </c>
      <c r="E295" s="28" t="n">
        <v>37227</v>
      </c>
      <c r="F295" s="29" t="n">
        <v>-1036233</v>
      </c>
      <c r="G295" s="30"/>
      <c r="H295" s="30"/>
      <c r="I295" s="31"/>
      <c r="J295" s="32" t="n">
        <f aca="false">F295+H295</f>
        <v>-1036233</v>
      </c>
      <c r="K295" s="33" t="n">
        <f aca="false">G295+I295</f>
        <v>0</v>
      </c>
      <c r="L295" s="34" t="n">
        <f aca="false">J295+K295</f>
        <v>-1036233</v>
      </c>
    </row>
    <row r="296" customFormat="false" ht="12.75" hidden="false" customHeight="false" outlineLevel="0" collapsed="false">
      <c r="C296" s="40" t="s">
        <v>316</v>
      </c>
      <c r="D296" s="27" t="n">
        <v>99231</v>
      </c>
      <c r="E296" s="28" t="n">
        <v>37228</v>
      </c>
      <c r="F296" s="29" t="n">
        <v>-1098384</v>
      </c>
      <c r="G296" s="30"/>
      <c r="H296" s="30"/>
      <c r="I296" s="31"/>
      <c r="J296" s="32" t="n">
        <f aca="false">F296+H296</f>
        <v>-1098384</v>
      </c>
      <c r="K296" s="33" t="n">
        <f aca="false">G296+I296</f>
        <v>0</v>
      </c>
      <c r="L296" s="34" t="n">
        <f aca="false">J296+K296</f>
        <v>-1098384</v>
      </c>
    </row>
    <row r="297" customFormat="false" ht="12.75" hidden="false" customHeight="false" outlineLevel="0" collapsed="false">
      <c r="C297" s="40" t="s">
        <v>317</v>
      </c>
      <c r="D297" s="27" t="n">
        <v>98319</v>
      </c>
      <c r="E297" s="28" t="n">
        <v>37228</v>
      </c>
      <c r="F297" s="29" t="n">
        <v>-1196776</v>
      </c>
      <c r="G297" s="30"/>
      <c r="H297" s="30"/>
      <c r="I297" s="31"/>
      <c r="J297" s="32" t="n">
        <f aca="false">F297+H297</f>
        <v>-1196776</v>
      </c>
      <c r="K297" s="33" t="n">
        <f aca="false">G297+I297</f>
        <v>0</v>
      </c>
      <c r="L297" s="34" t="n">
        <f aca="false">J297+K297</f>
        <v>-1196776</v>
      </c>
    </row>
    <row r="298" customFormat="false" ht="12.75" hidden="false" customHeight="false" outlineLevel="0" collapsed="false">
      <c r="C298" s="40" t="s">
        <v>318</v>
      </c>
      <c r="D298" s="27" t="n">
        <v>2872</v>
      </c>
      <c r="E298" s="28" t="n">
        <v>37334</v>
      </c>
      <c r="F298" s="29" t="n">
        <v>-1422900</v>
      </c>
      <c r="G298" s="30"/>
      <c r="H298" s="30" t="n">
        <v>159512</v>
      </c>
      <c r="I298" s="31"/>
      <c r="J298" s="32" t="n">
        <f aca="false">F298+H298</f>
        <v>-1263388</v>
      </c>
      <c r="K298" s="33" t="n">
        <f aca="false">G298+I298</f>
        <v>0</v>
      </c>
      <c r="L298" s="34" t="n">
        <f aca="false">J298+K298</f>
        <v>-1263388</v>
      </c>
    </row>
    <row r="299" customFormat="false" ht="12.75" hidden="false" customHeight="false" outlineLevel="0" collapsed="false">
      <c r="C299" s="40" t="s">
        <v>319</v>
      </c>
      <c r="D299" s="27" t="n">
        <v>55776</v>
      </c>
      <c r="E299" s="28" t="n">
        <v>37229</v>
      </c>
      <c r="F299" s="29" t="n">
        <v>-1308781</v>
      </c>
      <c r="G299" s="30"/>
      <c r="H299" s="30"/>
      <c r="I299" s="31"/>
      <c r="J299" s="32" t="n">
        <f aca="false">F299+H299</f>
        <v>-1308781</v>
      </c>
      <c r="K299" s="33" t="n">
        <f aca="false">G299+I299</f>
        <v>0</v>
      </c>
      <c r="L299" s="34" t="n">
        <f aca="false">J299+K299</f>
        <v>-1308781</v>
      </c>
    </row>
    <row r="300" customFormat="false" ht="12.75" hidden="false" customHeight="false" outlineLevel="0" collapsed="false">
      <c r="C300" s="40" t="s">
        <v>320</v>
      </c>
      <c r="D300" s="27" t="n">
        <v>8</v>
      </c>
      <c r="E300" s="28" t="n">
        <v>37228</v>
      </c>
      <c r="F300" s="29" t="n">
        <v>-1510191</v>
      </c>
      <c r="G300" s="30"/>
      <c r="H300" s="30" t="n">
        <v>160260</v>
      </c>
      <c r="I300" s="31"/>
      <c r="J300" s="32" t="n">
        <f aca="false">F300+H300</f>
        <v>-1349931</v>
      </c>
      <c r="K300" s="33" t="n">
        <f aca="false">G300+I300</f>
        <v>0</v>
      </c>
      <c r="L300" s="34" t="n">
        <f aca="false">J300+K300</f>
        <v>-1349931</v>
      </c>
    </row>
    <row r="301" customFormat="false" ht="12.75" hidden="false" customHeight="false" outlineLevel="0" collapsed="false">
      <c r="C301" s="40" t="s">
        <v>321</v>
      </c>
      <c r="D301" s="27" t="n">
        <v>26313</v>
      </c>
      <c r="E301" s="28" t="n">
        <v>37225</v>
      </c>
      <c r="F301" s="29" t="n">
        <v>-1486282</v>
      </c>
      <c r="G301" s="30"/>
      <c r="H301" s="30"/>
      <c r="I301" s="31"/>
      <c r="J301" s="32" t="n">
        <f aca="false">F301+H301</f>
        <v>-1486282</v>
      </c>
      <c r="K301" s="33" t="n">
        <f aca="false">G301+I301</f>
        <v>0</v>
      </c>
      <c r="L301" s="34" t="n">
        <f aca="false">J301+K301</f>
        <v>-1486282</v>
      </c>
    </row>
    <row r="302" customFormat="false" ht="12.75" hidden="false" customHeight="false" outlineLevel="0" collapsed="false">
      <c r="C302" s="40" t="s">
        <v>322</v>
      </c>
      <c r="D302" s="61" t="n">
        <v>11108</v>
      </c>
      <c r="E302" s="62" t="n">
        <v>37228</v>
      </c>
      <c r="F302" s="29"/>
      <c r="G302" s="30"/>
      <c r="H302" s="30" t="n">
        <v>-1704927</v>
      </c>
      <c r="I302" s="31"/>
      <c r="J302" s="32" t="n">
        <f aca="false">F302+H302</f>
        <v>-1704927</v>
      </c>
      <c r="K302" s="33" t="n">
        <f aca="false">G302+I302</f>
        <v>0</v>
      </c>
      <c r="L302" s="34" t="n">
        <f aca="false">J302+K302</f>
        <v>-1704927</v>
      </c>
    </row>
    <row r="303" customFormat="false" ht="12.75" hidden="false" customHeight="false" outlineLevel="0" collapsed="false">
      <c r="C303" s="40" t="s">
        <v>323</v>
      </c>
      <c r="D303" s="27" t="n">
        <v>63925</v>
      </c>
      <c r="E303" s="28" t="n">
        <v>37227</v>
      </c>
      <c r="F303" s="29" t="n">
        <v>-1983904</v>
      </c>
      <c r="G303" s="30"/>
      <c r="H303" s="30"/>
      <c r="I303" s="31"/>
      <c r="J303" s="32" t="n">
        <f aca="false">F303+H303</f>
        <v>-1983904</v>
      </c>
      <c r="K303" s="33" t="n">
        <f aca="false">G303+I303</f>
        <v>0</v>
      </c>
      <c r="L303" s="34" t="n">
        <f aca="false">J303+K303</f>
        <v>-1983904</v>
      </c>
    </row>
    <row r="304" customFormat="false" ht="12.75" hidden="false" customHeight="false" outlineLevel="0" collapsed="false">
      <c r="C304" s="40" t="s">
        <v>324</v>
      </c>
      <c r="D304" s="27" t="n">
        <v>3996</v>
      </c>
      <c r="E304" s="28" t="n">
        <v>37229</v>
      </c>
      <c r="F304" s="29" t="n">
        <v>-2070172</v>
      </c>
      <c r="G304" s="30"/>
      <c r="H304" s="30"/>
      <c r="I304" s="31"/>
      <c r="J304" s="32" t="n">
        <f aca="false">F304+H304</f>
        <v>-2070172</v>
      </c>
      <c r="K304" s="33" t="n">
        <f aca="false">G304+I304</f>
        <v>0</v>
      </c>
      <c r="L304" s="34" t="n">
        <f aca="false">J304+K304</f>
        <v>-2070172</v>
      </c>
    </row>
    <row r="305" customFormat="false" ht="12.75" hidden="false" customHeight="false" outlineLevel="0" collapsed="false">
      <c r="C305" s="40" t="s">
        <v>325</v>
      </c>
      <c r="D305" s="27" t="n">
        <v>45791</v>
      </c>
      <c r="E305" s="28" t="n">
        <v>37228</v>
      </c>
      <c r="F305" s="29" t="n">
        <v>-2078075</v>
      </c>
      <c r="G305" s="30"/>
      <c r="H305" s="30"/>
      <c r="I305" s="31"/>
      <c r="J305" s="32" t="n">
        <f aca="false">F305+H305</f>
        <v>-2078075</v>
      </c>
      <c r="K305" s="33" t="n">
        <f aca="false">G305+I305</f>
        <v>0</v>
      </c>
      <c r="L305" s="34" t="n">
        <f aca="false">J305+K305</f>
        <v>-2078075</v>
      </c>
    </row>
    <row r="306" customFormat="false" ht="12.75" hidden="false" customHeight="false" outlineLevel="0" collapsed="false">
      <c r="C306" s="40" t="s">
        <v>326</v>
      </c>
      <c r="D306" s="27" t="n">
        <v>66242</v>
      </c>
      <c r="E306" s="28" t="n">
        <v>37238</v>
      </c>
      <c r="F306" s="29" t="n">
        <v>-2115737</v>
      </c>
      <c r="G306" s="30"/>
      <c r="H306" s="30"/>
      <c r="I306" s="31"/>
      <c r="J306" s="32" t="n">
        <f aca="false">F306+H306</f>
        <v>-2115737</v>
      </c>
      <c r="K306" s="33" t="n">
        <f aca="false">G306+I306</f>
        <v>0</v>
      </c>
      <c r="L306" s="34" t="n">
        <f aca="false">J306+K306</f>
        <v>-2115737</v>
      </c>
    </row>
    <row r="307" customFormat="false" ht="12.75" hidden="false" customHeight="false" outlineLevel="0" collapsed="false">
      <c r="C307" s="40" t="s">
        <v>327</v>
      </c>
      <c r="D307" s="27" t="n">
        <v>11134</v>
      </c>
      <c r="E307" s="28" t="n">
        <v>37223</v>
      </c>
      <c r="F307" s="29" t="n">
        <v>-2139458</v>
      </c>
      <c r="G307" s="30"/>
      <c r="H307" s="30"/>
      <c r="I307" s="31"/>
      <c r="J307" s="32" t="n">
        <f aca="false">F307+H307</f>
        <v>-2139458</v>
      </c>
      <c r="K307" s="33" t="n">
        <f aca="false">G307+I307</f>
        <v>0</v>
      </c>
      <c r="L307" s="34" t="n">
        <f aca="false">J307+K307</f>
        <v>-2139458</v>
      </c>
    </row>
    <row r="308" customFormat="false" ht="12.75" hidden="false" customHeight="false" outlineLevel="0" collapsed="false">
      <c r="C308" s="40" t="s">
        <v>328</v>
      </c>
      <c r="D308" s="27" t="n">
        <v>2970</v>
      </c>
      <c r="E308" s="28" t="n">
        <v>37334</v>
      </c>
      <c r="F308" s="29"/>
      <c r="G308" s="30"/>
      <c r="H308" s="30" t="n">
        <v>-2200537</v>
      </c>
      <c r="I308" s="31"/>
      <c r="J308" s="32" t="n">
        <f aca="false">F308+H308</f>
        <v>-2200537</v>
      </c>
      <c r="K308" s="33" t="n">
        <f aca="false">G308+I308</f>
        <v>0</v>
      </c>
      <c r="L308" s="34" t="n">
        <f aca="false">J308+K308</f>
        <v>-2200537</v>
      </c>
    </row>
    <row r="309" customFormat="false" ht="12.75" hidden="false" customHeight="false" outlineLevel="0" collapsed="false">
      <c r="C309" s="40" t="s">
        <v>329</v>
      </c>
      <c r="D309" s="27" t="n">
        <v>51880</v>
      </c>
      <c r="E309" s="28" t="n">
        <v>37225</v>
      </c>
      <c r="F309" s="29" t="n">
        <v>-2322681</v>
      </c>
      <c r="G309" s="30"/>
      <c r="H309" s="30"/>
      <c r="I309" s="31"/>
      <c r="J309" s="32" t="n">
        <f aca="false">F309+H309</f>
        <v>-2322681</v>
      </c>
      <c r="K309" s="33" t="n">
        <f aca="false">G309+I309</f>
        <v>0</v>
      </c>
      <c r="L309" s="34" t="n">
        <f aca="false">J309+K309</f>
        <v>-2322681</v>
      </c>
    </row>
    <row r="310" customFormat="false" ht="12.75" hidden="false" customHeight="false" outlineLevel="0" collapsed="false">
      <c r="C310" s="40" t="s">
        <v>330</v>
      </c>
      <c r="D310" s="27" t="n">
        <v>2325</v>
      </c>
      <c r="E310" s="28" t="n">
        <v>37228</v>
      </c>
      <c r="F310" s="29"/>
      <c r="G310" s="30"/>
      <c r="H310" s="30" t="n">
        <v>-2449722</v>
      </c>
      <c r="I310" s="31"/>
      <c r="J310" s="32" t="n">
        <f aca="false">F310+H310</f>
        <v>-2449722</v>
      </c>
      <c r="K310" s="33" t="n">
        <f aca="false">G310+I310</f>
        <v>0</v>
      </c>
      <c r="L310" s="34" t="n">
        <f aca="false">J310+K310</f>
        <v>-2449722</v>
      </c>
    </row>
    <row r="311" customFormat="false" ht="12.75" hidden="false" customHeight="false" outlineLevel="0" collapsed="false">
      <c r="C311" s="40" t="s">
        <v>331</v>
      </c>
      <c r="D311" s="27" t="n">
        <v>37810</v>
      </c>
      <c r="E311" s="28" t="n">
        <v>37228</v>
      </c>
      <c r="F311" s="29" t="n">
        <v>-2656013</v>
      </c>
      <c r="G311" s="30"/>
      <c r="H311" s="30"/>
      <c r="I311" s="31"/>
      <c r="J311" s="32" t="n">
        <f aca="false">F311+H311</f>
        <v>-2656013</v>
      </c>
      <c r="K311" s="33" t="n">
        <f aca="false">G311+I311</f>
        <v>0</v>
      </c>
      <c r="L311" s="34" t="n">
        <f aca="false">J311+K311</f>
        <v>-2656013</v>
      </c>
    </row>
    <row r="312" customFormat="false" ht="12.75" hidden="false" customHeight="false" outlineLevel="0" collapsed="false">
      <c r="C312" s="40" t="s">
        <v>332</v>
      </c>
      <c r="D312" s="27" t="n">
        <v>51593</v>
      </c>
      <c r="E312" s="28" t="n">
        <v>37228</v>
      </c>
      <c r="F312" s="29" t="n">
        <v>-2697637</v>
      </c>
      <c r="G312" s="30"/>
      <c r="H312" s="30"/>
      <c r="I312" s="31"/>
      <c r="J312" s="32" t="n">
        <f aca="false">F312+H312</f>
        <v>-2697637</v>
      </c>
      <c r="K312" s="33" t="n">
        <f aca="false">G312+I312</f>
        <v>0</v>
      </c>
      <c r="L312" s="34" t="n">
        <f aca="false">J312+K312</f>
        <v>-2697637</v>
      </c>
    </row>
    <row r="313" customFormat="false" ht="12.75" hidden="false" customHeight="false" outlineLevel="0" collapsed="false">
      <c r="C313" s="40" t="s">
        <v>333</v>
      </c>
      <c r="D313" s="27" t="n">
        <v>86208</v>
      </c>
      <c r="E313" s="28" t="n">
        <v>37228</v>
      </c>
      <c r="F313" s="29" t="n">
        <v>-2793126</v>
      </c>
      <c r="G313" s="30"/>
      <c r="H313" s="30" t="n">
        <v>87496</v>
      </c>
      <c r="I313" s="31"/>
      <c r="J313" s="32" t="n">
        <f aca="false">F313+H313</f>
        <v>-2705630</v>
      </c>
      <c r="K313" s="33" t="n">
        <f aca="false">G313+I313</f>
        <v>0</v>
      </c>
      <c r="L313" s="34" t="n">
        <f aca="false">J313+K313</f>
        <v>-2705630</v>
      </c>
    </row>
    <row r="314" customFormat="false" ht="12.75" hidden="false" customHeight="false" outlineLevel="0" collapsed="false">
      <c r="C314" s="40" t="s">
        <v>334</v>
      </c>
      <c r="D314" s="27" t="n">
        <v>71593</v>
      </c>
      <c r="E314" s="28" t="n">
        <v>37228</v>
      </c>
      <c r="F314" s="29" t="n">
        <v>-2709299</v>
      </c>
      <c r="G314" s="30"/>
      <c r="H314" s="30"/>
      <c r="I314" s="31"/>
      <c r="J314" s="32" t="n">
        <f aca="false">F314+H314</f>
        <v>-2709299</v>
      </c>
      <c r="K314" s="33" t="n">
        <f aca="false">G314+I314</f>
        <v>0</v>
      </c>
      <c r="L314" s="34" t="n">
        <f aca="false">J314+K314</f>
        <v>-2709299</v>
      </c>
    </row>
    <row r="315" customFormat="false" ht="12.75" hidden="false" customHeight="false" outlineLevel="0" collapsed="false">
      <c r="C315" s="40" t="s">
        <v>335</v>
      </c>
      <c r="D315" s="27" t="n">
        <v>220</v>
      </c>
      <c r="E315" s="28" t="n">
        <v>37225</v>
      </c>
      <c r="F315" s="29" t="n">
        <v>-2823731</v>
      </c>
      <c r="G315" s="30" t="n">
        <v>22500</v>
      </c>
      <c r="H315" s="30"/>
      <c r="I315" s="31"/>
      <c r="J315" s="32" t="n">
        <f aca="false">F315+H315</f>
        <v>-2823731</v>
      </c>
      <c r="K315" s="33" t="n">
        <f aca="false">G315+I315</f>
        <v>22500</v>
      </c>
      <c r="L315" s="34" t="n">
        <f aca="false">J315+K315</f>
        <v>-2801231</v>
      </c>
    </row>
    <row r="316" customFormat="false" ht="12.75" hidden="false" customHeight="false" outlineLevel="0" collapsed="false">
      <c r="C316" s="40" t="s">
        <v>336</v>
      </c>
      <c r="D316" s="27" t="n">
        <v>51275</v>
      </c>
      <c r="E316" s="28" t="n">
        <v>37228</v>
      </c>
      <c r="F316" s="29" t="n">
        <v>-2910989</v>
      </c>
      <c r="G316" s="30"/>
      <c r="H316" s="30"/>
      <c r="I316" s="31"/>
      <c r="J316" s="32" t="n">
        <f aca="false">F316+H316</f>
        <v>-2910989</v>
      </c>
      <c r="K316" s="33" t="n">
        <f aca="false">G316+I316</f>
        <v>0</v>
      </c>
      <c r="L316" s="34" t="n">
        <f aca="false">J316+K316</f>
        <v>-2910989</v>
      </c>
    </row>
    <row r="317" customFormat="false" ht="12.75" hidden="false" customHeight="false" outlineLevel="0" collapsed="false">
      <c r="C317" s="40" t="s">
        <v>337</v>
      </c>
      <c r="D317" s="27" t="n">
        <v>49333</v>
      </c>
      <c r="E317" s="28" t="n">
        <v>37238</v>
      </c>
      <c r="F317" s="29" t="n">
        <v>-2935953</v>
      </c>
      <c r="G317" s="30"/>
      <c r="H317" s="30"/>
      <c r="I317" s="31"/>
      <c r="J317" s="32" t="n">
        <f aca="false">F317+H317</f>
        <v>-2935953</v>
      </c>
      <c r="K317" s="33" t="n">
        <f aca="false">G317+I317</f>
        <v>0</v>
      </c>
      <c r="L317" s="34" t="n">
        <f aca="false">J317+K317</f>
        <v>-2935953</v>
      </c>
    </row>
    <row r="318" customFormat="false" ht="12.75" hidden="false" customHeight="false" outlineLevel="0" collapsed="false">
      <c r="C318" s="40" t="s">
        <v>338</v>
      </c>
      <c r="D318" s="27" t="n">
        <v>26425</v>
      </c>
      <c r="E318" s="28" t="n">
        <v>37228</v>
      </c>
      <c r="F318" s="29" t="n">
        <v>-3001383</v>
      </c>
      <c r="G318" s="30"/>
      <c r="H318" s="30"/>
      <c r="I318" s="31"/>
      <c r="J318" s="32" t="n">
        <f aca="false">F318+H318</f>
        <v>-3001383</v>
      </c>
      <c r="K318" s="33" t="n">
        <f aca="false">G318+I318</f>
        <v>0</v>
      </c>
      <c r="L318" s="34" t="n">
        <f aca="false">J318+K318</f>
        <v>-3001383</v>
      </c>
    </row>
    <row r="319" customFormat="false" ht="12.75" hidden="false" customHeight="false" outlineLevel="0" collapsed="false">
      <c r="C319" s="40" t="s">
        <v>339</v>
      </c>
      <c r="D319" s="27" t="n">
        <v>91219</v>
      </c>
      <c r="E319" s="28" t="n">
        <v>37228</v>
      </c>
      <c r="F319" s="29" t="n">
        <v>-3282870</v>
      </c>
      <c r="G319" s="30"/>
      <c r="H319" s="30" t="n">
        <v>15588</v>
      </c>
      <c r="I319" s="31"/>
      <c r="J319" s="32" t="n">
        <f aca="false">F319+H319</f>
        <v>-3267282</v>
      </c>
      <c r="K319" s="33" t="n">
        <f aca="false">G319+I319</f>
        <v>0</v>
      </c>
      <c r="L319" s="34" t="n">
        <f aca="false">J319+K319</f>
        <v>-3267282</v>
      </c>
    </row>
    <row r="320" customFormat="false" ht="12.75" hidden="false" customHeight="false" outlineLevel="0" collapsed="false">
      <c r="C320" s="40" t="s">
        <v>340</v>
      </c>
      <c r="D320" s="27" t="n">
        <v>58177</v>
      </c>
      <c r="E320" s="28" t="n">
        <v>37225</v>
      </c>
      <c r="F320" s="29" t="n">
        <v>-3443644</v>
      </c>
      <c r="G320" s="30"/>
      <c r="H320" s="30"/>
      <c r="I320" s="31"/>
      <c r="J320" s="32" t="n">
        <f aca="false">F320+H320</f>
        <v>-3443644</v>
      </c>
      <c r="K320" s="33" t="n">
        <f aca="false">G320+I320</f>
        <v>0</v>
      </c>
      <c r="L320" s="34" t="n">
        <f aca="false">J320+K320</f>
        <v>-3443644</v>
      </c>
    </row>
    <row r="321" customFormat="false" ht="12.75" hidden="false" customHeight="false" outlineLevel="0" collapsed="false">
      <c r="C321" s="40" t="s">
        <v>341</v>
      </c>
      <c r="D321" s="27" t="n">
        <v>3723</v>
      </c>
      <c r="E321" s="28" t="n">
        <v>37246</v>
      </c>
      <c r="F321" s="29" t="n">
        <v>-3522342</v>
      </c>
      <c r="G321" s="30"/>
      <c r="H321" s="30"/>
      <c r="I321" s="31"/>
      <c r="J321" s="32" t="n">
        <f aca="false">F321+H321</f>
        <v>-3522342</v>
      </c>
      <c r="K321" s="33" t="n">
        <f aca="false">G321+I321</f>
        <v>0</v>
      </c>
      <c r="L321" s="34" t="n">
        <f aca="false">J321+K321</f>
        <v>-3522342</v>
      </c>
    </row>
    <row r="322" customFormat="false" ht="12.75" hidden="false" customHeight="false" outlineLevel="0" collapsed="false">
      <c r="C322" s="40" t="s">
        <v>342</v>
      </c>
      <c r="D322" s="27" t="n">
        <v>49624</v>
      </c>
      <c r="E322" s="28" t="n">
        <v>37226</v>
      </c>
      <c r="F322" s="29" t="n">
        <v>-4596115</v>
      </c>
      <c r="G322" s="30"/>
      <c r="H322" s="30" t="n">
        <v>1816</v>
      </c>
      <c r="I322" s="31"/>
      <c r="J322" s="32" t="n">
        <f aca="false">F322+H322</f>
        <v>-4594299</v>
      </c>
      <c r="K322" s="33" t="n">
        <f aca="false">G322+I322</f>
        <v>0</v>
      </c>
      <c r="L322" s="34" t="n">
        <f aca="false">J322+K322</f>
        <v>-4594299</v>
      </c>
    </row>
    <row r="323" customFormat="false" ht="12.75" hidden="false" customHeight="false" outlineLevel="0" collapsed="false">
      <c r="C323" s="40" t="s">
        <v>343</v>
      </c>
      <c r="D323" s="27" t="n">
        <v>89380</v>
      </c>
      <c r="E323" s="28" t="n">
        <v>37242</v>
      </c>
      <c r="F323" s="29" t="n">
        <v>-4744238</v>
      </c>
      <c r="G323" s="30"/>
      <c r="H323" s="30"/>
      <c r="I323" s="31"/>
      <c r="J323" s="32" t="n">
        <f aca="false">F323+H323</f>
        <v>-4744238</v>
      </c>
      <c r="K323" s="33" t="n">
        <f aca="false">G323+I323</f>
        <v>0</v>
      </c>
      <c r="L323" s="34" t="n">
        <f aca="false">J323+K323</f>
        <v>-4744238</v>
      </c>
    </row>
    <row r="324" customFormat="false" ht="12.75" hidden="false" customHeight="false" outlineLevel="0" collapsed="false">
      <c r="C324" s="40" t="s">
        <v>344</v>
      </c>
      <c r="D324" s="27" t="n">
        <v>55286</v>
      </c>
      <c r="E324" s="28" t="n">
        <v>37227</v>
      </c>
      <c r="F324" s="29" t="n">
        <v>-4805853</v>
      </c>
      <c r="G324" s="30"/>
      <c r="H324" s="30"/>
      <c r="I324" s="31"/>
      <c r="J324" s="32" t="n">
        <f aca="false">F324+H324</f>
        <v>-4805853</v>
      </c>
      <c r="K324" s="33" t="n">
        <f aca="false">G324+I324</f>
        <v>0</v>
      </c>
      <c r="L324" s="34" t="n">
        <f aca="false">J324+K324</f>
        <v>-4805853</v>
      </c>
    </row>
    <row r="325" customFormat="false" ht="12.75" hidden="false" customHeight="false" outlineLevel="0" collapsed="false">
      <c r="C325" s="40" t="s">
        <v>345</v>
      </c>
      <c r="D325" s="27" t="n">
        <v>86886</v>
      </c>
      <c r="E325" s="28" t="n">
        <v>37225</v>
      </c>
      <c r="F325" s="29"/>
      <c r="G325" s="30"/>
      <c r="H325" s="30" t="n">
        <v>-4811373</v>
      </c>
      <c r="I325" s="31"/>
      <c r="J325" s="32" t="n">
        <f aca="false">F325+H325</f>
        <v>-4811373</v>
      </c>
      <c r="K325" s="33" t="n">
        <f aca="false">G325+I325</f>
        <v>0</v>
      </c>
      <c r="L325" s="34" t="n">
        <f aca="false">J325+K325</f>
        <v>-4811373</v>
      </c>
    </row>
    <row r="326" customFormat="false" ht="12.75" hidden="false" customHeight="false" outlineLevel="0" collapsed="false">
      <c r="C326" s="40" t="s">
        <v>346</v>
      </c>
      <c r="D326" s="27" t="n">
        <v>55900</v>
      </c>
      <c r="E326" s="28" t="n">
        <v>37228</v>
      </c>
      <c r="F326" s="29" t="n">
        <v>-5169415</v>
      </c>
      <c r="G326" s="30"/>
      <c r="H326" s="30"/>
      <c r="I326" s="31"/>
      <c r="J326" s="32" t="n">
        <f aca="false">F326+H326</f>
        <v>-5169415</v>
      </c>
      <c r="K326" s="33" t="n">
        <f aca="false">G326+I326</f>
        <v>0</v>
      </c>
      <c r="L326" s="34" t="n">
        <f aca="false">J326+K326</f>
        <v>-5169415</v>
      </c>
    </row>
    <row r="327" customFormat="false" ht="12.75" hidden="false" customHeight="false" outlineLevel="0" collapsed="false">
      <c r="C327" s="40" t="s">
        <v>347</v>
      </c>
      <c r="D327" s="27" t="n">
        <v>55947</v>
      </c>
      <c r="E327" s="28" t="n">
        <v>37243</v>
      </c>
      <c r="F327" s="29" t="n">
        <v>-5234913</v>
      </c>
      <c r="G327" s="30"/>
      <c r="H327" s="30"/>
      <c r="I327" s="31"/>
      <c r="J327" s="32" t="n">
        <f aca="false">F327+H327</f>
        <v>-5234913</v>
      </c>
      <c r="K327" s="33" t="n">
        <f aca="false">G327+I327</f>
        <v>0</v>
      </c>
      <c r="L327" s="34" t="n">
        <f aca="false">J327+K327</f>
        <v>-5234913</v>
      </c>
    </row>
    <row r="328" customFormat="false" ht="12.75" hidden="false" customHeight="false" outlineLevel="0" collapsed="false">
      <c r="C328" s="40" t="s">
        <v>348</v>
      </c>
      <c r="D328" s="27" t="n">
        <v>53244</v>
      </c>
      <c r="E328" s="28" t="n">
        <v>37224</v>
      </c>
      <c r="F328" s="29"/>
      <c r="G328" s="30"/>
      <c r="H328" s="30" t="n">
        <v>-5251906</v>
      </c>
      <c r="I328" s="31"/>
      <c r="J328" s="32" t="n">
        <f aca="false">F328+H328</f>
        <v>-5251906</v>
      </c>
      <c r="K328" s="33" t="n">
        <f aca="false">G328+I328</f>
        <v>0</v>
      </c>
      <c r="L328" s="34" t="n">
        <f aca="false">J328+K328</f>
        <v>-5251906</v>
      </c>
    </row>
    <row r="329" customFormat="false" ht="12.75" hidden="false" customHeight="false" outlineLevel="0" collapsed="false">
      <c r="C329" s="40" t="s">
        <v>349</v>
      </c>
      <c r="D329" s="27" t="n">
        <v>1742</v>
      </c>
      <c r="E329" s="28" t="n">
        <v>37239</v>
      </c>
      <c r="F329" s="29" t="n">
        <v>-5315130</v>
      </c>
      <c r="G329" s="30"/>
      <c r="H329" s="30"/>
      <c r="I329" s="31"/>
      <c r="J329" s="32" t="n">
        <f aca="false">F329+H329</f>
        <v>-5315130</v>
      </c>
      <c r="K329" s="33" t="n">
        <f aca="false">G329+I329</f>
        <v>0</v>
      </c>
      <c r="L329" s="34" t="n">
        <f aca="false">J329+K329</f>
        <v>-5315130</v>
      </c>
    </row>
    <row r="330" customFormat="false" ht="12.75" hidden="false" customHeight="false" outlineLevel="0" collapsed="false">
      <c r="C330" s="40" t="s">
        <v>350</v>
      </c>
      <c r="D330" s="27" t="n">
        <v>11338</v>
      </c>
      <c r="E330" s="28" t="n">
        <v>37229</v>
      </c>
      <c r="F330" s="29" t="n">
        <v>-5322304</v>
      </c>
      <c r="G330" s="30"/>
      <c r="H330" s="30"/>
      <c r="I330" s="31"/>
      <c r="J330" s="32" t="n">
        <f aca="false">F330+H330</f>
        <v>-5322304</v>
      </c>
      <c r="K330" s="33" t="n">
        <f aca="false">G330+I330</f>
        <v>0</v>
      </c>
      <c r="L330" s="34" t="n">
        <f aca="false">J330+K330</f>
        <v>-5322304</v>
      </c>
    </row>
    <row r="331" customFormat="false" ht="12.75" hidden="false" customHeight="false" outlineLevel="0" collapsed="false">
      <c r="C331" s="40" t="s">
        <v>351</v>
      </c>
      <c r="D331" s="27" t="n">
        <v>53461</v>
      </c>
      <c r="E331" s="28" t="n">
        <v>37228</v>
      </c>
      <c r="F331" s="29" t="n">
        <v>-6785859</v>
      </c>
      <c r="G331" s="30"/>
      <c r="H331" s="30" t="n">
        <v>20740</v>
      </c>
      <c r="I331" s="31"/>
      <c r="J331" s="32" t="n">
        <f aca="false">F331+H331</f>
        <v>-6765119</v>
      </c>
      <c r="K331" s="33" t="n">
        <f aca="false">G331+I331</f>
        <v>0</v>
      </c>
      <c r="L331" s="34" t="n">
        <f aca="false">J331+K331</f>
        <v>-6765119</v>
      </c>
    </row>
    <row r="332" customFormat="false" ht="12.75" hidden="false" customHeight="false" outlineLevel="0" collapsed="false">
      <c r="C332" s="40" t="s">
        <v>352</v>
      </c>
      <c r="D332" s="27" t="n">
        <v>152235</v>
      </c>
      <c r="E332" s="28" t="n">
        <v>37231</v>
      </c>
      <c r="F332" s="29" t="n">
        <v>-6991550</v>
      </c>
      <c r="G332" s="30"/>
      <c r="H332" s="30"/>
      <c r="I332" s="31"/>
      <c r="J332" s="32" t="n">
        <f aca="false">F332+H332</f>
        <v>-6991550</v>
      </c>
      <c r="K332" s="33" t="n">
        <f aca="false">G332+I332</f>
        <v>0</v>
      </c>
      <c r="L332" s="34" t="n">
        <f aca="false">J332+K332</f>
        <v>-6991550</v>
      </c>
    </row>
    <row r="333" customFormat="false" ht="12.75" hidden="false" customHeight="false" outlineLevel="0" collapsed="false">
      <c r="C333" s="40" t="s">
        <v>353</v>
      </c>
      <c r="D333" s="27" t="n">
        <v>65165</v>
      </c>
      <c r="E333" s="28" t="n">
        <v>37227</v>
      </c>
      <c r="F333" s="29" t="n">
        <v>-7229852</v>
      </c>
      <c r="G333" s="30"/>
      <c r="H333" s="30" t="n">
        <v>36147</v>
      </c>
      <c r="I333" s="31"/>
      <c r="J333" s="32" t="n">
        <f aca="false">F333+H333</f>
        <v>-7193705</v>
      </c>
      <c r="K333" s="33" t="n">
        <f aca="false">G333+I333</f>
        <v>0</v>
      </c>
      <c r="L333" s="34" t="n">
        <f aca="false">J333+K333</f>
        <v>-7193705</v>
      </c>
    </row>
    <row r="334" customFormat="false" ht="12.75" hidden="false" customHeight="false" outlineLevel="0" collapsed="false">
      <c r="C334" s="40" t="s">
        <v>354</v>
      </c>
      <c r="D334" s="27" t="n">
        <v>49935</v>
      </c>
      <c r="E334" s="28" t="n">
        <v>37224</v>
      </c>
      <c r="F334" s="29" t="n">
        <v>-7750579</v>
      </c>
      <c r="G334" s="30"/>
      <c r="H334" s="30" t="n">
        <v>373322</v>
      </c>
      <c r="I334" s="31"/>
      <c r="J334" s="32" t="n">
        <f aca="false">F334+H334</f>
        <v>-7377257</v>
      </c>
      <c r="K334" s="33" t="n">
        <f aca="false">G334+I334</f>
        <v>0</v>
      </c>
      <c r="L334" s="34" t="n">
        <f aca="false">J334+K334</f>
        <v>-7377257</v>
      </c>
    </row>
    <row r="335" customFormat="false" ht="12.75" hidden="false" customHeight="false" outlineLevel="0" collapsed="false">
      <c r="C335" s="40" t="s">
        <v>355</v>
      </c>
      <c r="D335" s="27" t="n">
        <v>21474</v>
      </c>
      <c r="E335" s="28" t="n">
        <v>37228</v>
      </c>
      <c r="F335" s="29" t="n">
        <v>-7402839</v>
      </c>
      <c r="G335" s="30"/>
      <c r="H335" s="30"/>
      <c r="I335" s="31"/>
      <c r="J335" s="32" t="n">
        <f aca="false">F335+H335</f>
        <v>-7402839</v>
      </c>
      <c r="K335" s="33" t="n">
        <f aca="false">G335+I335</f>
        <v>0</v>
      </c>
      <c r="L335" s="34" t="n">
        <f aca="false">J335+K335</f>
        <v>-7402839</v>
      </c>
    </row>
    <row r="336" customFormat="false" ht="12.75" hidden="false" customHeight="false" outlineLevel="0" collapsed="false">
      <c r="C336" s="40" t="s">
        <v>356</v>
      </c>
      <c r="D336" s="27" t="n">
        <v>2767</v>
      </c>
      <c r="E336" s="28" t="n">
        <v>37225</v>
      </c>
      <c r="F336" s="29" t="n">
        <v>-7998148</v>
      </c>
      <c r="G336" s="30" t="n">
        <v>676200</v>
      </c>
      <c r="H336" s="30"/>
      <c r="I336" s="31"/>
      <c r="J336" s="32" t="n">
        <f aca="false">F336+H336</f>
        <v>-7998148</v>
      </c>
      <c r="K336" s="33" t="n">
        <f aca="false">G336+I336</f>
        <v>676200</v>
      </c>
      <c r="L336" s="34" t="n">
        <f aca="false">J336+K336</f>
        <v>-7321948</v>
      </c>
    </row>
    <row r="337" customFormat="false" ht="12.75" hidden="false" customHeight="false" outlineLevel="0" collapsed="false">
      <c r="C337" s="40" t="s">
        <v>357</v>
      </c>
      <c r="D337" s="27" t="n">
        <v>93116</v>
      </c>
      <c r="E337" s="28" t="n">
        <v>37224</v>
      </c>
      <c r="F337" s="29" t="n">
        <v>-9075782</v>
      </c>
      <c r="G337" s="30" t="n">
        <v>954167.5</v>
      </c>
      <c r="H337" s="30"/>
      <c r="I337" s="31"/>
      <c r="J337" s="32" t="n">
        <f aca="false">F337+H337</f>
        <v>-9075782</v>
      </c>
      <c r="K337" s="33" t="n">
        <f aca="false">G337+I337</f>
        <v>954167.5</v>
      </c>
      <c r="L337" s="34" t="n">
        <f aca="false">J337+K337</f>
        <v>-8121614.5</v>
      </c>
    </row>
    <row r="338" customFormat="false" ht="12.75" hidden="false" customHeight="false" outlineLevel="0" collapsed="false">
      <c r="C338" s="40" t="s">
        <v>358</v>
      </c>
      <c r="D338" s="27" t="n">
        <v>90640</v>
      </c>
      <c r="E338" s="28" t="n">
        <v>37228</v>
      </c>
      <c r="F338" s="29" t="n">
        <v>-9114679</v>
      </c>
      <c r="G338" s="30"/>
      <c r="H338" s="30"/>
      <c r="I338" s="31"/>
      <c r="J338" s="32" t="n">
        <f aca="false">F338+H338</f>
        <v>-9114679</v>
      </c>
      <c r="K338" s="33" t="n">
        <f aca="false">G338+I338</f>
        <v>0</v>
      </c>
      <c r="L338" s="34" t="n">
        <f aca="false">J338+K338</f>
        <v>-9114679</v>
      </c>
    </row>
    <row r="339" customFormat="false" ht="12.75" hidden="false" customHeight="false" outlineLevel="0" collapsed="false">
      <c r="C339" s="40" t="s">
        <v>359</v>
      </c>
      <c r="D339" s="27" t="n">
        <v>45</v>
      </c>
      <c r="E339" s="28" t="n">
        <v>37309</v>
      </c>
      <c r="F339" s="29" t="n">
        <v>-9306244</v>
      </c>
      <c r="G339" s="30"/>
      <c r="H339" s="30"/>
      <c r="I339" s="31"/>
      <c r="J339" s="32" t="n">
        <f aca="false">F339+H339</f>
        <v>-9306244</v>
      </c>
      <c r="K339" s="33" t="n">
        <f aca="false">G339+I339</f>
        <v>0</v>
      </c>
      <c r="L339" s="34" t="n">
        <f aca="false">J339+K339</f>
        <v>-9306244</v>
      </c>
    </row>
    <row r="340" customFormat="false" ht="12.75" hidden="false" customHeight="false" outlineLevel="0" collapsed="false">
      <c r="C340" s="40" t="s">
        <v>360</v>
      </c>
      <c r="D340" s="27" t="n">
        <v>85245</v>
      </c>
      <c r="E340" s="28" t="n">
        <v>37230</v>
      </c>
      <c r="F340" s="29" t="n">
        <v>-9347761</v>
      </c>
      <c r="G340" s="30"/>
      <c r="H340" s="30"/>
      <c r="I340" s="31"/>
      <c r="J340" s="32" t="n">
        <f aca="false">F340+H340</f>
        <v>-9347761</v>
      </c>
      <c r="K340" s="33" t="n">
        <f aca="false">G340+I340</f>
        <v>0</v>
      </c>
      <c r="L340" s="34" t="n">
        <f aca="false">J340+K340</f>
        <v>-9347761</v>
      </c>
    </row>
    <row r="341" customFormat="false" ht="12.75" hidden="false" customHeight="false" outlineLevel="0" collapsed="false">
      <c r="C341" s="40" t="s">
        <v>361</v>
      </c>
      <c r="D341" s="27" t="n">
        <v>29765</v>
      </c>
      <c r="E341" s="28" t="n">
        <v>37256</v>
      </c>
      <c r="F341" s="29"/>
      <c r="G341" s="30"/>
      <c r="H341" s="30" t="n">
        <v>-10490601</v>
      </c>
      <c r="I341" s="31"/>
      <c r="J341" s="32" t="n">
        <f aca="false">F341+H341</f>
        <v>-10490601</v>
      </c>
      <c r="K341" s="33" t="n">
        <f aca="false">G341+I341</f>
        <v>0</v>
      </c>
      <c r="L341" s="34" t="n">
        <f aca="false">J341+K341</f>
        <v>-10490601</v>
      </c>
    </row>
    <row r="342" customFormat="false" ht="12.75" hidden="false" customHeight="false" outlineLevel="0" collapsed="false">
      <c r="C342" s="40" t="s">
        <v>362</v>
      </c>
      <c r="D342" s="27" t="n">
        <v>2818</v>
      </c>
      <c r="E342" s="28" t="n">
        <v>37228</v>
      </c>
      <c r="F342" s="29" t="n">
        <v>-11260315</v>
      </c>
      <c r="G342" s="30"/>
      <c r="H342" s="30"/>
      <c r="I342" s="31"/>
      <c r="J342" s="32" t="n">
        <f aca="false">F342+H342</f>
        <v>-11260315</v>
      </c>
      <c r="K342" s="33" t="n">
        <f aca="false">G342+I342</f>
        <v>0</v>
      </c>
      <c r="L342" s="34" t="n">
        <f aca="false">J342+K342</f>
        <v>-11260315</v>
      </c>
    </row>
    <row r="343" customFormat="false" ht="12.75" hidden="false" customHeight="false" outlineLevel="0" collapsed="false">
      <c r="C343" s="40" t="s">
        <v>363</v>
      </c>
      <c r="D343" s="27" t="n">
        <v>68274</v>
      </c>
      <c r="E343" s="28" t="n">
        <v>37227</v>
      </c>
      <c r="F343" s="29" t="n">
        <v>-11733138</v>
      </c>
      <c r="G343" s="30" t="n">
        <v>-5170833</v>
      </c>
      <c r="H343" s="30"/>
      <c r="I343" s="31"/>
      <c r="J343" s="32" t="n">
        <f aca="false">F343+H343</f>
        <v>-11733138</v>
      </c>
      <c r="K343" s="33" t="n">
        <f aca="false">G343+I343</f>
        <v>-5170833</v>
      </c>
      <c r="L343" s="34" t="n">
        <f aca="false">J343+K343</f>
        <v>-16903971</v>
      </c>
    </row>
    <row r="344" customFormat="false" ht="12.75" hidden="false" customHeight="false" outlineLevel="0" collapsed="false">
      <c r="C344" s="40" t="s">
        <v>364</v>
      </c>
      <c r="D344" s="27" t="n">
        <v>65334</v>
      </c>
      <c r="E344" s="28" t="n">
        <v>37228</v>
      </c>
      <c r="F344" s="29" t="n">
        <v>-12937382</v>
      </c>
      <c r="G344" s="30"/>
      <c r="H344" s="30" t="n">
        <v>1174013</v>
      </c>
      <c r="I344" s="31"/>
      <c r="J344" s="32" t="n">
        <f aca="false">F344+H344</f>
        <v>-11763369</v>
      </c>
      <c r="K344" s="33" t="n">
        <f aca="false">G344+I344</f>
        <v>0</v>
      </c>
      <c r="L344" s="34" t="n">
        <f aca="false">J344+K344</f>
        <v>-11763369</v>
      </c>
    </row>
    <row r="345" customFormat="false" ht="12.75" hidden="false" customHeight="false" outlineLevel="0" collapsed="false">
      <c r="C345" s="40" t="s">
        <v>365</v>
      </c>
      <c r="D345" s="27" t="n">
        <v>84273</v>
      </c>
      <c r="E345" s="28" t="n">
        <v>37225</v>
      </c>
      <c r="F345" s="29" t="n">
        <v>-11802239</v>
      </c>
      <c r="G345" s="30" t="n">
        <v>-3470691</v>
      </c>
      <c r="H345" s="30"/>
      <c r="I345" s="31"/>
      <c r="J345" s="32" t="n">
        <f aca="false">F345+H345</f>
        <v>-11802239</v>
      </c>
      <c r="K345" s="33" t="n">
        <f aca="false">G345+I345</f>
        <v>-3470691</v>
      </c>
      <c r="L345" s="34" t="n">
        <f aca="false">J345+K345</f>
        <v>-15272930</v>
      </c>
    </row>
    <row r="346" customFormat="false" ht="12.75" hidden="false" customHeight="false" outlineLevel="0" collapsed="false">
      <c r="C346" s="40" t="s">
        <v>366</v>
      </c>
      <c r="D346" s="27" t="n">
        <v>26226</v>
      </c>
      <c r="E346" s="28" t="n">
        <v>37274</v>
      </c>
      <c r="F346" s="29" t="n">
        <v>-13343684</v>
      </c>
      <c r="G346" s="30"/>
      <c r="H346" s="30"/>
      <c r="I346" s="31"/>
      <c r="J346" s="32" t="n">
        <f aca="false">F346+H346</f>
        <v>-13343684</v>
      </c>
      <c r="K346" s="33" t="n">
        <f aca="false">G346+I346</f>
        <v>0</v>
      </c>
      <c r="L346" s="34" t="n">
        <f aca="false">J346+K346</f>
        <v>-13343684</v>
      </c>
    </row>
    <row r="347" customFormat="false" ht="12.75" hidden="false" customHeight="false" outlineLevel="0" collapsed="false">
      <c r="C347" s="40" t="s">
        <v>367</v>
      </c>
      <c r="D347" s="27" t="n">
        <v>49298</v>
      </c>
      <c r="E347" s="28" t="n">
        <v>37223</v>
      </c>
      <c r="F347" s="29" t="n">
        <v>-13781739</v>
      </c>
      <c r="G347" s="30"/>
      <c r="H347" s="30" t="n">
        <v>-31040</v>
      </c>
      <c r="I347" s="31"/>
      <c r="J347" s="32" t="n">
        <f aca="false">F347+H347</f>
        <v>-13812779</v>
      </c>
      <c r="K347" s="33" t="n">
        <f aca="false">G347+I347</f>
        <v>0</v>
      </c>
      <c r="L347" s="34" t="n">
        <f aca="false">J347+K347</f>
        <v>-13812779</v>
      </c>
    </row>
    <row r="348" customFormat="false" ht="12.75" hidden="false" customHeight="false" outlineLevel="0" collapsed="false">
      <c r="C348" s="40" t="s">
        <v>368</v>
      </c>
      <c r="D348" s="27" t="n">
        <v>93119</v>
      </c>
      <c r="E348" s="28" t="n">
        <v>37224</v>
      </c>
      <c r="F348" s="29" t="n">
        <v>-14331989</v>
      </c>
      <c r="G348" s="30" t="n">
        <v>2620832.5</v>
      </c>
      <c r="H348" s="30"/>
      <c r="I348" s="31"/>
      <c r="J348" s="32" t="n">
        <f aca="false">F348+H348</f>
        <v>-14331989</v>
      </c>
      <c r="K348" s="33" t="n">
        <f aca="false">G348+I348</f>
        <v>2620832.5</v>
      </c>
      <c r="L348" s="34" t="n">
        <f aca="false">J348+K348</f>
        <v>-11711156.5</v>
      </c>
    </row>
    <row r="349" customFormat="false" ht="12.75" hidden="false" customHeight="false" outlineLevel="0" collapsed="false">
      <c r="C349" s="40" t="s">
        <v>369</v>
      </c>
      <c r="D349" s="27" t="n">
        <v>68856</v>
      </c>
      <c r="E349" s="28" t="n">
        <v>37229</v>
      </c>
      <c r="F349" s="29" t="n">
        <v>-15425025</v>
      </c>
      <c r="G349" s="30"/>
      <c r="H349" s="30" t="n">
        <v>5887</v>
      </c>
      <c r="I349" s="31"/>
      <c r="J349" s="32" t="n">
        <f aca="false">F349+H349</f>
        <v>-15419138</v>
      </c>
      <c r="K349" s="33" t="n">
        <f aca="false">G349+I349</f>
        <v>0</v>
      </c>
      <c r="L349" s="34" t="n">
        <f aca="false">J349+K349</f>
        <v>-15419138</v>
      </c>
    </row>
    <row r="350" customFormat="false" ht="12.75" hidden="false" customHeight="false" outlineLevel="0" collapsed="false">
      <c r="C350" s="40" t="s">
        <v>370</v>
      </c>
      <c r="D350" s="27" t="n">
        <v>208</v>
      </c>
      <c r="E350" s="28" t="n">
        <v>37225</v>
      </c>
      <c r="F350" s="29" t="n">
        <v>-16685208</v>
      </c>
      <c r="G350" s="30" t="n">
        <v>-15000</v>
      </c>
      <c r="H350" s="30" t="n">
        <v>43471</v>
      </c>
      <c r="I350" s="31"/>
      <c r="J350" s="32" t="n">
        <f aca="false">F350+H350</f>
        <v>-16641737</v>
      </c>
      <c r="K350" s="33" t="n">
        <f aca="false">G350+I350</f>
        <v>-15000</v>
      </c>
      <c r="L350" s="34" t="n">
        <f aca="false">J350+K350</f>
        <v>-16656737</v>
      </c>
    </row>
    <row r="351" customFormat="false" ht="12.75" hidden="false" customHeight="false" outlineLevel="0" collapsed="false">
      <c r="C351" s="40" t="s">
        <v>371</v>
      </c>
      <c r="D351" s="27" t="n">
        <v>58402</v>
      </c>
      <c r="E351" s="28" t="n">
        <v>37228</v>
      </c>
      <c r="F351" s="29" t="n">
        <v>-18028947</v>
      </c>
      <c r="G351" s="30"/>
      <c r="H351" s="30" t="n">
        <v>1181146</v>
      </c>
      <c r="I351" s="31"/>
      <c r="J351" s="32" t="n">
        <f aca="false">F351+H351</f>
        <v>-16847801</v>
      </c>
      <c r="K351" s="33" t="n">
        <f aca="false">G351+I351</f>
        <v>0</v>
      </c>
      <c r="L351" s="34" t="n">
        <f aca="false">J351+K351</f>
        <v>-16847801</v>
      </c>
    </row>
    <row r="352" customFormat="false" ht="12.75" hidden="false" customHeight="false" outlineLevel="0" collapsed="false">
      <c r="C352" s="40" t="s">
        <v>372</v>
      </c>
      <c r="D352" s="27" t="n">
        <v>120</v>
      </c>
      <c r="E352" s="28" t="n">
        <v>37228</v>
      </c>
      <c r="F352" s="29" t="n">
        <v>-21756485</v>
      </c>
      <c r="G352" s="30"/>
      <c r="H352" s="30" t="n">
        <v>-1282</v>
      </c>
      <c r="I352" s="31"/>
      <c r="J352" s="32" t="n">
        <f aca="false">F352+H352</f>
        <v>-21757767</v>
      </c>
      <c r="K352" s="33" t="n">
        <f aca="false">G352+I352</f>
        <v>0</v>
      </c>
      <c r="L352" s="34" t="n">
        <f aca="false">J352+K352</f>
        <v>-21757767</v>
      </c>
    </row>
    <row r="353" customFormat="false" ht="12.75" hidden="false" customHeight="false" outlineLevel="0" collapsed="false">
      <c r="C353" s="40" t="s">
        <v>373</v>
      </c>
      <c r="D353" s="27" t="n">
        <v>57399</v>
      </c>
      <c r="E353" s="28" t="n">
        <v>37228</v>
      </c>
      <c r="F353" s="29" t="n">
        <v>-30223324</v>
      </c>
      <c r="G353" s="30" t="n">
        <v>-1025192.06</v>
      </c>
      <c r="H353" s="30" t="n">
        <v>593277</v>
      </c>
      <c r="I353" s="31"/>
      <c r="J353" s="32" t="n">
        <f aca="false">F353+H353</f>
        <v>-29630047</v>
      </c>
      <c r="K353" s="33" t="n">
        <f aca="false">G353+I353</f>
        <v>-1025192.06</v>
      </c>
      <c r="L353" s="34" t="n">
        <f aca="false">J353+K353</f>
        <v>-30655239.06</v>
      </c>
    </row>
    <row r="354" customFormat="false" ht="12.75" hidden="false" customHeight="false" outlineLevel="0" collapsed="false">
      <c r="C354" s="40" t="s">
        <v>374</v>
      </c>
      <c r="D354" s="27" t="n">
        <v>55109</v>
      </c>
      <c r="E354" s="28" t="n">
        <v>37228</v>
      </c>
      <c r="F354" s="29" t="n">
        <v>-31952362</v>
      </c>
      <c r="G354" s="30"/>
      <c r="H354" s="30" t="n">
        <v>177475</v>
      </c>
      <c r="I354" s="31"/>
      <c r="J354" s="32" t="n">
        <f aca="false">F354+H354</f>
        <v>-31774887</v>
      </c>
      <c r="K354" s="33" t="n">
        <f aca="false">G354+I354</f>
        <v>0</v>
      </c>
      <c r="L354" s="34" t="n">
        <f aca="false">J354+K354</f>
        <v>-31774887</v>
      </c>
    </row>
    <row r="355" customFormat="false" ht="12.75" hidden="false" customHeight="false" outlineLevel="0" collapsed="false">
      <c r="C355" s="40" t="s">
        <v>375</v>
      </c>
      <c r="D355" s="27" t="n">
        <v>51129</v>
      </c>
      <c r="E355" s="28" t="n">
        <v>37244</v>
      </c>
      <c r="F355" s="29" t="n">
        <v>-34685463</v>
      </c>
      <c r="G355" s="30"/>
      <c r="H355" s="30"/>
      <c r="I355" s="31"/>
      <c r="J355" s="32" t="n">
        <f aca="false">F355+H355</f>
        <v>-34685463</v>
      </c>
      <c r="K355" s="33" t="n">
        <f aca="false">G355+I355</f>
        <v>0</v>
      </c>
      <c r="L355" s="34" t="n">
        <f aca="false">J355+K355</f>
        <v>-34685463</v>
      </c>
    </row>
    <row r="356" customFormat="false" ht="12.75" hidden="false" customHeight="false" outlineLevel="0" collapsed="false">
      <c r="C356" s="40" t="s">
        <v>376</v>
      </c>
      <c r="D356" s="27" t="n">
        <v>11135</v>
      </c>
      <c r="E356" s="28" t="n">
        <v>37224</v>
      </c>
      <c r="F356" s="29" t="n">
        <v>-36186366</v>
      </c>
      <c r="G356" s="30" t="n">
        <v>-3556250</v>
      </c>
      <c r="H356" s="30" t="n">
        <v>1242079</v>
      </c>
      <c r="I356" s="31"/>
      <c r="J356" s="32" t="n">
        <f aca="false">F356+H356</f>
        <v>-34944287</v>
      </c>
      <c r="K356" s="33" t="n">
        <f aca="false">G356+I356</f>
        <v>-3556250</v>
      </c>
      <c r="L356" s="34" t="n">
        <f aca="false">J356+K356</f>
        <v>-38500537</v>
      </c>
    </row>
    <row r="357" customFormat="false" ht="12.75" hidden="false" customHeight="false" outlineLevel="0" collapsed="false">
      <c r="C357" s="40" t="s">
        <v>377</v>
      </c>
      <c r="D357" s="27" t="n">
        <v>31699</v>
      </c>
      <c r="E357" s="28" t="n">
        <v>37259</v>
      </c>
      <c r="F357" s="29" t="n">
        <v>-41315871</v>
      </c>
      <c r="G357" s="30"/>
      <c r="H357" s="30" t="n">
        <v>-33556</v>
      </c>
      <c r="I357" s="31"/>
      <c r="J357" s="32" t="n">
        <f aca="false">F357+H357</f>
        <v>-41349427</v>
      </c>
      <c r="K357" s="33" t="n">
        <f aca="false">G357+I357</f>
        <v>0</v>
      </c>
      <c r="L357" s="34" t="n">
        <f aca="false">J357+K357</f>
        <v>-41349427</v>
      </c>
    </row>
    <row r="358" customFormat="false" ht="12.75" hidden="false" customHeight="false" outlineLevel="0" collapsed="false">
      <c r="C358" s="40" t="s">
        <v>378</v>
      </c>
      <c r="D358" s="27" t="n">
        <v>63051</v>
      </c>
      <c r="E358" s="28" t="n">
        <v>37228</v>
      </c>
      <c r="F358" s="29" t="n">
        <v>-41994094</v>
      </c>
      <c r="G358" s="30"/>
      <c r="H358" s="30"/>
      <c r="I358" s="31"/>
      <c r="J358" s="32" t="n">
        <f aca="false">F358+H358</f>
        <v>-41994094</v>
      </c>
      <c r="K358" s="33" t="n">
        <f aca="false">G358+I358</f>
        <v>0</v>
      </c>
      <c r="L358" s="34" t="n">
        <f aca="false">J358+K358</f>
        <v>-41994094</v>
      </c>
    </row>
    <row r="359" customFormat="false" ht="12.75" hidden="false" customHeight="false" outlineLevel="0" collapsed="false">
      <c r="C359" s="40" t="s">
        <v>379</v>
      </c>
      <c r="D359" s="27" t="n">
        <v>942</v>
      </c>
      <c r="E359" s="28" t="n">
        <v>37228</v>
      </c>
      <c r="F359" s="29" t="n">
        <v>-46850509</v>
      </c>
      <c r="G359" s="30"/>
      <c r="H359" s="30"/>
      <c r="I359" s="31"/>
      <c r="J359" s="32" t="n">
        <f aca="false">F359+H359</f>
        <v>-46850509</v>
      </c>
      <c r="K359" s="33" t="n">
        <f aca="false">G359+I359</f>
        <v>0</v>
      </c>
      <c r="L359" s="34" t="n">
        <f aca="false">J359+K359</f>
        <v>-46850509</v>
      </c>
    </row>
    <row r="360" customFormat="false" ht="12.75" hidden="false" customHeight="false" outlineLevel="0" collapsed="false">
      <c r="C360" s="40" t="s">
        <v>380</v>
      </c>
      <c r="D360" s="27" t="n">
        <v>62708</v>
      </c>
      <c r="E360" s="28" t="n">
        <v>37228</v>
      </c>
      <c r="F360" s="29" t="n">
        <v>-51076511</v>
      </c>
      <c r="G360" s="30"/>
      <c r="H360" s="30"/>
      <c r="I360" s="31"/>
      <c r="J360" s="32" t="n">
        <f aca="false">F360+H360</f>
        <v>-51076511</v>
      </c>
      <c r="K360" s="33" t="n">
        <f aca="false">G360+I360</f>
        <v>0</v>
      </c>
      <c r="L360" s="34" t="n">
        <f aca="false">J360+K360</f>
        <v>-51076511</v>
      </c>
    </row>
    <row r="361" customFormat="false" ht="12.75" hidden="false" customHeight="false" outlineLevel="0" collapsed="false">
      <c r="C361" s="40" t="s">
        <v>381</v>
      </c>
      <c r="D361" s="27" t="n">
        <v>56264</v>
      </c>
      <c r="E361" s="28" t="n">
        <v>37225</v>
      </c>
      <c r="F361" s="29" t="n">
        <v>-52642991</v>
      </c>
      <c r="G361" s="30" t="n">
        <v>46250</v>
      </c>
      <c r="H361" s="30" t="n">
        <v>-1339962</v>
      </c>
      <c r="I361" s="31" t="n">
        <v>89745</v>
      </c>
      <c r="J361" s="32" t="n">
        <f aca="false">F361+H361</f>
        <v>-53982953</v>
      </c>
      <c r="K361" s="33" t="n">
        <f aca="false">G361+I361</f>
        <v>135995</v>
      </c>
      <c r="L361" s="34" t="n">
        <f aca="false">J361+K361</f>
        <v>-53846958</v>
      </c>
    </row>
    <row r="362" customFormat="false" ht="12.75" hidden="false" customHeight="false" outlineLevel="0" collapsed="false">
      <c r="C362" s="40" t="s">
        <v>382</v>
      </c>
      <c r="D362" s="27" t="n">
        <v>70526</v>
      </c>
      <c r="E362" s="28" t="n">
        <v>37225</v>
      </c>
      <c r="F362" s="29" t="n">
        <v>-55829885</v>
      </c>
      <c r="G362" s="30" t="n">
        <v>-8736635</v>
      </c>
      <c r="H362" s="30"/>
      <c r="I362" s="31"/>
      <c r="J362" s="32" t="n">
        <f aca="false">F362+H362</f>
        <v>-55829885</v>
      </c>
      <c r="K362" s="33" t="n">
        <f aca="false">G362+I362</f>
        <v>-8736635</v>
      </c>
      <c r="L362" s="34" t="n">
        <f aca="false">J362+K362</f>
        <v>-64566520</v>
      </c>
    </row>
    <row r="363" customFormat="false" ht="12.75" hidden="false" customHeight="false" outlineLevel="0" collapsed="false">
      <c r="C363" s="40" t="s">
        <v>383</v>
      </c>
      <c r="D363" s="27" t="n">
        <v>34285</v>
      </c>
      <c r="E363" s="28" t="n">
        <v>37225</v>
      </c>
      <c r="F363" s="29"/>
      <c r="G363" s="30"/>
      <c r="H363" s="30" t="n">
        <v>-60812608</v>
      </c>
      <c r="I363" s="31"/>
      <c r="J363" s="32" t="n">
        <f aca="false">F363+H363</f>
        <v>-60812608</v>
      </c>
      <c r="K363" s="33" t="n">
        <f aca="false">G363+I363</f>
        <v>0</v>
      </c>
      <c r="L363" s="34" t="n">
        <f aca="false">J363+K363</f>
        <v>-60812608</v>
      </c>
    </row>
    <row r="364" customFormat="false" ht="12.75" hidden="false" customHeight="false" outlineLevel="0" collapsed="false">
      <c r="C364" s="40" t="s">
        <v>384</v>
      </c>
      <c r="D364" s="27" t="n">
        <v>246</v>
      </c>
      <c r="E364" s="28" t="n">
        <v>37225</v>
      </c>
      <c r="F364" s="29" t="n">
        <v>-62444259</v>
      </c>
      <c r="G364" s="30"/>
      <c r="H364" s="30"/>
      <c r="I364" s="31"/>
      <c r="J364" s="32" t="n">
        <f aca="false">F364+H364</f>
        <v>-62444259</v>
      </c>
      <c r="K364" s="33" t="n">
        <f aca="false">G364+I364</f>
        <v>0</v>
      </c>
      <c r="L364" s="34" t="n">
        <f aca="false">J364+K364</f>
        <v>-62444259</v>
      </c>
    </row>
    <row r="365" customFormat="false" ht="12.75" hidden="false" customHeight="false" outlineLevel="0" collapsed="false">
      <c r="C365" s="40" t="s">
        <v>385</v>
      </c>
      <c r="D365" s="27" t="n">
        <v>46709</v>
      </c>
      <c r="E365" s="28" t="n">
        <v>37228</v>
      </c>
      <c r="F365" s="29" t="n">
        <v>-65507917</v>
      </c>
      <c r="G365" s="30"/>
      <c r="H365" s="30" t="n">
        <v>112643</v>
      </c>
      <c r="I365" s="31"/>
      <c r="J365" s="32" t="n">
        <f aca="false">F365+H365</f>
        <v>-65395274</v>
      </c>
      <c r="K365" s="33" t="n">
        <f aca="false">G365+I365</f>
        <v>0</v>
      </c>
      <c r="L365" s="34" t="n">
        <f aca="false">J365+K365</f>
        <v>-65395274</v>
      </c>
    </row>
    <row r="366" customFormat="false" ht="12.75" hidden="false" customHeight="false" outlineLevel="0" collapsed="false">
      <c r="C366" s="40" t="s">
        <v>386</v>
      </c>
      <c r="D366" s="27" t="n">
        <v>64245</v>
      </c>
      <c r="E366" s="28" t="n">
        <v>37228</v>
      </c>
      <c r="F366" s="29" t="n">
        <v>-215786875</v>
      </c>
      <c r="G366" s="30"/>
      <c r="H366" s="30" t="n">
        <v>-408610</v>
      </c>
      <c r="I366" s="31"/>
      <c r="J366" s="32" t="n">
        <f aca="false">F366+H366</f>
        <v>-216195485</v>
      </c>
      <c r="K366" s="33" t="n">
        <f aca="false">G366+I366</f>
        <v>0</v>
      </c>
      <c r="L366" s="34" t="n">
        <f aca="false">J366+K366</f>
        <v>-216195485</v>
      </c>
    </row>
    <row r="367" customFormat="false" ht="12.75" hidden="false" customHeight="false" outlineLevel="0" collapsed="false">
      <c r="C367" s="40" t="s">
        <v>387</v>
      </c>
      <c r="D367" s="27" t="n">
        <v>51134</v>
      </c>
      <c r="E367" s="28" t="n">
        <v>37228</v>
      </c>
      <c r="F367" s="29" t="n">
        <v>14475076</v>
      </c>
      <c r="G367" s="30" t="n">
        <v>1003221</v>
      </c>
      <c r="H367" s="30" t="n">
        <v>-401667619</v>
      </c>
      <c r="I367" s="31"/>
      <c r="J367" s="32" t="n">
        <f aca="false">F367+H367</f>
        <v>-387192543</v>
      </c>
      <c r="K367" s="33" t="n">
        <f aca="false">G367+I367</f>
        <v>1003221</v>
      </c>
      <c r="L367" s="34" t="n">
        <f aca="false">J367+K367</f>
        <v>-386189322</v>
      </c>
    </row>
    <row r="368" customFormat="false" ht="12.75" hidden="false" customHeight="false" outlineLevel="0" collapsed="false">
      <c r="C368" s="40" t="s">
        <v>388</v>
      </c>
      <c r="D368" s="27" t="n">
        <v>53350</v>
      </c>
      <c r="E368" s="28" t="n">
        <v>37226</v>
      </c>
      <c r="F368" s="29" t="n">
        <v>-449165302</v>
      </c>
      <c r="G368" s="30"/>
      <c r="H368" s="30" t="n">
        <v>-6980351</v>
      </c>
      <c r="I368" s="31" t="n">
        <v>-3045698</v>
      </c>
      <c r="J368" s="32" t="n">
        <f aca="false">F368+H368</f>
        <v>-456145653</v>
      </c>
      <c r="K368" s="33" t="n">
        <f aca="false">G368+I368</f>
        <v>-3045698</v>
      </c>
      <c r="L368" s="34" t="n">
        <f aca="false">J368+K368</f>
        <v>-459191351</v>
      </c>
    </row>
    <row r="369" customFormat="false" ht="12.75" hidden="false" customHeight="false" outlineLevel="0" collapsed="false">
      <c r="C369" s="40" t="s">
        <v>389</v>
      </c>
      <c r="D369" s="27" t="n">
        <v>26712</v>
      </c>
      <c r="E369" s="28" t="n">
        <v>37224</v>
      </c>
      <c r="F369" s="29"/>
      <c r="G369" s="30"/>
      <c r="H369" s="30" t="n">
        <v>-1376262244</v>
      </c>
      <c r="I369" s="31"/>
      <c r="J369" s="32" t="n">
        <f aca="false">F369+H369</f>
        <v>-1376262244</v>
      </c>
      <c r="K369" s="33" t="n">
        <f aca="false">G369+I369</f>
        <v>0</v>
      </c>
      <c r="L369" s="34" t="n">
        <f aca="false">J369+K369</f>
        <v>-1376262244</v>
      </c>
    </row>
  </sheetData>
  <mergeCells count="1">
    <mergeCell ref="O18:S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2002-04-02T15:32:48Z</dcterms:created>
  <dc:creator>gcouch</dc:creator>
  <dc:description/>
  <dc:language>en-US</dc:language>
  <cp:lastModifiedBy>gcouch</cp:lastModifiedBy>
  <cp:lastPrinted>2002-04-02T18:42:56Z</cp:lastPrinted>
  <dcterms:modified xsi:type="dcterms:W3CDTF">2002-04-16T11:06:33Z</dcterms:modified>
  <cp:revision>0</cp:revision>
  <dc:subject/>
  <dc:title/>
</cp:coreProperties>
</file>