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LIST.XLS" sheetId="1" state="visible" r:id="rId3"/>
    <sheet name="E1.XLS " sheetId="2" state="visible" r:id="rId4"/>
    <sheet name="E8.XLS" sheetId="3" state="visible" r:id="rId5"/>
    <sheet name="E11.XLS" sheetId="4" state="visible" r:id="rId6"/>
    <sheet name="E14.XLS" sheetId="5" state="visible" r:id="rId7"/>
    <sheet name="E2.XLS" sheetId="6" state="visible" r:id="rId8"/>
    <sheet name="E3.XLS" sheetId="7" state="visible" r:id="rId9"/>
    <sheet name="E4.XLS" sheetId="8" state="visible" r:id="rId10"/>
    <sheet name="E5.XLS" sheetId="9" state="visible" r:id="rId11"/>
    <sheet name="E-6.XLS" sheetId="10" state="visible" r:id="rId12"/>
    <sheet name="E12.XLS" sheetId="11" state="visible" r:id="rId13"/>
    <sheet name="E15.XLS" sheetId="12" state="visible" r:id="rId14"/>
    <sheet name="E16.XLS" sheetId="13" state="visible" r:id="rId15"/>
    <sheet name="E18YTD.XLS" sheetId="14" state="visible" r:id="rId16"/>
    <sheet name="E20.XLS" sheetId="15" state="visible" r:id="rId17"/>
    <sheet name="E21.XLS " sheetId="16" state="visible" r:id="rId18"/>
    <sheet name="E31.XLS" sheetId="17" state="visible" r:id="rId19"/>
    <sheet name="E36.XLS" sheetId="18" state="visible" r:id="rId20"/>
  </sheets>
  <definedNames>
    <definedName function="false" hidden="false" localSheetId="9" name="_xlnm.Print_Area" vbProcedure="false">'E-6.XLS'!$A$1:$R$66</definedName>
    <definedName function="false" hidden="false" localSheetId="1" name="_xlnm.Print_Area" vbProcedure="false">'E1.XLS '!$A$1:$S$47</definedName>
    <definedName function="false" hidden="false" localSheetId="3" name="_xlnm.Print_Area" vbProcedure="false">'E11.XLS'!$A$1:$T$37</definedName>
    <definedName function="false" hidden="false" localSheetId="10" name="_xlnm.Print_Area" vbProcedure="false">'E12.XLS'!$A$1:$AC$51</definedName>
    <definedName function="false" hidden="false" localSheetId="4" name="_xlnm.Print_Area" vbProcedure="false">'E14.XLS'!$A$1:$O$45</definedName>
    <definedName function="false" hidden="false" localSheetId="4" name="_xlnm.Print_Titles" vbProcedure="false">'E14.XLS'!$1:$12</definedName>
    <definedName function="false" hidden="false" localSheetId="12" name="_xlnm.Print_Area" vbProcedure="false">'E16.XLS'!$A$1:$Y$64</definedName>
    <definedName function="false" hidden="false" localSheetId="13" name="_xlnm.Print_Area" vbProcedure="false">'E18YTD.XLS'!$A$1:$O$65</definedName>
    <definedName function="false" hidden="false" localSheetId="5" name="_xlnm.Print_Area" vbProcedure="false">'E2.XLS'!$A$1:$T$38</definedName>
    <definedName function="false" hidden="false" localSheetId="14" name="_xlnm.Print_Area" vbProcedure="false">'E20.XLS'!$A$1:$K$73</definedName>
    <definedName function="false" hidden="false" localSheetId="15" name="_xlnm.Print_Area" vbProcedure="false">'E21.XLS '!$A$1:$AE$43</definedName>
    <definedName function="false" hidden="false" localSheetId="6" name="_xlnm.Print_Area" vbProcedure="false">'E3.XLS'!$A$1:$U$46</definedName>
    <definedName function="false" hidden="false" localSheetId="16" name="_xlnm.Print_Area" vbProcedure="false">'E31.XLS'!$A$1:$S$52</definedName>
    <definedName function="false" hidden="false" localSheetId="17" name="_xlnm.Print_Area" vbProcedure="false">'E36.XLS'!$A$1:$E$82</definedName>
    <definedName function="false" hidden="false" localSheetId="7" name="_xlnm.Print_Area" vbProcedure="false">'E4.XLS'!$A$1:$U$57</definedName>
    <definedName function="false" hidden="false" localSheetId="2" name="_xlnm.Print_Area" vbProcedure="false">'E8.XLS'!$A$1:$O$113</definedName>
    <definedName function="false" hidden="false" localSheetId="0" name="_xlnm.Print_Area" vbProcedure="false">'ELIST.XLS'!$A$1:$D$54</definedName>
    <definedName function="false" hidden="false" localSheetId="0" name="Print_Area_MI" vbProcedure="false">'ELIST.XLS'!$A$1:$D$52</definedName>
    <definedName function="false" hidden="false" localSheetId="0" name="_Regression_Int" vbProcedure="false">1</definedName>
    <definedName function="false" hidden="false" localSheetId="1" name="Print_Area_MI" vbProcedure="false">'E1.XLS '!$A$1:$S$40</definedName>
    <definedName function="false" hidden="false" localSheetId="2" name="Print_Area_MI" vbProcedure="false">'E8.XLS'!$A$1:$O$113</definedName>
    <definedName function="false" hidden="false" localSheetId="3" name="Print_Area_MI" vbProcedure="false">'E11.XLS'!$A$1:$T$37</definedName>
    <definedName function="false" hidden="false" localSheetId="4" name="Print_Area_MI" vbProcedure="false">'E14.XLS'!$A$1:$O$42</definedName>
    <definedName function="false" hidden="false" localSheetId="4" name="_Regression_Int" vbProcedure="false">1</definedName>
    <definedName function="false" hidden="false" localSheetId="5" name="Print_Area_MI" vbProcedure="false">'E2.XLS'!$A$1:$S$38</definedName>
    <definedName function="false" hidden="false" localSheetId="5" name="_Regression_Int" vbProcedure="false">1</definedName>
    <definedName function="false" hidden="false" localSheetId="6" name="Print_Area_MI" vbProcedure="false">'E3.XLS'!$A$1:$U$46</definedName>
    <definedName function="false" hidden="false" localSheetId="7" name="Print_Area_MI" vbProcedure="false">'E4.XLS'!$A$1:$U$61</definedName>
    <definedName function="false" hidden="false" localSheetId="9" name="Print_Area_MI" vbProcedure="false">'E-6.XLS'!$A$1:$Q$66</definedName>
    <definedName function="false" hidden="false" localSheetId="10" name="Print_Area_MI" vbProcedure="false">'E12.XLS'!$A$1:$AC$53</definedName>
    <definedName function="false" hidden="false" localSheetId="12" name="Print_Area_MI" vbProcedure="false">'E16.XLS'!$A$1:$Y$63</definedName>
    <definedName function="false" hidden="false" localSheetId="13" name="Print_Area_MI" vbProcedure="false">'E18YTD.XLS'!$A$1:$O$65</definedName>
    <definedName function="false" hidden="false" localSheetId="14" name="Print_Area_MI" vbProcedure="false">'E20.XLS'!$A$1:$K$73</definedName>
    <definedName function="false" hidden="false" localSheetId="15" name="Print_Area_MI" vbProcedure="false">'E21.XLS '!$A$1:$I$46</definedName>
    <definedName function="false" hidden="false" localSheetId="16" name="Print_Area_MI" vbProcedure="false">'E31.XLS'!$A$1:$S$52</definedName>
    <definedName function="false" hidden="false" localSheetId="17" name="Print_Area_MI" vbProcedure="false">'E36.XLS'!$A$1:$E$82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94" authorId="0">
      <text>
        <r>
          <rPr>
            <b val="true"/>
            <sz val="8"/>
            <color rgb="FF000000"/>
            <rFont val="Tahoma"/>
            <family val="0"/>
          </rPr>
          <t xml:space="preserve">sray:
</t>
        </r>
        <r>
          <rPr>
            <sz val="8"/>
            <color rgb="FF000000"/>
            <rFont val="Tahoma"/>
            <family val="0"/>
          </rPr>
          <t xml:space="preserve">moved from Income Statement column to Reclass/Other column; p/d/w Carrie reversed to A/R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92</xdr:row>
                <xdr:rowOff>7</xdr:rowOff>
              </xdr:from>
              <xdr:to>
                <xdr:col>11</xdr:col>
                <xdr:colOff>-1</xdr:colOff>
                <xdr:row>96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<sst xmlns="http://schemas.openxmlformats.org/spreadsheetml/2006/main" count="1141" uniqueCount="605">
  <si>
    <t xml:space="preserve">ENRON CORP AND CONSOLIDATED SUBSIDIARIES</t>
  </si>
  <si>
    <t xml:space="preserve">COMPANY # 20R</t>
  </si>
  <si>
    <t xml:space="preserve">(Please print)  PREPARED BY:</t>
  </si>
  <si>
    <t xml:space="preserve">Carrie Chaffin</t>
  </si>
  <si>
    <t xml:space="preserve">Enron Energy Services</t>
  </si>
  <si>
    <t xml:space="preserve">E-SCHEDULES CHECK LIST</t>
  </si>
  <si>
    <t xml:space="preserve">FOR THE 6 MONTHS ENDED 06-30-2001</t>
  </si>
  <si>
    <t xml:space="preserve">REVIEWED BY: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</si>
  <si>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</si>
  <si>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</si>
  <si>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</si>
  <si>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</si>
  <si>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</si>
  <si>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</si>
  <si>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</si>
  <si>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</si>
  <si>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Completed</t>
  </si>
  <si>
    <t xml:space="preserve">E-2 *</t>
  </si>
  <si>
    <t xml:space="preserve">195</t>
  </si>
  <si>
    <t xml:space="preserve">Other Current Assets</t>
  </si>
  <si>
    <t xml:space="preserve">N/A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</si>
  <si>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</si>
  <si>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</si>
  <si>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</si>
  <si>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</si>
  <si>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</si>
  <si>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</si>
  <si>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</si>
  <si>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</si>
  <si>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E-5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</si>
  <si>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</si>
  <si>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</si>
  <si>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</si>
  <si>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</si>
  <si>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</si>
  <si>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</si>
  <si>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</si>
  <si>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</si>
  <si>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</si>
  <si>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</si>
  <si>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</si>
  <si>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</si>
  <si>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</si>
  <si>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</si>
  <si>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</si>
  <si>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</si>
  <si>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</si>
  <si>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</si>
  <si>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</si>
  <si>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E-15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</si>
  <si>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</si>
  <si>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</si>
  <si>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</si>
  <si>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</si>
  <si>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</si>
  <si>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</si>
  <si>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</si>
  <si>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E-21</t>
  </si>
  <si>
    <t xml:space="preserve">Lease Expense &amp; Future Lease Commitments </t>
  </si>
  <si>
    <t xml:space="preserve">E-31</t>
  </si>
  <si>
    <t xml:space="preserve">VARIOUS ACCOUNTS</t>
  </si>
  <si>
    <t xml:space="preserve">Reconciliation of Stockholders' Equity and </t>
  </si>
  <si>
    <t xml:space="preserve"> </t>
  </si>
  <si>
    <t xml:space="preserve">Investment in Subs</t>
  </si>
  <si>
    <t xml:space="preserve">E-36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</si>
  <si>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</si>
  <si>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</si>
  <si>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</si>
  <si>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</si>
  <si>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</si>
  <si>
    <t xml:space="preserve">ANALYSIS OF A/R - OTHER</t>
  </si>
  <si>
    <t xml:space="preserve">PREPARED BY: Carrie Chaffin</t>
  </si>
  <si>
    <t xml:space="preserve">EXTENSION: x53907</t>
  </si>
  <si>
    <t xml:space="preserve">E-1</t>
  </si>
  <si>
    <t xml:space="preserve">12-31-00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</si>
  <si>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</si>
  <si>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</si>
  <si>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</si>
  <si>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</si>
  <si>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</si>
  <si>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</si>
  <si>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</si>
  <si>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</si>
  <si>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</si>
  <si>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</si>
  <si>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</si>
  <si>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</si>
  <si>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</si>
  <si>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Misc. Unapplied Cash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</si>
  <si>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</si>
  <si>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</si>
  <si>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</si>
  <si>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</si>
  <si>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</si>
  <si>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DEFERRED CHARGES</t>
  </si>
  <si>
    <t xml:space="preserve">E-8</t>
  </si>
  <si>
    <t xml:space="preserve">Charged to </t>
  </si>
  <si>
    <t xml:space="preserve">Transfer / Reclasses</t>
  </si>
  <si>
    <t xml:space="preserve">Cash Pd / (Rec'd)</t>
  </si>
  <si>
    <t xml:space="preserve">Income Statement</t>
  </si>
  <si>
    <t xml:space="preserve">Amount</t>
  </si>
  <si>
    <t xml:space="preserve">Hyperion Acct. #</t>
  </si>
  <si>
    <t xml:space="preserve">BEGINNING BALANCE</t>
  </si>
  <si>
    <t xml:space="preserve">to / from</t>
  </si>
  <si>
    <t xml:space="preserve">ENDING BALANCE</t>
  </si>
  <si>
    <t xml:space="preserve">COMMENTS</t>
  </si>
  <si>
    <t xml:space="preserve">(PROVIDE DETAIL OF INDIVIDUAL ITEMS</t>
  </si>
  <si>
    <t xml:space="preserve">Work in Progress:</t>
  </si>
  <si>
    <t xml:space="preserve">SW Marine Principal Pmt to be Reclassed to Note</t>
  </si>
  <si>
    <t xml:space="preserve">Astros EBSI Draw </t>
  </si>
  <si>
    <t xml:space="preserve">Browns Sponsorship Payment</t>
  </si>
  <si>
    <t xml:space="preserve">Browns Draw</t>
  </si>
  <si>
    <t xml:space="preserve">Chase Passthrough Costs</t>
  </si>
  <si>
    <t xml:space="preserve"> Infomart EBSI Draw</t>
  </si>
  <si>
    <t xml:space="preserve">Excelsior - Construction Capital</t>
  </si>
  <si>
    <t xml:space="preserve">Reclassed to 985</t>
  </si>
  <si>
    <t xml:space="preserve">General Cable Construction Capital</t>
  </si>
  <si>
    <t xml:space="preserve">Ocean Spray Construction</t>
  </si>
  <si>
    <t xml:space="preserve">Owens Corning Prepaid Promotional Fees</t>
  </si>
  <si>
    <t xml:space="preserve">Owens Corning Prepaid Equipment</t>
  </si>
  <si>
    <t xml:space="preserve">Owens Corning Sale Leas-back</t>
  </si>
  <si>
    <t xml:space="preserve">Packaged Ice Construction</t>
  </si>
  <si>
    <t xml:space="preserve">Polaroid - Draw</t>
  </si>
  <si>
    <t xml:space="preserve">Giants Sponsorship Payment</t>
  </si>
  <si>
    <t xml:space="preserve">Giants Equipment</t>
  </si>
  <si>
    <t xml:space="preserve">Giants Draw</t>
  </si>
  <si>
    <t xml:space="preserve">World Color Press Savings Monetizations  &amp; Inducement</t>
  </si>
  <si>
    <t xml:space="preserve">Tyco </t>
  </si>
  <si>
    <t xml:space="preserve">Packaged Ice Upsell</t>
  </si>
  <si>
    <t xml:space="preserve">Simon Project Costs</t>
  </si>
  <si>
    <t xml:space="preserve">Simon Passthrough costs</t>
  </si>
  <si>
    <t xml:space="preserve">Simon Remedial Capital</t>
  </si>
  <si>
    <t xml:space="preserve">Suiza </t>
  </si>
  <si>
    <t xml:space="preserve">OCR Capital Costs</t>
  </si>
  <si>
    <t xml:space="preserve">Reclassed to 986</t>
  </si>
  <si>
    <t xml:space="preserve">TRW Construction Capital</t>
  </si>
  <si>
    <t xml:space="preserve">Total  (Hyperion Line 0343)</t>
  </si>
  <si>
    <t xml:space="preserve">    Asset/Expense Accts:  DR/(CR)</t>
  </si>
  <si>
    <t xml:space="preserve">Other Deferred Charges:</t>
  </si>
  <si>
    <t xml:space="preserve">Archdiocese of Chicago WIP Credit to be Reclassed to 47U</t>
  </si>
  <si>
    <t xml:space="preserve">Archdiocese of Chicago POC BIEC</t>
  </si>
  <si>
    <t xml:space="preserve">Archdiocese Project Costs</t>
  </si>
  <si>
    <t xml:space="preserve">Reclassed from 15A</t>
  </si>
  <si>
    <t xml:space="preserve">From 0343 and to 0360</t>
  </si>
  <si>
    <t xml:space="preserve">$240,407 from 0343 and $84,919 reclassed to Infomart, Polaroid and Due Dilligence</t>
  </si>
  <si>
    <t xml:space="preserve">Reclassed within 0360</t>
  </si>
  <si>
    <t xml:space="preserve">$(36,111) from Infomart and $(17,578) from Polaroid</t>
  </si>
  <si>
    <t xml:space="preserve">Chase Project Costs</t>
  </si>
  <si>
    <t xml:space="preserve">Excelsior Embedded Loan</t>
  </si>
  <si>
    <t xml:space="preserve">General Cable - Construction Capital</t>
  </si>
  <si>
    <t xml:space="preserve">Infomart Construction Costs</t>
  </si>
  <si>
    <t xml:space="preserve">Molded Fiberglass Construction Capital</t>
  </si>
  <si>
    <t xml:space="preserve">Ocean Spray Construction </t>
  </si>
  <si>
    <t xml:space="preserve">Owens Corning Project Costs</t>
  </si>
  <si>
    <t xml:space="preserve">OCR</t>
  </si>
  <si>
    <t xml:space="preserve">Packaged Ice Construction Capital</t>
  </si>
  <si>
    <t xml:space="preserve">Reclaseed </t>
  </si>
  <si>
    <t xml:space="preserve">Polaroid - Construction Costs</t>
  </si>
  <si>
    <t xml:space="preserve">Reclassed from 15A and from Polaroid Draw</t>
  </si>
  <si>
    <t xml:space="preserve">$342,409 reclassed from Polaroid Draw and $934,897 from 15A</t>
  </si>
  <si>
    <t xml:space="preserve">Cleveland Browns Sponsorship Payment</t>
  </si>
  <si>
    <t xml:space="preserve">Reclassed from 15A </t>
  </si>
  <si>
    <t xml:space="preserve">Springs - Construction Costs</t>
  </si>
  <si>
    <t xml:space="preserve">Springs - Remedial Capital</t>
  </si>
  <si>
    <t xml:space="preserve">Reclassed to 860</t>
  </si>
  <si>
    <t xml:space="preserve">Suiza - Construction Capital</t>
  </si>
  <si>
    <t xml:space="preserve">Reclassed from 15A and to 985</t>
  </si>
  <si>
    <t xml:space="preserve">Tyco Construction</t>
  </si>
  <si>
    <t xml:space="preserve">Tyco Misc</t>
  </si>
  <si>
    <t xml:space="preserve">Advanced Glass Fiber Yarns</t>
  </si>
  <si>
    <t xml:space="preserve">Reclassed to Owens Promo</t>
  </si>
  <si>
    <t xml:space="preserve">Fort Hamilton</t>
  </si>
  <si>
    <t xml:space="preserve">Reclassed to 34F</t>
  </si>
  <si>
    <t xml:space="preserve">Owens Canada Promo Payment</t>
  </si>
  <si>
    <t xml:space="preserve">BICC</t>
  </si>
  <si>
    <t xml:space="preserve">Misc Applications</t>
  </si>
  <si>
    <t xml:space="preserve">Extend Promo License</t>
  </si>
  <si>
    <t xml:space="preserve">Ridgetool Project Costs</t>
  </si>
  <si>
    <t xml:space="preserve">Quebecor</t>
  </si>
  <si>
    <t xml:space="preserve">Quebecor - $1.65MM Loan</t>
  </si>
  <si>
    <t xml:space="preserve">Reclassed from 985</t>
  </si>
  <si>
    <t xml:space="preserve">Quebecor - $5MM Loan</t>
  </si>
  <si>
    <t xml:space="preserve">Quebecor Project Costs</t>
  </si>
  <si>
    <t xml:space="preserve">Reclassed within 0360 and tranfer from 15A</t>
  </si>
  <si>
    <t xml:space="preserve">Year end write off</t>
  </si>
  <si>
    <t xml:space="preserve">Reclassed to 0050</t>
  </si>
  <si>
    <t xml:space="preserve">Transfer job costs</t>
  </si>
  <si>
    <t xml:space="preserve">Reclassed to the specific projects/deals</t>
  </si>
  <si>
    <t xml:space="preserve">Macerich Project Costs</t>
  </si>
  <si>
    <t xml:space="preserve">Starwood Project Costs</t>
  </si>
  <si>
    <t xml:space="preserve">Due Diligence Balances</t>
  </si>
  <si>
    <t xml:space="preserve">Capitalized Construction Cost Interest</t>
  </si>
  <si>
    <t xml:space="preserve">Reclassed to 15A</t>
  </si>
  <si>
    <t xml:space="preserve">Reclass $3.6MM Pre-fund to Insite</t>
  </si>
  <si>
    <t xml:space="preserve">Eli Lilly Construction Costs</t>
  </si>
  <si>
    <t xml:space="preserve">JC Penny Construction Costs</t>
  </si>
  <si>
    <t xml:space="preserve">Pilkington Construction Costs</t>
  </si>
  <si>
    <t xml:space="preserve">Pilkington Gas Discount</t>
  </si>
  <si>
    <t xml:space="preserve">Reclassed from 20Q</t>
  </si>
  <si>
    <t xml:space="preserve">Quaker Oats Construction Costs</t>
  </si>
  <si>
    <t xml:space="preserve">Rich Misc</t>
  </si>
  <si>
    <t xml:space="preserve">Construction Costs Transferred from 985</t>
  </si>
  <si>
    <t xml:space="preserve">Total (Hyperion line 360)</t>
  </si>
  <si>
    <t xml:space="preserve">COMPANY 20R</t>
  </si>
  <si>
    <t xml:space="preserve">COMPANY NAME</t>
  </si>
  <si>
    <t xml:space="preserve">ANALYSIS OF OTHER CURRENT LIABILITIES</t>
  </si>
  <si>
    <t xml:space="preserve">E-11</t>
  </si>
  <si>
    <t xml:space="preserve">Revenue accruals for 20R deals</t>
  </si>
  <si>
    <t xml:space="preserve">March power revenue accrual</t>
  </si>
  <si>
    <t xml:space="preserve">March gas revenue accrual</t>
  </si>
  <si>
    <t xml:space="preserve">Total Other Current Liabilities</t>
  </si>
  <si>
    <t xml:space="preserve">(must tie to Hyperion account 655)</t>
  </si>
  <si>
    <t xml:space="preserve">*</t>
  </si>
  <si>
    <t xml:space="preserve">Income Accts:  DR/(CR)</t>
  </si>
  <si>
    <t xml:space="preserve">Reverse signs from Hyperion</t>
  </si>
  <si>
    <t xml:space="preserve">ANALYSIS OF OTHER DEFERRED CREDITS</t>
  </si>
  <si>
    <t xml:space="preserve">E-14</t>
  </si>
  <si>
    <t xml:space="preserve">Cash (Pd) / Rec'd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</si>
  <si>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</si>
  <si>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</si>
  <si>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</si>
  <si>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</si>
  <si>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Springs Remedial Capital Income</t>
  </si>
  <si>
    <t xml:space="preserve">Simon Remedial Capital Income</t>
  </si>
  <si>
    <t xml:space="preserve">Tyco Remedial Capital Income</t>
  </si>
  <si>
    <t xml:space="preserve">Pilkington Deferred Liability</t>
  </si>
  <si>
    <t xml:space="preserve">Total (Hyperion line 0860)</t>
  </si>
  <si>
    <t xml:space="preserve">COMPANY # </t>
  </si>
  <si>
    <t xml:space="preserve">ANALYSIS OF OTHER CURRENT ASSETS</t>
  </si>
  <si>
    <t xml:space="preserve">PREPARED BY:</t>
  </si>
  <si>
    <t xml:space="preserve">EXTENSION:</t>
  </si>
  <si>
    <t xml:space="preserve">E-2</t>
  </si>
  <si>
    <t xml:space="preserve">12-31-99 Balance</t>
  </si>
  <si>
    <t xml:space="preserve">03-31-2000</t>
  </si>
  <si>
    <t xml:space="preserve">06-30-2000</t>
  </si>
  <si>
    <t xml:space="preserve">09-30-2000</t>
  </si>
  <si>
    <t xml:space="preserve">12-31-2000</t>
  </si>
  <si>
    <t xml:space="preserve">Hyperion Line 0189 - Fair Value Investment (current)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</si>
  <si>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</si>
  <si>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</si>
  <si>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</si>
  <si>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FOR THE 12 MONTHS ENDED 12-31-2000</t>
  </si>
  <si>
    <t xml:space="preserve">E-3</t>
  </si>
  <si>
    <t xml:space="preserve">CURRENT</t>
  </si>
  <si>
    <t xml:space="preserve">EQUITY EARNINGS </t>
  </si>
  <si>
    <t xml:space="preserve">CASH ACTIVITY - PAID / (RECEIVED)</t>
  </si>
  <si>
    <t xml:space="preserve">NON-CASH ACTIVITY</t>
  </si>
  <si>
    <t xml:space="preserve">NAME OF PARTNERSHIP ,</t>
  </si>
  <si>
    <t xml:space="preserve">%</t>
  </si>
  <si>
    <t xml:space="preserve">@ 12/31/99</t>
  </si>
  <si>
    <t xml:space="preserve">IN</t>
  </si>
  <si>
    <t xml:space="preserve">@ 12/31/2000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</si>
  <si>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</si>
  <si>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</si>
  <si>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</si>
  <si>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</si>
  <si>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</si>
  <si>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</si>
  <si>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</si>
  <si>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</si>
  <si>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</si>
  <si>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</si>
  <si>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</si>
  <si>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</si>
  <si>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</si>
  <si>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</si>
  <si>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</si>
  <si>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</si>
  <si>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</si>
  <si>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</si>
  <si>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</si>
  <si>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</si>
  <si>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</si>
  <si>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</si>
  <si>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</si>
  <si>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</si>
  <si>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</si>
  <si>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</si>
  <si>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</si>
  <si>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</si>
  <si>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Total Merchant Investment - Non Current:</t>
  </si>
  <si>
    <t xml:space="preserve">Total  (Hyperion Line 0269)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</si>
  <si>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</si>
  <si>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</si>
  <si>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</si>
  <si>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</si>
  <si>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</si>
  <si>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COMPANY #</t>
  </si>
  <si>
    <t xml:space="preserve">ANALYSIS OF GOODWILL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</si>
  <si>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</si>
  <si>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</si>
  <si>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</si>
  <si>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</si>
  <si>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</si>
  <si>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</si>
  <si>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</si>
  <si>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</si>
  <si>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</si>
  <si>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</si>
  <si>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</si>
  <si>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</si>
  <si>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LGM Investments, Inc.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</si>
  <si>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</si>
  <si>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</si>
  <si>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</si>
  <si>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</si>
  <si>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</si>
  <si>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</si>
  <si>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</si>
  <si>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</si>
  <si>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</si>
  <si>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</si>
  <si>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</si>
  <si>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</si>
  <si>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</si>
  <si>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</si>
  <si>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</si>
  <si>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</si>
  <si>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</si>
  <si>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</si>
  <si>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</si>
  <si>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</si>
  <si>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</si>
  <si>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</si>
  <si>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</si>
  <si>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</si>
  <si>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</si>
  <si>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</si>
  <si>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</si>
  <si>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</si>
  <si>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</si>
  <si>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</si>
  <si>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</si>
  <si>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</si>
  <si>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</si>
  <si>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</si>
  <si>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</si>
  <si>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</si>
  <si>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</si>
  <si>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</si>
  <si>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</si>
  <si>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</si>
  <si>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</si>
  <si>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</si>
  <si>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</si>
  <si>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</si>
  <si>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</si>
  <si>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</si>
  <si>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</si>
  <si>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</si>
  <si>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</si>
  <si>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</si>
  <si>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</si>
  <si>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</si>
  <si>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</si>
  <si>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</si>
  <si>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</si>
  <si>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</si>
  <si>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</si>
  <si>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</si>
  <si>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</si>
  <si>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</si>
  <si>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</si>
  <si>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</si>
  <si>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</si>
  <si>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</si>
  <si>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</si>
  <si>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</si>
  <si>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</si>
  <si>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</si>
  <si>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</si>
  <si>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</si>
  <si>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</si>
  <si>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</si>
  <si>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</si>
  <si>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</si>
  <si>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</si>
  <si>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</si>
  <si>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</si>
  <si>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</si>
  <si>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</si>
  <si>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</si>
  <si>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</si>
  <si>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</si>
  <si>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</si>
  <si>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</si>
  <si>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</si>
  <si>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</si>
  <si>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</si>
  <si>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</si>
  <si>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MINORITY INTERESTS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</si>
  <si>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</si>
  <si>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</si>
  <si>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</si>
  <si>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</si>
  <si>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</si>
  <si>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</si>
  <si>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</si>
  <si>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EXT: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</si>
  <si>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</si>
  <si>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</si>
  <si>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</si>
  <si>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</si>
  <si>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</si>
  <si>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</si>
  <si>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</si>
  <si>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</si>
  <si>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</si>
  <si>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</si>
  <si>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</si>
  <si>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</si>
  <si>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</si>
  <si>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</si>
  <si>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</si>
  <si>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</si>
  <si>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</si>
  <si>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</si>
  <si>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</si>
  <si>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</si>
  <si>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</si>
  <si>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</si>
  <si>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</si>
  <si>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</si>
  <si>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</si>
  <si>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</si>
  <si>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</si>
  <si>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</si>
  <si>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</si>
  <si>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</si>
  <si>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</si>
  <si>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</si>
  <si>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</si>
  <si>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</si>
  <si>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</si>
  <si>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</si>
  <si>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</si>
  <si>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</si>
  <si>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</si>
  <si>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</si>
  <si>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</si>
  <si>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</si>
  <si>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</si>
  <si>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</si>
  <si>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</si>
  <si>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</si>
  <si>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</si>
  <si>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</si>
  <si>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</si>
  <si>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</si>
  <si>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</si>
  <si>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</si>
  <si>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</si>
  <si>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</si>
  <si>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</si>
  <si>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</si>
  <si>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</si>
  <si>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</si>
  <si>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</si>
  <si>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</si>
  <si>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</si>
  <si>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</si>
  <si>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</si>
  <si>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</si>
  <si>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</si>
  <si>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</si>
  <si>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</si>
  <si>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</si>
  <si>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</si>
  <si>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</si>
  <si>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</si>
  <si>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</si>
  <si>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</si>
  <si>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</si>
  <si>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</si>
  <si>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Clear I/C balances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</si>
  <si>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</si>
  <si>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</si>
  <si>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</si>
  <si>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</si>
  <si>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</si>
  <si>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</si>
  <si>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</si>
  <si>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</si>
  <si>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</si>
  <si>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</si>
  <si>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</si>
  <si>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</si>
  <si>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</si>
  <si>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</si>
  <si>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</si>
  <si>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</si>
  <si>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</si>
  <si>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</si>
  <si>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</si>
  <si>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</si>
  <si>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</si>
  <si>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</si>
  <si>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</si>
  <si>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</si>
  <si>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</si>
  <si>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</si>
  <si>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</si>
  <si>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</si>
  <si>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12-31-2010</t>
  </si>
  <si>
    <t xml:space="preserve">12-31-2015</t>
  </si>
  <si>
    <t xml:space="preserve">12-31-2020</t>
  </si>
  <si>
    <t xml:space="preserve">after 12-31-2020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</si>
  <si>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</si>
  <si>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</si>
  <si>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</si>
  <si>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</si>
  <si>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RECONCILIATION OF STOCKHOLDERS' EQUITY AND INVESTMENT IN SUBS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</si>
  <si>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</si>
  <si>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</si>
  <si>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</si>
  <si>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</si>
  <si>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98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</si>
  <si>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</si>
  <si>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</si>
  <si>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</si>
  <si>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</si>
  <si>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</si>
  <si>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</si>
  <si>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</si>
  <si>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</si>
  <si>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</si>
  <si>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</si>
  <si>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</si>
  <si>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</si>
  <si>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</si>
  <si>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</si>
  <si>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</si>
  <si>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</si>
  <si>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</si>
  <si>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</si>
  <si>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</si>
  <si>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</si>
  <si>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</si>
  <si>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</si>
  <si>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</si>
  <si>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</si>
  <si>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</si>
  <si>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</si>
  <si>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</si>
  <si>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</si>
  <si>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</si>
  <si>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</si>
  <si>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</si>
  <si>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</si>
  <si>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</si>
  <si>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</si>
  <si>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</si>
  <si>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</si>
  <si>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</si>
  <si>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</si>
  <si>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</si>
  <si>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</si>
  <si>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</si>
  <si>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</si>
  <si>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</si>
  <si>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</si>
  <si>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</si>
  <si>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</si>
  <si>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EQUITY INVESTEE'S SUMMARIZED INFORMATION</t>
  </si>
  <si>
    <t xml:space="preserve">PREPARED BY: Chris Copass</t>
  </si>
  <si>
    <t xml:space="preserve">EXTENSION: x36876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</si>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</sst>
</file>

<file path=xl/styles.xml><?xml version="1.0" encoding="utf-8"?>
<styleSheet xmlns="http://schemas.openxmlformats.org/spreadsheetml/2006/main">
  <numFmts count="10">
    <numFmt numFmtId="164" formatCode="General_)"/>
    <numFmt numFmtId="165" formatCode="[$-409]#,##0_);\(#,##0\)"/>
    <numFmt numFmtId="166" formatCode="0_)"/>
    <numFmt numFmtId="167" formatCode="General"/>
    <numFmt numFmtId="168" formatCode="[$-409]#,##0.00_);[RED]\(#,##0.00\)"/>
    <numFmt numFmtId="169" formatCode="[$-409]#,##0_);[RED]\(#,##0\)"/>
    <numFmt numFmtId="170" formatCode="0.00%"/>
    <numFmt numFmtId="171" formatCode="0"/>
    <numFmt numFmtId="172" formatCode="[$-409]m/d/yyyy"/>
    <numFmt numFmtId="173" formatCode="_(* #,##0_);_(* \(#,##0\);_(* \-_);_(@_)"/>
  </numFmts>
  <fonts count="45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sz val="10"/>
      <color rgb="FFFF0000"/>
      <name val="Arial"/>
      <family val="0"/>
    </font>
    <font>
      <sz val="10"/>
      <color rgb="FF0000FF"/>
      <name val="Courier New"/>
      <family val="3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i val="true"/>
      <sz val="1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sz val="12"/>
      <color rgb="FF0000FF"/>
      <name val="Arial"/>
      <family val="0"/>
    </font>
    <font>
      <b val="true"/>
      <sz val="10"/>
      <color rgb="FFFF0000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7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8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9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1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1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2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7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3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1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11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1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3" xfId="4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4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" xfId="4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4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2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7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6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9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1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2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5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6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0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3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1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0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1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1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1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1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11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6" fillId="0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6" fillId="0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1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7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3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11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1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7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5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6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3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1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4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25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6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5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1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1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2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2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7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11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7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5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7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27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9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3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6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6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1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1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29" fillId="0" borderId="1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29" fillId="0" borderId="1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29" fillId="0" borderId="1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9" fillId="0" borderId="1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7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9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9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29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7" fillId="0" borderId="1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2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1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5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6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6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3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4" fillId="0" borderId="13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6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8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1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" fillId="0" borderId="11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1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4" fillId="0" borderId="11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11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2" fillId="0" borderId="11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4" fillId="0" borderId="11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1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30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72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9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1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7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5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2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2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2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0" borderId="6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1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6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2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2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2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2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0" borderId="11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3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11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6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9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7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9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7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7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7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8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8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7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7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7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7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7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7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7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0" borderId="17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0" borderId="1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7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7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7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7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7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7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7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7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0" borderId="18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7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7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7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7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8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27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27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40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27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27" fillId="0" borderId="1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9" fillId="0" borderId="1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9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7" fillId="0" borderId="1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0" fillId="0" borderId="1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7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7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5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5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5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3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6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5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5" fillId="0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" fillId="0" borderId="11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2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  <cellStyle name="Normal_Sheet3" xfId="4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" width="7.62"/>
    <col collapsed="false" customWidth="true" hidden="false" outlineLevel="0" max="2" min="2" style="1" width="25.62"/>
    <col collapsed="false" customWidth="true" hidden="false" outlineLevel="0" max="3" min="3" style="1" width="45.37"/>
    <col collapsed="false" customWidth="true" hidden="false" outlineLevel="0" max="4" min="4" style="1" width="18.62"/>
    <col collapsed="false" customWidth="false" hidden="false" outlineLevel="0" max="9" min="5" style="1" width="20.62"/>
    <col collapsed="false" customWidth="true" hidden="false" outlineLevel="0" max="10" min="10" style="1" width="7.62"/>
    <col collapsed="false" customWidth="false" hidden="false" outlineLevel="0" max="257" min="11" style="1" width="20.62"/>
  </cols>
  <sheetData>
    <row r="1" customFormat="false" ht="12.75" hidden="false" customHeight="false" outlineLevel="0" collapsed="false">
      <c r="A1" s="2" t="s">
        <v>0</v>
      </c>
      <c r="B1" s="2"/>
    </row>
    <row r="2" customFormat="false" ht="12.75" hidden="false" customHeight="false" outlineLevel="0" collapsed="false">
      <c r="A2" s="3" t="s">
        <v>1</v>
      </c>
      <c r="B2" s="4"/>
      <c r="C2" s="5" t="s">
        <v>2</v>
      </c>
      <c r="D2" s="6" t="s">
        <v>3</v>
      </c>
    </row>
    <row r="3" customFormat="false" ht="12.75" hidden="false" customHeight="false" outlineLevel="0" collapsed="false">
      <c r="A3" s="3" t="s">
        <v>4</v>
      </c>
      <c r="B3" s="4"/>
      <c r="C3" s="5"/>
      <c r="D3" s="7"/>
    </row>
    <row r="4" customFormat="false" ht="12.75" hidden="false" customHeight="false" outlineLevel="0" collapsed="false">
      <c r="A4" s="2" t="s">
        <v>5</v>
      </c>
      <c r="B4" s="2"/>
    </row>
    <row r="5" customFormat="false" ht="12.75" hidden="false" customHeight="false" outlineLevel="0" collapsed="false">
      <c r="A5" s="8" t="s">
        <v>6</v>
      </c>
      <c r="B5" s="4"/>
      <c r="C5" s="5" t="s">
        <v>7</v>
      </c>
      <c r="D5" s="9"/>
    </row>
    <row r="6" customFormat="false" ht="12.75" hidden="false" customHeight="false" outlineLevel="0" collapsed="false">
      <c r="A6" s="4"/>
      <c r="B6" s="4"/>
      <c r="D6" s="0"/>
    </row>
    <row r="7" customFormat="false" ht="12.75" hidden="false" customHeight="false" outlineLevel="0" collapsed="false">
      <c r="A7" s="1" t="s">
        <v>8</v>
      </c>
      <c r="B7" s="4"/>
      <c r="D7" s="10" t="str">
        <f aca="false">A2</f>
        <v>COMPANY # 20R</v>
      </c>
    </row>
    <row r="8" customFormat="false" ht="12.75" hidden="false" customHeight="false" outlineLevel="0" collapsed="false">
      <c r="A8" s="11"/>
      <c r="B8" s="4"/>
      <c r="D8" s="12"/>
    </row>
    <row r="9" customFormat="false" ht="12.75" hidden="false" customHeight="false" outlineLevel="0" collapsed="false">
      <c r="A9" s="13" t="s">
        <v>9</v>
      </c>
      <c r="B9" s="14" t="s">
        <v>10</v>
      </c>
      <c r="C9" s="15" t="s">
        <v>11</v>
      </c>
      <c r="D9" s="16" t="s">
        <v>12</v>
      </c>
    </row>
    <row r="10" customFormat="false" ht="12.75" hidden="false" customHeight="false" outlineLevel="0" collapsed="false">
      <c r="C10" s="17"/>
      <c r="D10" s="17"/>
    </row>
    <row r="11" customFormat="false" ht="12.75" hidden="false" customHeight="false" outlineLevel="0" collapsed="false">
      <c r="A11" s="2" t="s">
        <v>13</v>
      </c>
      <c r="B11" s="2" t="s">
        <v>14</v>
      </c>
      <c r="C11" s="2" t="s">
        <v>15</v>
      </c>
      <c r="D11" s="18" t="s">
        <v>16</v>
      </c>
    </row>
    <row r="12" customFormat="false" ht="6.75" hidden="false" customHeight="true" outlineLevel="0" collapsed="false">
      <c r="C12" s="17"/>
      <c r="D12" s="17"/>
    </row>
    <row r="13" customFormat="false" ht="12.75" hidden="false" customHeight="false" outlineLevel="0" collapsed="false">
      <c r="A13" s="2" t="s">
        <v>17</v>
      </c>
      <c r="B13" s="2" t="s">
        <v>18</v>
      </c>
      <c r="C13" s="2" t="s">
        <v>19</v>
      </c>
      <c r="D13" s="18" t="s">
        <v>20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2" t="s">
        <v>21</v>
      </c>
      <c r="B15" s="1" t="s">
        <v>22</v>
      </c>
      <c r="C15" s="2" t="s">
        <v>23</v>
      </c>
    </row>
    <row r="16" customFormat="false" ht="12.75" hidden="false" customHeight="false" outlineLevel="0" collapsed="false">
      <c r="A16" s="0"/>
      <c r="B16" s="2" t="s">
        <v>24</v>
      </c>
      <c r="C16" s="2" t="s">
        <v>25</v>
      </c>
      <c r="D16" s="18" t="s">
        <v>20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2" t="s">
        <v>26</v>
      </c>
      <c r="B18" s="2" t="s">
        <v>27</v>
      </c>
      <c r="C18" s="2" t="s">
        <v>28</v>
      </c>
      <c r="D18" s="18" t="s">
        <v>20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2" t="s">
        <v>29</v>
      </c>
      <c r="B20" s="2" t="n">
        <v>344</v>
      </c>
      <c r="C20" s="2" t="s">
        <v>30</v>
      </c>
      <c r="D20" s="18" t="s">
        <v>20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2" t="s">
        <v>31</v>
      </c>
      <c r="B22" s="2" t="s">
        <v>32</v>
      </c>
      <c r="C22" s="2" t="s">
        <v>33</v>
      </c>
      <c r="D22" s="18" t="s">
        <v>20</v>
      </c>
    </row>
    <row r="23" customFormat="false" ht="12.75" hidden="false" customHeight="false" outlineLevel="0" collapsed="false">
      <c r="A23" s="2"/>
      <c r="B23" s="2" t="s">
        <v>34</v>
      </c>
      <c r="C23" s="2" t="s">
        <v>35</v>
      </c>
      <c r="D23" s="19"/>
    </row>
    <row r="24" customFormat="false" ht="7.5" hidden="false" customHeight="true" outlineLevel="0" collapsed="false"/>
    <row r="25" customFormat="false" ht="12.75" hidden="false" customHeight="false" outlineLevel="0" collapsed="false">
      <c r="A25" s="2" t="s">
        <v>36</v>
      </c>
      <c r="B25" s="2" t="s">
        <v>37</v>
      </c>
      <c r="C25" s="2" t="s">
        <v>38</v>
      </c>
      <c r="D25" s="18" t="s">
        <v>16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2" t="s">
        <v>39</v>
      </c>
      <c r="B27" s="2" t="s">
        <v>40</v>
      </c>
      <c r="C27" s="2" t="s">
        <v>41</v>
      </c>
      <c r="D27" s="18" t="s">
        <v>16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2" t="s">
        <v>42</v>
      </c>
      <c r="B29" s="2" t="s">
        <v>43</v>
      </c>
      <c r="C29" s="2" t="s">
        <v>44</v>
      </c>
      <c r="D29" s="18" t="s">
        <v>20</v>
      </c>
    </row>
    <row r="30" customFormat="false" ht="12.75" hidden="false" customHeight="false" outlineLevel="0" collapsed="false">
      <c r="A30" s="2"/>
      <c r="B30" s="2" t="s">
        <v>45</v>
      </c>
      <c r="C30" s="2"/>
      <c r="D30" s="19"/>
    </row>
    <row r="31" customFormat="false" ht="7.5" hidden="false" customHeight="true" outlineLevel="0" collapsed="false"/>
    <row r="32" customFormat="false" ht="12.75" hidden="false" customHeight="false" outlineLevel="0" collapsed="false">
      <c r="A32" s="2" t="s">
        <v>46</v>
      </c>
      <c r="B32" s="2" t="s">
        <v>47</v>
      </c>
      <c r="C32" s="2" t="s">
        <v>48</v>
      </c>
      <c r="D32" s="18" t="s">
        <v>16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2" t="s">
        <v>49</v>
      </c>
      <c r="B34" s="2" t="n">
        <v>855</v>
      </c>
      <c r="C34" s="2" t="s">
        <v>50</v>
      </c>
      <c r="D34" s="18" t="s">
        <v>20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2" t="s">
        <v>51</v>
      </c>
      <c r="B36" s="2" t="s">
        <v>52</v>
      </c>
      <c r="C36" s="2" t="s">
        <v>53</v>
      </c>
      <c r="D36" s="18" t="s">
        <v>20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2" t="s">
        <v>54</v>
      </c>
      <c r="B38" s="2" t="s">
        <v>55</v>
      </c>
      <c r="C38" s="2" t="s">
        <v>56</v>
      </c>
      <c r="D38" s="18" t="s">
        <v>16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2" t="s">
        <v>57</v>
      </c>
      <c r="B40" s="2"/>
      <c r="C40" s="2" t="s">
        <v>58</v>
      </c>
      <c r="D40" s="18" t="s">
        <v>20</v>
      </c>
    </row>
    <row r="41" customFormat="false" ht="6.75" hidden="false" customHeight="true" outlineLevel="0" collapsed="false">
      <c r="A41" s="2"/>
      <c r="B41" s="2"/>
      <c r="C41" s="2"/>
      <c r="D41" s="19"/>
    </row>
    <row r="42" customFormat="false" ht="12.75" hidden="false" customHeight="false" outlineLevel="0" collapsed="false">
      <c r="A42" s="2" t="s">
        <v>59</v>
      </c>
      <c r="B42" s="2" t="s">
        <v>60</v>
      </c>
      <c r="C42" s="2" t="s">
        <v>61</v>
      </c>
      <c r="D42" s="18" t="s">
        <v>16</v>
      </c>
    </row>
    <row r="43" customFormat="false" ht="12.75" hidden="false" customHeight="false" outlineLevel="0" collapsed="false">
      <c r="A43" s="2"/>
      <c r="B43" s="2" t="s">
        <v>62</v>
      </c>
      <c r="C43" s="2" t="s">
        <v>63</v>
      </c>
      <c r="D43" s="19"/>
    </row>
    <row r="44" customFormat="false" ht="6.75" hidden="false" customHeight="true" outlineLevel="0" collapsed="false">
      <c r="A44" s="2"/>
      <c r="B44" s="2"/>
      <c r="C44" s="2"/>
      <c r="D44" s="19"/>
    </row>
    <row r="45" customFormat="false" ht="12.75" hidden="false" customHeight="false" outlineLevel="0" collapsed="false">
      <c r="A45" s="2" t="s">
        <v>64</v>
      </c>
      <c r="B45" s="2" t="s">
        <v>22</v>
      </c>
      <c r="C45" s="2" t="s">
        <v>65</v>
      </c>
      <c r="D45" s="18" t="s">
        <v>20</v>
      </c>
      <c r="AG45" s="0"/>
    </row>
    <row r="46" customFormat="false" ht="12.75" hidden="false" customHeight="false" outlineLevel="0" collapsed="false">
      <c r="B46" s="2" t="s">
        <v>24</v>
      </c>
      <c r="C46" s="1" t="s">
        <v>62</v>
      </c>
    </row>
    <row r="48" customFormat="false" ht="12.75" hidden="false" customHeight="false" outlineLevel="0" collapsed="false">
      <c r="A48" s="20"/>
      <c r="B48" s="21"/>
      <c r="C48" s="15" t="s">
        <v>66</v>
      </c>
      <c r="D48" s="22"/>
    </row>
    <row r="49" customFormat="false" ht="12.75" hidden="false" customHeight="false" outlineLevel="0" collapsed="false">
      <c r="C49" s="17"/>
    </row>
    <row r="50" customFormat="false" ht="12.75" hidden="false" customHeight="false" outlineLevel="0" collapsed="false">
      <c r="A50" s="2" t="s">
        <v>67</v>
      </c>
      <c r="B50" s="2" t="s">
        <v>68</v>
      </c>
      <c r="C50" s="2" t="s">
        <v>69</v>
      </c>
      <c r="D50" s="18"/>
    </row>
    <row r="51" customFormat="false" ht="7.5" hidden="false" customHeight="true" outlineLevel="0" collapsed="false"/>
    <row r="52" customFormat="false" ht="12.75" hidden="false" customHeight="false" outlineLevel="0" collapsed="false">
      <c r="A52" s="2"/>
      <c r="B52" s="2"/>
      <c r="C52" s="2"/>
      <c r="D52" s="19"/>
    </row>
    <row r="53" customFormat="false" ht="12.75" hidden="false" customHeight="false" outlineLevel="0" collapsed="false">
      <c r="A53" s="2"/>
      <c r="B53" s="2"/>
      <c r="D53" s="19"/>
    </row>
    <row r="54" customFormat="false" ht="12.75" hidden="false" customHeight="false" outlineLevel="0" collapsed="false">
      <c r="A54" s="2"/>
      <c r="B54" s="2"/>
      <c r="C54" s="2"/>
      <c r="D54" s="23" t="str">
        <f aca="false">A2</f>
        <v>COMPANY # 20R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247" width="27.86"/>
    <col collapsed="false" customWidth="true" hidden="false" outlineLevel="0" max="2" min="2" style="247" width="1.62"/>
    <col collapsed="false" customWidth="true" hidden="false" outlineLevel="0" max="3" min="3" style="247" width="16.74"/>
    <col collapsed="false" customWidth="true" hidden="false" outlineLevel="0" max="4" min="4" style="248" width="2.62"/>
    <col collapsed="false" customWidth="true" hidden="false" outlineLevel="0" max="5" min="5" style="247" width="15.62"/>
    <col collapsed="false" customWidth="true" hidden="false" outlineLevel="0" max="6" min="6" style="248" width="2.62"/>
    <col collapsed="false" customWidth="true" hidden="false" outlineLevel="0" max="7" min="7" style="247" width="15.62"/>
    <col collapsed="false" customWidth="true" hidden="false" outlineLevel="0" max="8" min="8" style="248" width="2.62"/>
    <col collapsed="false" customWidth="true" hidden="false" outlineLevel="0" max="9" min="9" style="247" width="15.62"/>
    <col collapsed="false" customWidth="true" hidden="false" outlineLevel="0" max="10" min="10" style="248" width="2.62"/>
    <col collapsed="false" customWidth="true" hidden="false" outlineLevel="0" max="11" min="11" style="248" width="15.62"/>
    <col collapsed="false" customWidth="true" hidden="false" outlineLevel="0" max="12" min="12" style="248" width="2.62"/>
    <col collapsed="false" customWidth="true" hidden="false" outlineLevel="0" max="13" min="13" style="247" width="15.74"/>
    <col collapsed="false" customWidth="true" hidden="false" outlineLevel="0" max="14" min="14" style="247" width="2.62"/>
    <col collapsed="false" customWidth="true" hidden="false" outlineLevel="0" max="15" min="15" style="247" width="15.62"/>
    <col collapsed="false" customWidth="true" hidden="false" outlineLevel="0" max="16" min="16" style="248" width="2.49"/>
    <col collapsed="false" customWidth="true" hidden="false" outlineLevel="0" max="17" min="17" style="247" width="16.62"/>
    <col collapsed="false" customWidth="true" hidden="false" outlineLevel="0" max="18" min="18" style="247" width="2.62"/>
    <col collapsed="false" customWidth="true" hidden="false" outlineLevel="0" max="19" min="19" style="247" width="11.62"/>
    <col collapsed="false" customWidth="false" hidden="false" outlineLevel="0" max="257" min="20" style="247" width="20.62"/>
  </cols>
  <sheetData>
    <row r="1" customFormat="false" ht="12.75" hidden="false" customHeight="false" outlineLevel="0" collapsed="false">
      <c r="A1" s="249" t="s">
        <v>0</v>
      </c>
      <c r="B1" s="249"/>
      <c r="C1" s="250"/>
      <c r="E1" s="250"/>
      <c r="G1" s="250"/>
      <c r="I1" s="250"/>
      <c r="M1" s="250"/>
      <c r="N1" s="250"/>
      <c r="O1" s="250"/>
      <c r="Q1" s="250"/>
      <c r="R1" s="250"/>
    </row>
    <row r="2" customFormat="false" ht="12.75" hidden="false" customHeight="false" outlineLevel="0" collapsed="false">
      <c r="A2" s="251" t="s">
        <v>287</v>
      </c>
      <c r="B2" s="251"/>
      <c r="C2" s="250"/>
      <c r="E2" s="250"/>
      <c r="G2" s="250"/>
      <c r="I2" s="250"/>
      <c r="M2" s="250"/>
      <c r="N2" s="250"/>
      <c r="O2" s="250"/>
      <c r="Q2" s="250"/>
      <c r="R2" s="250"/>
    </row>
    <row r="3" customFormat="false" ht="12.75" hidden="false" customHeight="false" outlineLevel="0" collapsed="false">
      <c r="A3" s="251" t="s">
        <v>301</v>
      </c>
      <c r="B3" s="251"/>
      <c r="C3" s="250"/>
      <c r="E3" s="250"/>
      <c r="G3" s="250"/>
      <c r="I3" s="250"/>
      <c r="M3" s="250"/>
      <c r="N3" s="250"/>
      <c r="O3" s="250"/>
      <c r="Q3" s="250"/>
      <c r="R3" s="250"/>
    </row>
    <row r="4" customFormat="false" ht="12.75" hidden="false" customHeight="false" outlineLevel="0" collapsed="false">
      <c r="A4" s="249" t="s">
        <v>302</v>
      </c>
      <c r="B4" s="249"/>
      <c r="C4" s="250"/>
      <c r="E4" s="250"/>
      <c r="G4" s="250"/>
      <c r="I4" s="250"/>
      <c r="M4" s="250"/>
      <c r="N4" s="250"/>
      <c r="O4" s="250"/>
      <c r="Q4" s="250"/>
      <c r="R4" s="250"/>
    </row>
    <row r="5" customFormat="false" ht="12.75" hidden="false" customHeight="false" outlineLevel="0" collapsed="false">
      <c r="A5" s="8" t="s">
        <v>241</v>
      </c>
      <c r="B5" s="251"/>
      <c r="C5" s="250"/>
      <c r="E5" s="250"/>
      <c r="G5" s="250"/>
      <c r="I5" s="250"/>
      <c r="M5" s="250"/>
      <c r="N5" s="250"/>
      <c r="O5" s="250"/>
      <c r="Q5" s="250"/>
      <c r="R5" s="250"/>
    </row>
    <row r="7" customFormat="false" ht="12.75" hidden="false" customHeight="false" outlineLevel="0" collapsed="false">
      <c r="A7" s="251" t="s">
        <v>229</v>
      </c>
      <c r="B7" s="251"/>
      <c r="C7" s="250"/>
      <c r="E7" s="250"/>
      <c r="G7" s="250"/>
      <c r="I7" s="250"/>
      <c r="M7" s="250"/>
      <c r="N7" s="250"/>
      <c r="O7" s="250"/>
      <c r="Q7" s="252" t="str">
        <f aca="false">A2</f>
        <v>COMPANY #</v>
      </c>
      <c r="R7" s="252"/>
    </row>
    <row r="8" customFormat="false" ht="13.5" hidden="false" customHeight="false" outlineLevel="0" collapsed="false">
      <c r="A8" s="251" t="s">
        <v>230</v>
      </c>
      <c r="B8" s="249"/>
      <c r="C8" s="250"/>
      <c r="E8" s="250"/>
      <c r="G8" s="250"/>
      <c r="I8" s="250"/>
      <c r="M8" s="250"/>
      <c r="N8" s="250"/>
      <c r="O8" s="250"/>
      <c r="Q8" s="253" t="s">
        <v>303</v>
      </c>
      <c r="R8" s="253"/>
    </row>
    <row r="9" customFormat="false" ht="19.5" hidden="false" customHeight="true" outlineLevel="0" collapsed="false">
      <c r="A9" s="254"/>
      <c r="B9" s="255"/>
      <c r="C9" s="256" t="s">
        <v>232</v>
      </c>
      <c r="D9" s="257"/>
      <c r="E9" s="255"/>
      <c r="F9" s="257"/>
      <c r="G9" s="255"/>
      <c r="H9" s="257"/>
      <c r="I9" s="258" t="s">
        <v>304</v>
      </c>
      <c r="J9" s="258"/>
      <c r="K9" s="258"/>
      <c r="L9" s="258"/>
      <c r="M9" s="258"/>
      <c r="N9" s="256"/>
      <c r="O9" s="256"/>
      <c r="P9" s="257"/>
      <c r="Q9" s="259"/>
      <c r="R9" s="260"/>
    </row>
    <row r="10" customFormat="false" ht="12.75" hidden="false" customHeight="false" outlineLevel="0" collapsed="false">
      <c r="A10" s="261"/>
      <c r="B10" s="260"/>
      <c r="C10" s="262" t="s">
        <v>305</v>
      </c>
      <c r="D10" s="263"/>
      <c r="E10" s="260"/>
      <c r="F10" s="263"/>
      <c r="G10" s="262" t="s">
        <v>306</v>
      </c>
      <c r="H10" s="263"/>
      <c r="I10" s="260"/>
      <c r="J10" s="263"/>
      <c r="K10" s="263"/>
      <c r="L10" s="263"/>
      <c r="M10" s="260"/>
      <c r="N10" s="260"/>
      <c r="O10" s="262" t="s">
        <v>307</v>
      </c>
      <c r="P10" s="263"/>
      <c r="Q10" s="264" t="s">
        <v>308</v>
      </c>
      <c r="R10" s="262"/>
    </row>
    <row r="11" customFormat="false" ht="12.75" hidden="false" customHeight="false" outlineLevel="0" collapsed="false">
      <c r="A11" s="265" t="s">
        <v>81</v>
      </c>
      <c r="B11" s="262"/>
      <c r="C11" s="262" t="s">
        <v>75</v>
      </c>
      <c r="D11" s="263"/>
      <c r="E11" s="262" t="s">
        <v>292</v>
      </c>
      <c r="F11" s="263"/>
      <c r="G11" s="262" t="s">
        <v>258</v>
      </c>
      <c r="H11" s="263"/>
      <c r="I11" s="262" t="s">
        <v>309</v>
      </c>
      <c r="J11" s="263"/>
      <c r="K11" s="262" t="s">
        <v>310</v>
      </c>
      <c r="L11" s="263"/>
      <c r="M11" s="262" t="s">
        <v>76</v>
      </c>
      <c r="N11" s="262"/>
      <c r="O11" s="262" t="s">
        <v>311</v>
      </c>
      <c r="P11" s="263"/>
      <c r="Q11" s="264" t="s">
        <v>82</v>
      </c>
      <c r="R11" s="262"/>
    </row>
    <row r="12" customFormat="false" ht="13.5" hidden="false" customHeight="false" outlineLevel="0" collapsed="false">
      <c r="A12" s="266"/>
      <c r="B12" s="267"/>
      <c r="C12" s="268" t="s">
        <v>312</v>
      </c>
      <c r="D12" s="269"/>
      <c r="E12" s="268" t="s">
        <v>313</v>
      </c>
      <c r="F12" s="269"/>
      <c r="G12" s="268" t="s">
        <v>313</v>
      </c>
      <c r="H12" s="269"/>
      <c r="I12" s="268" t="s">
        <v>314</v>
      </c>
      <c r="J12" s="269"/>
      <c r="K12" s="268" t="s">
        <v>315</v>
      </c>
      <c r="L12" s="269"/>
      <c r="M12" s="268" t="s">
        <v>316</v>
      </c>
      <c r="N12" s="268"/>
      <c r="O12" s="268" t="s">
        <v>317</v>
      </c>
      <c r="P12" s="269"/>
      <c r="Q12" s="270" t="s">
        <v>313</v>
      </c>
      <c r="R12" s="262"/>
    </row>
    <row r="13" customFormat="false" ht="13.5" hidden="false" customHeight="false" outlineLevel="0" collapsed="false">
      <c r="A13" s="250"/>
      <c r="B13" s="250"/>
      <c r="C13" s="250"/>
      <c r="E13" s="250"/>
      <c r="G13" s="250"/>
      <c r="I13" s="250"/>
      <c r="M13" s="250"/>
      <c r="N13" s="250"/>
      <c r="O13" s="250"/>
      <c r="Q13" s="250"/>
      <c r="R13" s="250"/>
    </row>
    <row r="14" customFormat="false" ht="18.75" hidden="false" customHeight="true" outlineLevel="0" collapsed="false">
      <c r="A14" s="271" t="s">
        <v>318</v>
      </c>
      <c r="B14" s="271"/>
      <c r="C14" s="272"/>
      <c r="E14" s="273"/>
      <c r="G14" s="273"/>
      <c r="I14" s="273"/>
      <c r="K14" s="273"/>
      <c r="M14" s="273"/>
      <c r="N14" s="274"/>
      <c r="O14" s="273"/>
      <c r="Q14" s="272" t="n">
        <f aca="false">SUM(C14:O14)</f>
        <v>0</v>
      </c>
      <c r="R14" s="260"/>
    </row>
    <row r="15" customFormat="false" ht="18.75" hidden="false" customHeight="true" outlineLevel="0" collapsed="false">
      <c r="A15" s="271" t="s">
        <v>319</v>
      </c>
      <c r="B15" s="271"/>
      <c r="C15" s="272"/>
      <c r="E15" s="273"/>
      <c r="G15" s="273"/>
      <c r="I15" s="273"/>
      <c r="K15" s="273"/>
      <c r="M15" s="273"/>
      <c r="N15" s="274"/>
      <c r="O15" s="273"/>
      <c r="Q15" s="272" t="n">
        <f aca="false">SUM(C15:O15)</f>
        <v>0</v>
      </c>
      <c r="R15" s="260"/>
    </row>
    <row r="16" customFormat="false" ht="18.75" hidden="false" customHeight="true" outlineLevel="0" collapsed="false">
      <c r="A16" s="271" t="s">
        <v>320</v>
      </c>
      <c r="B16" s="271"/>
      <c r="C16" s="272"/>
      <c r="E16" s="273"/>
      <c r="G16" s="273"/>
      <c r="I16" s="273"/>
      <c r="K16" s="273"/>
      <c r="M16" s="273"/>
      <c r="N16" s="274"/>
      <c r="O16" s="273"/>
      <c r="Q16" s="272" t="n">
        <f aca="false">SUM(C16:O16)</f>
        <v>0</v>
      </c>
      <c r="R16" s="260"/>
    </row>
    <row r="17" customFormat="false" ht="18.75" hidden="false" customHeight="true" outlineLevel="0" collapsed="false">
      <c r="A17" s="271" t="s">
        <v>321</v>
      </c>
      <c r="B17" s="271"/>
      <c r="C17" s="272"/>
      <c r="E17" s="273"/>
      <c r="G17" s="273"/>
      <c r="I17" s="273"/>
      <c r="K17" s="273"/>
      <c r="M17" s="273"/>
      <c r="N17" s="274"/>
      <c r="O17" s="273"/>
      <c r="Q17" s="272" t="n">
        <f aca="false">SUM(C17:O17)</f>
        <v>0</v>
      </c>
      <c r="R17" s="260"/>
    </row>
    <row r="18" customFormat="false" ht="18.75" hidden="false" customHeight="true" outlineLevel="0" collapsed="false">
      <c r="A18" s="271" t="s">
        <v>322</v>
      </c>
      <c r="B18" s="271"/>
      <c r="C18" s="272"/>
      <c r="E18" s="273"/>
      <c r="G18" s="273"/>
      <c r="I18" s="273"/>
      <c r="K18" s="273"/>
      <c r="M18" s="273"/>
      <c r="N18" s="274"/>
      <c r="O18" s="273"/>
      <c r="Q18" s="272" t="n">
        <f aca="false">SUM(C18:O18)</f>
        <v>0</v>
      </c>
      <c r="R18" s="260"/>
    </row>
    <row r="19" customFormat="false" ht="18.75" hidden="false" customHeight="true" outlineLevel="0" collapsed="false">
      <c r="A19" s="271" t="s">
        <v>323</v>
      </c>
      <c r="B19" s="271"/>
      <c r="C19" s="272" t="n">
        <f aca="false">SUM(C14:C18)</f>
        <v>0</v>
      </c>
      <c r="E19" s="272" t="n">
        <f aca="false">SUM(E14:E18)</f>
        <v>0</v>
      </c>
      <c r="G19" s="272" t="n">
        <f aca="false">SUM(G14:G18)</f>
        <v>0</v>
      </c>
      <c r="I19" s="272" t="n">
        <f aca="false">SUM(I14:I18)</f>
        <v>0</v>
      </c>
      <c r="K19" s="272" t="n">
        <f aca="false">SUM(K14:K18)</f>
        <v>0</v>
      </c>
      <c r="M19" s="272" t="n">
        <f aca="false">SUM(M14:M18)</f>
        <v>0</v>
      </c>
      <c r="N19" s="274"/>
      <c r="O19" s="272" t="n">
        <f aca="false">SUM(O14:O18)</f>
        <v>0</v>
      </c>
      <c r="Q19" s="272" t="n">
        <f aca="false">SUM(C19:O19)</f>
        <v>0</v>
      </c>
      <c r="R19" s="260"/>
    </row>
    <row r="20" customFormat="false" ht="18.75" hidden="false" customHeight="true" outlineLevel="0" collapsed="false">
      <c r="A20" s="271" t="s">
        <v>324</v>
      </c>
      <c r="B20" s="271"/>
      <c r="C20" s="272"/>
      <c r="E20" s="273"/>
      <c r="G20" s="273"/>
      <c r="I20" s="273"/>
      <c r="K20" s="273"/>
      <c r="M20" s="273"/>
      <c r="N20" s="274"/>
      <c r="O20" s="273"/>
      <c r="Q20" s="272" t="n">
        <f aca="false">SUM(C20:O20)</f>
        <v>0</v>
      </c>
      <c r="R20" s="260"/>
    </row>
    <row r="21" customFormat="false" ht="12.75" hidden="false" customHeight="false" outlineLevel="0" collapsed="false">
      <c r="A21" s="250"/>
      <c r="B21" s="250"/>
      <c r="C21" s="275"/>
      <c r="E21" s="276"/>
      <c r="G21" s="276"/>
      <c r="I21" s="276"/>
      <c r="K21" s="276"/>
      <c r="M21" s="276"/>
      <c r="N21" s="276"/>
      <c r="O21" s="276"/>
      <c r="Q21" s="275"/>
      <c r="R21" s="275"/>
    </row>
    <row r="22" customFormat="false" ht="12.75" hidden="false" customHeight="false" outlineLevel="0" collapsed="false">
      <c r="A22" s="250"/>
      <c r="B22" s="250"/>
      <c r="C22" s="277"/>
      <c r="E22" s="277"/>
      <c r="G22" s="277"/>
      <c r="I22" s="250"/>
      <c r="K22" s="250"/>
      <c r="M22" s="250"/>
      <c r="N22" s="250"/>
      <c r="O22" s="250"/>
      <c r="Q22" s="277"/>
      <c r="R22" s="277"/>
    </row>
    <row r="23" customFormat="false" ht="13.5" hidden="false" customHeight="false" outlineLevel="0" collapsed="false">
      <c r="A23" s="252" t="s">
        <v>325</v>
      </c>
      <c r="B23" s="252"/>
      <c r="C23" s="267" t="n">
        <f aca="false">SUM(C19:C21)</f>
        <v>0</v>
      </c>
      <c r="D23" s="278" t="s">
        <v>212</v>
      </c>
      <c r="E23" s="267" t="n">
        <f aca="false">SUM(E19:E21)</f>
        <v>0</v>
      </c>
      <c r="F23" s="278" t="s">
        <v>260</v>
      </c>
      <c r="G23" s="267" t="n">
        <f aca="false">SUM(G19:G21)</f>
        <v>0</v>
      </c>
      <c r="H23" s="278" t="s">
        <v>260</v>
      </c>
      <c r="I23" s="267" t="n">
        <f aca="false">SUM(I19:I21)</f>
        <v>0</v>
      </c>
      <c r="K23" s="267" t="n">
        <f aca="false">SUM(K19:K21)</f>
        <v>0</v>
      </c>
      <c r="M23" s="267" t="n">
        <f aca="false">SUM(M19:M21)</f>
        <v>0</v>
      </c>
      <c r="N23" s="260"/>
      <c r="O23" s="267" t="n">
        <f aca="false">SUM(O19:O21)</f>
        <v>0</v>
      </c>
      <c r="Q23" s="267" t="n">
        <f aca="false">SUM(Q19:Q21)</f>
        <v>0</v>
      </c>
      <c r="R23" s="279" t="s">
        <v>212</v>
      </c>
    </row>
    <row r="24" customFormat="false" ht="13.5" hidden="false" customHeight="false" outlineLevel="0" collapsed="false">
      <c r="A24" s="250"/>
      <c r="B24" s="250"/>
      <c r="C24" s="275"/>
      <c r="E24" s="275"/>
      <c r="G24" s="275"/>
      <c r="I24" s="275"/>
      <c r="K24" s="275"/>
      <c r="M24" s="275"/>
      <c r="N24" s="275"/>
      <c r="O24" s="275"/>
      <c r="Q24" s="275"/>
      <c r="R24" s="275"/>
    </row>
    <row r="25" customFormat="false" ht="12.75" hidden="false" customHeight="false" outlineLevel="0" collapsed="false">
      <c r="A25" s="250"/>
      <c r="B25" s="250"/>
      <c r="C25" s="250"/>
      <c r="E25" s="250"/>
      <c r="F25" s="249" t="s">
        <v>326</v>
      </c>
      <c r="G25" s="250"/>
      <c r="I25" s="280"/>
      <c r="J25" s="281"/>
      <c r="K25" s="280"/>
      <c r="L25" s="281"/>
      <c r="M25" s="280" t="s">
        <v>327</v>
      </c>
      <c r="N25" s="280"/>
      <c r="O25" s="280" t="s">
        <v>328</v>
      </c>
      <c r="P25" s="282" t="s">
        <v>212</v>
      </c>
      <c r="Q25" s="283" t="s">
        <v>329</v>
      </c>
      <c r="R25" s="283"/>
    </row>
    <row r="26" customFormat="false" ht="12.75" hidden="false" customHeight="false" outlineLevel="0" collapsed="false">
      <c r="A26" s="250"/>
      <c r="B26" s="250"/>
      <c r="C26" s="250"/>
      <c r="F26" s="249" t="s">
        <v>330</v>
      </c>
      <c r="G26" s="250"/>
      <c r="I26" s="250"/>
      <c r="M26" s="250"/>
      <c r="N26" s="250"/>
      <c r="O26" s="250"/>
      <c r="Q26" s="283" t="s">
        <v>331</v>
      </c>
      <c r="R26" s="283"/>
    </row>
    <row r="27" customFormat="false" ht="12.75" hidden="false" customHeight="false" outlineLevel="0" collapsed="false">
      <c r="A27" s="250"/>
      <c r="B27" s="250"/>
      <c r="C27" s="250"/>
      <c r="F27" s="249" t="s">
        <v>332</v>
      </c>
      <c r="G27" s="250"/>
      <c r="I27" s="250"/>
      <c r="M27" s="250"/>
      <c r="N27" s="250"/>
      <c r="O27" s="250"/>
      <c r="Q27" s="284" t="s">
        <v>333</v>
      </c>
      <c r="R27" s="284"/>
    </row>
    <row r="28" customFormat="false" ht="12.75" hidden="false" customHeight="false" outlineLevel="0" collapsed="false">
      <c r="A28" s="250"/>
      <c r="B28" s="250"/>
      <c r="C28" s="250"/>
      <c r="G28" s="250"/>
      <c r="I28" s="250"/>
      <c r="M28" s="250"/>
      <c r="N28" s="250"/>
      <c r="O28" s="250"/>
      <c r="Q28" s="285" t="s">
        <v>334</v>
      </c>
      <c r="R28" s="285"/>
    </row>
    <row r="29" customFormat="false" ht="13.5" hidden="false" customHeight="false" outlineLevel="0" collapsed="false">
      <c r="H29" s="286" t="s">
        <v>335</v>
      </c>
      <c r="I29" s="286"/>
      <c r="J29" s="286"/>
      <c r="K29" s="286"/>
      <c r="L29" s="286"/>
      <c r="M29" s="286"/>
      <c r="N29" s="286"/>
      <c r="O29" s="286"/>
      <c r="P29" s="286"/>
      <c r="Q29" s="286"/>
    </row>
    <row r="30" customFormat="false" ht="13.5" hidden="false" customHeight="false" outlineLevel="0" collapsed="false">
      <c r="A30" s="248"/>
      <c r="B30" s="248"/>
      <c r="C30" s="250"/>
      <c r="E30" s="250"/>
      <c r="G30" s="250"/>
      <c r="H30" s="287"/>
      <c r="I30" s="255"/>
      <c r="J30" s="257"/>
      <c r="K30" s="257"/>
      <c r="L30" s="257"/>
      <c r="M30" s="256" t="s">
        <v>336</v>
      </c>
      <c r="N30" s="257"/>
      <c r="O30" s="256" t="s">
        <v>337</v>
      </c>
      <c r="P30" s="256"/>
      <c r="Q30" s="288" t="s">
        <v>338</v>
      </c>
      <c r="R30" s="250"/>
    </row>
    <row r="31" customFormat="false" ht="13.5" hidden="false" customHeight="false" outlineLevel="0" collapsed="false">
      <c r="A31" s="286" t="s">
        <v>339</v>
      </c>
      <c r="B31" s="286"/>
      <c r="C31" s="286"/>
      <c r="D31" s="286"/>
      <c r="E31" s="286"/>
      <c r="G31" s="289"/>
      <c r="H31" s="290" t="s">
        <v>340</v>
      </c>
      <c r="I31" s="291"/>
      <c r="J31" s="269"/>
      <c r="K31" s="269"/>
      <c r="L31" s="269"/>
      <c r="M31" s="268" t="s">
        <v>313</v>
      </c>
      <c r="N31" s="269"/>
      <c r="O31" s="268" t="s">
        <v>313</v>
      </c>
      <c r="P31" s="268"/>
      <c r="Q31" s="270" t="s">
        <v>313</v>
      </c>
    </row>
    <row r="32" customFormat="false" ht="4.5" hidden="false" customHeight="true" outlineLevel="0" collapsed="false">
      <c r="A32" s="286"/>
      <c r="B32" s="286"/>
      <c r="C32" s="286"/>
      <c r="D32" s="286"/>
      <c r="E32" s="286"/>
      <c r="G32" s="289"/>
      <c r="H32" s="286"/>
      <c r="I32" s="286"/>
      <c r="J32" s="286"/>
      <c r="K32" s="286"/>
      <c r="L32" s="286"/>
      <c r="M32" s="286"/>
      <c r="N32" s="286"/>
      <c r="O32" s="286"/>
      <c r="P32" s="286"/>
      <c r="Q32" s="286"/>
    </row>
    <row r="33" customFormat="false" ht="16.5" hidden="false" customHeight="true" outlineLevel="0" collapsed="false">
      <c r="A33" s="292" t="s">
        <v>81</v>
      </c>
      <c r="B33" s="293"/>
      <c r="C33" s="294" t="s">
        <v>341</v>
      </c>
      <c r="D33" s="293"/>
      <c r="E33" s="295" t="s">
        <v>313</v>
      </c>
      <c r="G33" s="260"/>
      <c r="H33" s="25" t="s">
        <v>106</v>
      </c>
    </row>
    <row r="34" customFormat="false" ht="13.5" hidden="false" customHeight="false" outlineLevel="0" collapsed="false">
      <c r="A34" s="260"/>
      <c r="B34" s="248"/>
      <c r="E34" s="248"/>
      <c r="H34" s="25" t="s">
        <v>86</v>
      </c>
    </row>
    <row r="35" customFormat="false" ht="3.75" hidden="false" customHeight="true" outlineLevel="0" collapsed="false">
      <c r="A35" s="260"/>
      <c r="B35" s="248"/>
      <c r="E35" s="248"/>
      <c r="H35" s="296"/>
      <c r="I35" s="296"/>
      <c r="J35" s="263"/>
      <c r="K35" s="263"/>
      <c r="L35" s="263"/>
      <c r="M35" s="262"/>
      <c r="N35" s="263"/>
      <c r="O35" s="262"/>
      <c r="P35" s="262"/>
      <c r="Q35" s="262"/>
    </row>
    <row r="36" customFormat="false" ht="14.25" hidden="false" customHeight="true" outlineLevel="0" collapsed="false">
      <c r="A36" s="272"/>
      <c r="B36" s="248"/>
      <c r="C36" s="297"/>
      <c r="E36" s="297"/>
      <c r="H36" s="249" t="s">
        <v>342</v>
      </c>
      <c r="I36" s="296"/>
      <c r="J36" s="263"/>
      <c r="K36" s="263"/>
      <c r="L36" s="263"/>
      <c r="M36" s="250"/>
      <c r="N36" s="248"/>
      <c r="O36" s="263"/>
      <c r="P36" s="263"/>
    </row>
    <row r="37" customFormat="false" ht="12.75" hidden="false" customHeight="false" outlineLevel="0" collapsed="false">
      <c r="A37" s="272"/>
      <c r="B37" s="248"/>
      <c r="C37" s="297"/>
      <c r="E37" s="297"/>
      <c r="H37" s="249" t="s">
        <v>343</v>
      </c>
      <c r="I37" s="296"/>
      <c r="J37" s="263"/>
      <c r="K37" s="263"/>
      <c r="L37" s="263"/>
      <c r="M37" s="297"/>
      <c r="N37" s="248"/>
      <c r="O37" s="297"/>
      <c r="P37" s="263"/>
      <c r="Q37" s="297"/>
    </row>
    <row r="38" customFormat="false" ht="12.75" hidden="false" customHeight="false" outlineLevel="0" collapsed="false">
      <c r="A38" s="272"/>
      <c r="B38" s="248"/>
      <c r="C38" s="297"/>
      <c r="E38" s="297"/>
      <c r="G38" s="250"/>
      <c r="H38" s="263"/>
      <c r="I38" s="260"/>
      <c r="J38" s="263"/>
      <c r="K38" s="263"/>
      <c r="L38" s="263"/>
      <c r="M38" s="276"/>
      <c r="N38" s="248"/>
      <c r="O38" s="276"/>
      <c r="P38" s="263"/>
      <c r="Q38" s="276"/>
    </row>
    <row r="39" customFormat="false" ht="12.75" hidden="false" customHeight="false" outlineLevel="0" collapsed="false">
      <c r="A39" s="272"/>
      <c r="B39" s="248"/>
      <c r="C39" s="297"/>
      <c r="E39" s="297"/>
      <c r="H39" s="249" t="s">
        <v>344</v>
      </c>
      <c r="I39" s="296"/>
      <c r="J39" s="263"/>
      <c r="K39" s="263"/>
      <c r="L39" s="263"/>
      <c r="M39" s="298"/>
      <c r="N39" s="248"/>
      <c r="O39" s="298"/>
      <c r="P39" s="263"/>
      <c r="Q39" s="298"/>
    </row>
    <row r="40" customFormat="false" ht="12.75" hidden="false" customHeight="false" outlineLevel="0" collapsed="false">
      <c r="A40" s="299"/>
      <c r="B40" s="248"/>
      <c r="C40" s="299"/>
      <c r="E40" s="299"/>
      <c r="H40" s="249" t="s">
        <v>345</v>
      </c>
      <c r="I40" s="260"/>
      <c r="J40" s="263"/>
      <c r="K40" s="263"/>
      <c r="L40" s="263"/>
      <c r="M40" s="248"/>
      <c r="N40" s="248"/>
      <c r="O40" s="248"/>
      <c r="P40" s="263"/>
      <c r="Q40" s="248"/>
    </row>
    <row r="41" customFormat="false" ht="12.75" hidden="false" customHeight="false" outlineLevel="0" collapsed="false">
      <c r="A41" s="272"/>
      <c r="B41" s="248"/>
      <c r="C41" s="297"/>
      <c r="E41" s="297"/>
      <c r="H41" s="263"/>
      <c r="I41" s="297"/>
      <c r="J41" s="297"/>
      <c r="K41" s="297"/>
      <c r="L41" s="263"/>
      <c r="M41" s="297"/>
      <c r="N41" s="248"/>
      <c r="O41" s="297"/>
      <c r="P41" s="263"/>
      <c r="Q41" s="297"/>
    </row>
    <row r="42" customFormat="false" ht="12.75" hidden="false" customHeight="false" outlineLevel="0" collapsed="false">
      <c r="A42" s="299"/>
      <c r="B42" s="248"/>
      <c r="C42" s="272"/>
      <c r="E42" s="272"/>
      <c r="H42" s="263"/>
      <c r="I42" s="297"/>
      <c r="J42" s="297"/>
      <c r="K42" s="297"/>
      <c r="L42" s="263"/>
      <c r="M42" s="297"/>
      <c r="N42" s="248"/>
      <c r="O42" s="297"/>
      <c r="P42" s="263"/>
      <c r="Q42" s="297"/>
    </row>
    <row r="43" customFormat="false" ht="12.75" hidden="false" customHeight="false" outlineLevel="0" collapsed="false">
      <c r="A43" s="272"/>
      <c r="B43" s="248"/>
      <c r="C43" s="297"/>
      <c r="E43" s="297"/>
      <c r="H43" s="263"/>
      <c r="I43" s="297"/>
      <c r="J43" s="297"/>
      <c r="K43" s="297"/>
      <c r="L43" s="263"/>
      <c r="M43" s="297"/>
      <c r="N43" s="248"/>
      <c r="O43" s="297"/>
      <c r="P43" s="263"/>
      <c r="Q43" s="297"/>
    </row>
    <row r="44" customFormat="false" ht="12.75" hidden="false" customHeight="false" outlineLevel="0" collapsed="false">
      <c r="A44" s="272"/>
      <c r="B44" s="248"/>
      <c r="C44" s="272"/>
      <c r="E44" s="272"/>
      <c r="H44" s="263"/>
      <c r="I44" s="297"/>
      <c r="J44" s="297"/>
      <c r="K44" s="297"/>
      <c r="L44" s="263"/>
      <c r="M44" s="297"/>
      <c r="N44" s="248"/>
      <c r="O44" s="297"/>
      <c r="P44" s="263"/>
      <c r="Q44" s="297"/>
    </row>
    <row r="45" customFormat="false" ht="12.75" hidden="false" customHeight="false" outlineLevel="0" collapsed="false">
      <c r="A45" s="260"/>
      <c r="B45" s="248"/>
      <c r="E45" s="263"/>
      <c r="H45" s="263"/>
      <c r="I45" s="297"/>
      <c r="J45" s="297"/>
      <c r="K45" s="297"/>
      <c r="L45" s="263"/>
      <c r="M45" s="297"/>
      <c r="N45" s="248"/>
      <c r="O45" s="297"/>
      <c r="P45" s="263"/>
      <c r="Q45" s="297"/>
    </row>
    <row r="46" customFormat="false" ht="13.5" hidden="false" customHeight="false" outlineLevel="0" collapsed="false">
      <c r="B46" s="248"/>
      <c r="C46" s="300" t="s">
        <v>346</v>
      </c>
      <c r="E46" s="301" t="n">
        <f aca="false">SUM(E36:E44)</f>
        <v>0</v>
      </c>
      <c r="H46" s="263"/>
      <c r="I46" s="263"/>
      <c r="J46" s="263"/>
      <c r="K46" s="263"/>
      <c r="L46" s="263"/>
      <c r="M46" s="263"/>
      <c r="N46" s="248"/>
      <c r="O46" s="263"/>
      <c r="P46" s="263"/>
      <c r="Q46" s="263"/>
    </row>
    <row r="47" customFormat="false" ht="13.5" hidden="false" customHeight="false" outlineLevel="0" collapsed="false">
      <c r="A47" s="260"/>
      <c r="B47" s="248"/>
      <c r="C47" s="248"/>
      <c r="H47" s="249" t="s">
        <v>347</v>
      </c>
      <c r="I47" s="296"/>
      <c r="J47" s="263"/>
      <c r="K47" s="263"/>
      <c r="L47" s="263"/>
      <c r="M47" s="263"/>
      <c r="N47" s="263"/>
      <c r="O47" s="263"/>
      <c r="P47" s="263"/>
      <c r="Q47" s="263"/>
    </row>
    <row r="48" customFormat="false" ht="12.75" hidden="false" customHeight="false" outlineLevel="0" collapsed="false">
      <c r="A48" s="260"/>
      <c r="B48" s="248"/>
      <c r="C48" s="248"/>
      <c r="H48" s="249" t="s">
        <v>348</v>
      </c>
      <c r="I48" s="260"/>
      <c r="J48" s="263"/>
      <c r="K48" s="263"/>
      <c r="L48" s="263"/>
      <c r="M48" s="297"/>
      <c r="N48" s="248"/>
      <c r="O48" s="297"/>
      <c r="P48" s="263"/>
      <c r="Q48" s="297"/>
    </row>
    <row r="49" customFormat="false" ht="12.75" hidden="false" customHeight="false" outlineLevel="0" collapsed="false">
      <c r="A49" s="260"/>
      <c r="B49" s="248"/>
      <c r="C49" s="248"/>
      <c r="H49" s="249" t="s">
        <v>349</v>
      </c>
      <c r="I49" s="248"/>
      <c r="J49" s="263"/>
      <c r="K49" s="263"/>
      <c r="L49" s="263"/>
      <c r="M49" s="276"/>
      <c r="N49" s="248"/>
      <c r="O49" s="276"/>
      <c r="P49" s="263"/>
      <c r="Q49" s="276"/>
    </row>
    <row r="50" customFormat="false" ht="12.75" hidden="false" customHeight="false" outlineLevel="0" collapsed="false">
      <c r="A50" s="279"/>
      <c r="B50" s="263"/>
      <c r="C50" s="263"/>
      <c r="D50" s="263"/>
      <c r="E50" s="302"/>
      <c r="H50" s="249" t="s">
        <v>350</v>
      </c>
      <c r="I50" s="296"/>
      <c r="J50" s="263"/>
      <c r="K50" s="263"/>
      <c r="L50" s="263"/>
      <c r="M50" s="297"/>
      <c r="N50" s="248"/>
      <c r="O50" s="297"/>
      <c r="P50" s="263"/>
      <c r="Q50" s="297"/>
    </row>
    <row r="51" customFormat="false" ht="12.75" hidden="false" customHeight="false" outlineLevel="0" collapsed="false">
      <c r="A51" s="262"/>
      <c r="B51" s="263"/>
      <c r="C51" s="303"/>
      <c r="D51" s="263"/>
      <c r="E51" s="302"/>
      <c r="H51" s="249" t="s">
        <v>351</v>
      </c>
      <c r="I51" s="260"/>
      <c r="J51" s="263"/>
      <c r="K51" s="263"/>
      <c r="L51" s="263"/>
      <c r="M51" s="276"/>
      <c r="N51" s="248"/>
      <c r="O51" s="276"/>
      <c r="P51" s="263"/>
      <c r="Q51" s="276"/>
    </row>
    <row r="52" customFormat="false" ht="12.75" hidden="false" customHeight="false" outlineLevel="0" collapsed="false">
      <c r="A52" s="260"/>
      <c r="B52" s="263"/>
      <c r="C52" s="263"/>
      <c r="D52" s="263"/>
      <c r="E52" s="302"/>
      <c r="H52" s="249" t="s">
        <v>352</v>
      </c>
      <c r="I52" s="296"/>
      <c r="J52" s="263"/>
      <c r="K52" s="263"/>
      <c r="L52" s="263"/>
      <c r="M52" s="297"/>
      <c r="N52" s="248"/>
      <c r="O52" s="297"/>
      <c r="P52" s="263"/>
      <c r="Q52" s="297"/>
    </row>
    <row r="53" customFormat="false" ht="12.75" hidden="false" customHeight="false" outlineLevel="0" collapsed="false">
      <c r="A53" s="260"/>
      <c r="B53" s="263"/>
      <c r="C53" s="263"/>
      <c r="D53" s="263"/>
      <c r="E53" s="302"/>
      <c r="H53" s="250"/>
      <c r="I53" s="260"/>
      <c r="J53" s="263"/>
      <c r="K53" s="263"/>
      <c r="L53" s="263"/>
      <c r="M53" s="276"/>
      <c r="N53" s="248"/>
      <c r="O53" s="276"/>
      <c r="P53" s="263"/>
      <c r="Q53" s="276"/>
    </row>
    <row r="54" customFormat="false" ht="12.75" hidden="false" customHeight="false" outlineLevel="0" collapsed="false">
      <c r="A54" s="260"/>
      <c r="B54" s="263"/>
      <c r="C54" s="263"/>
      <c r="D54" s="263"/>
      <c r="E54" s="302"/>
      <c r="H54" s="249" t="s">
        <v>353</v>
      </c>
      <c r="I54" s="296"/>
      <c r="J54" s="263"/>
      <c r="K54" s="263"/>
      <c r="L54" s="263"/>
      <c r="M54" s="298"/>
      <c r="N54" s="248"/>
      <c r="O54" s="298"/>
      <c r="P54" s="263"/>
      <c r="Q54" s="298"/>
    </row>
    <row r="55" customFormat="false" ht="12.75" hidden="false" customHeight="false" outlineLevel="0" collapsed="false">
      <c r="A55" s="260"/>
      <c r="B55" s="263"/>
      <c r="C55" s="263"/>
      <c r="D55" s="263"/>
      <c r="E55" s="302"/>
      <c r="H55" s="304"/>
      <c r="I55" s="297"/>
      <c r="J55" s="297"/>
      <c r="K55" s="297"/>
      <c r="L55" s="263"/>
      <c r="M55" s="297"/>
      <c r="N55" s="248"/>
      <c r="O55" s="297"/>
      <c r="P55" s="263"/>
      <c r="Q55" s="297"/>
    </row>
    <row r="56" customFormat="false" ht="12.75" hidden="false" customHeight="false" outlineLevel="0" collapsed="false">
      <c r="A56" s="305"/>
      <c r="B56" s="263"/>
      <c r="C56" s="305"/>
      <c r="D56" s="263"/>
      <c r="E56" s="302"/>
      <c r="H56" s="274"/>
      <c r="I56" s="297"/>
      <c r="J56" s="297"/>
      <c r="K56" s="297"/>
      <c r="L56" s="263"/>
      <c r="M56" s="297"/>
      <c r="N56" s="248"/>
      <c r="O56" s="297"/>
      <c r="P56" s="263"/>
      <c r="Q56" s="297"/>
    </row>
    <row r="57" customFormat="false" ht="12.75" hidden="false" customHeight="false" outlineLevel="0" collapsed="false">
      <c r="A57" s="260"/>
      <c r="B57" s="263"/>
      <c r="C57" s="263"/>
      <c r="D57" s="263"/>
      <c r="E57" s="302"/>
      <c r="H57" s="304"/>
      <c r="I57" s="297"/>
      <c r="J57" s="297"/>
      <c r="K57" s="297"/>
      <c r="L57" s="263"/>
      <c r="M57" s="297"/>
      <c r="N57" s="248"/>
      <c r="O57" s="297"/>
      <c r="P57" s="263"/>
      <c r="Q57" s="297"/>
    </row>
    <row r="58" customFormat="false" ht="12.75" hidden="false" customHeight="false" outlineLevel="0" collapsed="false">
      <c r="A58" s="305"/>
      <c r="B58" s="263"/>
      <c r="C58" s="260"/>
      <c r="D58" s="263"/>
      <c r="E58" s="302"/>
      <c r="H58" s="274"/>
      <c r="I58" s="297"/>
      <c r="J58" s="297"/>
      <c r="K58" s="297"/>
      <c r="L58" s="263"/>
      <c r="M58" s="297"/>
      <c r="N58" s="248"/>
      <c r="O58" s="297"/>
      <c r="P58" s="263"/>
      <c r="Q58" s="297"/>
    </row>
    <row r="59" customFormat="false" ht="12.75" hidden="false" customHeight="false" outlineLevel="0" collapsed="false">
      <c r="A59" s="260"/>
      <c r="B59" s="263"/>
      <c r="C59" s="263"/>
      <c r="D59" s="263"/>
      <c r="E59" s="302"/>
      <c r="H59" s="304"/>
      <c r="I59" s="297"/>
      <c r="J59" s="297"/>
      <c r="K59" s="297"/>
      <c r="L59" s="263"/>
      <c r="M59" s="297"/>
      <c r="N59" s="248"/>
      <c r="O59" s="297"/>
      <c r="P59" s="263"/>
      <c r="Q59" s="297"/>
    </row>
    <row r="60" customFormat="false" ht="12.75" hidden="false" customHeight="false" outlineLevel="0" collapsed="false">
      <c r="A60" s="260"/>
      <c r="B60" s="263"/>
      <c r="C60" s="260"/>
      <c r="D60" s="263"/>
      <c r="E60" s="302"/>
      <c r="H60" s="274"/>
      <c r="I60" s="297"/>
      <c r="J60" s="297"/>
      <c r="K60" s="297"/>
      <c r="L60" s="263"/>
      <c r="M60" s="297"/>
      <c r="N60" s="248"/>
      <c r="O60" s="297"/>
      <c r="P60" s="263"/>
      <c r="Q60" s="297"/>
    </row>
    <row r="61" customFormat="false" ht="12.75" hidden="false" customHeight="false" outlineLevel="0" collapsed="false">
      <c r="A61" s="260"/>
      <c r="B61" s="263"/>
      <c r="C61" s="263"/>
      <c r="D61" s="263"/>
      <c r="E61" s="302"/>
      <c r="G61" s="263"/>
      <c r="H61" s="263"/>
      <c r="I61" s="263"/>
      <c r="J61" s="263"/>
      <c r="K61" s="263"/>
      <c r="L61" s="263"/>
      <c r="M61" s="276"/>
      <c r="N61" s="248"/>
      <c r="O61" s="276"/>
      <c r="P61" s="263"/>
      <c r="Q61" s="276"/>
    </row>
    <row r="62" customFormat="false" ht="13.5" hidden="false" customHeight="false" outlineLevel="0" collapsed="false">
      <c r="A62" s="306"/>
      <c r="B62" s="263"/>
      <c r="C62" s="302"/>
      <c r="D62" s="263"/>
      <c r="E62" s="307"/>
      <c r="G62" s="263"/>
      <c r="H62" s="263"/>
      <c r="I62" s="263"/>
      <c r="J62" s="263"/>
      <c r="K62" s="308" t="s">
        <v>346</v>
      </c>
      <c r="L62" s="263"/>
      <c r="M62" s="267" t="n">
        <f aca="false">SUM(M36:M61)</f>
        <v>0</v>
      </c>
      <c r="N62" s="248"/>
      <c r="O62" s="267" t="n">
        <f aca="false">SUM(O36:O61)</f>
        <v>0</v>
      </c>
      <c r="P62" s="263"/>
      <c r="Q62" s="267" t="n">
        <f aca="false">SUM(Q36:Q61)</f>
        <v>0</v>
      </c>
    </row>
    <row r="63" customFormat="false" ht="13.5" hidden="false" customHeight="false" outlineLevel="0" collapsed="false">
      <c r="A63" s="260"/>
      <c r="B63" s="263"/>
      <c r="C63" s="260"/>
      <c r="D63" s="263"/>
      <c r="E63" s="302"/>
      <c r="H63" s="263"/>
      <c r="I63" s="260"/>
      <c r="K63" s="250"/>
      <c r="M63" s="309"/>
      <c r="N63" s="281"/>
      <c r="P63" s="280"/>
      <c r="Q63" s="309"/>
      <c r="R63" s="309"/>
    </row>
    <row r="64" customFormat="false" ht="12.75" hidden="false" customHeight="false" outlineLevel="0" collapsed="false">
      <c r="A64" s="260"/>
      <c r="B64" s="263"/>
      <c r="C64" s="260"/>
      <c r="D64" s="263"/>
      <c r="E64" s="302"/>
      <c r="H64" s="263"/>
      <c r="I64" s="260"/>
      <c r="K64" s="250"/>
      <c r="M64" s="248"/>
      <c r="N64" s="248"/>
      <c r="O64" s="250"/>
      <c r="P64" s="263"/>
      <c r="Q64" s="260"/>
      <c r="R64" s="260"/>
    </row>
    <row r="65" customFormat="false" ht="12.75" hidden="false" customHeight="false" outlineLevel="0" collapsed="false">
      <c r="A65" s="260"/>
      <c r="B65" s="263"/>
      <c r="C65" s="260"/>
      <c r="D65" s="263"/>
      <c r="E65" s="260"/>
      <c r="G65" s="250"/>
      <c r="H65" s="263"/>
      <c r="I65" s="260"/>
      <c r="M65" s="250"/>
      <c r="N65" s="250"/>
      <c r="O65" s="250"/>
      <c r="Q65" s="252" t="str">
        <f aca="false">Q7</f>
        <v>COMPANY #</v>
      </c>
      <c r="R65" s="252"/>
    </row>
    <row r="66" customFormat="false" ht="12.75" hidden="false" customHeight="false" outlineLevel="0" collapsed="false">
      <c r="A66" s="302"/>
      <c r="B66" s="263"/>
      <c r="C66" s="302"/>
      <c r="D66" s="263"/>
      <c r="E66" s="302"/>
      <c r="H66" s="263"/>
      <c r="I66" s="302"/>
      <c r="Q66" s="252" t="s">
        <v>303</v>
      </c>
      <c r="R66" s="252"/>
    </row>
    <row r="67" customFormat="false" ht="12.75" hidden="false" customHeight="false" outlineLevel="0" collapsed="false">
      <c r="A67" s="302"/>
      <c r="B67" s="263"/>
      <c r="C67" s="302"/>
      <c r="H67" s="263"/>
      <c r="I67" s="302"/>
    </row>
    <row r="68" customFormat="false" ht="12.75" hidden="false" customHeight="false" outlineLevel="0" collapsed="false">
      <c r="A68" s="302"/>
      <c r="B68" s="263"/>
      <c r="C68" s="302"/>
      <c r="H68" s="263"/>
      <c r="I68" s="302"/>
    </row>
    <row r="69" customFormat="false" ht="12.75" hidden="false" customHeight="false" outlineLevel="0" collapsed="false">
      <c r="B69" s="248"/>
      <c r="H69" s="263"/>
      <c r="I69" s="302"/>
    </row>
    <row r="70" customFormat="false" ht="12.75" hidden="false" customHeight="false" outlineLevel="0" collapsed="false">
      <c r="D70" s="247"/>
      <c r="H70" s="263"/>
      <c r="I70" s="302"/>
    </row>
    <row r="71" customFormat="false" ht="12.75" hidden="false" customHeight="false" outlineLevel="0" collapsed="false">
      <c r="B71" s="248"/>
      <c r="H71" s="263"/>
      <c r="I71" s="302"/>
    </row>
    <row r="72" customFormat="false" ht="12.75" hidden="false" customHeight="false" outlineLevel="0" collapsed="false">
      <c r="B72" s="248"/>
      <c r="H72" s="263"/>
      <c r="I72" s="302"/>
    </row>
    <row r="73" customFormat="false" ht="12.75" hidden="false" customHeight="false" outlineLevel="0" collapsed="false">
      <c r="B73" s="248"/>
      <c r="H73" s="263"/>
      <c r="I73" s="302"/>
      <c r="Q73" s="250"/>
      <c r="R73" s="250"/>
    </row>
    <row r="74" customFormat="false" ht="12.75" hidden="false" customHeight="false" outlineLevel="0" collapsed="false">
      <c r="B74" s="248"/>
      <c r="H74" s="263"/>
      <c r="I74" s="302"/>
    </row>
    <row r="75" customFormat="false" ht="12.75" hidden="false" customHeight="false" outlineLevel="0" collapsed="false">
      <c r="B75" s="248"/>
      <c r="H75" s="263"/>
      <c r="I75" s="302"/>
    </row>
    <row r="76" customFormat="false" ht="12.75" hidden="false" customHeight="false" outlineLevel="0" collapsed="false">
      <c r="B76" s="248"/>
      <c r="H76" s="263"/>
      <c r="I76" s="302"/>
    </row>
    <row r="77" customFormat="false" ht="12.75" hidden="false" customHeight="false" outlineLevel="0" collapsed="false">
      <c r="B77" s="248"/>
      <c r="H77" s="263"/>
      <c r="I77" s="302"/>
    </row>
    <row r="78" customFormat="false" ht="12.75" hidden="false" customHeight="false" outlineLevel="0" collapsed="false">
      <c r="B78" s="248"/>
      <c r="H78" s="263"/>
      <c r="I78" s="302"/>
    </row>
    <row r="79" customFormat="false" ht="12.75" hidden="false" customHeight="false" outlineLevel="0" collapsed="false">
      <c r="B79" s="248"/>
      <c r="H79" s="263"/>
      <c r="I79" s="302"/>
    </row>
    <row r="80" customFormat="false" ht="12.75" hidden="false" customHeight="false" outlineLevel="0" collapsed="false">
      <c r="B80" s="248"/>
      <c r="H80" s="263"/>
      <c r="I80" s="302"/>
    </row>
    <row r="81" customFormat="false" ht="12.75" hidden="false" customHeight="false" outlineLevel="0" collapsed="false">
      <c r="B81" s="248"/>
      <c r="H81" s="263"/>
      <c r="I81" s="302"/>
    </row>
    <row r="82" customFormat="false" ht="12.75" hidden="false" customHeight="false" outlineLevel="0" collapsed="false">
      <c r="H82" s="263"/>
      <c r="I82" s="302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32" colorId="64" zoomScale="75" zoomScaleNormal="75" zoomScalePageLayoutView="100" workbookViewId="0">
      <selection pane="topLeft" activeCell="A1" activeCellId="0" sqref="A1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310" width="32.99"/>
    <col collapsed="false" customWidth="true" hidden="false" outlineLevel="0" max="2" min="2" style="310" width="1.62"/>
    <col collapsed="false" customWidth="true" hidden="false" outlineLevel="0" max="3" min="3" style="310" width="16.74"/>
    <col collapsed="false" customWidth="true" hidden="false" outlineLevel="0" max="4" min="4" style="310" width="1.62"/>
    <col collapsed="false" customWidth="true" hidden="false" outlineLevel="0" max="5" min="5" style="311" width="8.62"/>
    <col collapsed="false" customWidth="true" hidden="false" outlineLevel="0" max="6" min="6" style="312" width="1.62"/>
    <col collapsed="false" customWidth="true" hidden="false" outlineLevel="0" max="7" min="7" style="313" width="6.62"/>
    <col collapsed="false" customWidth="true" hidden="false" outlineLevel="0" max="8" min="8" style="312" width="1.62"/>
    <col collapsed="false" customWidth="false" hidden="false" outlineLevel="0" max="9" min="9" style="310" width="14.62"/>
    <col collapsed="false" customWidth="true" hidden="false" outlineLevel="0" max="10" min="10" style="312" width="1.62"/>
    <col collapsed="false" customWidth="false" hidden="false" outlineLevel="0" max="11" min="11" style="310" width="14.62"/>
    <col collapsed="false" customWidth="true" hidden="false" outlineLevel="0" max="12" min="12" style="310" width="1.49"/>
    <col collapsed="false" customWidth="false" hidden="false" outlineLevel="0" max="13" min="13" style="310" width="14.62"/>
    <col collapsed="false" customWidth="true" hidden="false" outlineLevel="0" max="14" min="14" style="310" width="1.49"/>
    <col collapsed="false" customWidth="false" hidden="false" outlineLevel="0" max="15" min="15" style="310" width="14.62"/>
    <col collapsed="false" customWidth="true" hidden="false" outlineLevel="0" max="16" min="16" style="310" width="1.62"/>
    <col collapsed="false" customWidth="false" hidden="false" outlineLevel="0" max="17" min="17" style="310" width="14.62"/>
    <col collapsed="false" customWidth="true" hidden="false" outlineLevel="0" max="18" min="18" style="310" width="1.62"/>
    <col collapsed="false" customWidth="false" hidden="false" outlineLevel="0" max="19" min="19" style="310" width="14.62"/>
    <col collapsed="false" customWidth="true" hidden="false" outlineLevel="0" max="20" min="20" style="310" width="1.62"/>
    <col collapsed="false" customWidth="false" hidden="false" outlineLevel="0" max="21" min="21" style="310" width="14.62"/>
    <col collapsed="false" customWidth="true" hidden="false" outlineLevel="0" max="22" min="22" style="310" width="1.62"/>
    <col collapsed="false" customWidth="true" hidden="false" outlineLevel="0" max="23" min="23" style="310" width="25.62"/>
    <col collapsed="false" customWidth="true" hidden="false" outlineLevel="0" max="24" min="24" style="310" width="1.62"/>
    <col collapsed="false" customWidth="false" hidden="false" outlineLevel="0" max="25" min="25" style="310" width="14.62"/>
    <col collapsed="false" customWidth="true" hidden="false" outlineLevel="0" max="26" min="26" style="310" width="1.62"/>
    <col collapsed="false" customWidth="true" hidden="false" outlineLevel="0" max="27" min="27" style="310" width="15.62"/>
    <col collapsed="false" customWidth="true" hidden="false" outlineLevel="0" max="28" min="28" style="310" width="1.62"/>
    <col collapsed="false" customWidth="false" hidden="false" outlineLevel="0" max="257" min="29" style="310" width="14.62"/>
  </cols>
  <sheetData>
    <row r="1" customFormat="false" ht="15.75" hidden="false" customHeight="false" outlineLevel="0" collapsed="false">
      <c r="A1" s="314" t="s">
        <v>0</v>
      </c>
      <c r="C1" s="315"/>
      <c r="E1" s="316"/>
      <c r="G1" s="317"/>
      <c r="I1" s="315"/>
      <c r="K1" s="315"/>
      <c r="M1" s="315"/>
      <c r="O1" s="315"/>
      <c r="Q1" s="315"/>
      <c r="S1" s="315"/>
      <c r="U1" s="315"/>
      <c r="W1" s="315"/>
      <c r="Y1" s="315"/>
      <c r="AA1" s="315"/>
      <c r="AC1" s="315"/>
    </row>
    <row r="2" customFormat="false" ht="15.75" hidden="false" customHeight="false" outlineLevel="0" collapsed="false">
      <c r="A2" s="3" t="s">
        <v>227</v>
      </c>
      <c r="C2" s="315"/>
      <c r="E2" s="316"/>
      <c r="G2" s="317"/>
      <c r="I2" s="315"/>
      <c r="K2" s="315"/>
      <c r="M2" s="315"/>
      <c r="O2" s="315"/>
      <c r="Q2" s="315"/>
      <c r="S2" s="315"/>
      <c r="U2" s="315"/>
      <c r="W2" s="315"/>
      <c r="Y2" s="315"/>
      <c r="AA2" s="315"/>
      <c r="AC2" s="315"/>
    </row>
    <row r="3" customFormat="false" ht="15.75" hidden="false" customHeight="false" outlineLevel="0" collapsed="false">
      <c r="A3" s="3" t="s">
        <v>204</v>
      </c>
      <c r="C3" s="315"/>
      <c r="E3" s="316"/>
      <c r="G3" s="317"/>
      <c r="I3" s="315"/>
      <c r="K3" s="315"/>
      <c r="M3" s="315"/>
      <c r="O3" s="315"/>
      <c r="Q3" s="315"/>
      <c r="S3" s="315"/>
      <c r="U3" s="315"/>
      <c r="W3" s="315"/>
      <c r="Y3" s="315"/>
      <c r="AA3" s="315"/>
      <c r="AC3" s="315"/>
    </row>
    <row r="4" customFormat="false" ht="15.75" hidden="false" customHeight="false" outlineLevel="0" collapsed="false">
      <c r="A4" s="314" t="s">
        <v>354</v>
      </c>
      <c r="C4" s="315"/>
      <c r="E4" s="316"/>
      <c r="G4" s="317"/>
      <c r="I4" s="315"/>
      <c r="K4" s="315"/>
      <c r="M4" s="315"/>
      <c r="O4" s="315"/>
      <c r="Q4" s="315"/>
      <c r="S4" s="315"/>
      <c r="U4" s="315"/>
      <c r="W4" s="315"/>
      <c r="Y4" s="315"/>
      <c r="AA4" s="315"/>
      <c r="AC4" s="315"/>
    </row>
    <row r="5" customFormat="false" ht="15.75" hidden="false" customHeight="false" outlineLevel="0" collapsed="false">
      <c r="A5" s="8" t="s">
        <v>241</v>
      </c>
      <c r="C5" s="315"/>
      <c r="E5" s="316"/>
      <c r="G5" s="317"/>
      <c r="I5" s="315"/>
      <c r="K5" s="315"/>
      <c r="M5" s="315"/>
      <c r="O5" s="315"/>
      <c r="Q5" s="315"/>
      <c r="S5" s="315"/>
      <c r="U5" s="315"/>
      <c r="W5" s="315"/>
      <c r="Y5" s="315"/>
      <c r="AA5" s="315"/>
      <c r="AC5" s="315"/>
    </row>
    <row r="7" customFormat="false" ht="15.75" hidden="false" customHeight="false" outlineLevel="0" collapsed="false">
      <c r="A7" s="318" t="s">
        <v>229</v>
      </c>
      <c r="C7" s="315"/>
      <c r="E7" s="316"/>
      <c r="G7" s="317"/>
      <c r="I7" s="315"/>
      <c r="K7" s="315"/>
      <c r="M7" s="319" t="s">
        <v>355</v>
      </c>
      <c r="O7" s="315"/>
      <c r="Q7" s="315"/>
      <c r="S7" s="315"/>
      <c r="U7" s="315"/>
      <c r="W7" s="315"/>
      <c r="Y7" s="315"/>
      <c r="AA7" s="315"/>
      <c r="AC7" s="320" t="str">
        <f aca="false">A2</f>
        <v>COMPANY # </v>
      </c>
    </row>
    <row r="8" customFormat="false" ht="16.5" hidden="false" customHeight="false" outlineLevel="0" collapsed="false">
      <c r="A8" s="314" t="s">
        <v>230</v>
      </c>
      <c r="C8" s="315"/>
      <c r="E8" s="316"/>
      <c r="G8" s="317"/>
      <c r="I8" s="315"/>
      <c r="K8" s="315"/>
      <c r="M8" s="315"/>
      <c r="O8" s="315"/>
      <c r="Q8" s="315"/>
      <c r="S8" s="315"/>
      <c r="U8" s="315"/>
      <c r="W8" s="315"/>
      <c r="Y8" s="315"/>
      <c r="AA8" s="315"/>
      <c r="AC8" s="49" t="s">
        <v>356</v>
      </c>
    </row>
    <row r="9" customFormat="false" ht="16.5" hidden="false" customHeight="false" outlineLevel="0" collapsed="false">
      <c r="A9" s="321"/>
      <c r="B9" s="322"/>
      <c r="C9" s="323"/>
      <c r="D9" s="322"/>
      <c r="E9" s="324"/>
      <c r="F9" s="325"/>
      <c r="G9" s="326"/>
      <c r="H9" s="325"/>
      <c r="I9" s="323" t="s">
        <v>357</v>
      </c>
      <c r="J9" s="325"/>
      <c r="K9" s="327" t="s">
        <v>102</v>
      </c>
      <c r="L9" s="327"/>
      <c r="M9" s="327"/>
      <c r="N9" s="327"/>
      <c r="O9" s="327"/>
      <c r="P9" s="322"/>
      <c r="Q9" s="323"/>
      <c r="R9" s="328"/>
      <c r="S9" s="323"/>
      <c r="T9" s="328"/>
      <c r="U9" s="327" t="s">
        <v>358</v>
      </c>
      <c r="V9" s="327"/>
      <c r="W9" s="327"/>
      <c r="X9" s="322"/>
      <c r="Y9" s="329" t="s">
        <v>104</v>
      </c>
      <c r="Z9" s="329"/>
      <c r="AA9" s="329"/>
      <c r="AB9" s="329"/>
      <c r="AC9" s="329"/>
    </row>
    <row r="10" customFormat="false" ht="15.75" hidden="false" customHeight="false" outlineLevel="0" collapsed="false">
      <c r="A10" s="330" t="s">
        <v>359</v>
      </c>
      <c r="B10" s="331"/>
      <c r="C10" s="332" t="s">
        <v>360</v>
      </c>
      <c r="D10" s="331"/>
      <c r="E10" s="333" t="s">
        <v>361</v>
      </c>
      <c r="F10" s="334"/>
      <c r="G10" s="335" t="s">
        <v>362</v>
      </c>
      <c r="H10" s="334"/>
      <c r="I10" s="332" t="s">
        <v>259</v>
      </c>
      <c r="J10" s="334"/>
      <c r="K10" s="332" t="s">
        <v>243</v>
      </c>
      <c r="L10" s="331"/>
      <c r="M10" s="332" t="s">
        <v>363</v>
      </c>
      <c r="N10" s="331"/>
      <c r="O10" s="332"/>
      <c r="P10" s="331"/>
      <c r="Q10" s="332" t="s">
        <v>292</v>
      </c>
      <c r="R10" s="331"/>
      <c r="S10" s="332" t="s">
        <v>258</v>
      </c>
      <c r="T10" s="331"/>
      <c r="U10" s="332" t="s">
        <v>259</v>
      </c>
      <c r="V10" s="331"/>
      <c r="W10" s="332" t="s">
        <v>81</v>
      </c>
      <c r="X10" s="331"/>
      <c r="Y10" s="332" t="s">
        <v>243</v>
      </c>
      <c r="Z10" s="331"/>
      <c r="AA10" s="332" t="s">
        <v>363</v>
      </c>
      <c r="AB10" s="331"/>
      <c r="AC10" s="336"/>
    </row>
    <row r="11" customFormat="false" ht="16.5" hidden="false" customHeight="false" outlineLevel="0" collapsed="false">
      <c r="A11" s="337"/>
      <c r="B11" s="338"/>
      <c r="C11" s="339" t="s">
        <v>364</v>
      </c>
      <c r="D11" s="338"/>
      <c r="E11" s="340" t="s">
        <v>365</v>
      </c>
      <c r="F11" s="341"/>
      <c r="G11" s="342" t="s">
        <v>366</v>
      </c>
      <c r="H11" s="341"/>
      <c r="I11" s="339" t="s">
        <v>367</v>
      </c>
      <c r="J11" s="341"/>
      <c r="K11" s="339" t="s">
        <v>368</v>
      </c>
      <c r="L11" s="338"/>
      <c r="M11" s="339" t="s">
        <v>368</v>
      </c>
      <c r="N11" s="338"/>
      <c r="O11" s="339" t="s">
        <v>346</v>
      </c>
      <c r="P11" s="338"/>
      <c r="Q11" s="339" t="s">
        <v>369</v>
      </c>
      <c r="R11" s="338"/>
      <c r="S11" s="339" t="s">
        <v>369</v>
      </c>
      <c r="T11" s="338"/>
      <c r="U11" s="339" t="s">
        <v>369</v>
      </c>
      <c r="V11" s="338"/>
      <c r="W11" s="339"/>
      <c r="X11" s="338"/>
      <c r="Y11" s="339" t="s">
        <v>368</v>
      </c>
      <c r="Z11" s="338"/>
      <c r="AA11" s="339" t="s">
        <v>368</v>
      </c>
      <c r="AB11" s="338"/>
      <c r="AC11" s="343" t="s">
        <v>346</v>
      </c>
    </row>
    <row r="12" customFormat="false" ht="16.5" hidden="false" customHeight="false" outlineLevel="0" collapsed="false">
      <c r="A12" s="25" t="s">
        <v>106</v>
      </c>
      <c r="B12" s="331"/>
      <c r="C12" s="332"/>
      <c r="D12" s="331"/>
      <c r="E12" s="333"/>
      <c r="F12" s="334"/>
      <c r="G12" s="335"/>
      <c r="H12" s="334"/>
      <c r="I12" s="332"/>
      <c r="J12" s="334"/>
      <c r="K12" s="332"/>
      <c r="L12" s="331"/>
      <c r="M12" s="332"/>
      <c r="N12" s="331"/>
      <c r="O12" s="332"/>
      <c r="P12" s="331"/>
      <c r="Q12" s="332"/>
      <c r="R12" s="331"/>
      <c r="S12" s="332"/>
      <c r="T12" s="331"/>
      <c r="U12" s="332"/>
      <c r="V12" s="331"/>
      <c r="W12" s="332"/>
      <c r="X12" s="331"/>
      <c r="Y12" s="332"/>
      <c r="Z12" s="331"/>
      <c r="AA12" s="332"/>
      <c r="AB12" s="331"/>
      <c r="AC12" s="332"/>
    </row>
    <row r="13" customFormat="false" ht="15.75" hidden="false" customHeight="false" outlineLevel="0" collapsed="false">
      <c r="A13" s="25" t="s">
        <v>86</v>
      </c>
      <c r="C13" s="315"/>
      <c r="E13" s="316"/>
      <c r="G13" s="317"/>
      <c r="I13" s="315"/>
      <c r="K13" s="315"/>
      <c r="M13" s="315"/>
      <c r="O13" s="315"/>
      <c r="Q13" s="315"/>
      <c r="S13" s="315"/>
      <c r="U13" s="315"/>
      <c r="W13" s="315"/>
      <c r="Y13" s="315"/>
      <c r="AA13" s="315"/>
      <c r="AC13" s="315"/>
    </row>
    <row r="14" customFormat="false" ht="15.75" hidden="false" customHeight="false" outlineLevel="0" collapsed="false">
      <c r="A14" s="49" t="s">
        <v>370</v>
      </c>
      <c r="C14" s="315"/>
      <c r="E14" s="316"/>
      <c r="G14" s="317"/>
      <c r="I14" s="315"/>
      <c r="K14" s="315"/>
      <c r="M14" s="315"/>
      <c r="O14" s="315"/>
      <c r="Q14" s="315"/>
      <c r="S14" s="315"/>
      <c r="U14" s="315"/>
      <c r="W14" s="315"/>
      <c r="Y14" s="315"/>
      <c r="AA14" s="315"/>
      <c r="AC14" s="315"/>
    </row>
    <row r="15" customFormat="false" ht="15.75" hidden="false" customHeight="false" outlineLevel="0" collapsed="false">
      <c r="A15" s="315"/>
      <c r="C15" s="315"/>
      <c r="E15" s="316"/>
      <c r="G15" s="317"/>
      <c r="I15" s="315"/>
      <c r="K15" s="315"/>
      <c r="M15" s="315"/>
      <c r="O15" s="315"/>
      <c r="Q15" s="315"/>
      <c r="S15" s="315"/>
      <c r="U15" s="315"/>
      <c r="W15" s="315"/>
      <c r="Y15" s="315"/>
      <c r="AA15" s="315"/>
      <c r="AC15" s="315"/>
    </row>
    <row r="16" customFormat="false" ht="19.5" hidden="false" customHeight="false" outlineLevel="0" collapsed="false">
      <c r="A16" s="344" t="s">
        <v>371</v>
      </c>
      <c r="C16" s="345" t="s">
        <v>372</v>
      </c>
      <c r="E16" s="346" t="s">
        <v>62</v>
      </c>
      <c r="G16" s="347" t="n">
        <v>0</v>
      </c>
      <c r="I16" s="348" t="s">
        <v>62</v>
      </c>
      <c r="K16" s="349"/>
      <c r="M16" s="315"/>
      <c r="O16" s="349" t="n">
        <f aca="false">SUM(K16:M16)</f>
        <v>0</v>
      </c>
      <c r="Q16" s="348"/>
      <c r="S16" s="348"/>
      <c r="U16" s="348"/>
      <c r="W16" s="348"/>
      <c r="Y16" s="349" t="n">
        <f aca="false">SUM(O16:U16)</f>
        <v>0</v>
      </c>
      <c r="AA16" s="315"/>
      <c r="AC16" s="349" t="n">
        <f aca="false">+Y16+AA16</f>
        <v>0</v>
      </c>
    </row>
    <row r="17" customFormat="false" ht="15.75" hidden="false" customHeight="false" outlineLevel="0" collapsed="false">
      <c r="A17" s="350"/>
      <c r="C17" s="350"/>
      <c r="E17" s="351"/>
      <c r="G17" s="352"/>
      <c r="I17" s="350"/>
      <c r="K17" s="315"/>
      <c r="M17" s="315"/>
      <c r="O17" s="315"/>
      <c r="Q17" s="350"/>
      <c r="S17" s="350"/>
      <c r="U17" s="350"/>
      <c r="W17" s="350"/>
      <c r="Y17" s="315"/>
      <c r="AA17" s="315"/>
      <c r="AC17" s="315"/>
    </row>
    <row r="18" customFormat="false" ht="16.5" hidden="false" customHeight="false" outlineLevel="0" collapsed="false">
      <c r="A18" s="348" t="s">
        <v>373</v>
      </c>
      <c r="C18" s="345" t="s">
        <v>374</v>
      </c>
      <c r="E18" s="346"/>
      <c r="G18" s="347"/>
      <c r="I18" s="348"/>
      <c r="K18" s="353"/>
      <c r="M18" s="315"/>
      <c r="O18" s="353" t="n">
        <f aca="false">SUM(K18:M18)</f>
        <v>0</v>
      </c>
      <c r="Q18" s="353"/>
      <c r="S18" s="353"/>
      <c r="U18" s="353"/>
      <c r="W18" s="348"/>
      <c r="Y18" s="353" t="n">
        <f aca="false">SUM(O18:U18)</f>
        <v>0</v>
      </c>
      <c r="AA18" s="315"/>
      <c r="AC18" s="353" t="n">
        <f aca="false">+Y18+AA18</f>
        <v>0</v>
      </c>
    </row>
    <row r="19" customFormat="false" ht="15.75" hidden="false" customHeight="false" outlineLevel="0" collapsed="false">
      <c r="A19" s="350"/>
      <c r="C19" s="350"/>
      <c r="E19" s="351"/>
      <c r="G19" s="352"/>
      <c r="I19" s="350"/>
      <c r="K19" s="315"/>
      <c r="M19" s="315"/>
      <c r="O19" s="315"/>
      <c r="Q19" s="350"/>
      <c r="S19" s="350"/>
      <c r="U19" s="350"/>
      <c r="W19" s="350"/>
      <c r="Y19" s="315"/>
      <c r="AA19" s="315"/>
      <c r="AC19" s="315"/>
    </row>
    <row r="20" customFormat="false" ht="16.5" hidden="false" customHeight="false" outlineLevel="0" collapsed="false">
      <c r="A20" s="49" t="s">
        <v>375</v>
      </c>
      <c r="C20" s="350"/>
      <c r="E20" s="352"/>
      <c r="F20" s="352"/>
      <c r="G20" s="352"/>
      <c r="H20" s="352"/>
      <c r="I20" s="352"/>
      <c r="K20" s="353" t="n">
        <f aca="false">SUM(K15:K19)</f>
        <v>0</v>
      </c>
      <c r="M20" s="315"/>
      <c r="O20" s="353" t="n">
        <f aca="false">SUM(O15:O19)</f>
        <v>0</v>
      </c>
      <c r="Q20" s="353" t="n">
        <f aca="false">SUM(Q15:Q19)</f>
        <v>0</v>
      </c>
      <c r="S20" s="353" t="n">
        <f aca="false">SUM(S15:S19)</f>
        <v>0</v>
      </c>
      <c r="U20" s="353" t="n">
        <f aca="false">SUM(U15:U19)</f>
        <v>0</v>
      </c>
      <c r="W20" s="348"/>
      <c r="Y20" s="353" t="n">
        <f aca="false">SUM(Y15:Y19)</f>
        <v>0</v>
      </c>
      <c r="AA20" s="315"/>
      <c r="AC20" s="353" t="n">
        <f aca="false">SUM(AC15:AC19)</f>
        <v>0</v>
      </c>
    </row>
    <row r="21" customFormat="false" ht="15.75" hidden="false" customHeight="false" outlineLevel="0" collapsed="false">
      <c r="A21" s="350"/>
      <c r="C21" s="350"/>
      <c r="E21" s="351"/>
      <c r="G21" s="350"/>
      <c r="H21" s="350"/>
      <c r="I21" s="350"/>
      <c r="K21" s="315"/>
      <c r="M21" s="315"/>
      <c r="O21" s="315"/>
      <c r="Q21" s="350"/>
      <c r="S21" s="350"/>
      <c r="U21" s="350"/>
      <c r="W21" s="350"/>
      <c r="Y21" s="315"/>
      <c r="AA21" s="315"/>
      <c r="AC21" s="315"/>
    </row>
    <row r="22" customFormat="false" ht="15.75" hidden="false" customHeight="false" outlineLevel="0" collapsed="false">
      <c r="A22" s="49" t="s">
        <v>376</v>
      </c>
      <c r="E22" s="351"/>
      <c r="G22" s="350"/>
      <c r="H22" s="350"/>
      <c r="I22" s="350"/>
      <c r="AA22" s="315"/>
    </row>
    <row r="23" customFormat="false" ht="15.75" hidden="false" customHeight="false" outlineLevel="0" collapsed="false">
      <c r="A23" s="49"/>
      <c r="E23" s="351"/>
      <c r="G23" s="350"/>
      <c r="H23" s="350"/>
      <c r="I23" s="350"/>
      <c r="AA23" s="315"/>
    </row>
    <row r="24" customFormat="false" ht="15.75" hidden="false" customHeight="false" outlineLevel="0" collapsed="false">
      <c r="A24" s="49" t="s">
        <v>377</v>
      </c>
      <c r="C24" s="354"/>
      <c r="E24" s="351"/>
      <c r="G24" s="350"/>
      <c r="H24" s="350"/>
      <c r="I24" s="350"/>
      <c r="AA24" s="315"/>
    </row>
    <row r="25" customFormat="false" ht="15.75" hidden="false" customHeight="false" outlineLevel="0" collapsed="false">
      <c r="A25" s="49" t="s">
        <v>378</v>
      </c>
      <c r="E25" s="351"/>
      <c r="G25" s="350"/>
      <c r="H25" s="350"/>
      <c r="I25" s="350"/>
      <c r="AA25" s="315"/>
    </row>
    <row r="26" customFormat="false" ht="24.75" hidden="false" customHeight="true" outlineLevel="0" collapsed="false">
      <c r="A26" s="348"/>
      <c r="C26" s="345"/>
      <c r="E26" s="346"/>
      <c r="G26" s="347"/>
      <c r="I26" s="348"/>
      <c r="M26" s="349"/>
      <c r="O26" s="349" t="n">
        <f aca="false">SUM(K26:M26)</f>
        <v>0</v>
      </c>
      <c r="Q26" s="348"/>
      <c r="S26" s="348"/>
      <c r="U26" s="348"/>
      <c r="W26" s="348"/>
      <c r="AA26" s="349" t="n">
        <f aca="false">SUM(O26:U26)</f>
        <v>0</v>
      </c>
      <c r="AC26" s="349" t="n">
        <f aca="false">+Y26+AA26</f>
        <v>0</v>
      </c>
    </row>
    <row r="27" customFormat="false" ht="24.75" hidden="false" customHeight="true" outlineLevel="0" collapsed="false">
      <c r="A27" s="348"/>
      <c r="C27" s="345"/>
      <c r="E27" s="346"/>
      <c r="G27" s="347"/>
      <c r="I27" s="348"/>
      <c r="M27" s="349"/>
      <c r="O27" s="349" t="n">
        <f aca="false">SUM(K27:M27)</f>
        <v>0</v>
      </c>
      <c r="Q27" s="348"/>
      <c r="S27" s="348"/>
      <c r="U27" s="348"/>
      <c r="W27" s="348"/>
      <c r="AA27" s="349" t="n">
        <f aca="false">SUM(O27:U27)</f>
        <v>0</v>
      </c>
      <c r="AC27" s="349" t="n">
        <f aca="false">+Y27+AA27</f>
        <v>0</v>
      </c>
    </row>
    <row r="28" customFormat="false" ht="24.75" hidden="false" customHeight="true" outlineLevel="0" collapsed="false">
      <c r="A28" s="348"/>
      <c r="C28" s="345"/>
      <c r="E28" s="346"/>
      <c r="G28" s="347"/>
      <c r="I28" s="348"/>
      <c r="M28" s="349"/>
      <c r="O28" s="349" t="n">
        <f aca="false">SUM(K28:M28)</f>
        <v>0</v>
      </c>
      <c r="Q28" s="348"/>
      <c r="S28" s="348"/>
      <c r="U28" s="348"/>
      <c r="W28" s="348"/>
      <c r="AA28" s="349" t="n">
        <f aca="false">SUM(O28:U28)</f>
        <v>0</v>
      </c>
      <c r="AC28" s="349" t="n">
        <f aca="false">+Y28+AA28</f>
        <v>0</v>
      </c>
    </row>
    <row r="29" customFormat="false" ht="24.75" hidden="false" customHeight="true" outlineLevel="0" collapsed="false">
      <c r="A29" s="348"/>
      <c r="C29" s="345"/>
      <c r="E29" s="346"/>
      <c r="G29" s="347"/>
      <c r="I29" s="348"/>
      <c r="M29" s="349"/>
      <c r="O29" s="349" t="n">
        <f aca="false">SUM(K29:M29)</f>
        <v>0</v>
      </c>
      <c r="Q29" s="348"/>
      <c r="S29" s="348"/>
      <c r="U29" s="348"/>
      <c r="W29" s="348"/>
      <c r="AA29" s="349" t="n">
        <f aca="false">SUM(O29:U29)</f>
        <v>0</v>
      </c>
      <c r="AC29" s="349" t="n">
        <f aca="false">+Y29+AA29</f>
        <v>0</v>
      </c>
    </row>
    <row r="30" customFormat="false" ht="24.75" hidden="false" customHeight="true" outlineLevel="0" collapsed="false">
      <c r="A30" s="348"/>
      <c r="C30" s="345"/>
      <c r="E30" s="346"/>
      <c r="G30" s="347"/>
      <c r="I30" s="348"/>
      <c r="M30" s="349"/>
      <c r="O30" s="349" t="n">
        <f aca="false">SUM(K30:M30)</f>
        <v>0</v>
      </c>
      <c r="Q30" s="348"/>
      <c r="S30" s="348"/>
      <c r="U30" s="348"/>
      <c r="W30" s="348"/>
      <c r="AA30" s="349" t="n">
        <f aca="false">SUM(O30:U30)</f>
        <v>0</v>
      </c>
      <c r="AC30" s="349" t="n">
        <f aca="false">+Y30+AA30</f>
        <v>0</v>
      </c>
    </row>
    <row r="31" customFormat="false" ht="24.75" hidden="false" customHeight="true" outlineLevel="0" collapsed="false">
      <c r="A31" s="348"/>
      <c r="C31" s="345"/>
      <c r="E31" s="346"/>
      <c r="G31" s="347"/>
      <c r="I31" s="348"/>
      <c r="M31" s="349"/>
      <c r="O31" s="349" t="n">
        <f aca="false">SUM(K31:M31)</f>
        <v>0</v>
      </c>
      <c r="Q31" s="348"/>
      <c r="S31" s="348"/>
      <c r="U31" s="348"/>
      <c r="W31" s="348"/>
      <c r="AA31" s="349" t="n">
        <f aca="false">SUM(O31:U31)</f>
        <v>0</v>
      </c>
      <c r="AC31" s="349" t="n">
        <f aca="false">+Y31+AA31</f>
        <v>0</v>
      </c>
    </row>
    <row r="32" customFormat="false" ht="24.75" hidden="false" customHeight="true" outlineLevel="0" collapsed="false">
      <c r="A32" s="348"/>
      <c r="C32" s="345"/>
      <c r="E32" s="346"/>
      <c r="G32" s="347"/>
      <c r="I32" s="348"/>
      <c r="M32" s="349"/>
      <c r="O32" s="349" t="n">
        <f aca="false">SUM(K32:M32)</f>
        <v>0</v>
      </c>
      <c r="Q32" s="348"/>
      <c r="S32" s="348"/>
      <c r="U32" s="348"/>
      <c r="W32" s="348"/>
      <c r="AA32" s="349" t="n">
        <f aca="false">SUM(O32:U32)</f>
        <v>0</v>
      </c>
      <c r="AC32" s="349" t="n">
        <f aca="false">+Y32+AA32</f>
        <v>0</v>
      </c>
    </row>
    <row r="33" customFormat="false" ht="24.75" hidden="false" customHeight="true" outlineLevel="0" collapsed="false">
      <c r="A33" s="348"/>
      <c r="C33" s="345"/>
      <c r="E33" s="346"/>
      <c r="G33" s="347"/>
      <c r="I33" s="348"/>
      <c r="M33" s="349"/>
      <c r="O33" s="349" t="n">
        <f aca="false">SUM(K33:M33)</f>
        <v>0</v>
      </c>
      <c r="Q33" s="348"/>
      <c r="S33" s="348"/>
      <c r="U33" s="348"/>
      <c r="W33" s="348"/>
      <c r="AA33" s="349" t="n">
        <f aca="false">SUM(O33:U33)</f>
        <v>0</v>
      </c>
      <c r="AC33" s="349" t="n">
        <f aca="false">+Y33+AA33</f>
        <v>0</v>
      </c>
    </row>
    <row r="34" customFormat="false" ht="24.75" hidden="false" customHeight="true" outlineLevel="0" collapsed="false">
      <c r="A34" s="348"/>
      <c r="C34" s="345"/>
      <c r="E34" s="346"/>
      <c r="G34" s="347"/>
      <c r="I34" s="348"/>
      <c r="M34" s="349"/>
      <c r="O34" s="349" t="n">
        <f aca="false">SUM(K34:M34)</f>
        <v>0</v>
      </c>
      <c r="Q34" s="348"/>
      <c r="S34" s="348"/>
      <c r="U34" s="348"/>
      <c r="W34" s="348"/>
      <c r="AA34" s="349" t="n">
        <f aca="false">SUM(O34:U34)</f>
        <v>0</v>
      </c>
      <c r="AC34" s="349" t="n">
        <f aca="false">+Y34+AA34</f>
        <v>0</v>
      </c>
    </row>
    <row r="35" customFormat="false" ht="24.75" hidden="false" customHeight="true" outlineLevel="0" collapsed="false">
      <c r="A35" s="348"/>
      <c r="C35" s="345"/>
      <c r="E35" s="346"/>
      <c r="G35" s="347"/>
      <c r="I35" s="348"/>
      <c r="M35" s="353"/>
      <c r="O35" s="353" t="n">
        <f aca="false">SUM(K35:M35)</f>
        <v>0</v>
      </c>
      <c r="Q35" s="353"/>
      <c r="S35" s="353"/>
      <c r="U35" s="353"/>
      <c r="W35" s="348"/>
      <c r="AA35" s="353" t="n">
        <f aca="false">SUM(O35:U35)</f>
        <v>0</v>
      </c>
      <c r="AC35" s="353" t="n">
        <f aca="false">+Y35+AA35</f>
        <v>0</v>
      </c>
    </row>
    <row r="36" customFormat="false" ht="33" hidden="false" customHeight="true" outlineLevel="0" collapsed="false">
      <c r="A36" s="355" t="s">
        <v>379</v>
      </c>
      <c r="E36" s="310"/>
      <c r="F36" s="310"/>
      <c r="G36" s="310"/>
      <c r="H36" s="310"/>
      <c r="M36" s="353" t="n">
        <f aca="false">SUM(M26:M35)</f>
        <v>0</v>
      </c>
      <c r="O36" s="353" t="n">
        <f aca="false">SUM(K36:M36)</f>
        <v>0</v>
      </c>
      <c r="Q36" s="353" t="n">
        <f aca="false">SUM(Q26:Q35)</f>
        <v>0</v>
      </c>
      <c r="S36" s="353" t="n">
        <f aca="false">SUM(S26:S35)</f>
        <v>0</v>
      </c>
      <c r="U36" s="353" t="n">
        <f aca="false">SUM(U26:U35)</f>
        <v>0</v>
      </c>
      <c r="AA36" s="353" t="n">
        <f aca="false">SUM(O36:U36)</f>
        <v>0</v>
      </c>
      <c r="AC36" s="353" t="n">
        <f aca="false">SUM(Q36:W36)</f>
        <v>0</v>
      </c>
    </row>
    <row r="37" customFormat="false" ht="15.75" hidden="false" customHeight="false" outlineLevel="0" collapsed="false">
      <c r="A37" s="350"/>
      <c r="E37" s="310"/>
      <c r="F37" s="310"/>
      <c r="G37" s="310"/>
      <c r="H37" s="310"/>
      <c r="J37" s="310"/>
    </row>
    <row r="38" customFormat="false" ht="27.95" hidden="false" customHeight="true" outlineLevel="0" collapsed="false">
      <c r="A38" s="344" t="s">
        <v>380</v>
      </c>
      <c r="C38" s="345" t="s">
        <v>381</v>
      </c>
      <c r="E38" s="316"/>
      <c r="G38" s="350"/>
      <c r="I38" s="350"/>
      <c r="M38" s="349"/>
      <c r="O38" s="349" t="n">
        <f aca="false">SUM(K38:M38)</f>
        <v>0</v>
      </c>
      <c r="Q38" s="348"/>
      <c r="S38" s="348"/>
      <c r="U38" s="348"/>
      <c r="W38" s="348"/>
      <c r="AA38" s="349" t="n">
        <f aca="false">SUM(O38:U38)</f>
        <v>0</v>
      </c>
      <c r="AC38" s="349" t="n">
        <f aca="false">+Y38+AA38</f>
        <v>0</v>
      </c>
    </row>
    <row r="39" customFormat="false" ht="15.75" hidden="false" customHeight="false" outlineLevel="0" collapsed="false">
      <c r="A39" s="318"/>
      <c r="E39" s="316"/>
      <c r="G39" s="350"/>
      <c r="I39" s="350"/>
    </row>
    <row r="40" customFormat="false" ht="27.95" hidden="false" customHeight="true" outlineLevel="0" collapsed="false">
      <c r="A40" s="348" t="s">
        <v>382</v>
      </c>
      <c r="C40" s="345" t="s">
        <v>383</v>
      </c>
      <c r="E40" s="316"/>
      <c r="G40" s="350"/>
      <c r="I40" s="312"/>
      <c r="M40" s="353"/>
      <c r="O40" s="353" t="n">
        <f aca="false">SUM(K40:M40)</f>
        <v>0</v>
      </c>
      <c r="Q40" s="353"/>
      <c r="S40" s="353"/>
      <c r="U40" s="353"/>
      <c r="W40" s="348"/>
      <c r="AA40" s="353" t="n">
        <f aca="false">SUM(O40:U40)</f>
        <v>0</v>
      </c>
      <c r="AC40" s="353" t="n">
        <f aca="false">+Y40+AA40</f>
        <v>0</v>
      </c>
    </row>
    <row r="41" customFormat="false" ht="15.75" hidden="false" customHeight="false" outlineLevel="0" collapsed="false">
      <c r="E41" s="316"/>
      <c r="G41" s="350"/>
      <c r="I41" s="312"/>
    </row>
    <row r="42" customFormat="false" ht="15.75" hidden="false" customHeight="false" outlineLevel="0" collapsed="false">
      <c r="E42" s="356"/>
      <c r="G42" s="312"/>
      <c r="I42" s="312"/>
    </row>
    <row r="43" customFormat="false" ht="16.5" hidden="false" customHeight="false" outlineLevel="0" collapsed="false">
      <c r="A43" s="49" t="s">
        <v>384</v>
      </c>
      <c r="B43" s="49"/>
      <c r="D43" s="357"/>
      <c r="E43" s="356"/>
      <c r="G43" s="312"/>
      <c r="I43" s="312"/>
      <c r="L43" s="357"/>
      <c r="M43" s="358" t="n">
        <f aca="false">SUM(M36:M41)</f>
        <v>0</v>
      </c>
      <c r="N43" s="357"/>
      <c r="O43" s="358" t="n">
        <f aca="false">SUM(O36:O41)</f>
        <v>0</v>
      </c>
      <c r="P43" s="357"/>
      <c r="Q43" s="358" t="n">
        <f aca="false">SUM(Q36:Q41)</f>
        <v>0</v>
      </c>
      <c r="R43" s="357"/>
      <c r="S43" s="358" t="n">
        <f aca="false">SUM(S36:S41)</f>
        <v>0</v>
      </c>
      <c r="T43" s="357"/>
      <c r="U43" s="358" t="n">
        <f aca="false">SUM(U36:U41)</f>
        <v>0</v>
      </c>
      <c r="V43" s="357"/>
      <c r="X43" s="357"/>
      <c r="Z43" s="357"/>
      <c r="AA43" s="358" t="n">
        <f aca="false">SUM(AA36:AA41)</f>
        <v>0</v>
      </c>
      <c r="AB43" s="357"/>
      <c r="AC43" s="358" t="n">
        <f aca="false">SUM(AC36:AC41)</f>
        <v>0</v>
      </c>
      <c r="AD43" s="357"/>
    </row>
    <row r="44" customFormat="false" ht="16.5" hidden="false" customHeight="false" outlineLevel="0" collapsed="false">
      <c r="A44" s="315"/>
      <c r="D44" s="357"/>
      <c r="E44" s="356"/>
      <c r="G44" s="312"/>
      <c r="H44" s="356"/>
      <c r="I44" s="312"/>
      <c r="K44" s="315"/>
      <c r="L44" s="357"/>
      <c r="M44" s="315"/>
      <c r="N44" s="357"/>
      <c r="O44" s="315"/>
      <c r="P44" s="357"/>
      <c r="Q44" s="315"/>
      <c r="R44" s="357"/>
      <c r="S44" s="315"/>
      <c r="T44" s="357"/>
      <c r="U44" s="315"/>
      <c r="V44" s="357"/>
      <c r="X44" s="357"/>
      <c r="Y44" s="315"/>
      <c r="Z44" s="357"/>
      <c r="AA44" s="315"/>
      <c r="AB44" s="357"/>
      <c r="AC44" s="315"/>
    </row>
    <row r="45" customFormat="false" ht="15.75" hidden="false" customHeight="false" outlineLevel="0" collapsed="false">
      <c r="A45" s="359"/>
      <c r="B45" s="215"/>
      <c r="D45" s="357"/>
      <c r="E45" s="356"/>
      <c r="G45" s="312"/>
      <c r="H45" s="356"/>
      <c r="I45" s="312"/>
      <c r="K45" s="315"/>
      <c r="L45" s="357"/>
      <c r="M45" s="315"/>
      <c r="N45" s="357"/>
      <c r="O45" s="320"/>
      <c r="P45" s="357"/>
      <c r="Q45" s="315"/>
      <c r="R45" s="357"/>
      <c r="S45" s="315"/>
      <c r="T45" s="357"/>
      <c r="U45" s="315"/>
      <c r="V45" s="357"/>
      <c r="X45" s="357"/>
      <c r="Y45" s="320"/>
      <c r="Z45" s="357"/>
      <c r="AA45" s="320"/>
      <c r="AB45" s="357"/>
      <c r="AC45" s="315"/>
    </row>
    <row r="46" customFormat="false" ht="16.5" hidden="false" customHeight="false" outlineLevel="0" collapsed="false">
      <c r="A46" s="49" t="s">
        <v>385</v>
      </c>
      <c r="B46" s="49"/>
      <c r="D46" s="357"/>
      <c r="E46" s="356"/>
      <c r="G46" s="312"/>
      <c r="H46" s="356"/>
      <c r="I46" s="312"/>
      <c r="K46" s="358" t="n">
        <f aca="false">K43+K20</f>
        <v>0</v>
      </c>
      <c r="L46" s="357"/>
      <c r="M46" s="358" t="n">
        <f aca="false">M43+M20</f>
        <v>0</v>
      </c>
      <c r="N46" s="357"/>
      <c r="O46" s="358" t="n">
        <f aca="false">O43+O20</f>
        <v>0</v>
      </c>
      <c r="P46" s="357"/>
      <c r="Q46" s="358" t="n">
        <f aca="false">Q43+Q20</f>
        <v>0</v>
      </c>
      <c r="R46" s="357"/>
      <c r="S46" s="358" t="n">
        <f aca="false">S43+S20</f>
        <v>0</v>
      </c>
      <c r="T46" s="357"/>
      <c r="U46" s="358" t="n">
        <f aca="false">U43+U20</f>
        <v>0</v>
      </c>
      <c r="V46" s="357"/>
      <c r="X46" s="357"/>
      <c r="Y46" s="358" t="n">
        <f aca="false">Y43+Y20</f>
        <v>0</v>
      </c>
      <c r="Z46" s="357"/>
      <c r="AA46" s="358" t="n">
        <f aca="false">AA43+AA20</f>
        <v>0</v>
      </c>
      <c r="AB46" s="357"/>
      <c r="AC46" s="358" t="n">
        <f aca="false">AC43+AC20</f>
        <v>0</v>
      </c>
      <c r="AD46" s="357"/>
    </row>
    <row r="47" customFormat="false" ht="16.5" hidden="false" customHeight="false" outlineLevel="0" collapsed="false">
      <c r="D47" s="357"/>
      <c r="E47" s="356"/>
      <c r="G47" s="312"/>
      <c r="H47" s="356"/>
      <c r="I47" s="312"/>
      <c r="L47" s="357"/>
      <c r="N47" s="357"/>
      <c r="P47" s="357"/>
      <c r="R47" s="357"/>
      <c r="T47" s="357"/>
      <c r="V47" s="357"/>
      <c r="X47" s="357"/>
      <c r="Z47" s="357"/>
      <c r="AB47" s="357"/>
    </row>
    <row r="48" customFormat="false" ht="15.75" hidden="false" customHeight="false" outlineLevel="0" collapsed="false">
      <c r="E48" s="356"/>
      <c r="G48" s="312"/>
      <c r="H48" s="356"/>
      <c r="I48" s="312"/>
      <c r="R48" s="357"/>
      <c r="T48" s="357"/>
      <c r="V48" s="357"/>
      <c r="X48" s="357"/>
      <c r="Z48" s="357"/>
      <c r="AA48" s="360"/>
      <c r="AB48" s="357"/>
    </row>
    <row r="49" customFormat="false" ht="15.75" hidden="false" customHeight="false" outlineLevel="0" collapsed="false">
      <c r="A49" s="49" t="s">
        <v>386</v>
      </c>
      <c r="C49" s="49"/>
      <c r="E49" s="356"/>
      <c r="G49" s="312"/>
      <c r="H49" s="356"/>
      <c r="I49" s="312"/>
      <c r="K49" s="315"/>
      <c r="M49" s="315"/>
      <c r="O49" s="315"/>
      <c r="Q49" s="361"/>
      <c r="S49" s="315"/>
      <c r="U49" s="315"/>
      <c r="W49" s="315"/>
      <c r="Y49" s="315"/>
      <c r="AA49" s="315"/>
      <c r="AB49" s="357"/>
      <c r="AC49" s="357"/>
    </row>
    <row r="50" customFormat="false" ht="19.5" hidden="false" customHeight="false" outlineLevel="0" collapsed="false">
      <c r="A50" s="362" t="s">
        <v>387</v>
      </c>
      <c r="C50" s="49"/>
      <c r="E50" s="356"/>
      <c r="G50" s="312"/>
      <c r="H50" s="356"/>
      <c r="I50" s="312"/>
      <c r="K50" s="315"/>
      <c r="M50" s="315"/>
      <c r="O50" s="315"/>
      <c r="Q50" s="361" t="s">
        <v>62</v>
      </c>
      <c r="S50" s="315"/>
      <c r="U50" s="315"/>
      <c r="W50" s="315"/>
      <c r="Y50" s="315"/>
      <c r="AA50" s="315"/>
      <c r="AC50" s="320" t="str">
        <f aca="false">A2</f>
        <v>COMPANY # </v>
      </c>
    </row>
    <row r="51" customFormat="false" ht="15.75" hidden="false" customHeight="false" outlineLevel="0" collapsed="false">
      <c r="A51" s="49"/>
      <c r="C51" s="49"/>
      <c r="E51" s="356"/>
      <c r="G51" s="312"/>
      <c r="H51" s="356"/>
      <c r="I51" s="312"/>
      <c r="K51" s="315"/>
      <c r="M51" s="315"/>
      <c r="O51" s="315"/>
      <c r="Q51" s="361" t="s">
        <v>62</v>
      </c>
      <c r="S51" s="315"/>
      <c r="U51" s="315"/>
      <c r="W51" s="315"/>
      <c r="Y51" s="315"/>
      <c r="AA51" s="315"/>
      <c r="AC51" s="49" t="s">
        <v>356</v>
      </c>
    </row>
    <row r="52" customFormat="false" ht="15.75" hidden="false" customHeight="false" outlineLevel="0" collapsed="false">
      <c r="A52" s="315"/>
      <c r="C52" s="315"/>
      <c r="E52" s="356"/>
      <c r="G52" s="312"/>
      <c r="H52" s="356"/>
      <c r="I52" s="312"/>
      <c r="K52" s="315"/>
      <c r="M52" s="315"/>
      <c r="O52" s="315"/>
      <c r="Q52" s="315"/>
      <c r="S52" s="315"/>
      <c r="U52" s="315"/>
      <c r="W52" s="315"/>
      <c r="Y52" s="315"/>
      <c r="AA52" s="315"/>
      <c r="AC52" s="360"/>
    </row>
    <row r="53" customFormat="false" ht="15.75" hidden="false" customHeight="false" outlineLevel="0" collapsed="false">
      <c r="A53" s="315"/>
      <c r="C53" s="315"/>
      <c r="E53" s="356"/>
      <c r="G53" s="312"/>
      <c r="H53" s="356"/>
      <c r="I53" s="312"/>
      <c r="K53" s="315"/>
      <c r="M53" s="315"/>
      <c r="O53" s="315"/>
      <c r="Q53" s="315"/>
      <c r="S53" s="315"/>
      <c r="U53" s="315"/>
      <c r="W53" s="315"/>
      <c r="Y53" s="315"/>
      <c r="AA53" s="315"/>
      <c r="AC53" s="360"/>
    </row>
    <row r="54" customFormat="false" ht="15.75" hidden="false" customHeight="false" outlineLevel="0" collapsed="false">
      <c r="E54" s="356"/>
      <c r="G54" s="312"/>
      <c r="H54" s="356"/>
      <c r="I54" s="312"/>
    </row>
    <row r="55" customFormat="false" ht="15.75" hidden="false" customHeight="false" outlineLevel="0" collapsed="false">
      <c r="E55" s="356"/>
      <c r="G55" s="312"/>
      <c r="H55" s="356"/>
      <c r="I55" s="312"/>
    </row>
    <row r="56" customFormat="false" ht="15.75" hidden="false" customHeight="false" outlineLevel="0" collapsed="false">
      <c r="E56" s="356"/>
      <c r="G56" s="312"/>
      <c r="H56" s="356"/>
      <c r="I56" s="312"/>
    </row>
    <row r="57" customFormat="false" ht="15.75" hidden="false" customHeight="false" outlineLevel="0" collapsed="false">
      <c r="E57" s="356"/>
      <c r="G57" s="312"/>
      <c r="H57" s="356"/>
      <c r="I57" s="312"/>
    </row>
    <row r="58" customFormat="false" ht="15.75" hidden="false" customHeight="false" outlineLevel="0" collapsed="false">
      <c r="E58" s="356"/>
      <c r="G58" s="312"/>
      <c r="H58" s="356"/>
      <c r="I58" s="312"/>
    </row>
    <row r="59" customFormat="false" ht="15.75" hidden="false" customHeight="false" outlineLevel="0" collapsed="false">
      <c r="E59" s="356"/>
      <c r="G59" s="312"/>
      <c r="H59" s="356"/>
      <c r="I59" s="312"/>
    </row>
    <row r="60" customFormat="false" ht="15.75" hidden="false" customHeight="false" outlineLevel="0" collapsed="false">
      <c r="E60" s="356"/>
      <c r="G60" s="312"/>
      <c r="H60" s="356"/>
      <c r="I60" s="312"/>
    </row>
    <row r="61" customFormat="false" ht="15.75" hidden="false" customHeight="false" outlineLevel="0" collapsed="false">
      <c r="E61" s="356"/>
      <c r="G61" s="312"/>
      <c r="H61" s="356"/>
      <c r="I61" s="312"/>
    </row>
    <row r="62" customFormat="false" ht="15.75" hidden="false" customHeight="false" outlineLevel="0" collapsed="false">
      <c r="E62" s="356"/>
      <c r="G62" s="312"/>
      <c r="H62" s="356"/>
      <c r="I62" s="312"/>
    </row>
    <row r="63" customFormat="false" ht="15.75" hidden="false" customHeight="false" outlineLevel="0" collapsed="false">
      <c r="E63" s="356"/>
      <c r="G63" s="312"/>
      <c r="H63" s="356"/>
      <c r="I63" s="312"/>
    </row>
    <row r="64" customFormat="false" ht="15.75" hidden="false" customHeight="false" outlineLevel="0" collapsed="false">
      <c r="E64" s="356"/>
      <c r="G64" s="312"/>
      <c r="H64" s="356"/>
      <c r="I64" s="312"/>
    </row>
    <row r="65" customFormat="false" ht="15.75" hidden="false" customHeight="false" outlineLevel="0" collapsed="false">
      <c r="E65" s="356"/>
      <c r="G65" s="312"/>
      <c r="H65" s="356"/>
      <c r="I65" s="312"/>
    </row>
    <row r="66" customFormat="false" ht="15.75" hidden="false" customHeight="false" outlineLevel="0" collapsed="false">
      <c r="E66" s="356"/>
      <c r="G66" s="312"/>
      <c r="H66" s="356"/>
      <c r="I66" s="312"/>
    </row>
    <row r="67" customFormat="false" ht="15.75" hidden="false" customHeight="false" outlineLevel="0" collapsed="false">
      <c r="E67" s="356"/>
      <c r="G67" s="312"/>
      <c r="H67" s="356"/>
      <c r="I67" s="312"/>
    </row>
    <row r="68" customFormat="false" ht="15.75" hidden="false" customHeight="false" outlineLevel="0" collapsed="false">
      <c r="E68" s="356"/>
      <c r="G68" s="312"/>
      <c r="H68" s="356"/>
      <c r="I68" s="312"/>
    </row>
    <row r="69" customFormat="false" ht="15.75" hidden="false" customHeight="false" outlineLevel="0" collapsed="false">
      <c r="J69" s="363"/>
    </row>
    <row r="71" customFormat="false" ht="15.75" hidden="false" customHeight="false" outlineLevel="0" collapsed="false">
      <c r="E71" s="316"/>
      <c r="G71" s="317"/>
      <c r="I71" s="49"/>
    </row>
    <row r="72" customFormat="false" ht="15.75" hidden="false" customHeight="false" outlineLevel="0" collapsed="false">
      <c r="E72" s="190" t="s">
        <v>388</v>
      </c>
      <c r="G72" s="317"/>
      <c r="I72" s="49"/>
    </row>
    <row r="73" customFormat="false" ht="15.75" hidden="false" customHeight="false" outlineLevel="0" collapsed="false">
      <c r="E73" s="316"/>
      <c r="G73" s="317"/>
      <c r="H73" s="190" t="s">
        <v>389</v>
      </c>
      <c r="I73" s="49"/>
    </row>
    <row r="74" customFormat="false" ht="15.75" hidden="false" customHeight="false" outlineLevel="0" collapsed="false">
      <c r="E74" s="316"/>
      <c r="G74" s="317"/>
      <c r="I74" s="315"/>
    </row>
    <row r="75" customFormat="false" ht="15.75" hidden="false" customHeight="false" outlineLevel="0" collapsed="false">
      <c r="E75" s="316"/>
      <c r="G75" s="317"/>
      <c r="I75" s="315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173" width="40.62"/>
    <col collapsed="false" customWidth="true" hidden="false" outlineLevel="0" max="2" min="2" style="173" width="2.62"/>
    <col collapsed="false" customWidth="true" hidden="false" outlineLevel="0" max="3" min="3" style="173" width="13.99"/>
    <col collapsed="false" customWidth="true" hidden="false" outlineLevel="0" max="4" min="4" style="173" width="2.62"/>
    <col collapsed="false" customWidth="true" hidden="false" outlineLevel="0" max="5" min="5" style="173" width="18.24"/>
    <col collapsed="false" customWidth="true" hidden="false" outlineLevel="0" max="6" min="6" style="173" width="1.62"/>
    <col collapsed="false" customWidth="true" hidden="false" outlineLevel="0" max="7" min="7" style="173" width="17.24"/>
    <col collapsed="false" customWidth="true" hidden="false" outlineLevel="0" max="8" min="8" style="173" width="1.62"/>
    <col collapsed="false" customWidth="true" hidden="false" outlineLevel="0" max="9" min="9" style="173" width="18.62"/>
    <col collapsed="false" customWidth="true" hidden="false" outlineLevel="0" max="10" min="10" style="173" width="1.62"/>
    <col collapsed="false" customWidth="true" hidden="false" outlineLevel="0" max="11" min="11" style="173" width="19.99"/>
    <col collapsed="false" customWidth="true" hidden="false" outlineLevel="0" max="12" min="12" style="173" width="1.62"/>
    <col collapsed="false" customWidth="true" hidden="false" outlineLevel="0" max="13" min="13" style="173" width="12.62"/>
    <col collapsed="false" customWidth="true" hidden="false" outlineLevel="0" max="14" min="14" style="173" width="1.62"/>
    <col collapsed="false" customWidth="false" hidden="false" outlineLevel="0" max="257" min="15" style="173" width="20.24"/>
  </cols>
  <sheetData>
    <row r="1" customFormat="false" ht="15" hidden="false" customHeight="true" outlineLevel="0" collapsed="false">
      <c r="A1" s="174" t="s">
        <v>0</v>
      </c>
    </row>
    <row r="2" customFormat="false" ht="15" hidden="false" customHeight="true" outlineLevel="0" collapsed="false">
      <c r="A2" s="3" t="s">
        <v>227</v>
      </c>
      <c r="C2" s="175"/>
    </row>
    <row r="3" customFormat="false" ht="15" hidden="false" customHeight="true" outlineLevel="0" collapsed="false">
      <c r="A3" s="3" t="s">
        <v>204</v>
      </c>
      <c r="C3" s="175"/>
    </row>
    <row r="4" customFormat="false" ht="15" hidden="false" customHeight="true" outlineLevel="0" collapsed="false">
      <c r="A4" s="174" t="s">
        <v>390</v>
      </c>
    </row>
    <row r="5" customFormat="false" ht="15" hidden="false" customHeight="true" outlineLevel="0" collapsed="false">
      <c r="A5" s="8" t="s">
        <v>241</v>
      </c>
    </row>
    <row r="6" customFormat="false" ht="15" hidden="false" customHeight="true" outlineLevel="0" collapsed="false"/>
    <row r="7" customFormat="false" ht="15" hidden="false" customHeight="true" outlineLevel="0" collapsed="false">
      <c r="A7" s="3" t="s">
        <v>229</v>
      </c>
      <c r="M7" s="176" t="str">
        <f aca="false">A2</f>
        <v>COMPANY # </v>
      </c>
    </row>
    <row r="8" customFormat="false" ht="15" hidden="false" customHeight="true" outlineLevel="0" collapsed="false">
      <c r="A8" s="174" t="s">
        <v>230</v>
      </c>
      <c r="M8" s="177" t="s">
        <v>49</v>
      </c>
    </row>
    <row r="9" customFormat="false" ht="15" hidden="false" customHeight="true" outlineLevel="0" collapsed="false">
      <c r="A9" s="108"/>
      <c r="B9" s="109"/>
      <c r="C9" s="110"/>
      <c r="D9" s="109"/>
      <c r="E9" s="110" t="s">
        <v>232</v>
      </c>
      <c r="F9" s="109"/>
      <c r="G9" s="109"/>
      <c r="H9" s="109"/>
      <c r="I9" s="109"/>
      <c r="J9" s="109"/>
      <c r="K9" s="109"/>
      <c r="L9" s="109"/>
      <c r="M9" s="111"/>
    </row>
    <row r="10" customFormat="false" ht="15" hidden="false" customHeight="true" outlineLevel="0" collapsed="false">
      <c r="A10" s="112"/>
      <c r="B10" s="113"/>
      <c r="C10" s="114"/>
      <c r="D10" s="113"/>
      <c r="E10" s="114" t="s">
        <v>75</v>
      </c>
      <c r="F10" s="113"/>
      <c r="G10" s="114" t="s">
        <v>259</v>
      </c>
      <c r="H10" s="113"/>
      <c r="I10" s="115"/>
      <c r="J10" s="113"/>
      <c r="K10" s="113"/>
      <c r="L10" s="113"/>
      <c r="M10" s="116" t="s">
        <v>236</v>
      </c>
    </row>
    <row r="11" customFormat="false" ht="15" hidden="false" customHeight="true" outlineLevel="0" collapsed="false">
      <c r="A11" s="118" t="s">
        <v>289</v>
      </c>
      <c r="B11" s="113"/>
      <c r="C11" s="115" t="s">
        <v>391</v>
      </c>
      <c r="D11" s="113"/>
      <c r="E11" s="115" t="s">
        <v>82</v>
      </c>
      <c r="F11" s="113"/>
      <c r="G11" s="114" t="s">
        <v>392</v>
      </c>
      <c r="H11" s="113"/>
      <c r="I11" s="243" t="s">
        <v>76</v>
      </c>
      <c r="J11" s="243"/>
      <c r="K11" s="243"/>
      <c r="L11" s="119"/>
      <c r="M11" s="120" t="s">
        <v>82</v>
      </c>
    </row>
    <row r="12" customFormat="false" ht="15" hidden="false" customHeight="true" outlineLevel="0" collapsed="false">
      <c r="A12" s="121"/>
      <c r="B12" s="122"/>
      <c r="C12" s="364" t="s">
        <v>393</v>
      </c>
      <c r="D12" s="122"/>
      <c r="E12" s="123" t="s">
        <v>84</v>
      </c>
      <c r="F12" s="122"/>
      <c r="G12" s="244" t="s">
        <v>394</v>
      </c>
      <c r="H12" s="122"/>
      <c r="I12" s="123" t="s">
        <v>259</v>
      </c>
      <c r="J12" s="122"/>
      <c r="K12" s="244" t="s">
        <v>294</v>
      </c>
      <c r="L12" s="122"/>
      <c r="M12" s="124" t="s">
        <v>84</v>
      </c>
    </row>
    <row r="13" customFormat="false" ht="15" hidden="false" customHeight="true" outlineLevel="0" collapsed="false">
      <c r="A13" s="25" t="s">
        <v>106</v>
      </c>
      <c r="B13" s="113"/>
      <c r="C13" s="365"/>
      <c r="D13" s="113"/>
      <c r="E13" s="115"/>
      <c r="F13" s="113"/>
      <c r="G13" s="114"/>
      <c r="H13" s="113"/>
      <c r="I13" s="115"/>
      <c r="J13" s="113"/>
      <c r="K13" s="114"/>
      <c r="L13" s="113"/>
      <c r="M13" s="115"/>
    </row>
    <row r="14" customFormat="false" ht="15" hidden="false" customHeight="true" outlineLevel="0" collapsed="false">
      <c r="A14" s="25" t="s">
        <v>86</v>
      </c>
      <c r="B14" s="113"/>
      <c r="C14" s="365"/>
      <c r="D14" s="113"/>
      <c r="E14" s="115"/>
      <c r="F14" s="113"/>
      <c r="G14" s="114"/>
      <c r="H14" s="113"/>
      <c r="I14" s="115"/>
      <c r="J14" s="113"/>
      <c r="K14" s="114"/>
      <c r="L14" s="113"/>
      <c r="M14" s="115"/>
    </row>
    <row r="15" customFormat="false" ht="24.95" hidden="false" customHeight="true" outlineLevel="0" collapsed="false">
      <c r="A15" s="178"/>
      <c r="C15" s="178"/>
      <c r="E15" s="178"/>
      <c r="F15" s="179"/>
      <c r="G15" s="178"/>
      <c r="H15" s="179"/>
      <c r="I15" s="178"/>
      <c r="J15" s="179"/>
      <c r="K15" s="178"/>
      <c r="L15" s="179"/>
      <c r="M15" s="178" t="n">
        <f aca="false">SUM(E15:I15)</f>
        <v>0</v>
      </c>
    </row>
    <row r="16" customFormat="false" ht="24.95" hidden="false" customHeight="true" outlineLevel="0" collapsed="false">
      <c r="A16" s="178"/>
      <c r="C16" s="178"/>
      <c r="E16" s="178"/>
      <c r="F16" s="179"/>
      <c r="G16" s="178"/>
      <c r="H16" s="179"/>
      <c r="I16" s="178"/>
      <c r="J16" s="179"/>
      <c r="K16" s="178"/>
      <c r="L16" s="179"/>
      <c r="M16" s="178" t="n">
        <f aca="false">SUM(E16:I16)</f>
        <v>0</v>
      </c>
    </row>
    <row r="17" customFormat="false" ht="24.95" hidden="false" customHeight="true" outlineLevel="0" collapsed="false">
      <c r="A17" s="178"/>
      <c r="C17" s="178"/>
      <c r="E17" s="178"/>
      <c r="F17" s="179"/>
      <c r="G17" s="178"/>
      <c r="H17" s="179"/>
      <c r="I17" s="178"/>
      <c r="J17" s="179"/>
      <c r="K17" s="178"/>
      <c r="L17" s="179"/>
      <c r="M17" s="178" t="n">
        <f aca="false">SUM(E17:I17)</f>
        <v>0</v>
      </c>
    </row>
    <row r="18" customFormat="false" ht="24.95" hidden="false" customHeight="true" outlineLevel="0" collapsed="false">
      <c r="A18" s="178"/>
      <c r="C18" s="178"/>
      <c r="E18" s="178"/>
      <c r="F18" s="179"/>
      <c r="G18" s="178"/>
      <c r="H18" s="179"/>
      <c r="I18" s="178"/>
      <c r="J18" s="179"/>
      <c r="K18" s="178"/>
      <c r="L18" s="179"/>
      <c r="M18" s="178" t="n">
        <f aca="false">SUM(E18:I18)</f>
        <v>0</v>
      </c>
    </row>
    <row r="19" customFormat="false" ht="24.95" hidden="false" customHeight="true" outlineLevel="0" collapsed="false">
      <c r="A19" s="178"/>
      <c r="C19" s="178"/>
      <c r="E19" s="178"/>
      <c r="F19" s="179"/>
      <c r="G19" s="178"/>
      <c r="H19" s="179"/>
      <c r="I19" s="178"/>
      <c r="J19" s="179"/>
      <c r="K19" s="178"/>
      <c r="L19" s="179"/>
      <c r="M19" s="178" t="n">
        <f aca="false">SUM(E19:I19)</f>
        <v>0</v>
      </c>
    </row>
    <row r="20" customFormat="false" ht="24.95" hidden="false" customHeight="true" outlineLevel="0" collapsed="false">
      <c r="A20" s="178"/>
      <c r="C20" s="178"/>
      <c r="E20" s="178"/>
      <c r="F20" s="179"/>
      <c r="G20" s="178"/>
      <c r="H20" s="179"/>
      <c r="I20" s="178"/>
      <c r="J20" s="179"/>
      <c r="K20" s="178"/>
      <c r="L20" s="179"/>
      <c r="M20" s="178" t="n">
        <f aca="false">SUM(E20:I20)</f>
        <v>0</v>
      </c>
    </row>
    <row r="21" customFormat="false" ht="24.95" hidden="false" customHeight="true" outlineLevel="0" collapsed="false">
      <c r="A21" s="178"/>
      <c r="C21" s="178"/>
      <c r="E21" s="178"/>
      <c r="F21" s="179"/>
      <c r="G21" s="178"/>
      <c r="H21" s="179"/>
      <c r="I21" s="178"/>
      <c r="J21" s="179"/>
      <c r="K21" s="178"/>
      <c r="L21" s="179"/>
      <c r="M21" s="178" t="n">
        <f aca="false">SUM(E21:I21)</f>
        <v>0</v>
      </c>
    </row>
    <row r="22" customFormat="false" ht="24.95" hidden="false" customHeight="true" outlineLevel="0" collapsed="false">
      <c r="A22" s="178"/>
      <c r="C22" s="178"/>
      <c r="E22" s="178"/>
      <c r="F22" s="179"/>
      <c r="G22" s="178"/>
      <c r="H22" s="179"/>
      <c r="I22" s="178"/>
      <c r="J22" s="179"/>
      <c r="K22" s="178"/>
      <c r="L22" s="179"/>
      <c r="M22" s="178" t="n">
        <f aca="false">SUM(E22:I22)</f>
        <v>0</v>
      </c>
    </row>
    <row r="23" customFormat="false" ht="24.95" hidden="false" customHeight="true" outlineLevel="0" collapsed="false">
      <c r="A23" s="178"/>
      <c r="C23" s="178"/>
      <c r="E23" s="178"/>
      <c r="F23" s="179"/>
      <c r="G23" s="178"/>
      <c r="H23" s="179"/>
      <c r="I23" s="178"/>
      <c r="J23" s="179"/>
      <c r="K23" s="178"/>
      <c r="L23" s="179"/>
      <c r="M23" s="178" t="n">
        <f aca="false">SUM(E23:I23)</f>
        <v>0</v>
      </c>
    </row>
    <row r="24" customFormat="false" ht="24.95" hidden="false" customHeight="true" outlineLevel="0" collapsed="false">
      <c r="A24" s="178"/>
      <c r="C24" s="178"/>
      <c r="E24" s="178"/>
      <c r="F24" s="179"/>
      <c r="G24" s="178"/>
      <c r="H24" s="179"/>
      <c r="I24" s="178"/>
      <c r="J24" s="179"/>
      <c r="K24" s="178"/>
      <c r="L24" s="179"/>
      <c r="M24" s="178" t="n">
        <f aca="false">SUM(E24:I24)</f>
        <v>0</v>
      </c>
    </row>
    <row r="25" customFormat="false" ht="24.95" hidden="false" customHeight="true" outlineLevel="0" collapsed="false">
      <c r="A25" s="178"/>
      <c r="C25" s="178"/>
      <c r="E25" s="178"/>
      <c r="F25" s="179"/>
      <c r="G25" s="178"/>
      <c r="H25" s="179"/>
      <c r="I25" s="178"/>
      <c r="J25" s="179"/>
      <c r="K25" s="178"/>
      <c r="L25" s="179"/>
      <c r="M25" s="178" t="n">
        <f aca="false">SUM(E25:I25)</f>
        <v>0</v>
      </c>
    </row>
    <row r="26" customFormat="false" ht="24.95" hidden="false" customHeight="true" outlineLevel="0" collapsed="false">
      <c r="A26" s="178"/>
      <c r="C26" s="178"/>
      <c r="E26" s="178"/>
      <c r="F26" s="179"/>
      <c r="G26" s="178"/>
      <c r="H26" s="179"/>
      <c r="I26" s="178"/>
      <c r="J26" s="179"/>
      <c r="K26" s="178"/>
      <c r="L26" s="179"/>
      <c r="M26" s="178" t="n">
        <f aca="false">SUM(E26:I26)</f>
        <v>0</v>
      </c>
    </row>
    <row r="27" customFormat="false" ht="24.95" hidden="false" customHeight="true" outlineLevel="0" collapsed="false">
      <c r="A27" s="178"/>
      <c r="C27" s="178"/>
      <c r="E27" s="178"/>
      <c r="F27" s="179"/>
      <c r="G27" s="178"/>
      <c r="H27" s="179"/>
      <c r="I27" s="178"/>
      <c r="J27" s="179"/>
      <c r="K27" s="178"/>
      <c r="L27" s="179"/>
      <c r="M27" s="178" t="n">
        <f aca="false">SUM(E27:I27)</f>
        <v>0</v>
      </c>
    </row>
    <row r="28" customFormat="false" ht="24.95" hidden="false" customHeight="true" outlineLevel="0" collapsed="false">
      <c r="A28" s="178"/>
      <c r="C28" s="178"/>
      <c r="E28" s="178"/>
      <c r="F28" s="179"/>
      <c r="G28" s="178"/>
      <c r="H28" s="179"/>
      <c r="I28" s="178"/>
      <c r="J28" s="179"/>
      <c r="K28" s="178"/>
      <c r="L28" s="179"/>
      <c r="M28" s="178" t="n">
        <f aca="false">SUM(E28:I28)</f>
        <v>0</v>
      </c>
    </row>
    <row r="29" customFormat="false" ht="24.95" hidden="false" customHeight="true" outlineLevel="0" collapsed="false">
      <c r="A29" s="178"/>
      <c r="C29" s="178"/>
      <c r="E29" s="178"/>
      <c r="F29" s="179"/>
      <c r="G29" s="178"/>
      <c r="H29" s="179"/>
      <c r="I29" s="178"/>
      <c r="J29" s="179"/>
      <c r="K29" s="178"/>
      <c r="L29" s="179"/>
      <c r="M29" s="178" t="n">
        <f aca="false">SUM(E29:I29)</f>
        <v>0</v>
      </c>
    </row>
    <row r="30" customFormat="false" ht="24.95" hidden="false" customHeight="true" outlineLevel="0" collapsed="false">
      <c r="A30" s="178"/>
      <c r="C30" s="178"/>
      <c r="E30" s="178"/>
      <c r="F30" s="179"/>
      <c r="G30" s="178"/>
      <c r="H30" s="179"/>
      <c r="I30" s="178"/>
      <c r="J30" s="179"/>
      <c r="K30" s="178"/>
      <c r="L30" s="179"/>
      <c r="M30" s="178" t="n">
        <f aca="false">SUM(E30:I30)</f>
        <v>0</v>
      </c>
    </row>
    <row r="31" customFormat="false" ht="24.95" hidden="false" customHeight="true" outlineLevel="0" collapsed="false">
      <c r="A31" s="178"/>
      <c r="C31" s="178"/>
      <c r="E31" s="178"/>
      <c r="F31" s="179"/>
      <c r="G31" s="178"/>
      <c r="H31" s="179"/>
      <c r="I31" s="178"/>
      <c r="J31" s="179"/>
      <c r="K31" s="178"/>
      <c r="L31" s="179"/>
      <c r="M31" s="178" t="n">
        <f aca="false">SUM(E31:I31)</f>
        <v>0</v>
      </c>
    </row>
    <row r="32" customFormat="false" ht="24.95" hidden="false" customHeight="true" outlineLevel="0" collapsed="false">
      <c r="A32" s="178"/>
      <c r="C32" s="178"/>
      <c r="E32" s="178"/>
      <c r="F32" s="179"/>
      <c r="G32" s="178"/>
      <c r="H32" s="179"/>
      <c r="I32" s="178"/>
      <c r="J32" s="179"/>
      <c r="K32" s="178"/>
      <c r="L32" s="179"/>
      <c r="M32" s="178" t="n">
        <f aca="false">SUM(E32:I32)</f>
        <v>0</v>
      </c>
    </row>
    <row r="33" customFormat="false" ht="24.95" hidden="false" customHeight="true" outlineLevel="0" collapsed="false">
      <c r="A33" s="178"/>
      <c r="C33" s="178"/>
      <c r="E33" s="178"/>
      <c r="F33" s="179"/>
      <c r="G33" s="178"/>
      <c r="H33" s="179"/>
      <c r="I33" s="178"/>
      <c r="J33" s="179"/>
      <c r="K33" s="178"/>
      <c r="L33" s="179"/>
      <c r="M33" s="178" t="n">
        <f aca="false">SUM(E33:I33)</f>
        <v>0</v>
      </c>
    </row>
    <row r="34" customFormat="false" ht="24.95" hidden="false" customHeight="true" outlineLevel="0" collapsed="false">
      <c r="C34" s="176"/>
      <c r="F34" s="179"/>
      <c r="H34" s="179"/>
      <c r="J34" s="179"/>
      <c r="K34" s="179"/>
      <c r="L34" s="179"/>
      <c r="M34" s="176"/>
    </row>
    <row r="35" customFormat="false" ht="24.95" hidden="false" customHeight="true" outlineLevel="0" collapsed="false">
      <c r="A35" s="177" t="s">
        <v>395</v>
      </c>
      <c r="B35" s="176" t="s">
        <v>212</v>
      </c>
      <c r="C35" s="180" t="n">
        <f aca="false">SUM(C15:C33)</f>
        <v>0</v>
      </c>
      <c r="D35" s="176"/>
      <c r="E35" s="180" t="n">
        <f aca="false">SUM(E15:E33)</f>
        <v>0</v>
      </c>
      <c r="F35" s="179"/>
      <c r="G35" s="180" t="n">
        <f aca="false">SUM(G15:G33)</f>
        <v>0</v>
      </c>
      <c r="H35" s="179"/>
      <c r="I35" s="180" t="n">
        <f aca="false">SUM(I15:I33)</f>
        <v>0</v>
      </c>
      <c r="J35" s="179"/>
      <c r="K35" s="179"/>
      <c r="L35" s="179"/>
      <c r="M35" s="180" t="n">
        <f aca="false">SUM(M15:M33)</f>
        <v>0</v>
      </c>
      <c r="N35" s="176" t="s">
        <v>212</v>
      </c>
    </row>
    <row r="36" customFormat="false" ht="24.95" hidden="false" customHeight="true" outlineLevel="0" collapsed="false">
      <c r="A36" s="48" t="s">
        <v>396</v>
      </c>
    </row>
    <row r="37" customFormat="false" ht="15.75" hidden="false" customHeight="true" outlineLevel="0" collapsed="false">
      <c r="A37" s="48"/>
      <c r="M37" s="176" t="str">
        <f aca="false">M7</f>
        <v>COMPANY # </v>
      </c>
    </row>
    <row r="38" customFormat="false" ht="24.95" hidden="false" customHeight="true" outlineLevel="0" collapsed="false">
      <c r="M38" s="181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366" width="30.62"/>
    <col collapsed="false" customWidth="true" hidden="false" outlineLevel="0" max="2" min="2" style="367" width="1.62"/>
    <col collapsed="false" customWidth="true" hidden="false" outlineLevel="0" max="3" min="3" style="368" width="8.62"/>
    <col collapsed="false" customWidth="true" hidden="false" outlineLevel="0" max="4" min="4" style="367" width="1.62"/>
    <col collapsed="false" customWidth="true" hidden="false" outlineLevel="0" max="5" min="5" style="366" width="13.62"/>
    <col collapsed="false" customWidth="true" hidden="false" outlineLevel="0" max="6" min="6" style="367" width="1.62"/>
    <col collapsed="false" customWidth="true" hidden="false" outlineLevel="0" max="7" min="7" style="366" width="14.37"/>
    <col collapsed="false" customWidth="true" hidden="false" outlineLevel="0" max="8" min="8" style="367" width="1.62"/>
    <col collapsed="false" customWidth="true" hidden="false" outlineLevel="0" max="9" min="9" style="366" width="13.62"/>
    <col collapsed="false" customWidth="true" hidden="false" outlineLevel="0" max="10" min="10" style="367" width="1.62"/>
    <col collapsed="false" customWidth="true" hidden="false" outlineLevel="0" max="11" min="11" style="367" width="13.62"/>
    <col collapsed="false" customWidth="true" hidden="false" outlineLevel="0" max="12" min="12" style="367" width="1.62"/>
    <col collapsed="false" customWidth="true" hidden="false" outlineLevel="0" max="13" min="13" style="367" width="13.62"/>
    <col collapsed="false" customWidth="true" hidden="false" outlineLevel="0" max="14" min="14" style="367" width="1.62"/>
    <col collapsed="false" customWidth="true" hidden="false" outlineLevel="0" max="15" min="15" style="366" width="13.62"/>
    <col collapsed="false" customWidth="true" hidden="false" outlineLevel="0" max="16" min="16" style="367" width="1.62"/>
    <col collapsed="false" customWidth="true" hidden="false" outlineLevel="0" max="17" min="17" style="366" width="13.62"/>
    <col collapsed="false" customWidth="true" hidden="false" outlineLevel="0" max="18" min="18" style="367" width="1.62"/>
    <col collapsed="false" customWidth="true" hidden="false" outlineLevel="0" max="19" min="19" style="366" width="13.62"/>
    <col collapsed="false" customWidth="true" hidden="false" outlineLevel="0" max="20" min="20" style="367" width="1.62"/>
    <col collapsed="false" customWidth="true" hidden="false" outlineLevel="0" max="21" min="21" style="367" width="8.62"/>
    <col collapsed="false" customWidth="true" hidden="false" outlineLevel="0" max="22" min="22" style="367" width="1.62"/>
    <col collapsed="false" customWidth="false" hidden="false" outlineLevel="0" max="23" min="23" style="366" width="15.49"/>
    <col collapsed="false" customWidth="true" hidden="false" outlineLevel="0" max="24" min="24" style="367" width="1.62"/>
    <col collapsed="false" customWidth="true" hidden="false" outlineLevel="0" max="25" min="25" style="366" width="20.62"/>
    <col collapsed="false" customWidth="false" hidden="false" outlineLevel="0" max="257" min="26" style="366" width="15.49"/>
  </cols>
  <sheetData>
    <row r="1" customFormat="false" ht="12.75" hidden="false" customHeight="false" outlineLevel="0" collapsed="false">
      <c r="A1" s="369" t="s">
        <v>0</v>
      </c>
      <c r="C1" s="370"/>
      <c r="E1" s="371"/>
      <c r="G1" s="371"/>
      <c r="I1" s="371"/>
      <c r="O1" s="371"/>
      <c r="Q1" s="371"/>
      <c r="S1" s="371"/>
      <c r="W1" s="371"/>
      <c r="Y1" s="371"/>
    </row>
    <row r="2" customFormat="false" ht="12.75" hidden="false" customHeight="false" outlineLevel="0" collapsed="false">
      <c r="A2" s="3" t="s">
        <v>287</v>
      </c>
      <c r="C2" s="370"/>
      <c r="E2" s="372"/>
      <c r="G2" s="371"/>
      <c r="I2" s="371"/>
      <c r="O2" s="371"/>
      <c r="Q2" s="371"/>
      <c r="S2" s="371"/>
      <c r="W2" s="371"/>
      <c r="Y2" s="371"/>
    </row>
    <row r="3" customFormat="false" ht="12.75" hidden="false" customHeight="false" outlineLevel="0" collapsed="false">
      <c r="A3" s="3" t="s">
        <v>204</v>
      </c>
      <c r="C3" s="370"/>
      <c r="E3" s="372"/>
      <c r="G3" s="371"/>
      <c r="I3" s="371"/>
      <c r="O3" s="371"/>
      <c r="Q3" s="371"/>
      <c r="S3" s="371"/>
      <c r="W3" s="371"/>
      <c r="Y3" s="371"/>
    </row>
    <row r="4" customFormat="false" ht="12.75" hidden="false" customHeight="false" outlineLevel="0" collapsed="false">
      <c r="A4" s="369" t="s">
        <v>397</v>
      </c>
      <c r="C4" s="370"/>
      <c r="E4" s="371"/>
      <c r="G4" s="371"/>
      <c r="I4" s="371"/>
      <c r="O4" s="371"/>
      <c r="Q4" s="371"/>
      <c r="S4" s="371"/>
      <c r="W4" s="371"/>
      <c r="Y4" s="371"/>
    </row>
    <row r="5" customFormat="false" ht="12.75" hidden="false" customHeight="false" outlineLevel="0" collapsed="false">
      <c r="A5" s="8" t="s">
        <v>241</v>
      </c>
      <c r="C5" s="370"/>
      <c r="E5" s="371"/>
      <c r="G5" s="371"/>
      <c r="I5" s="371"/>
      <c r="O5" s="371"/>
      <c r="Q5" s="371"/>
      <c r="S5" s="371"/>
      <c r="W5" s="371"/>
      <c r="Y5" s="371"/>
    </row>
    <row r="7" customFormat="false" ht="12.75" hidden="false" customHeight="false" outlineLevel="0" collapsed="false">
      <c r="A7" s="367" t="s">
        <v>229</v>
      </c>
      <c r="C7" s="373"/>
      <c r="D7" s="374"/>
      <c r="E7" s="367"/>
      <c r="G7" s="371"/>
      <c r="I7" s="371"/>
      <c r="O7" s="371"/>
      <c r="Q7" s="371"/>
      <c r="S7" s="371"/>
      <c r="W7" s="371"/>
      <c r="Y7" s="371"/>
    </row>
    <row r="8" customFormat="false" ht="12.75" hidden="false" customHeight="false" outlineLevel="0" collapsed="false">
      <c r="A8" s="367" t="s">
        <v>398</v>
      </c>
    </row>
    <row r="9" customFormat="false" ht="12.75" hidden="false" customHeight="false" outlineLevel="0" collapsed="false">
      <c r="A9" s="375"/>
    </row>
    <row r="10" customFormat="false" ht="12.75" hidden="false" customHeight="false" outlineLevel="0" collapsed="false">
      <c r="A10" s="376" t="s">
        <v>399</v>
      </c>
      <c r="C10" s="370"/>
      <c r="E10" s="371"/>
      <c r="G10" s="371"/>
      <c r="I10" s="371"/>
      <c r="O10" s="371"/>
      <c r="Q10" s="371"/>
      <c r="S10" s="371"/>
      <c r="W10" s="371"/>
      <c r="Y10" s="371"/>
    </row>
    <row r="11" customFormat="false" ht="12.75" hidden="false" customHeight="false" outlineLevel="0" collapsed="false">
      <c r="A11" s="377"/>
    </row>
    <row r="12" customFormat="false" ht="12.75" hidden="false" customHeight="false" outlineLevel="0" collapsed="false">
      <c r="A12" s="376" t="s">
        <v>400</v>
      </c>
      <c r="C12" s="370"/>
      <c r="E12" s="371"/>
      <c r="G12" s="371"/>
      <c r="I12" s="371"/>
      <c r="O12" s="371"/>
      <c r="Q12" s="371"/>
      <c r="S12" s="371"/>
      <c r="W12" s="378" t="str">
        <f aca="false">A2</f>
        <v>COMPANY #</v>
      </c>
      <c r="Y12" s="367"/>
    </row>
    <row r="13" customFormat="false" ht="13.5" hidden="false" customHeight="false" outlineLevel="0" collapsed="false">
      <c r="A13" s="371"/>
      <c r="C13" s="370"/>
      <c r="E13" s="371"/>
      <c r="G13" s="371"/>
      <c r="I13" s="371"/>
      <c r="O13" s="371"/>
      <c r="Q13" s="371"/>
      <c r="S13" s="371"/>
      <c r="W13" s="376" t="s">
        <v>401</v>
      </c>
      <c r="Y13" s="367"/>
    </row>
    <row r="14" customFormat="false" ht="14.25" hidden="false" customHeight="false" outlineLevel="0" collapsed="false">
      <c r="A14" s="379"/>
      <c r="B14" s="380"/>
      <c r="C14" s="381"/>
      <c r="D14" s="380"/>
      <c r="E14" s="382" t="s">
        <v>327</v>
      </c>
      <c r="F14" s="383" t="s">
        <v>402</v>
      </c>
      <c r="G14" s="382" t="s">
        <v>328</v>
      </c>
      <c r="H14" s="384" t="s">
        <v>402</v>
      </c>
      <c r="I14" s="382" t="s">
        <v>403</v>
      </c>
      <c r="J14" s="385"/>
      <c r="K14" s="385"/>
      <c r="L14" s="384" t="s">
        <v>402</v>
      </c>
      <c r="M14" s="385" t="s">
        <v>404</v>
      </c>
      <c r="N14" s="383" t="s">
        <v>402</v>
      </c>
      <c r="O14" s="382" t="s">
        <v>405</v>
      </c>
      <c r="P14" s="384" t="s">
        <v>402</v>
      </c>
      <c r="Q14" s="386" t="s">
        <v>406</v>
      </c>
      <c r="R14" s="384" t="s">
        <v>402</v>
      </c>
      <c r="S14" s="386" t="s">
        <v>407</v>
      </c>
      <c r="T14" s="380"/>
      <c r="U14" s="380"/>
      <c r="V14" s="384" t="s">
        <v>408</v>
      </c>
      <c r="W14" s="386"/>
      <c r="X14" s="380"/>
      <c r="Y14" s="387"/>
    </row>
    <row r="15" customFormat="false" ht="13.5" hidden="false" customHeight="false" outlineLevel="0" collapsed="false">
      <c r="A15" s="379"/>
      <c r="B15" s="380"/>
      <c r="C15" s="381"/>
      <c r="D15" s="380"/>
      <c r="E15" s="382" t="s">
        <v>409</v>
      </c>
      <c r="F15" s="382"/>
      <c r="G15" s="382"/>
      <c r="H15" s="380"/>
      <c r="I15" s="382" t="s">
        <v>410</v>
      </c>
      <c r="J15" s="382"/>
      <c r="K15" s="382"/>
      <c r="L15" s="382"/>
      <c r="M15" s="382"/>
      <c r="N15" s="382"/>
      <c r="O15" s="382"/>
      <c r="P15" s="380"/>
      <c r="Q15" s="388"/>
      <c r="R15" s="380"/>
      <c r="S15" s="382" t="s">
        <v>411</v>
      </c>
      <c r="T15" s="382"/>
      <c r="U15" s="382"/>
      <c r="V15" s="380"/>
      <c r="W15" s="386" t="s">
        <v>412</v>
      </c>
      <c r="X15" s="380"/>
      <c r="Y15" s="387"/>
    </row>
    <row r="16" customFormat="false" ht="12.75" hidden="false" customHeight="false" outlineLevel="0" collapsed="false">
      <c r="A16" s="389"/>
      <c r="B16" s="390"/>
      <c r="C16" s="391" t="s">
        <v>365</v>
      </c>
      <c r="D16" s="390"/>
      <c r="E16" s="392"/>
      <c r="F16" s="390"/>
      <c r="G16" s="393" t="s">
        <v>413</v>
      </c>
      <c r="H16" s="390"/>
      <c r="I16" s="394" t="s">
        <v>414</v>
      </c>
      <c r="J16" s="394"/>
      <c r="K16" s="394"/>
      <c r="L16" s="390"/>
      <c r="M16" s="390"/>
      <c r="N16" s="390"/>
      <c r="O16" s="393" t="s">
        <v>337</v>
      </c>
      <c r="P16" s="390"/>
      <c r="Q16" s="393" t="s">
        <v>415</v>
      </c>
      <c r="R16" s="390"/>
      <c r="S16" s="393" t="s">
        <v>259</v>
      </c>
      <c r="T16" s="390"/>
      <c r="U16" s="393" t="s">
        <v>360</v>
      </c>
      <c r="V16" s="390"/>
      <c r="W16" s="393" t="s">
        <v>254</v>
      </c>
      <c r="X16" s="390"/>
      <c r="Y16" s="395"/>
    </row>
    <row r="17" customFormat="false" ht="13.5" hidden="false" customHeight="false" outlineLevel="0" collapsed="false">
      <c r="A17" s="396" t="s">
        <v>416</v>
      </c>
      <c r="B17" s="397"/>
      <c r="C17" s="398" t="s">
        <v>417</v>
      </c>
      <c r="D17" s="397"/>
      <c r="E17" s="399" t="s">
        <v>418</v>
      </c>
      <c r="F17" s="400" t="s">
        <v>402</v>
      </c>
      <c r="G17" s="399" t="s">
        <v>419</v>
      </c>
      <c r="H17" s="401" t="s">
        <v>402</v>
      </c>
      <c r="I17" s="399" t="s">
        <v>259</v>
      </c>
      <c r="J17" s="397"/>
      <c r="K17" s="402" t="s">
        <v>420</v>
      </c>
      <c r="L17" s="401" t="s">
        <v>402</v>
      </c>
      <c r="M17" s="399" t="s">
        <v>421</v>
      </c>
      <c r="N17" s="403" t="s">
        <v>402</v>
      </c>
      <c r="O17" s="399" t="s">
        <v>422</v>
      </c>
      <c r="P17" s="403" t="s">
        <v>402</v>
      </c>
      <c r="Q17" s="399" t="s">
        <v>423</v>
      </c>
      <c r="R17" s="400" t="s">
        <v>402</v>
      </c>
      <c r="S17" s="399" t="s">
        <v>369</v>
      </c>
      <c r="T17" s="397"/>
      <c r="U17" s="399" t="s">
        <v>424</v>
      </c>
      <c r="V17" s="403" t="s">
        <v>408</v>
      </c>
      <c r="W17" s="399" t="s">
        <v>425</v>
      </c>
      <c r="X17" s="397"/>
      <c r="Y17" s="404" t="s">
        <v>105</v>
      </c>
    </row>
    <row r="18" customFormat="false" ht="13.5" hidden="false" customHeight="false" outlineLevel="0" collapsed="false">
      <c r="A18" s="405"/>
      <c r="C18" s="406"/>
      <c r="E18" s="405"/>
      <c r="G18" s="405"/>
      <c r="I18" s="405"/>
      <c r="O18" s="405"/>
      <c r="Q18" s="405"/>
      <c r="S18" s="405"/>
      <c r="W18" s="405"/>
      <c r="Y18" s="405"/>
    </row>
    <row r="19" customFormat="false" ht="12.75" hidden="false" customHeight="false" outlineLevel="0" collapsed="false">
      <c r="A19" s="407" t="s">
        <v>426</v>
      </c>
      <c r="C19" s="408"/>
      <c r="E19" s="371"/>
      <c r="G19" s="371"/>
      <c r="I19" s="371"/>
      <c r="O19" s="371"/>
      <c r="Q19" s="371"/>
      <c r="S19" s="371"/>
      <c r="W19" s="371"/>
      <c r="Y19" s="371"/>
    </row>
    <row r="20" customFormat="false" ht="12.75" hidden="false" customHeight="false" outlineLevel="0" collapsed="false">
      <c r="A20" s="407" t="s">
        <v>427</v>
      </c>
      <c r="C20" s="408"/>
      <c r="E20" s="371"/>
      <c r="G20" s="372"/>
      <c r="I20" s="372"/>
      <c r="O20" s="372"/>
      <c r="Q20" s="372"/>
      <c r="S20" s="372"/>
      <c r="W20" s="371"/>
      <c r="Y20" s="371"/>
    </row>
    <row r="21" customFormat="false" ht="12.75" hidden="false" customHeight="false" outlineLevel="0" collapsed="false">
      <c r="A21" s="372"/>
      <c r="C21" s="408"/>
      <c r="E21" s="371"/>
      <c r="G21" s="372"/>
      <c r="I21" s="372"/>
      <c r="O21" s="372"/>
      <c r="Q21" s="372"/>
      <c r="S21" s="372"/>
      <c r="W21" s="371"/>
      <c r="Y21" s="371"/>
    </row>
    <row r="22" customFormat="false" ht="12.75" hidden="false" customHeight="false" outlineLevel="0" collapsed="false">
      <c r="A22" s="409" t="s">
        <v>428</v>
      </c>
      <c r="C22" s="408"/>
      <c r="E22" s="371"/>
      <c r="G22" s="372"/>
      <c r="I22" s="372"/>
      <c r="O22" s="372"/>
      <c r="Q22" s="372"/>
      <c r="S22" s="372"/>
      <c r="W22" s="371"/>
      <c r="Y22" s="371"/>
    </row>
    <row r="23" customFormat="false" ht="12.75" hidden="false" customHeight="false" outlineLevel="0" collapsed="false">
      <c r="A23" s="372"/>
      <c r="C23" s="408"/>
      <c r="E23" s="371"/>
      <c r="G23" s="372"/>
      <c r="I23" s="372"/>
      <c r="O23" s="372"/>
      <c r="Q23" s="372"/>
      <c r="S23" s="372"/>
      <c r="W23" s="371"/>
      <c r="Y23" s="371"/>
    </row>
    <row r="24" customFormat="false" ht="12.75" hidden="false" customHeight="false" outlineLevel="0" collapsed="false">
      <c r="A24" s="410"/>
      <c r="C24" s="411"/>
      <c r="E24" s="410"/>
      <c r="G24" s="410"/>
      <c r="I24" s="410"/>
      <c r="K24" s="410"/>
      <c r="M24" s="410"/>
      <c r="O24" s="410"/>
      <c r="Q24" s="410"/>
      <c r="S24" s="410"/>
      <c r="U24" s="410"/>
      <c r="W24" s="412" t="n">
        <f aca="false">+E24+G24+I24+M24+O24+Q24+S24</f>
        <v>0</v>
      </c>
      <c r="Y24" s="412"/>
    </row>
    <row r="25" customFormat="false" ht="12.75" hidden="false" customHeight="false" outlineLevel="0" collapsed="false">
      <c r="A25" s="372"/>
      <c r="C25" s="408"/>
      <c r="E25" s="372"/>
      <c r="G25" s="372"/>
      <c r="I25" s="372"/>
      <c r="K25" s="372"/>
      <c r="M25" s="372"/>
      <c r="O25" s="372"/>
      <c r="Q25" s="372"/>
      <c r="S25" s="372"/>
      <c r="U25" s="372"/>
      <c r="W25" s="371"/>
      <c r="Y25" s="371"/>
    </row>
    <row r="26" customFormat="false" ht="12.75" hidden="false" customHeight="false" outlineLevel="0" collapsed="false">
      <c r="A26" s="410"/>
      <c r="C26" s="411"/>
      <c r="E26" s="410"/>
      <c r="G26" s="410"/>
      <c r="I26" s="410"/>
      <c r="K26" s="410"/>
      <c r="M26" s="410"/>
      <c r="O26" s="410"/>
      <c r="Q26" s="410"/>
      <c r="S26" s="410"/>
      <c r="U26" s="410"/>
      <c r="W26" s="412" t="n">
        <f aca="false">+E26+G26+I26+M26+O26+Q26+S26</f>
        <v>0</v>
      </c>
      <c r="Y26" s="412"/>
    </row>
    <row r="27" customFormat="false" ht="12.75" hidden="false" customHeight="false" outlineLevel="0" collapsed="false">
      <c r="A27" s="372"/>
      <c r="C27" s="408"/>
      <c r="E27" s="372"/>
      <c r="G27" s="372"/>
      <c r="I27" s="372"/>
      <c r="K27" s="372"/>
      <c r="M27" s="372"/>
      <c r="O27" s="372"/>
      <c r="Q27" s="372"/>
      <c r="S27" s="372"/>
      <c r="U27" s="372"/>
      <c r="W27" s="371"/>
      <c r="Y27" s="371"/>
    </row>
    <row r="28" customFormat="false" ht="12.75" hidden="false" customHeight="false" outlineLevel="0" collapsed="false">
      <c r="A28" s="410"/>
      <c r="C28" s="411"/>
      <c r="E28" s="410"/>
      <c r="G28" s="410"/>
      <c r="I28" s="410"/>
      <c r="K28" s="410"/>
      <c r="M28" s="410"/>
      <c r="O28" s="410"/>
      <c r="Q28" s="410"/>
      <c r="S28" s="410"/>
      <c r="U28" s="410"/>
      <c r="W28" s="412" t="n">
        <f aca="false">+E28+G28+I28+M28+O28+Q28+S28</f>
        <v>0</v>
      </c>
      <c r="Y28" s="412"/>
    </row>
    <row r="29" customFormat="false" ht="12.75" hidden="false" customHeight="false" outlineLevel="0" collapsed="false">
      <c r="A29" s="413"/>
      <c r="C29" s="414"/>
      <c r="E29" s="413"/>
      <c r="G29" s="413"/>
      <c r="I29" s="413"/>
      <c r="K29" s="413"/>
      <c r="M29" s="413"/>
      <c r="O29" s="413"/>
      <c r="Q29" s="413"/>
      <c r="S29" s="413"/>
      <c r="U29" s="413"/>
      <c r="W29" s="415"/>
      <c r="Y29" s="415"/>
    </row>
    <row r="30" customFormat="false" ht="12.75" hidden="false" customHeight="false" outlineLevel="0" collapsed="false">
      <c r="A30" s="410"/>
      <c r="C30" s="411"/>
      <c r="E30" s="410"/>
      <c r="G30" s="410"/>
      <c r="I30" s="410"/>
      <c r="K30" s="410"/>
      <c r="M30" s="410"/>
      <c r="O30" s="410"/>
      <c r="Q30" s="410"/>
      <c r="S30" s="410"/>
      <c r="U30" s="410"/>
      <c r="W30" s="412" t="n">
        <f aca="false">+E30+G30+I30+M30+O30+Q30+S30</f>
        <v>0</v>
      </c>
      <c r="Y30" s="412"/>
    </row>
    <row r="31" customFormat="false" ht="12.75" hidden="false" customHeight="false" outlineLevel="0" collapsed="false">
      <c r="A31" s="416"/>
      <c r="C31" s="417"/>
      <c r="E31" s="416"/>
      <c r="G31" s="416"/>
      <c r="I31" s="416"/>
      <c r="K31" s="416"/>
      <c r="M31" s="416"/>
      <c r="O31" s="416"/>
      <c r="Q31" s="416"/>
      <c r="S31" s="416"/>
      <c r="U31" s="416"/>
      <c r="W31" s="392"/>
      <c r="Y31" s="392"/>
    </row>
    <row r="32" customFormat="false" ht="12.75" hidden="false" customHeight="false" outlineLevel="0" collapsed="false">
      <c r="A32" s="418" t="s">
        <v>429</v>
      </c>
      <c r="C32" s="417"/>
      <c r="E32" s="416"/>
      <c r="G32" s="416"/>
      <c r="I32" s="416"/>
      <c r="K32" s="416"/>
      <c r="M32" s="416"/>
      <c r="O32" s="416"/>
      <c r="Q32" s="416"/>
      <c r="S32" s="416"/>
      <c r="U32" s="416"/>
      <c r="W32" s="392"/>
      <c r="Y32" s="392"/>
    </row>
    <row r="33" customFormat="false" ht="12.75" hidden="false" customHeight="false" outlineLevel="0" collapsed="false">
      <c r="A33" s="372"/>
      <c r="C33" s="408"/>
      <c r="E33" s="372"/>
      <c r="G33" s="372"/>
      <c r="I33" s="372"/>
      <c r="K33" s="372"/>
      <c r="M33" s="372"/>
      <c r="O33" s="372"/>
      <c r="Q33" s="372"/>
      <c r="S33" s="372"/>
      <c r="U33" s="372"/>
      <c r="W33" s="371"/>
      <c r="Y33" s="371"/>
    </row>
    <row r="34" customFormat="false" ht="12.75" hidden="false" customHeight="false" outlineLevel="0" collapsed="false">
      <c r="A34" s="410"/>
      <c r="C34" s="411"/>
      <c r="E34" s="410"/>
      <c r="G34" s="410"/>
      <c r="I34" s="410"/>
      <c r="K34" s="410"/>
      <c r="M34" s="410"/>
      <c r="O34" s="410"/>
      <c r="Q34" s="410"/>
      <c r="S34" s="410"/>
      <c r="U34" s="410"/>
      <c r="W34" s="412" t="n">
        <f aca="false">+E34+G34+I34+M34+O34+Q34+S34</f>
        <v>0</v>
      </c>
      <c r="Y34" s="412"/>
    </row>
    <row r="35" customFormat="false" ht="12.75" hidden="false" customHeight="false" outlineLevel="0" collapsed="false">
      <c r="A35" s="372"/>
      <c r="C35" s="408"/>
      <c r="E35" s="372"/>
      <c r="G35" s="372"/>
      <c r="I35" s="372"/>
      <c r="K35" s="372"/>
      <c r="M35" s="372"/>
      <c r="O35" s="372"/>
      <c r="Q35" s="372"/>
      <c r="S35" s="372"/>
      <c r="U35" s="372"/>
      <c r="W35" s="371"/>
      <c r="Y35" s="371"/>
    </row>
    <row r="36" customFormat="false" ht="12.75" hidden="false" customHeight="false" outlineLevel="0" collapsed="false">
      <c r="A36" s="410"/>
      <c r="C36" s="411"/>
      <c r="E36" s="410"/>
      <c r="G36" s="410"/>
      <c r="I36" s="410"/>
      <c r="K36" s="410"/>
      <c r="M36" s="410"/>
      <c r="O36" s="410"/>
      <c r="Q36" s="410"/>
      <c r="S36" s="410"/>
      <c r="U36" s="410"/>
      <c r="W36" s="412" t="n">
        <f aca="false">+E36+G36+I36+M36+O36+Q36+S36</f>
        <v>0</v>
      </c>
      <c r="Y36" s="412"/>
    </row>
    <row r="37" customFormat="false" ht="12.75" hidden="false" customHeight="false" outlineLevel="0" collapsed="false">
      <c r="A37" s="413"/>
      <c r="C37" s="414"/>
      <c r="E37" s="413"/>
      <c r="G37" s="413"/>
      <c r="I37" s="413"/>
      <c r="K37" s="413"/>
      <c r="M37" s="413"/>
      <c r="O37" s="413"/>
      <c r="Q37" s="413"/>
      <c r="S37" s="413"/>
      <c r="U37" s="413"/>
      <c r="W37" s="415"/>
      <c r="Y37" s="415"/>
    </row>
    <row r="38" customFormat="false" ht="12.75" hidden="false" customHeight="false" outlineLevel="0" collapsed="false">
      <c r="A38" s="410"/>
      <c r="C38" s="411"/>
      <c r="E38" s="410"/>
      <c r="G38" s="410"/>
      <c r="I38" s="410"/>
      <c r="K38" s="410"/>
      <c r="M38" s="410"/>
      <c r="O38" s="410"/>
      <c r="Q38" s="410"/>
      <c r="S38" s="410"/>
      <c r="U38" s="410"/>
      <c r="W38" s="412" t="n">
        <f aca="false">+E38+G38+I38+M38+O38+Q38+S38</f>
        <v>0</v>
      </c>
      <c r="Y38" s="412"/>
    </row>
    <row r="39" customFormat="false" ht="12.75" hidden="false" customHeight="false" outlineLevel="0" collapsed="false">
      <c r="A39" s="419"/>
      <c r="C39" s="408"/>
      <c r="E39" s="371"/>
      <c r="G39" s="371"/>
      <c r="I39" s="371"/>
      <c r="K39" s="371"/>
      <c r="M39" s="371"/>
      <c r="O39" s="371"/>
      <c r="Q39" s="371"/>
      <c r="S39" s="371"/>
      <c r="U39" s="371"/>
      <c r="W39" s="371"/>
      <c r="Y39" s="371"/>
    </row>
    <row r="40" customFormat="false" ht="12.75" hidden="false" customHeight="false" outlineLevel="0" collapsed="false">
      <c r="A40" s="410"/>
      <c r="C40" s="411"/>
      <c r="E40" s="410"/>
      <c r="G40" s="410"/>
      <c r="I40" s="410"/>
      <c r="K40" s="410"/>
      <c r="M40" s="410"/>
      <c r="O40" s="410"/>
      <c r="Q40" s="410"/>
      <c r="S40" s="410"/>
      <c r="U40" s="410"/>
      <c r="W40" s="412" t="n">
        <f aca="false">+E40+G40+I40+M40+O40+Q40+S40</f>
        <v>0</v>
      </c>
      <c r="Y40" s="412" t="s">
        <v>62</v>
      </c>
      <c r="Z40" s="367"/>
      <c r="AA40" s="412"/>
    </row>
    <row r="41" customFormat="false" ht="12.75" hidden="false" customHeight="false" outlineLevel="0" collapsed="false">
      <c r="A41" s="372"/>
      <c r="C41" s="408"/>
      <c r="E41" s="371"/>
      <c r="G41" s="405" t="s">
        <v>328</v>
      </c>
      <c r="I41" s="371"/>
      <c r="K41" s="371"/>
      <c r="M41" s="371"/>
      <c r="O41" s="371"/>
      <c r="Q41" s="371"/>
      <c r="S41" s="371"/>
      <c r="U41" s="371"/>
      <c r="W41" s="392"/>
      <c r="Y41" s="371"/>
      <c r="AA41" s="367"/>
    </row>
    <row r="42" customFormat="false" ht="12.75" hidden="false" customHeight="false" outlineLevel="0" collapsed="false">
      <c r="A42" s="376" t="s">
        <v>430</v>
      </c>
      <c r="C42" s="408"/>
      <c r="E42" s="371"/>
      <c r="G42" s="372"/>
      <c r="I42" s="372"/>
      <c r="K42" s="372"/>
      <c r="M42" s="372"/>
      <c r="O42" s="371"/>
      <c r="Q42" s="372"/>
      <c r="S42" s="372"/>
      <c r="U42" s="372"/>
      <c r="W42" s="371"/>
      <c r="Y42" s="371"/>
    </row>
    <row r="43" customFormat="false" ht="12.75" hidden="false" customHeight="false" outlineLevel="0" collapsed="false">
      <c r="A43" s="372"/>
      <c r="C43" s="408"/>
      <c r="E43" s="371"/>
      <c r="G43" s="372"/>
      <c r="I43" s="372"/>
      <c r="K43" s="416"/>
      <c r="M43" s="372"/>
      <c r="O43" s="371"/>
      <c r="Q43" s="372"/>
      <c r="S43" s="372"/>
      <c r="U43" s="372"/>
      <c r="W43" s="371"/>
      <c r="Y43" s="371"/>
    </row>
    <row r="44" customFormat="false" ht="12.75" hidden="false" customHeight="false" outlineLevel="0" collapsed="false">
      <c r="A44" s="410"/>
      <c r="C44" s="411"/>
      <c r="E44" s="9"/>
      <c r="G44" s="9"/>
      <c r="I44" s="9"/>
      <c r="K44" s="9"/>
      <c r="M44" s="9"/>
      <c r="O44" s="9"/>
      <c r="Q44" s="9"/>
      <c r="S44" s="9"/>
      <c r="U44" s="9"/>
      <c r="W44" s="412" t="n">
        <f aca="false">+E44+G44+I44+M44+O44+Q44+S44</f>
        <v>0</v>
      </c>
      <c r="Y44" s="367"/>
    </row>
    <row r="45" customFormat="false" ht="12.75" hidden="false" customHeight="false" outlineLevel="0" collapsed="false">
      <c r="A45" s="413"/>
      <c r="C45" s="414"/>
      <c r="E45" s="371"/>
      <c r="G45" s="372"/>
      <c r="I45" s="372"/>
      <c r="K45" s="372"/>
      <c r="M45" s="372"/>
      <c r="O45" s="372"/>
      <c r="Q45" s="372"/>
      <c r="S45" s="372"/>
      <c r="U45" s="372"/>
      <c r="W45" s="413"/>
      <c r="Y45" s="367"/>
    </row>
    <row r="46" customFormat="false" ht="12.75" hidden="false" customHeight="false" outlineLevel="0" collapsed="false">
      <c r="A46" s="372"/>
      <c r="C46" s="408"/>
      <c r="E46" s="374"/>
      <c r="G46" s="374"/>
      <c r="I46" s="374"/>
      <c r="K46" s="374"/>
      <c r="M46" s="374"/>
      <c r="O46" s="374"/>
      <c r="Q46" s="374"/>
      <c r="S46" s="374"/>
      <c r="U46" s="374"/>
      <c r="W46" s="416"/>
      <c r="Y46" s="367"/>
    </row>
    <row r="47" customFormat="false" ht="16.5" hidden="false" customHeight="false" outlineLevel="0" collapsed="false">
      <c r="A47" s="420" t="s">
        <v>431</v>
      </c>
      <c r="C47" s="417" t="s">
        <v>62</v>
      </c>
      <c r="E47" s="421" t="n">
        <f aca="false">SUM(E24:E44)</f>
        <v>0</v>
      </c>
      <c r="G47" s="421" t="n">
        <f aca="false">SUM(G24:G44)</f>
        <v>0</v>
      </c>
      <c r="I47" s="421" t="n">
        <f aca="false">SUM(I24:I44)</f>
        <v>0</v>
      </c>
      <c r="K47" s="0"/>
      <c r="M47" s="421" t="n">
        <f aca="false">SUM(M24:M44)</f>
        <v>0</v>
      </c>
      <c r="O47" s="421" t="n">
        <f aca="false">SUM(O24:O44)</f>
        <v>0</v>
      </c>
      <c r="Q47" s="421" t="n">
        <f aca="false">SUM(Q24:Q44)</f>
        <v>0</v>
      </c>
      <c r="S47" s="421" t="n">
        <f aca="false">SUM(S24:S44)</f>
        <v>0</v>
      </c>
      <c r="U47" s="0"/>
      <c r="W47" s="412" t="n">
        <f aca="false">+E47+G47+I47+M47+O47+Q47+S47</f>
        <v>0</v>
      </c>
      <c r="Y47" s="367"/>
    </row>
    <row r="48" customFormat="false" ht="13.5" hidden="false" customHeight="false" outlineLevel="0" collapsed="false">
      <c r="A48" s="413"/>
      <c r="C48" s="414"/>
      <c r="E48" s="372"/>
      <c r="G48" s="372"/>
      <c r="I48" s="372"/>
      <c r="K48" s="372"/>
      <c r="M48" s="372"/>
      <c r="O48" s="372"/>
      <c r="Q48" s="372"/>
      <c r="S48" s="372"/>
      <c r="W48" s="367"/>
      <c r="Y48" s="367"/>
    </row>
    <row r="49" customFormat="false" ht="13.5" hidden="false" customHeight="false" outlineLevel="0" collapsed="false">
      <c r="A49" s="371"/>
      <c r="C49" s="408"/>
      <c r="E49" s="371"/>
      <c r="G49" s="371"/>
      <c r="I49" s="371"/>
      <c r="K49" s="371"/>
      <c r="M49" s="371"/>
      <c r="O49" s="371"/>
      <c r="P49" s="422" t="s">
        <v>432</v>
      </c>
      <c r="Q49" s="0"/>
      <c r="S49" s="371"/>
      <c r="W49" s="423" t="n">
        <f aca="false">SUM(W23:W48)-W47</f>
        <v>0</v>
      </c>
      <c r="Y49" s="371"/>
    </row>
    <row r="50" customFormat="false" ht="13.5" hidden="false" customHeight="false" outlineLevel="0" collapsed="false">
      <c r="A50" s="371"/>
      <c r="C50" s="424" t="s">
        <v>433</v>
      </c>
      <c r="E50" s="371"/>
      <c r="G50" s="371"/>
      <c r="I50" s="371"/>
      <c r="K50" s="371"/>
      <c r="M50" s="371"/>
      <c r="O50" s="371"/>
      <c r="P50" s="190" t="s">
        <v>434</v>
      </c>
      <c r="Q50" s="190"/>
      <c r="S50" s="371"/>
      <c r="W50" s="367"/>
      <c r="Y50" s="371"/>
    </row>
    <row r="51" customFormat="false" ht="12.75" hidden="false" customHeight="false" outlineLevel="0" collapsed="false">
      <c r="A51" s="371"/>
      <c r="C51" s="425" t="s">
        <v>435</v>
      </c>
      <c r="E51" s="371"/>
      <c r="G51" s="371"/>
      <c r="I51" s="371"/>
      <c r="K51" s="371"/>
      <c r="M51" s="371"/>
      <c r="O51" s="371"/>
      <c r="P51" s="426"/>
      <c r="Q51" s="371" t="s">
        <v>436</v>
      </c>
      <c r="S51" s="371"/>
      <c r="W51" s="415" t="s">
        <v>62</v>
      </c>
      <c r="Y51" s="371"/>
    </row>
    <row r="52" customFormat="false" ht="12.75" hidden="false" customHeight="false" outlineLevel="0" collapsed="false">
      <c r="A52" s="371"/>
      <c r="C52" s="425" t="s">
        <v>437</v>
      </c>
      <c r="E52" s="371"/>
      <c r="G52" s="371"/>
      <c r="I52" s="371"/>
      <c r="O52" s="371"/>
      <c r="P52" s="426" t="s">
        <v>62</v>
      </c>
      <c r="Q52" s="371" t="s">
        <v>62</v>
      </c>
      <c r="S52" s="371"/>
      <c r="W52" s="371"/>
      <c r="Y52" s="371"/>
    </row>
    <row r="53" customFormat="false" ht="12.75" hidden="false" customHeight="false" outlineLevel="0" collapsed="false">
      <c r="A53" s="371"/>
      <c r="C53" s="427"/>
      <c r="D53" s="428"/>
      <c r="E53" s="412"/>
      <c r="G53" s="412"/>
      <c r="I53" s="371"/>
      <c r="O53" s="371"/>
      <c r="P53" s="426" t="s">
        <v>62</v>
      </c>
      <c r="Q53" s="371"/>
      <c r="S53" s="371"/>
      <c r="W53" s="371"/>
      <c r="Y53" s="371"/>
    </row>
    <row r="54" customFormat="false" ht="12.75" hidden="false" customHeight="false" outlineLevel="0" collapsed="false">
      <c r="A54" s="371"/>
      <c r="C54" s="427"/>
      <c r="D54" s="428"/>
      <c r="E54" s="412"/>
      <c r="G54" s="412"/>
      <c r="I54" s="371"/>
      <c r="O54" s="371"/>
      <c r="Q54" s="371"/>
      <c r="S54" s="371"/>
      <c r="W54" s="371"/>
      <c r="Y54" s="371"/>
    </row>
    <row r="55" customFormat="false" ht="12.75" hidden="false" customHeight="false" outlineLevel="0" collapsed="false">
      <c r="A55" s="371"/>
      <c r="C55" s="427"/>
      <c r="D55" s="428"/>
      <c r="E55" s="412"/>
      <c r="G55" s="412"/>
      <c r="I55" s="371"/>
      <c r="O55" s="371"/>
      <c r="Q55" s="371"/>
      <c r="S55" s="371"/>
      <c r="W55" s="371"/>
      <c r="Y55" s="371"/>
    </row>
    <row r="56" customFormat="false" ht="12.75" hidden="false" customHeight="false" outlineLevel="0" collapsed="false">
      <c r="C56" s="427"/>
      <c r="D56" s="428"/>
      <c r="E56" s="412"/>
      <c r="G56" s="412"/>
      <c r="I56" s="371"/>
      <c r="O56" s="371"/>
      <c r="Q56" s="371"/>
      <c r="S56" s="371"/>
      <c r="W56" s="371"/>
      <c r="Y56" s="371"/>
    </row>
    <row r="57" customFormat="false" ht="12.75" hidden="false" customHeight="false" outlineLevel="0" collapsed="false">
      <c r="C57" s="425" t="s">
        <v>438</v>
      </c>
      <c r="E57" s="371"/>
      <c r="G57" s="371"/>
      <c r="I57" s="371"/>
      <c r="O57" s="371"/>
      <c r="Q57" s="371"/>
      <c r="S57" s="371"/>
      <c r="W57" s="371"/>
      <c r="Y57" s="371"/>
    </row>
    <row r="58" customFormat="false" ht="12.75" hidden="false" customHeight="false" outlineLevel="0" collapsed="false">
      <c r="C58" s="427"/>
      <c r="D58" s="428"/>
      <c r="E58" s="412"/>
      <c r="G58" s="412"/>
      <c r="I58" s="371"/>
      <c r="O58" s="371"/>
      <c r="Q58" s="371"/>
      <c r="S58" s="371"/>
      <c r="W58" s="371"/>
      <c r="Y58" s="371"/>
    </row>
    <row r="59" customFormat="false" ht="12.75" hidden="false" customHeight="false" outlineLevel="0" collapsed="false">
      <c r="C59" s="427"/>
      <c r="D59" s="428"/>
      <c r="E59" s="412"/>
      <c r="G59" s="412"/>
      <c r="I59" s="371"/>
      <c r="O59" s="371"/>
      <c r="Q59" s="371"/>
      <c r="S59" s="371"/>
      <c r="W59" s="371"/>
      <c r="Y59" s="371"/>
    </row>
    <row r="60" customFormat="false" ht="12.75" hidden="false" customHeight="false" outlineLevel="0" collapsed="false">
      <c r="C60" s="427"/>
      <c r="D60" s="428"/>
      <c r="E60" s="412"/>
      <c r="G60" s="412"/>
      <c r="I60" s="371"/>
      <c r="O60" s="371"/>
      <c r="Q60" s="371"/>
      <c r="S60" s="371"/>
      <c r="W60" s="371"/>
      <c r="Y60" s="371"/>
    </row>
    <row r="61" customFormat="false" ht="12.75" hidden="false" customHeight="false" outlineLevel="0" collapsed="false">
      <c r="C61" s="427"/>
      <c r="D61" s="428"/>
      <c r="E61" s="412"/>
      <c r="G61" s="412"/>
      <c r="I61" s="371"/>
      <c r="O61" s="371"/>
      <c r="Q61" s="371"/>
      <c r="S61" s="371"/>
      <c r="W61" s="371"/>
      <c r="Y61" s="371"/>
    </row>
    <row r="62" customFormat="false" ht="12.75" hidden="false" customHeight="false" outlineLevel="0" collapsed="false">
      <c r="C62" s="370"/>
      <c r="E62" s="371"/>
      <c r="G62" s="371"/>
      <c r="I62" s="371"/>
      <c r="O62" s="371"/>
      <c r="Q62" s="371"/>
      <c r="S62" s="371"/>
      <c r="W62" s="378" t="str">
        <f aca="false">A2</f>
        <v>COMPANY #</v>
      </c>
      <c r="Y62" s="371"/>
    </row>
    <row r="63" customFormat="false" ht="13.5" hidden="false" customHeight="false" outlineLevel="0" collapsed="false">
      <c r="C63" s="370"/>
      <c r="E63" s="371"/>
      <c r="G63" s="423" t="n">
        <f aca="false">SUM(G51:G62)</f>
        <v>0</v>
      </c>
      <c r="I63" s="371"/>
      <c r="O63" s="371"/>
      <c r="Q63" s="371"/>
      <c r="S63" s="371"/>
      <c r="W63" s="376" t="s">
        <v>401</v>
      </c>
      <c r="Y63" s="367"/>
    </row>
    <row r="64" customFormat="false" ht="13.5" hidden="false" customHeight="false" outlineLevel="0" collapsed="false">
      <c r="C64" s="370"/>
      <c r="E64" s="371"/>
      <c r="G64" s="405" t="s">
        <v>328</v>
      </c>
      <c r="I64" s="371"/>
      <c r="O64" s="371"/>
      <c r="Q64" s="371"/>
      <c r="S64" s="371"/>
      <c r="W64" s="371"/>
      <c r="Y64" s="371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36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429" width="36.62"/>
    <col collapsed="false" customWidth="true" hidden="false" outlineLevel="0" max="2" min="2" style="429" width="1.99"/>
    <col collapsed="false" customWidth="true" hidden="false" outlineLevel="0" max="3" min="3" style="429" width="15.49"/>
    <col collapsed="false" customWidth="true" hidden="false" outlineLevel="0" max="4" min="4" style="429" width="1.62"/>
    <col collapsed="false" customWidth="false" hidden="false" outlineLevel="0" max="5" min="5" style="429" width="15.62"/>
    <col collapsed="false" customWidth="true" hidden="false" outlineLevel="0" max="6" min="6" style="429" width="1.62"/>
    <col collapsed="false" customWidth="false" hidden="false" outlineLevel="0" max="7" min="7" style="429" width="15.62"/>
    <col collapsed="false" customWidth="true" hidden="false" outlineLevel="0" max="8" min="8" style="429" width="1.62"/>
    <col collapsed="false" customWidth="false" hidden="false" outlineLevel="0" max="9" min="9" style="429" width="15.62"/>
    <col collapsed="false" customWidth="true" hidden="false" outlineLevel="0" max="10" min="10" style="429" width="1.62"/>
    <col collapsed="false" customWidth="false" hidden="false" outlineLevel="0" max="11" min="11" style="429" width="15.62"/>
    <col collapsed="false" customWidth="true" hidden="false" outlineLevel="0" max="12" min="12" style="429" width="1.62"/>
    <col collapsed="false" customWidth="false" hidden="false" outlineLevel="0" max="13" min="13" style="429" width="15.62"/>
    <col collapsed="false" customWidth="true" hidden="false" outlineLevel="0" max="14" min="14" style="429" width="1.62"/>
    <col collapsed="false" customWidth="true" hidden="false" outlineLevel="0" max="15" min="15" style="429" width="25.62"/>
    <col collapsed="false" customWidth="false" hidden="false" outlineLevel="0" max="257" min="16" style="429" width="15.62"/>
  </cols>
  <sheetData>
    <row r="1" customFormat="false" ht="12.75" hidden="false" customHeight="false" outlineLevel="0" collapsed="false">
      <c r="A1" s="430" t="s">
        <v>439</v>
      </c>
      <c r="B1" s="430"/>
      <c r="C1" s="431"/>
      <c r="E1" s="431"/>
      <c r="F1" s="431"/>
      <c r="G1" s="431"/>
      <c r="H1" s="431"/>
      <c r="I1" s="431"/>
      <c r="J1" s="431"/>
      <c r="K1" s="431"/>
      <c r="L1" s="431"/>
      <c r="M1" s="431"/>
      <c r="O1" s="431"/>
    </row>
    <row r="2" customFormat="false" ht="12.75" hidden="false" customHeight="false" outlineLevel="0" collapsed="false">
      <c r="A2" s="3" t="s">
        <v>287</v>
      </c>
      <c r="B2" s="3"/>
      <c r="C2" s="431"/>
      <c r="E2" s="431"/>
      <c r="F2" s="431"/>
      <c r="G2" s="431"/>
      <c r="H2" s="431"/>
      <c r="I2" s="431"/>
      <c r="J2" s="431"/>
      <c r="K2" s="431"/>
      <c r="L2" s="431"/>
      <c r="M2" s="431"/>
      <c r="O2" s="431"/>
    </row>
    <row r="3" customFormat="false" ht="12.75" hidden="false" customHeight="false" outlineLevel="0" collapsed="false">
      <c r="A3" s="3" t="s">
        <v>301</v>
      </c>
      <c r="B3" s="3"/>
      <c r="C3" s="431"/>
      <c r="E3" s="431"/>
      <c r="F3" s="431"/>
      <c r="G3" s="431"/>
      <c r="H3" s="431"/>
      <c r="I3" s="431"/>
      <c r="J3" s="431"/>
      <c r="K3" s="431"/>
      <c r="L3" s="431"/>
      <c r="M3" s="431"/>
      <c r="O3" s="431"/>
    </row>
    <row r="4" customFormat="false" ht="12.75" hidden="false" customHeight="false" outlineLevel="0" collapsed="false">
      <c r="A4" s="430" t="s">
        <v>440</v>
      </c>
      <c r="B4" s="430"/>
      <c r="C4" s="431"/>
      <c r="E4" s="431"/>
      <c r="F4" s="431"/>
      <c r="G4" s="431"/>
      <c r="H4" s="431"/>
      <c r="I4" s="431"/>
      <c r="J4" s="431"/>
      <c r="K4" s="431"/>
      <c r="L4" s="431"/>
      <c r="M4" s="431"/>
      <c r="O4" s="431"/>
    </row>
    <row r="5" customFormat="false" ht="12.75" hidden="false" customHeight="false" outlineLevel="0" collapsed="false">
      <c r="A5" s="8" t="s">
        <v>241</v>
      </c>
      <c r="B5" s="432"/>
      <c r="C5" s="431"/>
      <c r="E5" s="431"/>
      <c r="F5" s="431"/>
      <c r="G5" s="431"/>
      <c r="H5" s="431"/>
      <c r="I5" s="431"/>
      <c r="J5" s="431"/>
      <c r="K5" s="431"/>
      <c r="L5" s="431"/>
      <c r="M5" s="431"/>
      <c r="O5" s="431"/>
    </row>
    <row r="7" customFormat="false" ht="12.75" hidden="false" customHeight="false" outlineLevel="0" collapsed="false">
      <c r="A7" s="433" t="s">
        <v>229</v>
      </c>
      <c r="B7" s="433"/>
      <c r="C7" s="431"/>
      <c r="E7" s="431"/>
      <c r="F7" s="431"/>
      <c r="G7" s="431"/>
      <c r="H7" s="431"/>
      <c r="I7" s="431"/>
      <c r="J7" s="431"/>
      <c r="K7" s="431"/>
      <c r="L7" s="431"/>
      <c r="M7" s="431"/>
      <c r="O7" s="431"/>
    </row>
    <row r="8" customFormat="false" ht="12.75" hidden="false" customHeight="false" outlineLevel="0" collapsed="false">
      <c r="A8" s="434" t="s">
        <v>230</v>
      </c>
      <c r="B8" s="434"/>
      <c r="C8" s="431"/>
      <c r="E8" s="431"/>
      <c r="F8" s="431"/>
      <c r="G8" s="431"/>
      <c r="H8" s="431"/>
      <c r="I8" s="431"/>
      <c r="J8" s="431"/>
      <c r="K8" s="431"/>
      <c r="L8" s="431"/>
      <c r="M8" s="431"/>
      <c r="O8" s="435" t="str">
        <f aca="false">A2</f>
        <v>COMPANY #</v>
      </c>
    </row>
    <row r="9" customFormat="false" ht="13.5" hidden="false" customHeight="false" outlineLevel="0" collapsed="false">
      <c r="A9" s="431"/>
      <c r="B9" s="431"/>
      <c r="C9" s="431"/>
      <c r="E9" s="431"/>
      <c r="F9" s="431"/>
      <c r="G9" s="431"/>
      <c r="H9" s="431"/>
      <c r="I9" s="431"/>
      <c r="J9" s="431"/>
      <c r="K9" s="431"/>
      <c r="L9" s="431"/>
      <c r="M9" s="431"/>
      <c r="O9" s="436" t="s">
        <v>441</v>
      </c>
    </row>
    <row r="10" customFormat="false" ht="13.5" hidden="false" customHeight="false" outlineLevel="0" collapsed="false">
      <c r="A10" s="437"/>
      <c r="B10" s="438"/>
      <c r="C10" s="439" t="s">
        <v>232</v>
      </c>
      <c r="D10" s="440"/>
      <c r="E10" s="441" t="s">
        <v>442</v>
      </c>
      <c r="F10" s="441"/>
      <c r="G10" s="441"/>
      <c r="H10" s="442"/>
      <c r="I10" s="441" t="s">
        <v>443</v>
      </c>
      <c r="J10" s="441"/>
      <c r="K10" s="441"/>
      <c r="L10" s="441"/>
      <c r="M10" s="438"/>
      <c r="N10" s="440"/>
      <c r="O10" s="443"/>
    </row>
    <row r="11" customFormat="false" ht="12.75" hidden="false" customHeight="false" outlineLevel="0" collapsed="false">
      <c r="A11" s="444"/>
      <c r="B11" s="445"/>
      <c r="C11" s="446" t="s">
        <v>444</v>
      </c>
      <c r="D11" s="447"/>
      <c r="E11" s="446" t="s">
        <v>445</v>
      </c>
      <c r="F11" s="446"/>
      <c r="G11" s="446" t="s">
        <v>445</v>
      </c>
      <c r="H11" s="446"/>
      <c r="I11" s="446" t="s">
        <v>445</v>
      </c>
      <c r="J11" s="446"/>
      <c r="K11" s="446" t="s">
        <v>445</v>
      </c>
      <c r="L11" s="446"/>
      <c r="M11" s="446" t="s">
        <v>444</v>
      </c>
      <c r="N11" s="447"/>
      <c r="O11" s="448"/>
    </row>
    <row r="12" customFormat="false" ht="13.5" hidden="false" customHeight="false" outlineLevel="0" collapsed="false">
      <c r="A12" s="449" t="s">
        <v>81</v>
      </c>
      <c r="B12" s="450"/>
      <c r="C12" s="450" t="s">
        <v>102</v>
      </c>
      <c r="D12" s="451"/>
      <c r="E12" s="450" t="s">
        <v>446</v>
      </c>
      <c r="F12" s="450"/>
      <c r="G12" s="450" t="s">
        <v>447</v>
      </c>
      <c r="H12" s="450"/>
      <c r="I12" s="450" t="s">
        <v>446</v>
      </c>
      <c r="J12" s="450"/>
      <c r="K12" s="450" t="s">
        <v>447</v>
      </c>
      <c r="L12" s="450"/>
      <c r="M12" s="450" t="s">
        <v>104</v>
      </c>
      <c r="N12" s="451"/>
      <c r="O12" s="452" t="s">
        <v>448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436" t="s">
        <v>449</v>
      </c>
      <c r="B14" s="436"/>
      <c r="C14" s="431"/>
      <c r="E14" s="453"/>
      <c r="F14" s="453"/>
      <c r="G14" s="453"/>
      <c r="H14" s="453"/>
      <c r="I14" s="453"/>
      <c r="J14" s="454"/>
      <c r="K14" s="453"/>
      <c r="L14" s="454"/>
      <c r="M14" s="431"/>
      <c r="O14" s="453"/>
    </row>
    <row r="15" customFormat="false" ht="13.5" hidden="false" customHeight="false" outlineLevel="0" collapsed="false">
      <c r="A15" s="436" t="s">
        <v>450</v>
      </c>
      <c r="B15" s="436"/>
      <c r="C15" s="455"/>
      <c r="E15" s="455"/>
      <c r="F15" s="454"/>
      <c r="G15" s="455"/>
      <c r="H15" s="454"/>
      <c r="I15" s="455"/>
      <c r="J15" s="454"/>
      <c r="K15" s="455"/>
      <c r="L15" s="454"/>
      <c r="M15" s="456" t="n">
        <f aca="false">SUM(C15:K15)</f>
        <v>0</v>
      </c>
      <c r="O15" s="457"/>
    </row>
    <row r="16" customFormat="false" ht="13.5" hidden="false" customHeight="false" outlineLevel="0" collapsed="false">
      <c r="A16" s="190" t="s">
        <v>451</v>
      </c>
      <c r="B16" s="190"/>
      <c r="C16" s="431"/>
      <c r="E16" s="453"/>
      <c r="F16" s="454"/>
      <c r="G16" s="453"/>
      <c r="H16" s="454"/>
      <c r="I16" s="453"/>
      <c r="J16" s="454"/>
      <c r="K16" s="453"/>
      <c r="L16" s="454"/>
      <c r="M16" s="431"/>
    </row>
    <row r="17" customFormat="false" ht="12.75" hidden="false" customHeight="false" outlineLevel="0" collapsed="false">
      <c r="A17" s="430"/>
      <c r="B17" s="430"/>
      <c r="F17" s="454"/>
      <c r="H17" s="454"/>
      <c r="J17" s="454"/>
      <c r="L17" s="454"/>
    </row>
    <row r="18" customFormat="false" ht="12.75" hidden="false" customHeight="false" outlineLevel="0" collapsed="false">
      <c r="A18" s="430"/>
      <c r="B18" s="430"/>
      <c r="F18" s="454"/>
      <c r="H18" s="454"/>
      <c r="J18" s="454"/>
      <c r="L18" s="454"/>
    </row>
    <row r="19" customFormat="false" ht="12.75" hidden="false" customHeight="false" outlineLevel="0" collapsed="false">
      <c r="A19" s="436" t="s">
        <v>452</v>
      </c>
      <c r="B19" s="436"/>
      <c r="F19" s="454"/>
      <c r="H19" s="454"/>
      <c r="J19" s="454"/>
      <c r="L19" s="454"/>
    </row>
    <row r="20" customFormat="false" ht="13.5" hidden="false" customHeight="false" outlineLevel="0" collapsed="false">
      <c r="A20" s="436" t="s">
        <v>453</v>
      </c>
      <c r="B20" s="436"/>
      <c r="C20" s="455"/>
      <c r="E20" s="455"/>
      <c r="F20" s="454"/>
      <c r="G20" s="455"/>
      <c r="H20" s="454"/>
      <c r="I20" s="455"/>
      <c r="J20" s="454"/>
      <c r="K20" s="455"/>
      <c r="L20" s="454"/>
      <c r="M20" s="456" t="n">
        <f aca="false">SUM(C20:K20)</f>
        <v>0</v>
      </c>
      <c r="O20" s="457"/>
    </row>
    <row r="21" customFormat="false" ht="13.5" hidden="false" customHeight="false" outlineLevel="0" collapsed="false">
      <c r="A21" s="190" t="s">
        <v>454</v>
      </c>
      <c r="B21" s="190"/>
      <c r="F21" s="454"/>
      <c r="H21" s="454"/>
      <c r="J21" s="454"/>
      <c r="L21" s="454"/>
    </row>
    <row r="22" customFormat="false" ht="12.75" hidden="false" customHeight="false" outlineLevel="0" collapsed="false">
      <c r="A22" s="190"/>
      <c r="B22" s="190"/>
      <c r="F22" s="454"/>
      <c r="H22" s="454"/>
      <c r="J22" s="454"/>
      <c r="L22" s="454"/>
    </row>
    <row r="23" customFormat="false" ht="12.75" hidden="false" customHeight="false" outlineLevel="0" collapsed="false">
      <c r="A23" s="190"/>
      <c r="B23" s="190"/>
      <c r="F23" s="454"/>
      <c r="H23" s="454"/>
      <c r="J23" s="454"/>
      <c r="L23" s="454"/>
    </row>
    <row r="24" customFormat="false" ht="12.75" hidden="false" customHeight="false" outlineLevel="0" collapsed="false">
      <c r="A24" s="436" t="s">
        <v>455</v>
      </c>
      <c r="B24" s="436"/>
      <c r="F24" s="454"/>
      <c r="H24" s="454"/>
      <c r="J24" s="454"/>
      <c r="L24" s="454"/>
    </row>
    <row r="25" customFormat="false" ht="13.5" hidden="false" customHeight="false" outlineLevel="0" collapsed="false">
      <c r="A25" s="436" t="s">
        <v>456</v>
      </c>
      <c r="B25" s="436"/>
      <c r="C25" s="455"/>
      <c r="E25" s="455" t="s">
        <v>62</v>
      </c>
      <c r="F25" s="454"/>
      <c r="G25" s="455"/>
      <c r="H25" s="454"/>
      <c r="I25" s="455"/>
      <c r="J25" s="454"/>
      <c r="K25" s="455"/>
      <c r="L25" s="454"/>
      <c r="M25" s="456" t="n">
        <f aca="false">SUM(C25:K25)</f>
        <v>0</v>
      </c>
      <c r="O25" s="457"/>
    </row>
    <row r="26" customFormat="false" ht="13.5" hidden="false" customHeight="false" outlineLevel="0" collapsed="false">
      <c r="A26" s="190" t="s">
        <v>457</v>
      </c>
      <c r="B26" s="190"/>
      <c r="F26" s="454"/>
      <c r="H26" s="454"/>
      <c r="J26" s="454"/>
      <c r="L26" s="454"/>
    </row>
    <row r="27" customFormat="false" ht="12.75" hidden="false" customHeight="false" outlineLevel="0" collapsed="false">
      <c r="A27" s="190"/>
      <c r="B27" s="190"/>
      <c r="F27" s="454"/>
      <c r="H27" s="454"/>
      <c r="J27" s="454"/>
      <c r="L27" s="454"/>
    </row>
    <row r="28" customFormat="false" ht="12.75" hidden="false" customHeight="false" outlineLevel="0" collapsed="false">
      <c r="A28" s="458"/>
      <c r="B28" s="458"/>
      <c r="F28" s="454"/>
      <c r="H28" s="454"/>
      <c r="J28" s="454"/>
      <c r="L28" s="454"/>
    </row>
    <row r="29" customFormat="false" ht="12.75" hidden="false" customHeight="false" outlineLevel="0" collapsed="false">
      <c r="A29" s="436" t="s">
        <v>458</v>
      </c>
      <c r="B29" s="436"/>
      <c r="F29" s="454"/>
      <c r="H29" s="454"/>
      <c r="J29" s="454"/>
      <c r="L29" s="454"/>
    </row>
    <row r="30" customFormat="false" ht="12.75" hidden="false" customHeight="false" outlineLevel="0" collapsed="false">
      <c r="A30" s="25" t="s">
        <v>106</v>
      </c>
      <c r="B30" s="436"/>
      <c r="F30" s="454"/>
      <c r="H30" s="454"/>
      <c r="J30" s="454"/>
      <c r="L30" s="454"/>
    </row>
    <row r="31" customFormat="false" ht="12.75" hidden="false" customHeight="false" outlineLevel="0" collapsed="false">
      <c r="A31" s="25" t="s">
        <v>86</v>
      </c>
      <c r="B31" s="436"/>
      <c r="F31" s="454"/>
      <c r="H31" s="454"/>
      <c r="J31" s="454"/>
      <c r="L31" s="454"/>
    </row>
    <row r="32" customFormat="false" ht="12.75" hidden="false" customHeight="false" outlineLevel="0" collapsed="false">
      <c r="A32" s="436"/>
      <c r="B32" s="436"/>
      <c r="F32" s="454"/>
      <c r="H32" s="454"/>
      <c r="J32" s="454"/>
      <c r="L32" s="454"/>
    </row>
    <row r="33" customFormat="false" ht="12.75" hidden="false" customHeight="false" outlineLevel="0" collapsed="false">
      <c r="A33" s="457"/>
      <c r="B33" s="459"/>
      <c r="C33" s="457"/>
      <c r="E33" s="457"/>
      <c r="F33" s="454"/>
      <c r="G33" s="457"/>
      <c r="H33" s="454"/>
      <c r="I33" s="457"/>
      <c r="J33" s="454"/>
      <c r="K33" s="457"/>
      <c r="L33" s="454"/>
      <c r="M33" s="457" t="n">
        <f aca="false">SUM(A33:K33)</f>
        <v>0</v>
      </c>
      <c r="O33" s="457"/>
    </row>
    <row r="34" customFormat="false" ht="12.75" hidden="false" customHeight="false" outlineLevel="0" collapsed="false">
      <c r="A34" s="436"/>
      <c r="B34" s="436"/>
      <c r="F34" s="454"/>
      <c r="H34" s="454"/>
      <c r="J34" s="454"/>
      <c r="L34" s="454"/>
    </row>
    <row r="35" customFormat="false" ht="12.75" hidden="false" customHeight="false" outlineLevel="0" collapsed="false">
      <c r="A35" s="457"/>
      <c r="B35" s="459"/>
      <c r="C35" s="457"/>
      <c r="E35" s="457"/>
      <c r="F35" s="454"/>
      <c r="G35" s="457"/>
      <c r="H35" s="454"/>
      <c r="I35" s="457"/>
      <c r="J35" s="454"/>
      <c r="K35" s="457"/>
      <c r="L35" s="454"/>
      <c r="M35" s="457" t="n">
        <f aca="false">SUM(A35:K35)</f>
        <v>0</v>
      </c>
      <c r="O35" s="457"/>
    </row>
    <row r="36" customFormat="false" ht="12.75" hidden="false" customHeight="false" outlineLevel="0" collapsed="false">
      <c r="A36" s="436"/>
      <c r="B36" s="436"/>
      <c r="F36" s="454"/>
      <c r="H36" s="454"/>
      <c r="J36" s="454"/>
      <c r="L36" s="454"/>
    </row>
    <row r="37" customFormat="false" ht="12.75" hidden="false" customHeight="false" outlineLevel="0" collapsed="false">
      <c r="A37" s="457"/>
      <c r="B37" s="459"/>
      <c r="C37" s="457"/>
      <c r="E37" s="457"/>
      <c r="F37" s="454"/>
      <c r="G37" s="457"/>
      <c r="H37" s="454"/>
      <c r="I37" s="457"/>
      <c r="J37" s="454"/>
      <c r="K37" s="457"/>
      <c r="L37" s="454"/>
      <c r="M37" s="457" t="n">
        <f aca="false">SUM(A37:K37)</f>
        <v>0</v>
      </c>
      <c r="O37" s="457"/>
    </row>
    <row r="38" customFormat="false" ht="12.75" hidden="false" customHeight="false" outlineLevel="0" collapsed="false">
      <c r="A38" s="459"/>
      <c r="B38" s="459"/>
      <c r="C38" s="459"/>
      <c r="E38" s="459"/>
      <c r="F38" s="454"/>
      <c r="G38" s="459"/>
      <c r="H38" s="454"/>
      <c r="I38" s="459"/>
      <c r="J38" s="454"/>
      <c r="K38" s="459"/>
      <c r="L38" s="454"/>
      <c r="M38" s="459"/>
      <c r="O38" s="459"/>
    </row>
    <row r="39" customFormat="false" ht="13.5" hidden="false" customHeight="false" outlineLevel="0" collapsed="false">
      <c r="A39" s="436" t="s">
        <v>459</v>
      </c>
      <c r="B39" s="436"/>
      <c r="C39" s="455" t="n">
        <f aca="false">SUM(C33:C37)</f>
        <v>0</v>
      </c>
      <c r="E39" s="455" t="n">
        <f aca="false">SUM(E33:E37)</f>
        <v>0</v>
      </c>
      <c r="F39" s="454"/>
      <c r="G39" s="455" t="n">
        <f aca="false">SUM(G33:G37)</f>
        <v>0</v>
      </c>
      <c r="H39" s="454"/>
      <c r="I39" s="455" t="n">
        <f aca="false">SUM(I33:I37)</f>
        <v>0</v>
      </c>
      <c r="J39" s="454"/>
      <c r="K39" s="455" t="n">
        <f aca="false">SUM(K33:K37)</f>
        <v>0</v>
      </c>
      <c r="L39" s="454"/>
      <c r="M39" s="455" t="n">
        <f aca="false">SUM(M33:M37)</f>
        <v>0</v>
      </c>
      <c r="O39" s="457"/>
    </row>
    <row r="40" customFormat="false" ht="13.5" hidden="false" customHeight="false" outlineLevel="0" collapsed="false">
      <c r="A40" s="190" t="s">
        <v>457</v>
      </c>
      <c r="B40" s="190"/>
      <c r="F40" s="454"/>
      <c r="H40" s="454"/>
      <c r="J40" s="454"/>
      <c r="L40" s="454"/>
    </row>
    <row r="41" customFormat="false" ht="12.75" hidden="false" customHeight="false" outlineLevel="0" collapsed="false">
      <c r="A41" s="190"/>
      <c r="B41" s="190"/>
      <c r="F41" s="454"/>
      <c r="H41" s="454"/>
      <c r="J41" s="454"/>
      <c r="L41" s="454"/>
    </row>
    <row r="42" customFormat="false" ht="12.75" hidden="false" customHeight="false" outlineLevel="0" collapsed="false">
      <c r="A42" s="190"/>
      <c r="B42" s="190"/>
      <c r="F42" s="454"/>
      <c r="H42" s="454"/>
      <c r="J42" s="454"/>
      <c r="L42" s="454"/>
    </row>
    <row r="43" customFormat="false" ht="12.75" hidden="false" customHeight="false" outlineLevel="0" collapsed="false">
      <c r="A43" s="436" t="s">
        <v>460</v>
      </c>
      <c r="B43" s="436"/>
      <c r="F43" s="454"/>
      <c r="H43" s="454"/>
      <c r="J43" s="454"/>
      <c r="L43" s="454"/>
    </row>
    <row r="44" customFormat="false" ht="12.75" hidden="false" customHeight="false" outlineLevel="0" collapsed="false">
      <c r="A44" s="431"/>
      <c r="B44" s="431"/>
      <c r="F44" s="454"/>
      <c r="H44" s="454"/>
      <c r="J44" s="454"/>
      <c r="L44" s="454"/>
    </row>
    <row r="45" customFormat="false" ht="12.75" hidden="false" customHeight="false" outlineLevel="0" collapsed="false">
      <c r="A45" s="457"/>
      <c r="B45" s="457"/>
      <c r="C45" s="457"/>
      <c r="E45" s="457"/>
      <c r="F45" s="454"/>
      <c r="G45" s="457"/>
      <c r="H45" s="454"/>
      <c r="I45" s="457"/>
      <c r="J45" s="454"/>
      <c r="K45" s="457"/>
      <c r="L45" s="454"/>
      <c r="M45" s="457" t="n">
        <f aca="false">SUM(A45:K45)</f>
        <v>0</v>
      </c>
      <c r="O45" s="457"/>
    </row>
    <row r="46" customFormat="false" ht="12.75" hidden="false" customHeight="false" outlineLevel="0" collapsed="false">
      <c r="F46" s="454"/>
      <c r="H46" s="454"/>
      <c r="J46" s="454"/>
      <c r="L46" s="454"/>
    </row>
    <row r="47" customFormat="false" ht="12.75" hidden="false" customHeight="false" outlineLevel="0" collapsed="false">
      <c r="A47" s="457"/>
      <c r="B47" s="457"/>
      <c r="C47" s="457"/>
      <c r="E47" s="457"/>
      <c r="F47" s="454"/>
      <c r="G47" s="457"/>
      <c r="H47" s="454"/>
      <c r="I47" s="457"/>
      <c r="J47" s="454"/>
      <c r="K47" s="457"/>
      <c r="L47" s="454"/>
      <c r="M47" s="457" t="n">
        <f aca="false">SUM(A47:K47)</f>
        <v>0</v>
      </c>
      <c r="O47" s="457"/>
    </row>
    <row r="48" customFormat="false" ht="12.75" hidden="false" customHeight="false" outlineLevel="0" collapsed="false">
      <c r="F48" s="454"/>
      <c r="H48" s="454"/>
      <c r="J48" s="454"/>
      <c r="L48" s="454"/>
    </row>
    <row r="49" customFormat="false" ht="12.75" hidden="false" customHeight="false" outlineLevel="0" collapsed="false">
      <c r="A49" s="457"/>
      <c r="B49" s="457"/>
      <c r="C49" s="457"/>
      <c r="E49" s="457"/>
      <c r="F49" s="454"/>
      <c r="G49" s="457"/>
      <c r="H49" s="454"/>
      <c r="I49" s="457"/>
      <c r="J49" s="454"/>
      <c r="K49" s="457"/>
      <c r="L49" s="454"/>
      <c r="M49" s="457" t="n">
        <f aca="false">SUM(A49:K49)</f>
        <v>0</v>
      </c>
      <c r="O49" s="457"/>
    </row>
    <row r="50" customFormat="false" ht="12.75" hidden="false" customHeight="false" outlineLevel="0" collapsed="false">
      <c r="F50" s="454"/>
      <c r="H50" s="454"/>
      <c r="J50" s="454"/>
      <c r="L50" s="454"/>
    </row>
    <row r="51" customFormat="false" ht="12.75" hidden="false" customHeight="false" outlineLevel="0" collapsed="false">
      <c r="A51" s="457"/>
      <c r="B51" s="457"/>
      <c r="C51" s="457"/>
      <c r="E51" s="457"/>
      <c r="F51" s="454"/>
      <c r="G51" s="457"/>
      <c r="H51" s="454"/>
      <c r="I51" s="457"/>
      <c r="J51" s="454"/>
      <c r="K51" s="457"/>
      <c r="L51" s="454"/>
      <c r="M51" s="457" t="n">
        <f aca="false">SUM(A51:K51)</f>
        <v>0</v>
      </c>
      <c r="O51" s="457"/>
    </row>
    <row r="52" customFormat="false" ht="12.75" hidden="false" customHeight="false" outlineLevel="0" collapsed="false">
      <c r="E52" s="429" t="s">
        <v>62</v>
      </c>
      <c r="F52" s="454"/>
      <c r="H52" s="454"/>
      <c r="J52" s="454"/>
      <c r="L52" s="454"/>
    </row>
    <row r="53" customFormat="false" ht="12.75" hidden="false" customHeight="false" outlineLevel="0" collapsed="false">
      <c r="A53" s="457"/>
      <c r="B53" s="457"/>
      <c r="C53" s="457"/>
      <c r="E53" s="457"/>
      <c r="F53" s="454"/>
      <c r="G53" s="457"/>
      <c r="H53" s="454"/>
      <c r="I53" s="457"/>
      <c r="J53" s="454"/>
      <c r="K53" s="457"/>
      <c r="L53" s="454"/>
      <c r="M53" s="457" t="n">
        <f aca="false">SUM(A53:K53)</f>
        <v>0</v>
      </c>
      <c r="O53" s="457"/>
    </row>
    <row r="54" customFormat="false" ht="12.75" hidden="false" customHeight="false" outlineLevel="0" collapsed="false">
      <c r="F54" s="454"/>
      <c r="H54" s="454"/>
      <c r="J54" s="454"/>
      <c r="L54" s="454"/>
    </row>
    <row r="55" customFormat="false" ht="12.75" hidden="false" customHeight="false" outlineLevel="0" collapsed="false">
      <c r="A55" s="457"/>
      <c r="B55" s="457"/>
      <c r="C55" s="457"/>
      <c r="E55" s="457"/>
      <c r="F55" s="454"/>
      <c r="G55" s="457"/>
      <c r="H55" s="454"/>
      <c r="I55" s="457"/>
      <c r="J55" s="454"/>
      <c r="K55" s="457"/>
      <c r="L55" s="454"/>
      <c r="M55" s="457" t="n">
        <f aca="false">SUM(A55:K55)</f>
        <v>0</v>
      </c>
      <c r="O55" s="457"/>
    </row>
    <row r="56" customFormat="false" ht="12.75" hidden="false" customHeight="false" outlineLevel="0" collapsed="false">
      <c r="F56" s="454"/>
      <c r="H56" s="454"/>
      <c r="J56" s="454"/>
      <c r="L56" s="454"/>
    </row>
    <row r="57" customFormat="false" ht="12.75" hidden="false" customHeight="false" outlineLevel="0" collapsed="false">
      <c r="A57" s="457"/>
      <c r="B57" s="457"/>
      <c r="C57" s="457"/>
      <c r="E57" s="457"/>
      <c r="F57" s="454"/>
      <c r="G57" s="457"/>
      <c r="H57" s="454"/>
      <c r="I57" s="457"/>
      <c r="J57" s="454"/>
      <c r="K57" s="457"/>
      <c r="L57" s="454"/>
      <c r="M57" s="457" t="n">
        <f aca="false">SUM(A57:K57)</f>
        <v>0</v>
      </c>
      <c r="O57" s="457"/>
    </row>
    <row r="58" customFormat="false" ht="12.75" hidden="false" customHeight="false" outlineLevel="0" collapsed="false">
      <c r="F58" s="454"/>
      <c r="H58" s="454"/>
      <c r="J58" s="454"/>
      <c r="L58" s="454"/>
    </row>
    <row r="59" customFormat="false" ht="12.75" hidden="false" customHeight="false" outlineLevel="0" collapsed="false">
      <c r="A59" s="457"/>
      <c r="B59" s="457"/>
      <c r="C59" s="457"/>
      <c r="E59" s="457"/>
      <c r="F59" s="454"/>
      <c r="G59" s="457"/>
      <c r="H59" s="454"/>
      <c r="I59" s="457"/>
      <c r="J59" s="454"/>
      <c r="K59" s="457"/>
      <c r="L59" s="454"/>
      <c r="M59" s="457" t="n">
        <f aca="false">SUM(A59:K59)</f>
        <v>0</v>
      </c>
      <c r="O59" s="457"/>
    </row>
    <row r="60" customFormat="false" ht="12.75" hidden="false" customHeight="false" outlineLevel="0" collapsed="false">
      <c r="C60" s="431"/>
      <c r="E60" s="431"/>
      <c r="F60" s="454"/>
      <c r="G60" s="431"/>
      <c r="H60" s="454"/>
      <c r="I60" s="431"/>
      <c r="J60" s="454"/>
      <c r="K60" s="431"/>
      <c r="L60" s="454"/>
      <c r="M60" s="431"/>
      <c r="O60" s="453"/>
    </row>
    <row r="61" customFormat="false" ht="12.75" hidden="false" customHeight="false" outlineLevel="0" collapsed="false">
      <c r="F61" s="454"/>
      <c r="H61" s="454"/>
      <c r="J61" s="454"/>
      <c r="L61" s="454"/>
    </row>
    <row r="62" customFormat="false" ht="13.5" hidden="false" customHeight="false" outlineLevel="0" collapsed="false">
      <c r="A62" s="435" t="s">
        <v>461</v>
      </c>
      <c r="B62" s="435"/>
      <c r="C62" s="456" t="n">
        <f aca="false">SUM(C44:C59)</f>
        <v>0</v>
      </c>
      <c r="E62" s="456" t="n">
        <f aca="false">SUM(E44:E59)</f>
        <v>0</v>
      </c>
      <c r="F62" s="454"/>
      <c r="G62" s="456" t="n">
        <f aca="false">SUM(G44:G59)</f>
        <v>0</v>
      </c>
      <c r="H62" s="454"/>
      <c r="I62" s="456" t="n">
        <f aca="false">SUM(I44:I59)</f>
        <v>0</v>
      </c>
      <c r="J62" s="454"/>
      <c r="K62" s="456" t="n">
        <f aca="false">SUM(K44:K59)</f>
        <v>0</v>
      </c>
      <c r="L62" s="454"/>
      <c r="M62" s="456" t="n">
        <f aca="false">SUM(M44:M59)</f>
        <v>0</v>
      </c>
      <c r="O62" s="431"/>
    </row>
    <row r="63" customFormat="false" ht="13.5" hidden="false" customHeight="false" outlineLevel="0" collapsed="false">
      <c r="F63" s="454"/>
      <c r="H63" s="454"/>
      <c r="J63" s="454"/>
      <c r="L63" s="454"/>
    </row>
    <row r="64" customFormat="false" ht="12.75" hidden="false" customHeight="false" outlineLevel="0" collapsed="false">
      <c r="A64" s="431"/>
      <c r="B64" s="431"/>
      <c r="C64" s="431"/>
      <c r="E64" s="431"/>
      <c r="F64" s="454"/>
      <c r="G64" s="431"/>
      <c r="H64" s="431"/>
      <c r="I64" s="431"/>
      <c r="J64" s="454"/>
      <c r="K64" s="431"/>
      <c r="L64" s="454"/>
      <c r="M64" s="431"/>
      <c r="O64" s="435" t="str">
        <f aca="false">A2</f>
        <v>COMPANY #</v>
      </c>
    </row>
    <row r="65" customFormat="false" ht="12.75" hidden="false" customHeight="false" outlineLevel="0" collapsed="false">
      <c r="A65" s="431"/>
      <c r="B65" s="431"/>
      <c r="C65" s="431"/>
      <c r="E65" s="431"/>
      <c r="F65" s="454"/>
      <c r="G65" s="431"/>
      <c r="H65" s="431"/>
      <c r="I65" s="431"/>
      <c r="J65" s="454"/>
      <c r="K65" s="431"/>
      <c r="L65" s="454"/>
      <c r="M65" s="431"/>
      <c r="O65" s="436" t="s">
        <v>441</v>
      </c>
    </row>
    <row r="66" customFormat="false" ht="12.75" hidden="false" customHeight="false" outlineLevel="0" collapsed="false">
      <c r="F66" s="454"/>
      <c r="J66" s="454"/>
      <c r="L66" s="454"/>
    </row>
    <row r="67" customFormat="false" ht="12.75" hidden="false" customHeight="false" outlineLevel="0" collapsed="false">
      <c r="F67" s="454"/>
      <c r="J67" s="454"/>
      <c r="L67" s="454"/>
    </row>
    <row r="68" customFormat="false" ht="12.75" hidden="false" customHeight="false" outlineLevel="0" collapsed="false">
      <c r="F68" s="454"/>
      <c r="J68" s="454"/>
      <c r="L68" s="454"/>
    </row>
    <row r="69" customFormat="false" ht="12.75" hidden="false" customHeight="false" outlineLevel="0" collapsed="false">
      <c r="F69" s="454"/>
      <c r="J69" s="454"/>
      <c r="L69" s="454"/>
    </row>
    <row r="70" customFormat="false" ht="12.75" hidden="false" customHeight="false" outlineLevel="0" collapsed="false">
      <c r="F70" s="454"/>
      <c r="J70" s="454"/>
      <c r="L70" s="454"/>
    </row>
    <row r="71" customFormat="false" ht="12.75" hidden="false" customHeight="false" outlineLevel="0" collapsed="false">
      <c r="F71" s="454"/>
      <c r="J71" s="454"/>
      <c r="L71" s="454"/>
    </row>
    <row r="72" customFormat="false" ht="12.75" hidden="false" customHeight="false" outlineLevel="0" collapsed="false">
      <c r="F72" s="454"/>
      <c r="J72" s="454"/>
      <c r="L72" s="454"/>
    </row>
    <row r="73" customFormat="false" ht="12.75" hidden="false" customHeight="false" outlineLevel="0" collapsed="false">
      <c r="F73" s="454"/>
      <c r="J73" s="454"/>
      <c r="L73" s="454"/>
    </row>
    <row r="74" customFormat="false" ht="12.75" hidden="false" customHeight="false" outlineLevel="0" collapsed="false">
      <c r="F74" s="454"/>
      <c r="J74" s="454"/>
      <c r="L74" s="454"/>
    </row>
    <row r="75" customFormat="false" ht="12.75" hidden="false" customHeight="false" outlineLevel="0" collapsed="false">
      <c r="F75" s="454"/>
      <c r="J75" s="454"/>
      <c r="L75" s="454"/>
    </row>
    <row r="76" customFormat="false" ht="12.75" hidden="false" customHeight="false" outlineLevel="0" collapsed="false">
      <c r="F76" s="454"/>
      <c r="J76" s="454"/>
      <c r="L76" s="454"/>
    </row>
    <row r="77" customFormat="false" ht="12.75" hidden="false" customHeight="false" outlineLevel="0" collapsed="false">
      <c r="F77" s="454"/>
      <c r="J77" s="454"/>
      <c r="L77" s="454"/>
    </row>
    <row r="78" customFormat="false" ht="12.75" hidden="false" customHeight="false" outlineLevel="0" collapsed="false">
      <c r="F78" s="454"/>
      <c r="J78" s="454"/>
      <c r="L78" s="454"/>
    </row>
    <row r="79" customFormat="false" ht="12.75" hidden="false" customHeight="false" outlineLevel="0" collapsed="false">
      <c r="F79" s="454"/>
      <c r="J79" s="454"/>
      <c r="L79" s="454"/>
    </row>
    <row r="80" customFormat="false" ht="12.75" hidden="false" customHeight="false" outlineLevel="0" collapsed="false">
      <c r="F80" s="454"/>
      <c r="J80" s="454"/>
      <c r="L80" s="454"/>
    </row>
    <row r="81" customFormat="false" ht="12.75" hidden="false" customHeight="false" outlineLevel="0" collapsed="false">
      <c r="F81" s="454"/>
      <c r="J81" s="454"/>
      <c r="L81" s="454"/>
    </row>
    <row r="82" customFormat="false" ht="12.75" hidden="false" customHeight="false" outlineLevel="0" collapsed="false">
      <c r="F82" s="454"/>
      <c r="J82" s="454"/>
      <c r="L82" s="454"/>
    </row>
    <row r="83" customFormat="false" ht="12.75" hidden="false" customHeight="false" outlineLevel="0" collapsed="false">
      <c r="F83" s="454"/>
      <c r="J83" s="454"/>
      <c r="L83" s="454"/>
    </row>
    <row r="84" customFormat="false" ht="12.75" hidden="false" customHeight="false" outlineLevel="0" collapsed="false">
      <c r="F84" s="454"/>
      <c r="J84" s="454"/>
      <c r="L84" s="454"/>
    </row>
    <row r="85" customFormat="false" ht="12.75" hidden="false" customHeight="false" outlineLevel="0" collapsed="false">
      <c r="F85" s="454"/>
      <c r="J85" s="454"/>
      <c r="L85" s="454"/>
    </row>
    <row r="86" customFormat="false" ht="12.75" hidden="false" customHeight="false" outlineLevel="0" collapsed="false">
      <c r="F86" s="454"/>
      <c r="J86" s="454"/>
      <c r="L86" s="454"/>
    </row>
    <row r="87" customFormat="false" ht="12.75" hidden="false" customHeight="false" outlineLevel="0" collapsed="false">
      <c r="F87" s="454"/>
      <c r="J87" s="454"/>
    </row>
    <row r="88" customFormat="false" ht="12.75" hidden="false" customHeight="false" outlineLevel="0" collapsed="false">
      <c r="F88" s="454"/>
      <c r="J88" s="454"/>
    </row>
    <row r="89" customFormat="false" ht="12.75" hidden="false" customHeight="false" outlineLevel="0" collapsed="false">
      <c r="F89" s="454"/>
      <c r="J89" s="454"/>
    </row>
    <row r="90" customFormat="false" ht="12.75" hidden="false" customHeight="false" outlineLevel="0" collapsed="false">
      <c r="F90" s="454"/>
      <c r="J90" s="454"/>
    </row>
    <row r="91" customFormat="false" ht="12.75" hidden="false" customHeight="false" outlineLevel="0" collapsed="false">
      <c r="F91" s="454"/>
      <c r="J91" s="454"/>
    </row>
    <row r="92" customFormat="false" ht="12.75" hidden="false" customHeight="false" outlineLevel="0" collapsed="false">
      <c r="J92" s="454"/>
    </row>
    <row r="93" customFormat="false" ht="12.75" hidden="false" customHeight="false" outlineLevel="0" collapsed="false">
      <c r="J93" s="454"/>
    </row>
    <row r="94" customFormat="false" ht="12.75" hidden="false" customHeight="false" outlineLevel="0" collapsed="false">
      <c r="J94" s="454"/>
    </row>
    <row r="95" customFormat="false" ht="12.75" hidden="false" customHeight="false" outlineLevel="0" collapsed="false">
      <c r="J95" s="454"/>
    </row>
    <row r="96" customFormat="false" ht="12.75" hidden="false" customHeight="false" outlineLevel="0" collapsed="false">
      <c r="J96" s="454"/>
    </row>
    <row r="97" customFormat="false" ht="12.75" hidden="false" customHeight="false" outlineLevel="0" collapsed="false">
      <c r="J97" s="454"/>
    </row>
    <row r="98" customFormat="false" ht="12.75" hidden="false" customHeight="false" outlineLevel="0" collapsed="false">
      <c r="J98" s="454"/>
    </row>
    <row r="99" customFormat="false" ht="12.75" hidden="false" customHeight="false" outlineLevel="0" collapsed="false">
      <c r="J99" s="454"/>
    </row>
    <row r="100" customFormat="false" ht="12.75" hidden="false" customHeight="false" outlineLevel="0" collapsed="false">
      <c r="J100" s="454"/>
    </row>
    <row r="101" customFormat="false" ht="12.75" hidden="false" customHeight="false" outlineLevel="0" collapsed="false">
      <c r="J101" s="454"/>
    </row>
    <row r="102" customFormat="false" ht="12.75" hidden="false" customHeight="false" outlineLevel="0" collapsed="false">
      <c r="J102" s="454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7" colorId="64" zoomScale="75" zoomScaleNormal="75" zoomScalePageLayoutView="100" workbookViewId="0">
      <selection pane="topLeft" activeCell="M17" activeCellId="0" sqref="M17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460" width="35.62"/>
    <col collapsed="false" customWidth="true" hidden="false" outlineLevel="0" max="2" min="2" style="460" width="1.62"/>
    <col collapsed="false" customWidth="false" hidden="false" outlineLevel="0" max="3" min="3" style="460" width="15.62"/>
    <col collapsed="false" customWidth="true" hidden="false" outlineLevel="0" max="4" min="4" style="460" width="1.62"/>
    <col collapsed="false" customWidth="false" hidden="false" outlineLevel="0" max="5" min="5" style="460" width="15.62"/>
    <col collapsed="false" customWidth="true" hidden="false" outlineLevel="0" max="6" min="6" style="460" width="1.62"/>
    <col collapsed="false" customWidth="false" hidden="false" outlineLevel="0" max="7" min="7" style="460" width="15.62"/>
    <col collapsed="false" customWidth="true" hidden="false" outlineLevel="0" max="8" min="8" style="460" width="1.62"/>
    <col collapsed="false" customWidth="false" hidden="false" outlineLevel="0" max="9" min="9" style="460" width="15.62"/>
    <col collapsed="false" customWidth="true" hidden="false" outlineLevel="0" max="10" min="10" style="460" width="1.62"/>
    <col collapsed="false" customWidth="false" hidden="false" outlineLevel="0" max="257" min="11" style="460" width="15.62"/>
  </cols>
  <sheetData>
    <row r="1" customFormat="false" ht="12.75" hidden="false" customHeight="false" outlineLevel="0" collapsed="false">
      <c r="A1" s="461" t="s">
        <v>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</row>
    <row r="2" customFormat="false" ht="12.75" hidden="false" customHeight="false" outlineLevel="0" collapsed="false">
      <c r="A2" s="3" t="s">
        <v>1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</row>
    <row r="3" customFormat="false" ht="12.75" hidden="false" customHeight="false" outlineLevel="0" collapsed="false">
      <c r="A3" s="3" t="s">
        <v>4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</row>
    <row r="4" customFormat="false" ht="12.75" hidden="false" customHeight="false" outlineLevel="0" collapsed="false">
      <c r="A4" s="461" t="s">
        <v>462</v>
      </c>
      <c r="B4" s="462"/>
      <c r="C4" s="462"/>
      <c r="D4" s="462"/>
      <c r="E4" s="462"/>
      <c r="F4" s="462"/>
      <c r="G4" s="462"/>
      <c r="H4" s="462"/>
      <c r="I4" s="462"/>
      <c r="J4" s="462"/>
      <c r="K4" s="462"/>
    </row>
    <row r="5" customFormat="false" ht="12.75" hidden="false" customHeight="false" outlineLevel="0" collapsed="false">
      <c r="A5" s="8" t="str">
        <f aca="false">'E14.XLS'!A5</f>
        <v>FOR THE 6 MONTHS ENDED 06-30-2001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</row>
    <row r="8" customFormat="false" ht="12.75" hidden="false" customHeight="false" outlineLevel="0" collapsed="false">
      <c r="A8" s="8" t="str">
        <f aca="false">'E14.XLS'!A7</f>
        <v>PREPARED BY: Carrie Chaffin</v>
      </c>
      <c r="B8" s="462"/>
      <c r="C8" s="462"/>
      <c r="D8" s="462"/>
      <c r="E8" s="462"/>
      <c r="F8" s="462"/>
      <c r="G8" s="462"/>
      <c r="H8" s="462"/>
      <c r="I8" s="462"/>
      <c r="J8" s="462"/>
      <c r="K8" s="463" t="str">
        <f aca="false">A2</f>
        <v>COMPANY # 20R</v>
      </c>
    </row>
    <row r="9" customFormat="false" ht="12.75" hidden="false" customHeight="false" outlineLevel="0" collapsed="false">
      <c r="A9" s="25" t="str">
        <f aca="false">'E14.XLS'!A8</f>
        <v>EXTENSION: x53907</v>
      </c>
      <c r="B9" s="462"/>
      <c r="C9" s="462"/>
      <c r="D9" s="462"/>
      <c r="E9" s="462"/>
      <c r="F9" s="462"/>
      <c r="G9" s="462"/>
      <c r="H9" s="462"/>
      <c r="I9" s="462"/>
      <c r="J9" s="462"/>
      <c r="K9" s="464" t="s">
        <v>463</v>
      </c>
    </row>
    <row r="10" customFormat="false" ht="12.75" hidden="false" customHeight="false" outlineLevel="0" collapsed="false">
      <c r="A10" s="465"/>
      <c r="B10" s="462"/>
      <c r="C10" s="462"/>
      <c r="D10" s="462"/>
      <c r="E10" s="462"/>
      <c r="F10" s="462"/>
      <c r="G10" s="462"/>
      <c r="H10" s="462"/>
      <c r="I10" s="462"/>
      <c r="J10" s="462"/>
      <c r="K10" s="462"/>
    </row>
    <row r="11" customFormat="false" ht="12.75" hidden="false" customHeight="false" outlineLevel="0" collapsed="false">
      <c r="A11" s="466" t="s">
        <v>81</v>
      </c>
      <c r="B11" s="467"/>
      <c r="C11" s="468" t="s">
        <v>464</v>
      </c>
      <c r="D11" s="467"/>
      <c r="E11" s="468" t="s">
        <v>465</v>
      </c>
      <c r="F11" s="467"/>
      <c r="G11" s="468" t="s">
        <v>466</v>
      </c>
      <c r="H11" s="467"/>
      <c r="I11" s="468" t="s">
        <v>467</v>
      </c>
      <c r="J11" s="467"/>
      <c r="K11" s="469" t="s">
        <v>468</v>
      </c>
    </row>
    <row r="12" customFormat="false" ht="12.75" hidden="false" customHeight="false" outlineLevel="0" collapsed="false">
      <c r="A12" s="464" t="s">
        <v>469</v>
      </c>
      <c r="B12" s="470"/>
      <c r="C12" s="471"/>
      <c r="D12" s="470"/>
      <c r="E12" s="471"/>
      <c r="F12" s="470"/>
      <c r="G12" s="471"/>
      <c r="H12" s="470"/>
      <c r="I12" s="471"/>
      <c r="J12" s="470"/>
      <c r="K12" s="471"/>
    </row>
    <row r="13" customFormat="false" ht="12.75" hidden="false" customHeight="false" outlineLevel="0" collapsed="false">
      <c r="A13" s="25" t="s">
        <v>106</v>
      </c>
      <c r="B13" s="470"/>
      <c r="C13" s="471"/>
      <c r="D13" s="470"/>
      <c r="E13" s="471"/>
      <c r="F13" s="470"/>
      <c r="G13" s="471"/>
      <c r="H13" s="470"/>
      <c r="I13" s="471"/>
      <c r="J13" s="470"/>
      <c r="K13" s="471"/>
    </row>
    <row r="14" customFormat="false" ht="12.75" hidden="false" customHeight="false" outlineLevel="0" collapsed="false">
      <c r="A14" s="25" t="s">
        <v>86</v>
      </c>
      <c r="B14" s="470"/>
      <c r="C14" s="471"/>
      <c r="D14" s="470"/>
      <c r="E14" s="471"/>
      <c r="F14" s="470"/>
      <c r="G14" s="471"/>
      <c r="H14" s="470"/>
      <c r="I14" s="471"/>
      <c r="J14" s="470"/>
      <c r="K14" s="471"/>
    </row>
    <row r="15" customFormat="false" ht="12.75" hidden="false" customHeight="false" outlineLevel="0" collapsed="false">
      <c r="A15" s="472"/>
      <c r="B15" s="473"/>
      <c r="C15" s="473"/>
      <c r="D15" s="462"/>
      <c r="E15" s="462"/>
      <c r="F15" s="462"/>
      <c r="G15" s="462"/>
      <c r="H15" s="462"/>
      <c r="I15" s="462"/>
      <c r="J15" s="462"/>
      <c r="K15" s="474"/>
    </row>
    <row r="16" customFormat="false" ht="12.75" hidden="false" customHeight="false" outlineLevel="0" collapsed="false">
      <c r="A16" s="475"/>
      <c r="B16" s="473"/>
      <c r="C16" s="475" t="n">
        <v>0</v>
      </c>
      <c r="D16" s="462"/>
      <c r="E16" s="475" t="n">
        <v>0</v>
      </c>
      <c r="F16" s="462" t="s">
        <v>62</v>
      </c>
      <c r="G16" s="475" t="n">
        <v>0</v>
      </c>
      <c r="H16" s="462"/>
      <c r="I16" s="475" t="n">
        <v>0</v>
      </c>
      <c r="J16" s="462"/>
      <c r="K16" s="475" t="n">
        <f aca="false">SUM(C16:I16)</f>
        <v>0</v>
      </c>
    </row>
    <row r="17" customFormat="false" ht="12.75" hidden="false" customHeight="false" outlineLevel="0" collapsed="false">
      <c r="A17" s="473"/>
      <c r="B17" s="473"/>
      <c r="C17" s="473"/>
      <c r="D17" s="462"/>
      <c r="E17" s="462"/>
      <c r="F17" s="462"/>
      <c r="G17" s="462"/>
      <c r="H17" s="462"/>
      <c r="I17" s="462"/>
      <c r="J17" s="462"/>
      <c r="K17" s="462"/>
    </row>
    <row r="18" customFormat="false" ht="12.75" hidden="false" customHeight="false" outlineLevel="0" collapsed="false">
      <c r="A18" s="475"/>
      <c r="B18" s="473"/>
      <c r="C18" s="475"/>
      <c r="D18" s="462"/>
      <c r="E18" s="475" t="s">
        <v>62</v>
      </c>
      <c r="F18" s="462" t="s">
        <v>62</v>
      </c>
      <c r="G18" s="475"/>
      <c r="H18" s="462"/>
      <c r="I18" s="475"/>
      <c r="J18" s="462"/>
      <c r="K18" s="475" t="n">
        <f aca="false">SUM(C18:I18)</f>
        <v>0</v>
      </c>
    </row>
    <row r="19" customFormat="false" ht="12.75" hidden="false" customHeight="false" outlineLevel="0" collapsed="false">
      <c r="A19" s="473"/>
      <c r="B19" s="473"/>
      <c r="C19" s="473"/>
      <c r="D19" s="462"/>
      <c r="E19" s="462"/>
      <c r="F19" s="462"/>
      <c r="G19" s="462"/>
      <c r="H19" s="462"/>
      <c r="I19" s="462"/>
      <c r="J19" s="462"/>
      <c r="K19" s="462"/>
    </row>
    <row r="20" customFormat="false" ht="12.75" hidden="false" customHeight="false" outlineLevel="0" collapsed="false">
      <c r="A20" s="475"/>
      <c r="B20" s="473"/>
      <c r="C20" s="475"/>
      <c r="D20" s="462"/>
      <c r="E20" s="475" t="s">
        <v>62</v>
      </c>
      <c r="F20" s="462" t="s">
        <v>62</v>
      </c>
      <c r="G20" s="475"/>
      <c r="H20" s="462"/>
      <c r="I20" s="475"/>
      <c r="J20" s="462"/>
      <c r="K20" s="475" t="n">
        <f aca="false">SUM(C20:I20)</f>
        <v>0</v>
      </c>
    </row>
    <row r="21" customFormat="false" ht="12.75" hidden="false" customHeight="false" outlineLevel="0" collapsed="false">
      <c r="A21" s="473"/>
      <c r="B21" s="473"/>
      <c r="C21" s="473"/>
      <c r="D21" s="462"/>
      <c r="E21" s="462"/>
      <c r="F21" s="462"/>
      <c r="G21" s="462"/>
      <c r="H21" s="462"/>
      <c r="I21" s="462"/>
      <c r="J21" s="462"/>
      <c r="K21" s="462"/>
    </row>
    <row r="22" customFormat="false" ht="12.75" hidden="false" customHeight="false" outlineLevel="0" collapsed="false">
      <c r="A22" s="475"/>
      <c r="B22" s="473"/>
      <c r="C22" s="475"/>
      <c r="D22" s="462"/>
      <c r="E22" s="475" t="s">
        <v>62</v>
      </c>
      <c r="F22" s="462" t="s">
        <v>62</v>
      </c>
      <c r="G22" s="475"/>
      <c r="H22" s="462"/>
      <c r="I22" s="475"/>
      <c r="J22" s="462"/>
      <c r="K22" s="475" t="n">
        <f aca="false">SUM(C22:I22)</f>
        <v>0</v>
      </c>
    </row>
    <row r="23" customFormat="false" ht="12.75" hidden="false" customHeight="false" outlineLevel="0" collapsed="false">
      <c r="A23" s="476"/>
      <c r="B23" s="473"/>
      <c r="C23" s="476"/>
      <c r="D23" s="462"/>
      <c r="E23" s="476"/>
      <c r="F23" s="462"/>
      <c r="G23" s="476"/>
      <c r="H23" s="462"/>
      <c r="I23" s="476"/>
      <c r="J23" s="462"/>
      <c r="K23" s="462"/>
    </row>
    <row r="24" customFormat="false" ht="12.75" hidden="false" customHeight="false" outlineLevel="0" collapsed="false">
      <c r="A24" s="475"/>
      <c r="B24" s="473"/>
      <c r="C24" s="475"/>
      <c r="D24" s="462"/>
      <c r="E24" s="475" t="s">
        <v>62</v>
      </c>
      <c r="F24" s="462" t="s">
        <v>62</v>
      </c>
      <c r="G24" s="475"/>
      <c r="H24" s="462"/>
      <c r="I24" s="475"/>
      <c r="J24" s="462"/>
      <c r="K24" s="475" t="n">
        <f aca="false">SUM(C24:I24)</f>
        <v>0</v>
      </c>
    </row>
    <row r="25" customFormat="false" ht="12.75" hidden="false" customHeight="false" outlineLevel="0" collapsed="false">
      <c r="A25" s="476"/>
      <c r="B25" s="473"/>
      <c r="C25" s="476"/>
      <c r="D25" s="462"/>
      <c r="E25" s="476"/>
      <c r="F25" s="462"/>
      <c r="G25" s="476"/>
      <c r="H25" s="462"/>
      <c r="I25" s="476"/>
      <c r="J25" s="462"/>
      <c r="K25" s="462"/>
    </row>
    <row r="26" customFormat="false" ht="12.75" hidden="false" customHeight="false" outlineLevel="0" collapsed="false">
      <c r="A26" s="475"/>
      <c r="B26" s="473"/>
      <c r="C26" s="475"/>
      <c r="D26" s="462"/>
      <c r="E26" s="475" t="s">
        <v>62</v>
      </c>
      <c r="F26" s="462" t="s">
        <v>62</v>
      </c>
      <c r="G26" s="475"/>
      <c r="H26" s="462"/>
      <c r="I26" s="475"/>
      <c r="J26" s="462"/>
      <c r="K26" s="475" t="n">
        <f aca="false">SUM(C26:I26)</f>
        <v>0</v>
      </c>
    </row>
    <row r="27" customFormat="false" ht="12.75" hidden="false" customHeight="false" outlineLevel="0" collapsed="false">
      <c r="A27" s="476"/>
      <c r="B27" s="473"/>
      <c r="C27" s="476"/>
      <c r="D27" s="462"/>
      <c r="E27" s="476"/>
      <c r="F27" s="462"/>
      <c r="G27" s="476"/>
      <c r="H27" s="462"/>
      <c r="I27" s="476"/>
      <c r="J27" s="462"/>
      <c r="K27" s="476"/>
    </row>
    <row r="28" customFormat="false" ht="12.75" hidden="false" customHeight="false" outlineLevel="0" collapsed="false">
      <c r="A28" s="475"/>
      <c r="B28" s="473"/>
      <c r="C28" s="475"/>
      <c r="D28" s="462"/>
      <c r="E28" s="475" t="s">
        <v>62</v>
      </c>
      <c r="F28" s="462" t="s">
        <v>62</v>
      </c>
      <c r="G28" s="475"/>
      <c r="H28" s="462"/>
      <c r="I28" s="475"/>
      <c r="J28" s="462"/>
      <c r="K28" s="475" t="n">
        <f aca="false">SUM(C28:I28)</f>
        <v>0</v>
      </c>
    </row>
    <row r="29" customFormat="false" ht="12.75" hidden="false" customHeight="false" outlineLevel="0" collapsed="false">
      <c r="A29" s="473"/>
      <c r="B29" s="473"/>
      <c r="C29" s="473"/>
      <c r="D29" s="462"/>
      <c r="E29" s="462"/>
      <c r="F29" s="462"/>
      <c r="G29" s="462"/>
      <c r="H29" s="462"/>
      <c r="I29" s="462"/>
      <c r="J29" s="462"/>
      <c r="K29" s="462"/>
    </row>
    <row r="30" customFormat="false" ht="12.75" hidden="false" customHeight="false" outlineLevel="0" collapsed="false">
      <c r="A30" s="475"/>
      <c r="B30" s="473"/>
      <c r="C30" s="475"/>
      <c r="D30" s="462"/>
      <c r="E30" s="475" t="s">
        <v>62</v>
      </c>
      <c r="F30" s="462" t="s">
        <v>62</v>
      </c>
      <c r="G30" s="475"/>
      <c r="H30" s="462"/>
      <c r="I30" s="475"/>
      <c r="J30" s="462"/>
      <c r="K30" s="475" t="n">
        <f aca="false">SUM(C30:I30)</f>
        <v>0</v>
      </c>
    </row>
    <row r="31" customFormat="false" ht="12.75" hidden="false" customHeight="false" outlineLevel="0" collapsed="false">
      <c r="A31" s="473"/>
      <c r="B31" s="473"/>
      <c r="C31" s="473"/>
      <c r="D31" s="462"/>
      <c r="E31" s="462"/>
      <c r="F31" s="462"/>
      <c r="G31" s="462"/>
      <c r="H31" s="462"/>
      <c r="I31" s="462"/>
      <c r="J31" s="462"/>
      <c r="K31" s="462"/>
    </row>
    <row r="32" customFormat="false" ht="12.75" hidden="false" customHeight="false" outlineLevel="0" collapsed="false">
      <c r="A32" s="475"/>
      <c r="B32" s="473"/>
      <c r="C32" s="475"/>
      <c r="D32" s="462"/>
      <c r="E32" s="475" t="s">
        <v>62</v>
      </c>
      <c r="F32" s="462" t="s">
        <v>62</v>
      </c>
      <c r="G32" s="475"/>
      <c r="H32" s="462"/>
      <c r="I32" s="475"/>
      <c r="J32" s="462"/>
      <c r="K32" s="475" t="n">
        <f aca="false">SUM(C32:I32)</f>
        <v>0</v>
      </c>
    </row>
    <row r="33" customFormat="false" ht="12.75" hidden="false" customHeight="false" outlineLevel="0" collapsed="false">
      <c r="A33" s="473"/>
      <c r="B33" s="473"/>
      <c r="C33" s="473"/>
      <c r="D33" s="462"/>
      <c r="E33" s="462"/>
      <c r="F33" s="462"/>
      <c r="G33" s="462"/>
      <c r="H33" s="462"/>
      <c r="I33" s="462"/>
      <c r="J33" s="462"/>
      <c r="K33" s="462"/>
    </row>
    <row r="34" customFormat="false" ht="12.75" hidden="false" customHeight="false" outlineLevel="0" collapsed="false">
      <c r="A34" s="475"/>
      <c r="B34" s="473"/>
      <c r="C34" s="475"/>
      <c r="D34" s="462"/>
      <c r="E34" s="475" t="s">
        <v>62</v>
      </c>
      <c r="F34" s="462" t="s">
        <v>62</v>
      </c>
      <c r="G34" s="475"/>
      <c r="H34" s="462"/>
      <c r="I34" s="475"/>
      <c r="J34" s="462"/>
      <c r="K34" s="475" t="n">
        <f aca="false">SUM(C34:I34)</f>
        <v>0</v>
      </c>
    </row>
    <row r="35" customFormat="false" ht="12.75" hidden="false" customHeight="false" outlineLevel="0" collapsed="false">
      <c r="A35" s="473"/>
      <c r="B35" s="473"/>
      <c r="C35" s="473"/>
      <c r="D35" s="462"/>
      <c r="E35" s="462"/>
      <c r="F35" s="462"/>
      <c r="G35" s="462"/>
      <c r="H35" s="462"/>
      <c r="I35" s="462"/>
      <c r="J35" s="462"/>
      <c r="K35" s="462"/>
    </row>
    <row r="36" customFormat="false" ht="12.75" hidden="false" customHeight="false" outlineLevel="0" collapsed="false">
      <c r="A36" s="475" t="s">
        <v>470</v>
      </c>
      <c r="B36" s="473"/>
      <c r="C36" s="475"/>
      <c r="D36" s="462"/>
      <c r="E36" s="475" t="s">
        <v>62</v>
      </c>
      <c r="F36" s="462" t="s">
        <v>62</v>
      </c>
      <c r="G36" s="475"/>
      <c r="H36" s="462"/>
      <c r="I36" s="475"/>
      <c r="J36" s="462"/>
      <c r="K36" s="475" t="n">
        <f aca="false">SUM(C36:I36)</f>
        <v>0</v>
      </c>
    </row>
    <row r="37" customFormat="false" ht="12.75" hidden="false" customHeight="false" outlineLevel="0" collapsed="false">
      <c r="A37" s="473"/>
      <c r="B37" s="473"/>
      <c r="C37" s="473"/>
      <c r="D37" s="462"/>
      <c r="E37" s="462"/>
      <c r="F37" s="462"/>
      <c r="G37" s="462"/>
      <c r="H37" s="462"/>
      <c r="I37" s="462"/>
      <c r="J37" s="462"/>
      <c r="K37" s="462"/>
    </row>
    <row r="38" customFormat="false" ht="12.75" hidden="false" customHeight="false" outlineLevel="0" collapsed="false">
      <c r="A38" s="475" t="s">
        <v>62</v>
      </c>
      <c r="B38" s="473"/>
      <c r="C38" s="475" t="s">
        <v>62</v>
      </c>
      <c r="D38" s="462"/>
      <c r="E38" s="475" t="s">
        <v>62</v>
      </c>
      <c r="F38" s="462" t="s">
        <v>62</v>
      </c>
      <c r="G38" s="475"/>
      <c r="H38" s="462"/>
      <c r="I38" s="475"/>
      <c r="J38" s="462"/>
      <c r="K38" s="475" t="n">
        <f aca="false">SUM(C38:I38)</f>
        <v>0</v>
      </c>
    </row>
    <row r="40" customFormat="false" ht="12.75" hidden="false" customHeight="false" outlineLevel="0" collapsed="false">
      <c r="A40" s="463" t="s">
        <v>471</v>
      </c>
      <c r="B40" s="462"/>
      <c r="C40" s="462"/>
      <c r="D40" s="462"/>
      <c r="E40" s="462"/>
      <c r="F40" s="462"/>
      <c r="G40" s="462"/>
      <c r="H40" s="462"/>
      <c r="I40" s="462"/>
      <c r="J40" s="462"/>
      <c r="K40" s="462"/>
    </row>
    <row r="41" customFormat="false" ht="13.5" hidden="false" customHeight="false" outlineLevel="0" collapsed="false">
      <c r="A41" s="463" t="s">
        <v>472</v>
      </c>
      <c r="B41" s="462"/>
      <c r="C41" s="477" t="n">
        <f aca="false">SUM(C15:C38)</f>
        <v>0</v>
      </c>
      <c r="D41" s="470"/>
      <c r="E41" s="477" t="n">
        <f aca="false">SUM(E15:E38)</f>
        <v>0</v>
      </c>
      <c r="F41" s="470"/>
      <c r="G41" s="477" t="n">
        <f aca="false">SUM(G15:G38)</f>
        <v>0</v>
      </c>
      <c r="H41" s="470"/>
      <c r="I41" s="477" t="n">
        <f aca="false">SUM(I15:I38)</f>
        <v>0</v>
      </c>
      <c r="J41" s="470"/>
      <c r="K41" s="477" t="n">
        <f aca="false">SUM(K16:K38)</f>
        <v>0</v>
      </c>
    </row>
    <row r="42" customFormat="false" ht="13.5" hidden="false" customHeight="false" outlineLevel="0" collapsed="false">
      <c r="A42" s="131" t="s">
        <v>213</v>
      </c>
    </row>
    <row r="43" customFormat="false" ht="12.75" hidden="false" customHeight="false" outlineLevel="0" collapsed="false">
      <c r="A43" s="246" t="s">
        <v>299</v>
      </c>
    </row>
    <row r="45" customFormat="false" ht="12.75" hidden="false" customHeight="false" outlineLevel="0" collapsed="false">
      <c r="A45" s="465"/>
      <c r="B45" s="462"/>
      <c r="C45" s="462"/>
      <c r="D45" s="462"/>
      <c r="E45" s="462"/>
      <c r="F45" s="462"/>
      <c r="G45" s="462"/>
      <c r="H45" s="462"/>
      <c r="I45" s="462"/>
      <c r="J45" s="462"/>
      <c r="K45" s="462"/>
    </row>
    <row r="46" customFormat="false" ht="12.75" hidden="false" customHeight="false" outlineLevel="0" collapsed="false">
      <c r="A46" s="466" t="s">
        <v>81</v>
      </c>
      <c r="B46" s="467"/>
      <c r="C46" s="468" t="s">
        <v>464</v>
      </c>
      <c r="D46" s="467"/>
      <c r="E46" s="468" t="s">
        <v>465</v>
      </c>
      <c r="F46" s="467"/>
      <c r="G46" s="468" t="s">
        <v>466</v>
      </c>
      <c r="H46" s="467"/>
      <c r="I46" s="468" t="s">
        <v>467</v>
      </c>
      <c r="J46" s="467"/>
      <c r="K46" s="469" t="s">
        <v>468</v>
      </c>
    </row>
    <row r="47" customFormat="false" ht="12.75" hidden="false" customHeight="false" outlineLevel="0" collapsed="false">
      <c r="A47" s="464" t="s">
        <v>473</v>
      </c>
      <c r="B47" s="470"/>
      <c r="C47" s="471"/>
      <c r="D47" s="470"/>
      <c r="E47" s="471"/>
      <c r="F47" s="470"/>
      <c r="G47" s="471"/>
      <c r="H47" s="470"/>
      <c r="I47" s="471"/>
      <c r="J47" s="470"/>
      <c r="K47" s="471"/>
    </row>
    <row r="48" customFormat="false" ht="12.75" hidden="false" customHeight="false" outlineLevel="0" collapsed="false">
      <c r="A48" s="25" t="s">
        <v>106</v>
      </c>
      <c r="B48" s="470"/>
      <c r="C48" s="471"/>
      <c r="D48" s="470"/>
      <c r="E48" s="471"/>
      <c r="F48" s="470"/>
      <c r="G48" s="471"/>
      <c r="H48" s="470"/>
      <c r="I48" s="471"/>
      <c r="J48" s="470"/>
      <c r="K48" s="471"/>
    </row>
    <row r="49" customFormat="false" ht="12.75" hidden="false" customHeight="false" outlineLevel="0" collapsed="false">
      <c r="A49" s="25" t="s">
        <v>86</v>
      </c>
      <c r="B49" s="470"/>
      <c r="C49" s="471"/>
      <c r="D49" s="470"/>
      <c r="E49" s="471"/>
      <c r="F49" s="470"/>
      <c r="G49" s="471"/>
      <c r="H49" s="470"/>
      <c r="I49" s="471"/>
      <c r="J49" s="470"/>
      <c r="K49" s="471"/>
    </row>
    <row r="50" customFormat="false" ht="12.75" hidden="false" customHeight="false" outlineLevel="0" collapsed="false">
      <c r="A50" s="465"/>
      <c r="B50" s="473"/>
      <c r="C50" s="473"/>
      <c r="D50" s="462"/>
      <c r="E50" s="462"/>
      <c r="F50" s="462"/>
      <c r="G50" s="462"/>
      <c r="H50" s="462"/>
      <c r="I50" s="462"/>
      <c r="J50" s="462"/>
      <c r="K50" s="462"/>
    </row>
    <row r="51" customFormat="false" ht="12.75" hidden="false" customHeight="false" outlineLevel="0" collapsed="false">
      <c r="A51" s="475" t="s">
        <v>474</v>
      </c>
      <c r="B51" s="473"/>
      <c r="C51" s="475"/>
      <c r="D51" s="462"/>
      <c r="E51" s="475"/>
      <c r="F51" s="462" t="s">
        <v>62</v>
      </c>
      <c r="G51" s="475"/>
      <c r="H51" s="462"/>
      <c r="I51" s="475"/>
      <c r="J51" s="462"/>
      <c r="K51" s="475" t="n">
        <f aca="false">SUM(C51:I51)</f>
        <v>0</v>
      </c>
    </row>
    <row r="52" customFormat="false" ht="12.75" hidden="false" customHeight="false" outlineLevel="0" collapsed="false">
      <c r="A52" s="473"/>
      <c r="B52" s="473"/>
      <c r="C52" s="473"/>
      <c r="D52" s="462"/>
      <c r="E52" s="462"/>
      <c r="F52" s="462"/>
      <c r="G52" s="462"/>
      <c r="H52" s="462"/>
      <c r="I52" s="462"/>
      <c r="J52" s="462"/>
      <c r="K52" s="462"/>
    </row>
    <row r="53" customFormat="false" ht="12.75" hidden="false" customHeight="false" outlineLevel="0" collapsed="false">
      <c r="A53" s="475"/>
      <c r="B53" s="473"/>
      <c r="C53" s="475"/>
      <c r="D53" s="462"/>
      <c r="E53" s="475" t="s">
        <v>62</v>
      </c>
      <c r="F53" s="462" t="s">
        <v>62</v>
      </c>
      <c r="G53" s="475"/>
      <c r="H53" s="462"/>
      <c r="I53" s="475"/>
      <c r="J53" s="462"/>
      <c r="K53" s="475" t="n">
        <f aca="false">SUM(C53:I53)</f>
        <v>0</v>
      </c>
    </row>
    <row r="54" customFormat="false" ht="12.75" hidden="false" customHeight="false" outlineLevel="0" collapsed="false">
      <c r="A54" s="473"/>
      <c r="B54" s="473"/>
      <c r="C54" s="473"/>
      <c r="D54" s="462"/>
      <c r="E54" s="462"/>
      <c r="F54" s="462"/>
      <c r="G54" s="462"/>
      <c r="H54" s="462"/>
      <c r="I54" s="462"/>
      <c r="J54" s="462"/>
      <c r="K54" s="462"/>
    </row>
    <row r="55" customFormat="false" ht="12.75" hidden="false" customHeight="false" outlineLevel="0" collapsed="false">
      <c r="A55" s="475" t="s">
        <v>62</v>
      </c>
      <c r="B55" s="473"/>
      <c r="C55" s="475" t="s">
        <v>62</v>
      </c>
      <c r="D55" s="462"/>
      <c r="E55" s="475" t="s">
        <v>62</v>
      </c>
      <c r="F55" s="462" t="s">
        <v>62</v>
      </c>
      <c r="G55" s="475"/>
      <c r="H55" s="462"/>
      <c r="I55" s="475"/>
      <c r="J55" s="462"/>
      <c r="K55" s="475" t="n">
        <f aca="false">SUM(C55:I55)</f>
        <v>0</v>
      </c>
    </row>
    <row r="56" customFormat="false" ht="12.75" hidden="false" customHeight="false" outlineLevel="0" collapsed="false">
      <c r="A56" s="476"/>
      <c r="B56" s="473"/>
      <c r="C56" s="476"/>
      <c r="D56" s="462"/>
      <c r="E56" s="476"/>
      <c r="F56" s="462"/>
      <c r="G56" s="476"/>
      <c r="H56" s="462"/>
      <c r="I56" s="476"/>
      <c r="J56" s="462"/>
      <c r="K56" s="462"/>
    </row>
    <row r="57" customFormat="false" ht="12.75" hidden="false" customHeight="false" outlineLevel="0" collapsed="false">
      <c r="A57" s="475" t="s">
        <v>62</v>
      </c>
      <c r="B57" s="473"/>
      <c r="C57" s="475" t="s">
        <v>62</v>
      </c>
      <c r="D57" s="462"/>
      <c r="E57" s="475" t="s">
        <v>62</v>
      </c>
      <c r="F57" s="462" t="s">
        <v>62</v>
      </c>
      <c r="G57" s="475"/>
      <c r="H57" s="462"/>
      <c r="I57" s="475"/>
      <c r="J57" s="462"/>
      <c r="K57" s="475" t="n">
        <f aca="false">SUM(C57:I57)</f>
        <v>0</v>
      </c>
    </row>
    <row r="58" customFormat="false" ht="12.75" hidden="false" customHeight="false" outlineLevel="0" collapsed="false">
      <c r="A58" s="476"/>
      <c r="B58" s="473"/>
      <c r="C58" s="476"/>
      <c r="D58" s="462"/>
      <c r="E58" s="476"/>
      <c r="F58" s="462"/>
      <c r="G58" s="476"/>
      <c r="H58" s="462"/>
      <c r="I58" s="476"/>
      <c r="J58" s="462"/>
      <c r="K58" s="462"/>
    </row>
    <row r="59" customFormat="false" ht="12.75" hidden="false" customHeight="false" outlineLevel="0" collapsed="false">
      <c r="A59" s="475" t="s">
        <v>62</v>
      </c>
      <c r="B59" s="473"/>
      <c r="C59" s="475" t="s">
        <v>62</v>
      </c>
      <c r="D59" s="462"/>
      <c r="E59" s="475" t="s">
        <v>62</v>
      </c>
      <c r="F59" s="462" t="s">
        <v>62</v>
      </c>
      <c r="G59" s="475"/>
      <c r="H59" s="462"/>
      <c r="I59" s="475"/>
      <c r="J59" s="462"/>
      <c r="K59" s="475" t="n">
        <f aca="false">SUM(C59:I59)</f>
        <v>0</v>
      </c>
    </row>
    <row r="60" customFormat="false" ht="12.75" hidden="false" customHeight="false" outlineLevel="0" collapsed="false">
      <c r="A60" s="473"/>
      <c r="B60" s="473"/>
      <c r="C60" s="473"/>
      <c r="D60" s="462"/>
      <c r="E60" s="462"/>
      <c r="F60" s="462"/>
      <c r="G60" s="462"/>
      <c r="H60" s="462"/>
      <c r="I60" s="462"/>
      <c r="J60" s="462"/>
      <c r="K60" s="462"/>
    </row>
    <row r="61" customFormat="false" ht="12.75" hidden="false" customHeight="false" outlineLevel="0" collapsed="false">
      <c r="A61" s="475" t="s">
        <v>62</v>
      </c>
      <c r="B61" s="473"/>
      <c r="C61" s="475" t="s">
        <v>62</v>
      </c>
      <c r="D61" s="462"/>
      <c r="E61" s="475" t="s">
        <v>62</v>
      </c>
      <c r="F61" s="462" t="s">
        <v>62</v>
      </c>
      <c r="G61" s="475"/>
      <c r="H61" s="462"/>
      <c r="I61" s="475"/>
      <c r="J61" s="462"/>
      <c r="K61" s="475" t="n">
        <f aca="false">SUM(C61:I61)</f>
        <v>0</v>
      </c>
    </row>
    <row r="62" customFormat="false" ht="12.75" hidden="false" customHeight="false" outlineLevel="0" collapsed="false">
      <c r="A62" s="473"/>
      <c r="B62" s="473"/>
      <c r="C62" s="473"/>
      <c r="D62" s="462"/>
      <c r="E62" s="462"/>
      <c r="F62" s="462"/>
      <c r="G62" s="462"/>
      <c r="H62" s="462"/>
      <c r="I62" s="462"/>
      <c r="J62" s="462"/>
      <c r="K62" s="462"/>
    </row>
    <row r="63" customFormat="false" ht="12.75" hidden="false" customHeight="false" outlineLevel="0" collapsed="false">
      <c r="A63" s="475" t="s">
        <v>62</v>
      </c>
      <c r="B63" s="473"/>
      <c r="C63" s="475" t="s">
        <v>62</v>
      </c>
      <c r="D63" s="462"/>
      <c r="E63" s="475" t="s">
        <v>62</v>
      </c>
      <c r="F63" s="462" t="s">
        <v>62</v>
      </c>
      <c r="G63" s="475"/>
      <c r="H63" s="462"/>
      <c r="I63" s="475"/>
      <c r="J63" s="462"/>
      <c r="K63" s="475" t="n">
        <f aca="false">SUM(C63:I63)</f>
        <v>0</v>
      </c>
    </row>
    <row r="64" customFormat="false" ht="12.75" hidden="false" customHeight="false" outlineLevel="0" collapsed="false">
      <c r="A64" s="473"/>
      <c r="B64" s="473"/>
      <c r="C64" s="473"/>
      <c r="D64" s="462"/>
      <c r="E64" s="462"/>
      <c r="F64" s="462"/>
      <c r="G64" s="462"/>
      <c r="H64" s="462"/>
      <c r="I64" s="462"/>
      <c r="J64" s="462"/>
      <c r="K64" s="462"/>
    </row>
    <row r="65" customFormat="false" ht="12.75" hidden="false" customHeight="false" outlineLevel="0" collapsed="false">
      <c r="A65" s="475" t="s">
        <v>62</v>
      </c>
      <c r="B65" s="473"/>
      <c r="C65" s="475" t="s">
        <v>62</v>
      </c>
      <c r="D65" s="462"/>
      <c r="E65" s="475" t="s">
        <v>62</v>
      </c>
      <c r="F65" s="462" t="s">
        <v>62</v>
      </c>
      <c r="G65" s="475"/>
      <c r="H65" s="462"/>
      <c r="I65" s="475"/>
      <c r="J65" s="462"/>
      <c r="K65" s="475" t="n">
        <f aca="false">SUM(C65:I65)</f>
        <v>0</v>
      </c>
    </row>
    <row r="66" customFormat="false" ht="12.75" hidden="false" customHeight="false" outlineLevel="0" collapsed="false">
      <c r="A66" s="462"/>
      <c r="B66" s="462"/>
      <c r="C66" s="473"/>
      <c r="D66" s="462"/>
      <c r="E66" s="462"/>
      <c r="F66" s="462"/>
      <c r="G66" s="462"/>
      <c r="H66" s="462"/>
      <c r="I66" s="462"/>
      <c r="J66" s="462"/>
      <c r="K66" s="462"/>
    </row>
    <row r="67" customFormat="false" ht="12.75" hidden="false" customHeight="false" outlineLevel="0" collapsed="false">
      <c r="A67" s="463" t="s">
        <v>475</v>
      </c>
      <c r="B67" s="462"/>
      <c r="C67" s="462"/>
      <c r="D67" s="462"/>
      <c r="E67" s="462"/>
      <c r="F67" s="462"/>
      <c r="G67" s="462"/>
      <c r="H67" s="462"/>
      <c r="I67" s="462"/>
      <c r="J67" s="462"/>
      <c r="K67" s="462"/>
    </row>
    <row r="68" customFormat="false" ht="13.5" hidden="false" customHeight="false" outlineLevel="0" collapsed="false">
      <c r="A68" s="463" t="s">
        <v>476</v>
      </c>
      <c r="B68" s="462"/>
      <c r="C68" s="477" t="n">
        <f aca="false">SUM(C46:C65)</f>
        <v>0</v>
      </c>
      <c r="D68" s="470"/>
      <c r="E68" s="477" t="n">
        <f aca="false">SUM(E46:E65)</f>
        <v>0</v>
      </c>
      <c r="F68" s="470"/>
      <c r="G68" s="477" t="n">
        <f aca="false">SUM(G46:G65)</f>
        <v>0</v>
      </c>
      <c r="H68" s="470"/>
      <c r="I68" s="477" t="n">
        <f aca="false">SUM(I46:I65)</f>
        <v>0</v>
      </c>
      <c r="J68" s="470"/>
      <c r="K68" s="477" t="n">
        <f aca="false">SUM(K46:K65)</f>
        <v>0</v>
      </c>
    </row>
    <row r="69" customFormat="false" ht="13.5" hidden="false" customHeight="false" outlineLevel="0" collapsed="false">
      <c r="A69" s="131" t="s">
        <v>90</v>
      </c>
    </row>
    <row r="70" customFormat="false" ht="12.75" hidden="false" customHeight="false" outlineLevel="0" collapsed="false">
      <c r="A70" s="246" t="s">
        <v>297</v>
      </c>
    </row>
    <row r="71" customFormat="false" ht="13.5" hidden="false" customHeight="true" outlineLevel="0" collapsed="false">
      <c r="A71" s="131"/>
    </row>
    <row r="72" customFormat="false" ht="12.75" hidden="false" customHeight="false" outlineLevel="0" collapsed="false">
      <c r="K72" s="463" t="str">
        <f aca="false">A2</f>
        <v>COMPANY # 20R</v>
      </c>
    </row>
    <row r="73" customFormat="false" ht="12.75" hidden="false" customHeight="false" outlineLevel="0" collapsed="false">
      <c r="K73" s="464" t="s">
        <v>463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26" colorId="64" zoomScale="75" zoomScaleNormal="75" zoomScalePageLayoutView="100" workbookViewId="0">
      <selection pane="topLeft" activeCell="A1" activeCellId="0" sqref="A1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78" width="51.99"/>
    <col collapsed="false" customWidth="true" hidden="false" outlineLevel="0" max="2" min="2" style="478" width="2.49"/>
    <col collapsed="false" customWidth="true" hidden="false" outlineLevel="0" max="3" min="3" style="478" width="8.24"/>
    <col collapsed="false" customWidth="true" hidden="false" outlineLevel="0" max="4" min="4" style="478" width="1.62"/>
    <col collapsed="false" customWidth="true" hidden="false" outlineLevel="0" max="5" min="5" style="478" width="12.62"/>
    <col collapsed="false" customWidth="true" hidden="false" outlineLevel="0" max="6" min="6" style="478" width="1.62"/>
    <col collapsed="false" customWidth="true" hidden="false" outlineLevel="0" max="7" min="7" style="478" width="13.74"/>
    <col collapsed="false" customWidth="true" hidden="false" outlineLevel="0" max="8" min="8" style="478" width="1.62"/>
    <col collapsed="false" customWidth="true" hidden="false" outlineLevel="0" max="9" min="9" style="478" width="12.62"/>
    <col collapsed="false" customWidth="true" hidden="false" outlineLevel="0" max="10" min="10" style="478" width="1.62"/>
    <col collapsed="false" customWidth="true" hidden="false" outlineLevel="0" max="11" min="11" style="478" width="12.62"/>
    <col collapsed="false" customWidth="true" hidden="false" outlineLevel="0" max="12" min="12" style="478" width="1.62"/>
    <col collapsed="false" customWidth="true" hidden="false" outlineLevel="0" max="13" min="13" style="478" width="12.62"/>
    <col collapsed="false" customWidth="true" hidden="false" outlineLevel="0" max="14" min="14" style="478" width="1.62"/>
    <col collapsed="false" customWidth="true" hidden="false" outlineLevel="0" max="15" min="15" style="478" width="12.62"/>
    <col collapsed="false" customWidth="true" hidden="false" outlineLevel="0" max="16" min="16" style="478" width="1.62"/>
    <col collapsed="false" customWidth="true" hidden="false" outlineLevel="0" max="17" min="17" style="478" width="12.62"/>
    <col collapsed="false" customWidth="true" hidden="false" outlineLevel="0" max="18" min="18" style="478" width="1.62"/>
    <col collapsed="false" customWidth="true" hidden="false" outlineLevel="0" max="19" min="19" style="478" width="12.62"/>
    <col collapsed="false" customWidth="true" hidden="false" outlineLevel="0" max="20" min="20" style="478" width="1.62"/>
    <col collapsed="false" customWidth="true" hidden="false" outlineLevel="0" max="21" min="21" style="478" width="12.62"/>
    <col collapsed="false" customWidth="true" hidden="false" outlineLevel="0" max="22" min="22" style="478" width="1.62"/>
    <col collapsed="false" customWidth="true" hidden="false" outlineLevel="0" max="23" min="23" style="478" width="12.62"/>
    <col collapsed="false" customWidth="true" hidden="false" outlineLevel="0" max="24" min="24" style="478" width="1.62"/>
    <col collapsed="false" customWidth="true" hidden="false" outlineLevel="0" max="25" min="25" style="478" width="12.62"/>
    <col collapsed="false" customWidth="true" hidden="false" outlineLevel="0" max="26" min="26" style="478" width="1.62"/>
    <col collapsed="false" customWidth="true" hidden="false" outlineLevel="0" max="27" min="27" style="478" width="18.24"/>
    <col collapsed="false" customWidth="true" hidden="false" outlineLevel="0" max="28" min="28" style="478" width="1.62"/>
    <col collapsed="false" customWidth="true" hidden="false" outlineLevel="0" max="29" min="29" style="478" width="15.86"/>
    <col collapsed="false" customWidth="true" hidden="false" outlineLevel="0" max="30" min="30" style="478" width="0.86"/>
    <col collapsed="false" customWidth="true" hidden="false" outlineLevel="0" max="31" min="31" style="478" width="13.62"/>
    <col collapsed="false" customWidth="false" hidden="false" outlineLevel="0" max="257" min="32" style="478" width="10.87"/>
  </cols>
  <sheetData>
    <row r="1" customFormat="false" ht="20.1" hidden="false" customHeight="true" outlineLevel="0" collapsed="false">
      <c r="A1" s="479" t="s">
        <v>477</v>
      </c>
      <c r="B1" s="479"/>
      <c r="C1" s="480"/>
      <c r="D1" s="480"/>
      <c r="E1" s="480"/>
      <c r="F1" s="480"/>
      <c r="G1" s="480"/>
      <c r="H1" s="480"/>
      <c r="I1" s="480"/>
      <c r="J1" s="480"/>
    </row>
    <row r="2" customFormat="false" ht="20.1" hidden="false" customHeight="true" outlineLevel="0" collapsed="false">
      <c r="A2" s="3" t="s">
        <v>287</v>
      </c>
      <c r="B2" s="481"/>
      <c r="C2" s="480"/>
      <c r="D2" s="480"/>
      <c r="E2" s="480"/>
      <c r="F2" s="480"/>
      <c r="G2" s="480"/>
      <c r="H2" s="480"/>
      <c r="I2" s="480"/>
      <c r="J2" s="480"/>
    </row>
    <row r="3" customFormat="false" ht="20.1" hidden="false" customHeight="true" outlineLevel="0" collapsed="false">
      <c r="A3" s="3" t="s">
        <v>204</v>
      </c>
      <c r="B3" s="481"/>
      <c r="C3" s="480"/>
      <c r="D3" s="480"/>
      <c r="E3" s="480"/>
      <c r="F3" s="480"/>
      <c r="G3" s="480"/>
      <c r="H3" s="480"/>
      <c r="I3" s="480"/>
      <c r="J3" s="480"/>
    </row>
    <row r="4" customFormat="false" ht="20.1" hidden="false" customHeight="true" outlineLevel="0" collapsed="false">
      <c r="A4" s="479" t="s">
        <v>478</v>
      </c>
      <c r="B4" s="479"/>
      <c r="C4" s="480"/>
      <c r="D4" s="480"/>
      <c r="E4" s="480"/>
      <c r="F4" s="480"/>
      <c r="G4" s="480"/>
      <c r="H4" s="480"/>
      <c r="I4" s="480"/>
      <c r="J4" s="480"/>
      <c r="W4" s="482" t="s">
        <v>62</v>
      </c>
      <c r="X4" s="482"/>
    </row>
    <row r="5" customFormat="false" ht="20.1" hidden="false" customHeight="true" outlineLevel="0" collapsed="false">
      <c r="A5" s="8" t="s">
        <v>241</v>
      </c>
      <c r="B5" s="465"/>
      <c r="C5" s="480"/>
      <c r="D5" s="480"/>
      <c r="E5" s="480"/>
      <c r="F5" s="480"/>
      <c r="G5" s="480"/>
      <c r="H5" s="480"/>
      <c r="I5" s="480"/>
      <c r="J5" s="480"/>
    </row>
    <row r="6" customFormat="false" ht="20.1" hidden="false" customHeight="true" outlineLevel="0" collapsed="false">
      <c r="E6" s="483"/>
    </row>
    <row r="7" customFormat="false" ht="20.1" hidden="false" customHeight="true" outlineLevel="0" collapsed="false">
      <c r="A7" s="484" t="s">
        <v>229</v>
      </c>
      <c r="B7" s="484"/>
      <c r="C7" s="480"/>
      <c r="D7" s="480"/>
      <c r="E7" s="485"/>
      <c r="F7" s="480"/>
      <c r="G7" s="480"/>
      <c r="H7" s="480"/>
      <c r="I7" s="486"/>
      <c r="J7" s="486"/>
      <c r="AA7" s="487" t="str">
        <f aca="false">A2</f>
        <v>COMPANY #</v>
      </c>
      <c r="AB7" s="487"/>
    </row>
    <row r="8" customFormat="false" ht="20.1" hidden="false" customHeight="true" outlineLevel="0" collapsed="false">
      <c r="A8" s="488" t="s">
        <v>230</v>
      </c>
      <c r="B8" s="479"/>
      <c r="C8" s="480"/>
      <c r="D8" s="480"/>
      <c r="E8" s="480"/>
      <c r="F8" s="480"/>
      <c r="G8" s="480"/>
      <c r="H8" s="480"/>
      <c r="I8" s="486"/>
      <c r="J8" s="486"/>
      <c r="AA8" s="487" t="s">
        <v>57</v>
      </c>
      <c r="AB8" s="487"/>
    </row>
    <row r="10" customFormat="false" ht="20.1" hidden="false" customHeight="true" outlineLevel="0" collapsed="false">
      <c r="A10" s="489" t="s">
        <v>479</v>
      </c>
      <c r="B10" s="490"/>
      <c r="C10" s="491"/>
      <c r="D10" s="491"/>
      <c r="E10" s="491"/>
      <c r="F10" s="491"/>
      <c r="G10" s="492"/>
      <c r="H10" s="492"/>
      <c r="I10" s="492"/>
      <c r="J10" s="492"/>
      <c r="K10" s="493"/>
      <c r="L10" s="493"/>
      <c r="M10" s="493"/>
      <c r="N10" s="493"/>
      <c r="O10" s="493"/>
      <c r="P10" s="493"/>
      <c r="Q10" s="493"/>
      <c r="R10" s="493"/>
      <c r="S10" s="493"/>
      <c r="T10" s="493"/>
      <c r="U10" s="493"/>
      <c r="V10" s="493"/>
      <c r="W10" s="493"/>
      <c r="X10" s="493"/>
      <c r="Y10" s="493"/>
      <c r="Z10" s="493"/>
      <c r="AA10" s="493"/>
      <c r="AB10" s="493"/>
      <c r="AC10" s="493"/>
      <c r="AD10" s="493"/>
      <c r="AE10" s="493"/>
      <c r="AF10" s="493"/>
      <c r="AG10" s="493"/>
      <c r="AH10" s="493"/>
      <c r="AI10" s="493"/>
      <c r="AJ10" s="493"/>
      <c r="AK10" s="493"/>
      <c r="AL10" s="493"/>
      <c r="AM10" s="493"/>
      <c r="AN10" s="493"/>
      <c r="AO10" s="493"/>
      <c r="AP10" s="493"/>
      <c r="AQ10" s="493"/>
      <c r="AR10" s="493"/>
      <c r="AS10" s="493"/>
      <c r="AT10" s="493"/>
      <c r="AU10" s="493"/>
      <c r="AV10" s="493"/>
      <c r="AW10" s="493"/>
      <c r="AX10" s="493"/>
      <c r="AY10" s="493"/>
      <c r="AZ10" s="493"/>
      <c r="BA10" s="493"/>
      <c r="BB10" s="493"/>
      <c r="BC10" s="493"/>
      <c r="BD10" s="493"/>
      <c r="BE10" s="493"/>
      <c r="BF10" s="493"/>
      <c r="BG10" s="493"/>
      <c r="BH10" s="493"/>
      <c r="BI10" s="493"/>
      <c r="BJ10" s="493"/>
      <c r="BK10" s="493"/>
      <c r="BL10" s="493"/>
      <c r="BM10" s="493"/>
      <c r="BN10" s="493"/>
      <c r="BO10" s="493"/>
      <c r="BP10" s="493"/>
      <c r="BQ10" s="493"/>
      <c r="BR10" s="493"/>
      <c r="BS10" s="493"/>
      <c r="BT10" s="493"/>
      <c r="BU10" s="493"/>
      <c r="BV10" s="493"/>
      <c r="BW10" s="493"/>
      <c r="BX10" s="493"/>
      <c r="BY10" s="493"/>
      <c r="BZ10" s="493"/>
      <c r="CA10" s="493"/>
      <c r="CB10" s="493"/>
      <c r="CC10" s="493"/>
      <c r="CD10" s="493"/>
      <c r="CE10" s="493"/>
      <c r="CF10" s="493"/>
      <c r="CG10" s="493"/>
      <c r="CH10" s="493"/>
      <c r="CI10" s="493"/>
      <c r="CJ10" s="493"/>
      <c r="CK10" s="493"/>
      <c r="CL10" s="493"/>
      <c r="CM10" s="493"/>
      <c r="CN10" s="493"/>
      <c r="CO10" s="493"/>
      <c r="CP10" s="493"/>
      <c r="CQ10" s="493"/>
      <c r="CR10" s="493"/>
      <c r="CS10" s="493"/>
      <c r="CT10" s="493"/>
      <c r="CU10" s="493"/>
      <c r="CV10" s="493"/>
      <c r="CW10" s="493"/>
      <c r="CX10" s="493"/>
      <c r="CY10" s="493"/>
      <c r="CZ10" s="493"/>
      <c r="DA10" s="493"/>
      <c r="DB10" s="493"/>
      <c r="DC10" s="493"/>
      <c r="DD10" s="493"/>
      <c r="DE10" s="493"/>
      <c r="DF10" s="493"/>
      <c r="DG10" s="493"/>
      <c r="DH10" s="493"/>
      <c r="DI10" s="493"/>
      <c r="DJ10" s="493"/>
      <c r="DK10" s="493"/>
      <c r="DL10" s="493"/>
      <c r="DM10" s="493"/>
      <c r="DN10" s="493"/>
      <c r="DO10" s="493"/>
      <c r="DP10" s="493"/>
      <c r="DQ10" s="493"/>
      <c r="DR10" s="493"/>
      <c r="DS10" s="493"/>
      <c r="DT10" s="493"/>
      <c r="DU10" s="493"/>
      <c r="DV10" s="493"/>
      <c r="DW10" s="493"/>
      <c r="DX10" s="493"/>
      <c r="DY10" s="493"/>
      <c r="DZ10" s="493"/>
      <c r="EA10" s="493"/>
      <c r="EB10" s="493"/>
      <c r="EC10" s="493"/>
      <c r="ED10" s="493"/>
      <c r="EE10" s="493"/>
      <c r="EF10" s="493"/>
      <c r="EG10" s="493"/>
      <c r="EH10" s="493"/>
      <c r="EI10" s="493"/>
      <c r="EJ10" s="493"/>
      <c r="EK10" s="493"/>
      <c r="EL10" s="493"/>
      <c r="EM10" s="493"/>
      <c r="EN10" s="493"/>
      <c r="EO10" s="493"/>
      <c r="EP10" s="493"/>
      <c r="EQ10" s="493"/>
      <c r="ER10" s="493"/>
      <c r="ES10" s="493"/>
      <c r="ET10" s="493"/>
      <c r="EU10" s="493"/>
      <c r="EV10" s="493"/>
      <c r="EW10" s="493"/>
      <c r="EX10" s="493"/>
      <c r="EY10" s="493"/>
      <c r="EZ10" s="493"/>
      <c r="FA10" s="493"/>
      <c r="FB10" s="493"/>
      <c r="FC10" s="493"/>
      <c r="FD10" s="493"/>
      <c r="FE10" s="493"/>
      <c r="FF10" s="493"/>
      <c r="FG10" s="493"/>
      <c r="FH10" s="493"/>
      <c r="FI10" s="493"/>
      <c r="FJ10" s="493"/>
      <c r="FK10" s="493"/>
      <c r="FL10" s="493"/>
      <c r="FM10" s="493"/>
      <c r="FN10" s="493"/>
      <c r="FO10" s="493"/>
      <c r="FP10" s="493"/>
      <c r="FQ10" s="493"/>
      <c r="FR10" s="493"/>
      <c r="FS10" s="493"/>
      <c r="FT10" s="493"/>
      <c r="FU10" s="493"/>
      <c r="FV10" s="493"/>
      <c r="FW10" s="493"/>
      <c r="FX10" s="493"/>
      <c r="FY10" s="493"/>
      <c r="FZ10" s="493"/>
      <c r="GA10" s="493"/>
      <c r="GB10" s="493"/>
      <c r="GC10" s="493"/>
      <c r="GD10" s="493"/>
      <c r="GE10" s="493"/>
      <c r="GF10" s="493"/>
      <c r="GG10" s="493"/>
      <c r="GH10" s="493"/>
      <c r="GI10" s="493"/>
      <c r="GJ10" s="493"/>
      <c r="GK10" s="493"/>
      <c r="GL10" s="493"/>
      <c r="GM10" s="493"/>
      <c r="GN10" s="493"/>
      <c r="GO10" s="493"/>
      <c r="GP10" s="493"/>
      <c r="GQ10" s="493"/>
      <c r="GR10" s="493"/>
      <c r="GS10" s="493"/>
      <c r="GT10" s="493"/>
      <c r="GU10" s="493"/>
      <c r="GV10" s="493"/>
      <c r="GW10" s="493"/>
      <c r="GX10" s="493"/>
      <c r="GY10" s="493"/>
      <c r="GZ10" s="493"/>
      <c r="HA10" s="493"/>
      <c r="HB10" s="493"/>
      <c r="HC10" s="493"/>
      <c r="HD10" s="493"/>
      <c r="HE10" s="493"/>
      <c r="HF10" s="493"/>
      <c r="HG10" s="493"/>
      <c r="HH10" s="493"/>
      <c r="HI10" s="493"/>
      <c r="HJ10" s="493"/>
      <c r="HK10" s="493"/>
      <c r="HL10" s="493"/>
      <c r="HM10" s="493"/>
      <c r="HN10" s="493"/>
      <c r="HO10" s="493"/>
      <c r="HP10" s="493"/>
      <c r="HQ10" s="493"/>
      <c r="HR10" s="493"/>
      <c r="HS10" s="493"/>
      <c r="HT10" s="493"/>
      <c r="HU10" s="493"/>
      <c r="HV10" s="493"/>
      <c r="HW10" s="493"/>
      <c r="HX10" s="493"/>
      <c r="HY10" s="493"/>
      <c r="HZ10" s="493"/>
      <c r="IA10" s="493"/>
      <c r="IB10" s="493"/>
      <c r="IC10" s="493"/>
      <c r="ID10" s="493"/>
      <c r="IE10" s="493"/>
      <c r="IF10" s="493"/>
      <c r="IG10" s="493"/>
      <c r="IH10" s="493"/>
      <c r="II10" s="493"/>
      <c r="IJ10" s="493"/>
      <c r="IK10" s="493"/>
      <c r="IL10" s="493"/>
      <c r="IM10" s="493"/>
      <c r="IN10" s="493"/>
      <c r="IO10" s="493"/>
      <c r="IP10" s="493"/>
      <c r="IQ10" s="493"/>
      <c r="IR10" s="493"/>
      <c r="IS10" s="493"/>
      <c r="IT10" s="493"/>
      <c r="IU10" s="493"/>
      <c r="IV10" s="493"/>
      <c r="IW10" s="493"/>
    </row>
    <row r="11" customFormat="false" ht="20.1" hidden="false" customHeight="true" outlineLevel="0" collapsed="false">
      <c r="A11" s="489"/>
      <c r="B11" s="490"/>
      <c r="C11" s="491"/>
      <c r="D11" s="491"/>
      <c r="E11" s="491"/>
      <c r="F11" s="491"/>
      <c r="G11" s="492"/>
      <c r="H11" s="492"/>
      <c r="I11" s="492"/>
      <c r="J11" s="492"/>
      <c r="K11" s="493"/>
      <c r="L11" s="493"/>
      <c r="M11" s="493"/>
      <c r="N11" s="493"/>
      <c r="O11" s="493"/>
      <c r="P11" s="493"/>
      <c r="Q11" s="493"/>
      <c r="R11" s="493"/>
      <c r="S11" s="493"/>
      <c r="T11" s="493"/>
      <c r="U11" s="493"/>
      <c r="V11" s="493"/>
      <c r="W11" s="493"/>
      <c r="X11" s="493"/>
      <c r="Y11" s="493"/>
      <c r="Z11" s="493"/>
      <c r="AA11" s="493"/>
      <c r="AB11" s="493"/>
      <c r="AC11" s="493"/>
      <c r="AD11" s="493"/>
      <c r="AE11" s="493"/>
      <c r="AF11" s="493"/>
      <c r="AG11" s="493"/>
      <c r="AH11" s="493"/>
      <c r="AI11" s="493"/>
      <c r="AJ11" s="493"/>
      <c r="AK11" s="493"/>
      <c r="AL11" s="493"/>
      <c r="AM11" s="493"/>
      <c r="AN11" s="493"/>
      <c r="AO11" s="493"/>
      <c r="AP11" s="493"/>
      <c r="AQ11" s="493"/>
      <c r="AR11" s="493"/>
      <c r="AS11" s="493"/>
      <c r="AT11" s="493"/>
      <c r="AU11" s="493"/>
      <c r="AV11" s="493"/>
      <c r="AW11" s="493"/>
      <c r="AX11" s="493"/>
      <c r="AY11" s="493"/>
      <c r="AZ11" s="493"/>
      <c r="BA11" s="493"/>
      <c r="BB11" s="493"/>
      <c r="BC11" s="493"/>
      <c r="BD11" s="493"/>
      <c r="BE11" s="493"/>
      <c r="BF11" s="493"/>
      <c r="BG11" s="493"/>
      <c r="BH11" s="493"/>
      <c r="BI11" s="493"/>
      <c r="BJ11" s="493"/>
      <c r="BK11" s="493"/>
      <c r="BL11" s="493"/>
      <c r="BM11" s="493"/>
      <c r="BN11" s="493"/>
      <c r="BO11" s="493"/>
      <c r="BP11" s="493"/>
      <c r="BQ11" s="493"/>
      <c r="BR11" s="493"/>
      <c r="BS11" s="493"/>
      <c r="BT11" s="493"/>
      <c r="BU11" s="493"/>
      <c r="BV11" s="493"/>
      <c r="BW11" s="493"/>
      <c r="BX11" s="493"/>
      <c r="BY11" s="493"/>
      <c r="BZ11" s="493"/>
      <c r="CA11" s="493"/>
      <c r="CB11" s="493"/>
      <c r="CC11" s="493"/>
      <c r="CD11" s="493"/>
      <c r="CE11" s="493"/>
      <c r="CF11" s="493"/>
      <c r="CG11" s="493"/>
      <c r="CH11" s="493"/>
      <c r="CI11" s="493"/>
      <c r="CJ11" s="493"/>
      <c r="CK11" s="493"/>
      <c r="CL11" s="493"/>
      <c r="CM11" s="493"/>
      <c r="CN11" s="493"/>
      <c r="CO11" s="493"/>
      <c r="CP11" s="493"/>
      <c r="CQ11" s="493"/>
      <c r="CR11" s="493"/>
      <c r="CS11" s="493"/>
      <c r="CT11" s="493"/>
      <c r="CU11" s="493"/>
      <c r="CV11" s="493"/>
      <c r="CW11" s="493"/>
      <c r="CX11" s="493"/>
      <c r="CY11" s="493"/>
      <c r="CZ11" s="493"/>
      <c r="DA11" s="493"/>
      <c r="DB11" s="493"/>
      <c r="DC11" s="493"/>
      <c r="DD11" s="493"/>
      <c r="DE11" s="493"/>
      <c r="DF11" s="493"/>
      <c r="DG11" s="493"/>
      <c r="DH11" s="493"/>
      <c r="DI11" s="493"/>
      <c r="DJ11" s="493"/>
      <c r="DK11" s="493"/>
      <c r="DL11" s="493"/>
      <c r="DM11" s="493"/>
      <c r="DN11" s="493"/>
      <c r="DO11" s="493"/>
      <c r="DP11" s="493"/>
      <c r="DQ11" s="493"/>
      <c r="DR11" s="493"/>
      <c r="DS11" s="493"/>
      <c r="DT11" s="493"/>
      <c r="DU11" s="493"/>
      <c r="DV11" s="493"/>
      <c r="DW11" s="493"/>
      <c r="DX11" s="493"/>
      <c r="DY11" s="493"/>
      <c r="DZ11" s="493"/>
      <c r="EA11" s="493"/>
      <c r="EB11" s="493"/>
      <c r="EC11" s="493"/>
      <c r="ED11" s="493"/>
      <c r="EE11" s="493"/>
      <c r="EF11" s="493"/>
      <c r="EG11" s="493"/>
      <c r="EH11" s="493"/>
      <c r="EI11" s="493"/>
      <c r="EJ11" s="493"/>
      <c r="EK11" s="493"/>
      <c r="EL11" s="493"/>
      <c r="EM11" s="493"/>
      <c r="EN11" s="493"/>
      <c r="EO11" s="493"/>
      <c r="EP11" s="493"/>
      <c r="EQ11" s="493"/>
      <c r="ER11" s="493"/>
      <c r="ES11" s="493"/>
      <c r="ET11" s="493"/>
      <c r="EU11" s="493"/>
      <c r="EV11" s="493"/>
      <c r="EW11" s="493"/>
      <c r="EX11" s="493"/>
      <c r="EY11" s="493"/>
      <c r="EZ11" s="493"/>
      <c r="FA11" s="493"/>
      <c r="FB11" s="493"/>
      <c r="FC11" s="493"/>
      <c r="FD11" s="493"/>
      <c r="FE11" s="493"/>
      <c r="FF11" s="493"/>
      <c r="FG11" s="493"/>
      <c r="FH11" s="493"/>
      <c r="FI11" s="493"/>
      <c r="FJ11" s="493"/>
      <c r="FK11" s="493"/>
      <c r="FL11" s="493"/>
      <c r="FM11" s="493"/>
      <c r="FN11" s="493"/>
      <c r="FO11" s="493"/>
      <c r="FP11" s="493"/>
      <c r="FQ11" s="493"/>
      <c r="FR11" s="493"/>
      <c r="FS11" s="493"/>
      <c r="FT11" s="493"/>
      <c r="FU11" s="493"/>
      <c r="FV11" s="493"/>
      <c r="FW11" s="493"/>
      <c r="FX11" s="493"/>
      <c r="FY11" s="493"/>
      <c r="FZ11" s="493"/>
      <c r="GA11" s="493"/>
      <c r="GB11" s="493"/>
      <c r="GC11" s="493"/>
      <c r="GD11" s="493"/>
      <c r="GE11" s="493"/>
      <c r="GF11" s="493"/>
      <c r="GG11" s="493"/>
      <c r="GH11" s="493"/>
      <c r="GI11" s="493"/>
      <c r="GJ11" s="493"/>
      <c r="GK11" s="493"/>
      <c r="GL11" s="493"/>
      <c r="GM11" s="493"/>
      <c r="GN11" s="493"/>
      <c r="GO11" s="493"/>
      <c r="GP11" s="493"/>
      <c r="GQ11" s="493"/>
      <c r="GR11" s="493"/>
      <c r="GS11" s="493"/>
      <c r="GT11" s="493"/>
      <c r="GU11" s="493"/>
      <c r="GV11" s="493"/>
      <c r="GW11" s="493"/>
      <c r="GX11" s="493"/>
      <c r="GY11" s="493"/>
      <c r="GZ11" s="493"/>
      <c r="HA11" s="493"/>
      <c r="HB11" s="493"/>
      <c r="HC11" s="493"/>
      <c r="HD11" s="493"/>
      <c r="HE11" s="493"/>
      <c r="HF11" s="493"/>
      <c r="HG11" s="493"/>
      <c r="HH11" s="493"/>
      <c r="HI11" s="493"/>
      <c r="HJ11" s="493"/>
      <c r="HK11" s="493"/>
      <c r="HL11" s="493"/>
      <c r="HM11" s="493"/>
      <c r="HN11" s="493"/>
      <c r="HO11" s="493"/>
      <c r="HP11" s="493"/>
      <c r="HQ11" s="493"/>
      <c r="HR11" s="493"/>
      <c r="HS11" s="493"/>
      <c r="HT11" s="493"/>
      <c r="HU11" s="493"/>
      <c r="HV11" s="493"/>
      <c r="HW11" s="493"/>
      <c r="HX11" s="493"/>
      <c r="HY11" s="493"/>
      <c r="HZ11" s="493"/>
      <c r="IA11" s="493"/>
      <c r="IB11" s="493"/>
      <c r="IC11" s="493"/>
      <c r="ID11" s="493"/>
      <c r="IE11" s="493"/>
      <c r="IF11" s="493"/>
      <c r="IG11" s="493"/>
      <c r="IH11" s="493"/>
      <c r="II11" s="493"/>
      <c r="IJ11" s="493"/>
      <c r="IK11" s="493"/>
      <c r="IL11" s="493"/>
      <c r="IM11" s="493"/>
      <c r="IN11" s="493"/>
      <c r="IO11" s="493"/>
      <c r="IP11" s="493"/>
      <c r="IQ11" s="493"/>
      <c r="IR11" s="493"/>
      <c r="IS11" s="493"/>
      <c r="IT11" s="493"/>
      <c r="IU11" s="493"/>
      <c r="IV11" s="493"/>
      <c r="IW11" s="493"/>
    </row>
    <row r="12" customFormat="false" ht="20.1" hidden="false" customHeight="true" outlineLevel="0" collapsed="false">
      <c r="A12" s="489" t="s">
        <v>480</v>
      </c>
      <c r="B12" s="490"/>
      <c r="C12" s="491"/>
      <c r="D12" s="491"/>
      <c r="E12" s="491"/>
      <c r="F12" s="491"/>
      <c r="G12" s="492"/>
      <c r="H12" s="492"/>
      <c r="I12" s="492"/>
      <c r="J12" s="492"/>
      <c r="K12" s="493"/>
      <c r="L12" s="493"/>
      <c r="M12" s="494"/>
      <c r="N12" s="493"/>
      <c r="O12" s="493"/>
      <c r="P12" s="493"/>
      <c r="Q12" s="493"/>
      <c r="R12" s="493"/>
      <c r="S12" s="493"/>
      <c r="T12" s="493"/>
      <c r="U12" s="493"/>
      <c r="V12" s="493"/>
      <c r="W12" s="493"/>
      <c r="X12" s="493"/>
      <c r="Y12" s="493"/>
      <c r="Z12" s="493"/>
      <c r="AA12" s="493"/>
      <c r="AB12" s="493"/>
      <c r="AC12" s="493"/>
      <c r="AD12" s="493"/>
      <c r="AE12" s="493"/>
      <c r="AF12" s="493"/>
      <c r="AG12" s="493"/>
      <c r="AH12" s="493"/>
      <c r="AI12" s="493"/>
      <c r="AJ12" s="493"/>
      <c r="AK12" s="493"/>
      <c r="AL12" s="493"/>
      <c r="AM12" s="493"/>
      <c r="AN12" s="493"/>
      <c r="AO12" s="493"/>
      <c r="AP12" s="493"/>
      <c r="AQ12" s="493"/>
      <c r="AR12" s="493"/>
      <c r="AS12" s="493"/>
      <c r="AT12" s="493"/>
      <c r="AU12" s="493"/>
      <c r="AV12" s="493"/>
      <c r="AW12" s="493"/>
      <c r="AX12" s="493"/>
      <c r="AY12" s="493"/>
      <c r="AZ12" s="493"/>
      <c r="BA12" s="493"/>
      <c r="BB12" s="493"/>
      <c r="BC12" s="493"/>
      <c r="BD12" s="493"/>
      <c r="BE12" s="493"/>
      <c r="BF12" s="493"/>
      <c r="BG12" s="493"/>
      <c r="BH12" s="493"/>
      <c r="BI12" s="493"/>
      <c r="BJ12" s="493"/>
      <c r="BK12" s="493"/>
      <c r="BL12" s="493"/>
      <c r="BM12" s="493"/>
      <c r="BN12" s="493"/>
      <c r="BO12" s="493"/>
      <c r="BP12" s="493"/>
      <c r="BQ12" s="493"/>
      <c r="BR12" s="493"/>
      <c r="BS12" s="493"/>
      <c r="BT12" s="493"/>
      <c r="BU12" s="493"/>
      <c r="BV12" s="493"/>
      <c r="BW12" s="493"/>
      <c r="BX12" s="493"/>
      <c r="BY12" s="493"/>
      <c r="BZ12" s="493"/>
      <c r="CA12" s="493"/>
      <c r="CB12" s="493"/>
      <c r="CC12" s="493"/>
      <c r="CD12" s="493"/>
      <c r="CE12" s="493"/>
      <c r="CF12" s="493"/>
      <c r="CG12" s="493"/>
      <c r="CH12" s="493"/>
      <c r="CI12" s="493"/>
      <c r="CJ12" s="493"/>
      <c r="CK12" s="493"/>
      <c r="CL12" s="493"/>
      <c r="CM12" s="493"/>
      <c r="CN12" s="493"/>
      <c r="CO12" s="493"/>
      <c r="CP12" s="493"/>
      <c r="CQ12" s="493"/>
      <c r="CR12" s="493"/>
      <c r="CS12" s="493"/>
      <c r="CT12" s="493"/>
      <c r="CU12" s="493"/>
      <c r="CV12" s="493"/>
      <c r="CW12" s="493"/>
      <c r="CX12" s="493"/>
      <c r="CY12" s="493"/>
      <c r="CZ12" s="493"/>
      <c r="DA12" s="493"/>
      <c r="DB12" s="493"/>
      <c r="DC12" s="493"/>
      <c r="DD12" s="493"/>
      <c r="DE12" s="493"/>
      <c r="DF12" s="493"/>
      <c r="DG12" s="493"/>
      <c r="DH12" s="493"/>
      <c r="DI12" s="493"/>
      <c r="DJ12" s="493"/>
      <c r="DK12" s="493"/>
      <c r="DL12" s="493"/>
      <c r="DM12" s="493"/>
      <c r="DN12" s="493"/>
      <c r="DO12" s="493"/>
      <c r="DP12" s="493"/>
      <c r="DQ12" s="493"/>
      <c r="DR12" s="493"/>
      <c r="DS12" s="493"/>
      <c r="DT12" s="493"/>
      <c r="DU12" s="493"/>
      <c r="DV12" s="493"/>
      <c r="DW12" s="493"/>
      <c r="DX12" s="493"/>
      <c r="DY12" s="493"/>
      <c r="DZ12" s="493"/>
      <c r="EA12" s="493"/>
      <c r="EB12" s="493"/>
      <c r="EC12" s="493"/>
      <c r="ED12" s="493"/>
      <c r="EE12" s="493"/>
      <c r="EF12" s="493"/>
      <c r="EG12" s="493"/>
      <c r="EH12" s="493"/>
      <c r="EI12" s="493"/>
      <c r="EJ12" s="493"/>
      <c r="EK12" s="493"/>
      <c r="EL12" s="493"/>
      <c r="EM12" s="493"/>
      <c r="EN12" s="493"/>
      <c r="EO12" s="493"/>
      <c r="EP12" s="493"/>
      <c r="EQ12" s="493"/>
      <c r="ER12" s="493"/>
      <c r="ES12" s="493"/>
      <c r="ET12" s="493"/>
      <c r="EU12" s="493"/>
      <c r="EV12" s="493"/>
      <c r="EW12" s="493"/>
      <c r="EX12" s="493"/>
      <c r="EY12" s="493"/>
      <c r="EZ12" s="493"/>
      <c r="FA12" s="493"/>
      <c r="FB12" s="493"/>
      <c r="FC12" s="493"/>
      <c r="FD12" s="493"/>
      <c r="FE12" s="493"/>
      <c r="FF12" s="493"/>
      <c r="FG12" s="493"/>
      <c r="FH12" s="493"/>
      <c r="FI12" s="493"/>
      <c r="FJ12" s="493"/>
      <c r="FK12" s="493"/>
      <c r="FL12" s="493"/>
      <c r="FM12" s="493"/>
      <c r="FN12" s="493"/>
      <c r="FO12" s="493"/>
      <c r="FP12" s="493"/>
      <c r="FQ12" s="493"/>
      <c r="FR12" s="493"/>
      <c r="FS12" s="493"/>
      <c r="FT12" s="493"/>
      <c r="FU12" s="493"/>
      <c r="FV12" s="493"/>
      <c r="FW12" s="493"/>
      <c r="FX12" s="493"/>
      <c r="FY12" s="493"/>
      <c r="FZ12" s="493"/>
      <c r="GA12" s="493"/>
      <c r="GB12" s="493"/>
      <c r="GC12" s="493"/>
      <c r="GD12" s="493"/>
      <c r="GE12" s="493"/>
      <c r="GF12" s="493"/>
      <c r="GG12" s="493"/>
      <c r="GH12" s="493"/>
      <c r="GI12" s="493"/>
      <c r="GJ12" s="493"/>
      <c r="GK12" s="493"/>
      <c r="GL12" s="493"/>
      <c r="GM12" s="493"/>
      <c r="GN12" s="493"/>
      <c r="GO12" s="493"/>
      <c r="GP12" s="493"/>
      <c r="GQ12" s="493"/>
      <c r="GR12" s="493"/>
      <c r="GS12" s="493"/>
      <c r="GT12" s="493"/>
      <c r="GU12" s="493"/>
      <c r="GV12" s="493"/>
      <c r="GW12" s="493"/>
      <c r="GX12" s="493"/>
      <c r="GY12" s="493"/>
      <c r="GZ12" s="493"/>
      <c r="HA12" s="493"/>
      <c r="HB12" s="493"/>
      <c r="HC12" s="493"/>
      <c r="HD12" s="493"/>
      <c r="HE12" s="493"/>
      <c r="HF12" s="493"/>
      <c r="HG12" s="493"/>
      <c r="HH12" s="493"/>
      <c r="HI12" s="493"/>
      <c r="HJ12" s="493"/>
      <c r="HK12" s="493"/>
      <c r="HL12" s="493"/>
      <c r="HM12" s="493"/>
      <c r="HN12" s="493"/>
      <c r="HO12" s="493"/>
      <c r="HP12" s="493"/>
      <c r="HQ12" s="493"/>
      <c r="HR12" s="493"/>
      <c r="HS12" s="493"/>
      <c r="HT12" s="493"/>
      <c r="HU12" s="493"/>
      <c r="HV12" s="493"/>
      <c r="HW12" s="493"/>
      <c r="HX12" s="493"/>
      <c r="HY12" s="493"/>
      <c r="HZ12" s="493"/>
      <c r="IA12" s="493"/>
      <c r="IB12" s="493"/>
      <c r="IC12" s="493"/>
      <c r="ID12" s="493"/>
      <c r="IE12" s="493"/>
      <c r="IF12" s="493"/>
      <c r="IG12" s="493"/>
      <c r="IH12" s="493"/>
      <c r="II12" s="493"/>
      <c r="IJ12" s="493"/>
      <c r="IK12" s="493"/>
      <c r="IL12" s="493"/>
      <c r="IM12" s="493"/>
      <c r="IN12" s="493"/>
      <c r="IO12" s="493"/>
      <c r="IP12" s="493"/>
      <c r="IQ12" s="493"/>
      <c r="IR12" s="493"/>
      <c r="IS12" s="493"/>
      <c r="IT12" s="493"/>
      <c r="IU12" s="493"/>
      <c r="IV12" s="493"/>
      <c r="IW12" s="493"/>
    </row>
    <row r="13" customFormat="false" ht="20.1" hidden="false" customHeight="true" outlineLevel="0" collapsed="false">
      <c r="A13" s="0"/>
      <c r="B13" s="486"/>
      <c r="C13" s="495"/>
      <c r="D13" s="495"/>
      <c r="E13" s="495"/>
      <c r="F13" s="495"/>
      <c r="G13" s="480"/>
      <c r="H13" s="480"/>
      <c r="I13" s="480"/>
      <c r="J13" s="480"/>
    </row>
    <row r="14" customFormat="false" ht="20.1" hidden="false" customHeight="true" outlineLevel="0" collapsed="false">
      <c r="A14" s="487"/>
      <c r="B14" s="487"/>
      <c r="C14" s="495"/>
      <c r="D14" s="496"/>
      <c r="E14" s="495"/>
      <c r="F14" s="495"/>
      <c r="G14" s="480"/>
      <c r="H14" s="480"/>
      <c r="I14" s="480"/>
      <c r="J14" s="480"/>
    </row>
    <row r="15" customFormat="false" ht="20.1" hidden="false" customHeight="true" outlineLevel="0" collapsed="false">
      <c r="A15" s="497" t="s">
        <v>481</v>
      </c>
      <c r="B15" s="498"/>
      <c r="C15" s="499"/>
      <c r="D15" s="500"/>
      <c r="E15" s="501" t="s">
        <v>482</v>
      </c>
      <c r="F15" s="501"/>
      <c r="G15" s="501"/>
      <c r="H15" s="501"/>
      <c r="I15" s="501"/>
      <c r="J15" s="501"/>
      <c r="K15" s="502" t="s">
        <v>483</v>
      </c>
      <c r="L15" s="502"/>
      <c r="M15" s="502"/>
      <c r="N15" s="502"/>
      <c r="O15" s="502"/>
      <c r="P15" s="502"/>
      <c r="Q15" s="502"/>
      <c r="R15" s="502"/>
      <c r="S15" s="502"/>
      <c r="T15" s="502"/>
      <c r="U15" s="502"/>
      <c r="V15" s="502"/>
      <c r="W15" s="502"/>
      <c r="X15" s="502"/>
      <c r="Y15" s="502"/>
      <c r="Z15" s="502"/>
      <c r="AA15" s="502"/>
      <c r="AB15" s="502"/>
      <c r="AC15" s="502"/>
      <c r="AD15" s="503"/>
      <c r="AE15" s="504" t="s">
        <v>484</v>
      </c>
      <c r="AF15" s="503"/>
      <c r="AG15" s="503"/>
      <c r="AH15" s="503"/>
      <c r="AI15" s="503"/>
      <c r="AJ15" s="503"/>
      <c r="AK15" s="503"/>
      <c r="AL15" s="503"/>
      <c r="AM15" s="503"/>
      <c r="AN15" s="503"/>
      <c r="AO15" s="503"/>
      <c r="AP15" s="503"/>
      <c r="AQ15" s="503"/>
      <c r="AR15" s="503"/>
      <c r="AS15" s="503"/>
      <c r="AT15" s="503"/>
      <c r="AU15" s="503"/>
      <c r="AV15" s="503"/>
      <c r="AW15" s="503"/>
      <c r="AX15" s="503"/>
      <c r="AY15" s="503"/>
      <c r="AZ15" s="503"/>
      <c r="BA15" s="503"/>
      <c r="BB15" s="503"/>
      <c r="BC15" s="503"/>
      <c r="BD15" s="503"/>
      <c r="BE15" s="503"/>
      <c r="BF15" s="503"/>
      <c r="BG15" s="503"/>
      <c r="BH15" s="503"/>
      <c r="BI15" s="503"/>
      <c r="BJ15" s="503"/>
      <c r="BK15" s="503"/>
      <c r="BL15" s="503"/>
      <c r="BM15" s="503"/>
      <c r="BN15" s="503"/>
      <c r="BO15" s="503"/>
      <c r="BP15" s="503"/>
      <c r="BQ15" s="503"/>
      <c r="BR15" s="503"/>
      <c r="BS15" s="503"/>
      <c r="BT15" s="503"/>
      <c r="BU15" s="503"/>
      <c r="BV15" s="503"/>
      <c r="BW15" s="503"/>
      <c r="BX15" s="503"/>
      <c r="BY15" s="503"/>
      <c r="BZ15" s="503"/>
      <c r="CA15" s="503"/>
      <c r="CB15" s="503"/>
      <c r="CC15" s="503"/>
      <c r="CD15" s="503"/>
      <c r="CE15" s="503"/>
      <c r="CF15" s="503"/>
      <c r="CG15" s="503"/>
      <c r="CH15" s="503"/>
      <c r="CI15" s="503"/>
      <c r="CJ15" s="503"/>
      <c r="CK15" s="503"/>
      <c r="CL15" s="503"/>
      <c r="CM15" s="503"/>
      <c r="CN15" s="503"/>
      <c r="CO15" s="503"/>
      <c r="CP15" s="503"/>
      <c r="CQ15" s="503"/>
      <c r="CR15" s="503"/>
      <c r="CS15" s="503"/>
      <c r="CT15" s="503"/>
      <c r="CU15" s="503"/>
      <c r="CV15" s="503"/>
      <c r="CW15" s="503"/>
      <c r="CX15" s="503"/>
      <c r="CY15" s="503"/>
      <c r="CZ15" s="503"/>
      <c r="DA15" s="503"/>
      <c r="DB15" s="503"/>
      <c r="DC15" s="503"/>
      <c r="DD15" s="503"/>
      <c r="DE15" s="503"/>
      <c r="DF15" s="503"/>
      <c r="DG15" s="503"/>
      <c r="DH15" s="503"/>
      <c r="DI15" s="503"/>
      <c r="DJ15" s="503"/>
      <c r="DK15" s="503"/>
      <c r="DL15" s="503"/>
      <c r="DM15" s="503"/>
      <c r="DN15" s="503"/>
      <c r="DO15" s="503"/>
      <c r="DP15" s="503"/>
      <c r="DQ15" s="503"/>
      <c r="DR15" s="503"/>
      <c r="DS15" s="503"/>
      <c r="DT15" s="503"/>
      <c r="DU15" s="503"/>
      <c r="DV15" s="503"/>
      <c r="DW15" s="503"/>
      <c r="DX15" s="503"/>
      <c r="DY15" s="503"/>
      <c r="DZ15" s="503"/>
      <c r="EA15" s="503"/>
      <c r="EB15" s="503"/>
      <c r="EC15" s="503"/>
      <c r="ED15" s="503"/>
      <c r="EE15" s="503"/>
      <c r="EF15" s="503"/>
      <c r="EG15" s="503"/>
      <c r="EH15" s="503"/>
      <c r="EI15" s="503"/>
      <c r="EJ15" s="503"/>
      <c r="EK15" s="503"/>
      <c r="EL15" s="503"/>
      <c r="EM15" s="503"/>
      <c r="EN15" s="503"/>
      <c r="EO15" s="503"/>
      <c r="EP15" s="503"/>
      <c r="EQ15" s="503"/>
      <c r="ER15" s="503"/>
      <c r="ES15" s="503"/>
      <c r="ET15" s="503"/>
      <c r="EU15" s="503"/>
      <c r="EV15" s="503"/>
      <c r="EW15" s="503"/>
      <c r="EX15" s="503"/>
      <c r="EY15" s="503"/>
      <c r="EZ15" s="503"/>
      <c r="FA15" s="503"/>
      <c r="FB15" s="503"/>
      <c r="FC15" s="503"/>
      <c r="FD15" s="503"/>
      <c r="FE15" s="503"/>
      <c r="FF15" s="503"/>
      <c r="FG15" s="503"/>
      <c r="FH15" s="503"/>
      <c r="FI15" s="503"/>
      <c r="FJ15" s="503"/>
      <c r="FK15" s="503"/>
      <c r="FL15" s="503"/>
      <c r="FM15" s="503"/>
      <c r="FN15" s="503"/>
      <c r="FO15" s="503"/>
      <c r="FP15" s="503"/>
      <c r="FQ15" s="503"/>
      <c r="FR15" s="503"/>
      <c r="FS15" s="503"/>
      <c r="FT15" s="503"/>
      <c r="FU15" s="503"/>
      <c r="FV15" s="503"/>
      <c r="FW15" s="503"/>
      <c r="FX15" s="503"/>
      <c r="FY15" s="503"/>
      <c r="FZ15" s="503"/>
      <c r="GA15" s="503"/>
      <c r="GB15" s="503"/>
      <c r="GC15" s="503"/>
      <c r="GD15" s="503"/>
      <c r="GE15" s="503"/>
      <c r="GF15" s="503"/>
      <c r="GG15" s="503"/>
      <c r="GH15" s="503"/>
      <c r="GI15" s="503"/>
      <c r="GJ15" s="503"/>
      <c r="GK15" s="503"/>
      <c r="GL15" s="503"/>
      <c r="GM15" s="503"/>
      <c r="GN15" s="503"/>
      <c r="GO15" s="503"/>
      <c r="GP15" s="503"/>
      <c r="GQ15" s="503"/>
      <c r="GR15" s="503"/>
      <c r="GS15" s="503"/>
      <c r="GT15" s="503"/>
      <c r="GU15" s="503"/>
      <c r="GV15" s="503"/>
      <c r="GW15" s="503"/>
      <c r="GX15" s="503"/>
      <c r="GY15" s="503"/>
      <c r="GZ15" s="503"/>
      <c r="HA15" s="503"/>
      <c r="HB15" s="503"/>
      <c r="HC15" s="503"/>
      <c r="HD15" s="503"/>
      <c r="HE15" s="503"/>
      <c r="HF15" s="503"/>
      <c r="HG15" s="503"/>
      <c r="HH15" s="503"/>
      <c r="HI15" s="503"/>
      <c r="HJ15" s="503"/>
      <c r="HK15" s="503"/>
      <c r="HL15" s="503"/>
      <c r="HM15" s="503"/>
      <c r="HN15" s="503"/>
      <c r="HO15" s="503"/>
      <c r="HP15" s="503"/>
      <c r="HQ15" s="503"/>
      <c r="HR15" s="503"/>
      <c r="HS15" s="503"/>
      <c r="HT15" s="503"/>
      <c r="HU15" s="503"/>
      <c r="HV15" s="503"/>
      <c r="HW15" s="503"/>
      <c r="HX15" s="503"/>
      <c r="HY15" s="503"/>
      <c r="HZ15" s="503"/>
      <c r="IA15" s="503"/>
      <c r="IB15" s="503"/>
      <c r="IC15" s="503"/>
      <c r="ID15" s="503"/>
      <c r="IE15" s="503"/>
      <c r="IF15" s="503"/>
      <c r="IG15" s="503"/>
      <c r="IH15" s="503"/>
      <c r="II15" s="503"/>
      <c r="IJ15" s="503"/>
      <c r="IK15" s="503"/>
      <c r="IL15" s="503"/>
      <c r="IM15" s="503"/>
      <c r="IN15" s="503"/>
      <c r="IO15" s="503"/>
      <c r="IP15" s="503"/>
      <c r="IQ15" s="503"/>
      <c r="IR15" s="503"/>
      <c r="IS15" s="503"/>
      <c r="IT15" s="503"/>
      <c r="IU15" s="503"/>
      <c r="IV15" s="503"/>
      <c r="IW15" s="503"/>
    </row>
    <row r="16" customFormat="false" ht="20.1" hidden="false" customHeight="true" outlineLevel="0" collapsed="false">
      <c r="A16" s="505" t="s">
        <v>485</v>
      </c>
      <c r="B16" s="506"/>
      <c r="C16" s="507" t="s">
        <v>486</v>
      </c>
      <c r="D16" s="508"/>
      <c r="E16" s="509" t="s">
        <v>487</v>
      </c>
      <c r="F16" s="510"/>
      <c r="G16" s="511" t="s">
        <v>488</v>
      </c>
      <c r="H16" s="510"/>
      <c r="I16" s="511" t="s">
        <v>489</v>
      </c>
      <c r="J16" s="512"/>
      <c r="K16" s="513" t="s">
        <v>490</v>
      </c>
      <c r="L16" s="513"/>
      <c r="M16" s="513"/>
      <c r="N16" s="513"/>
      <c r="O16" s="513"/>
      <c r="P16" s="513"/>
      <c r="Q16" s="513"/>
      <c r="R16" s="513"/>
      <c r="S16" s="513"/>
      <c r="T16" s="513"/>
      <c r="U16" s="514" t="s">
        <v>491</v>
      </c>
      <c r="V16" s="514"/>
      <c r="W16" s="514"/>
      <c r="X16" s="514"/>
      <c r="Y16" s="514"/>
      <c r="Z16" s="514"/>
      <c r="AA16" s="515" t="s">
        <v>492</v>
      </c>
      <c r="AB16" s="516"/>
      <c r="AC16" s="517" t="s">
        <v>431</v>
      </c>
      <c r="AD16" s="493"/>
      <c r="AE16" s="518" t="s">
        <v>493</v>
      </c>
      <c r="AF16" s="493"/>
      <c r="AG16" s="493"/>
      <c r="AH16" s="493"/>
      <c r="AI16" s="493"/>
      <c r="AJ16" s="493"/>
      <c r="AK16" s="493"/>
      <c r="AL16" s="493"/>
      <c r="AM16" s="493"/>
      <c r="AN16" s="493"/>
      <c r="AO16" s="493"/>
      <c r="AP16" s="493"/>
      <c r="AQ16" s="493"/>
      <c r="AR16" s="493"/>
      <c r="AS16" s="493"/>
      <c r="AT16" s="493"/>
      <c r="AU16" s="493"/>
      <c r="AV16" s="493"/>
      <c r="AW16" s="493"/>
      <c r="AX16" s="493"/>
      <c r="AY16" s="493"/>
      <c r="AZ16" s="493"/>
      <c r="BA16" s="493"/>
      <c r="BB16" s="493"/>
      <c r="BC16" s="493"/>
      <c r="BD16" s="493"/>
      <c r="BE16" s="493"/>
      <c r="BF16" s="493"/>
      <c r="BG16" s="493"/>
      <c r="BH16" s="493"/>
      <c r="BI16" s="493"/>
      <c r="BJ16" s="493"/>
      <c r="BK16" s="493"/>
      <c r="BL16" s="493"/>
      <c r="BM16" s="493"/>
      <c r="BN16" s="493"/>
      <c r="BO16" s="493"/>
      <c r="BP16" s="493"/>
      <c r="BQ16" s="493"/>
      <c r="BR16" s="493"/>
      <c r="BS16" s="493"/>
      <c r="BT16" s="493"/>
      <c r="BU16" s="493"/>
      <c r="BV16" s="493"/>
      <c r="BW16" s="493"/>
      <c r="BX16" s="493"/>
      <c r="BY16" s="493"/>
      <c r="BZ16" s="493"/>
      <c r="CA16" s="493"/>
      <c r="CB16" s="493"/>
      <c r="CC16" s="493"/>
      <c r="CD16" s="493"/>
      <c r="CE16" s="493"/>
      <c r="CF16" s="493"/>
      <c r="CG16" s="493"/>
      <c r="CH16" s="493"/>
      <c r="CI16" s="493"/>
      <c r="CJ16" s="493"/>
      <c r="CK16" s="493"/>
      <c r="CL16" s="493"/>
      <c r="CM16" s="493"/>
      <c r="CN16" s="493"/>
      <c r="CO16" s="493"/>
      <c r="CP16" s="493"/>
      <c r="CQ16" s="493"/>
      <c r="CR16" s="493"/>
      <c r="CS16" s="493"/>
      <c r="CT16" s="493"/>
      <c r="CU16" s="493"/>
      <c r="CV16" s="493"/>
      <c r="CW16" s="493"/>
      <c r="CX16" s="493"/>
      <c r="CY16" s="493"/>
      <c r="CZ16" s="493"/>
      <c r="DA16" s="493"/>
      <c r="DB16" s="493"/>
      <c r="DC16" s="493"/>
      <c r="DD16" s="493"/>
      <c r="DE16" s="493"/>
      <c r="DF16" s="493"/>
      <c r="DG16" s="493"/>
      <c r="DH16" s="493"/>
      <c r="DI16" s="493"/>
      <c r="DJ16" s="493"/>
      <c r="DK16" s="493"/>
      <c r="DL16" s="493"/>
      <c r="DM16" s="493"/>
      <c r="DN16" s="493"/>
      <c r="DO16" s="493"/>
      <c r="DP16" s="493"/>
      <c r="DQ16" s="493"/>
      <c r="DR16" s="493"/>
      <c r="DS16" s="493"/>
      <c r="DT16" s="493"/>
      <c r="DU16" s="493"/>
      <c r="DV16" s="493"/>
      <c r="DW16" s="493"/>
      <c r="DX16" s="493"/>
      <c r="DY16" s="493"/>
      <c r="DZ16" s="493"/>
      <c r="EA16" s="493"/>
      <c r="EB16" s="493"/>
      <c r="EC16" s="493"/>
      <c r="ED16" s="493"/>
      <c r="EE16" s="493"/>
      <c r="EF16" s="493"/>
      <c r="EG16" s="493"/>
      <c r="EH16" s="493"/>
      <c r="EI16" s="493"/>
      <c r="EJ16" s="493"/>
      <c r="EK16" s="493"/>
      <c r="EL16" s="493"/>
      <c r="EM16" s="493"/>
      <c r="EN16" s="493"/>
      <c r="EO16" s="493"/>
      <c r="EP16" s="493"/>
      <c r="EQ16" s="493"/>
      <c r="ER16" s="493"/>
      <c r="ES16" s="493"/>
      <c r="ET16" s="493"/>
      <c r="EU16" s="493"/>
      <c r="EV16" s="493"/>
      <c r="EW16" s="493"/>
      <c r="EX16" s="493"/>
      <c r="EY16" s="493"/>
      <c r="EZ16" s="493"/>
      <c r="FA16" s="493"/>
      <c r="FB16" s="493"/>
      <c r="FC16" s="493"/>
      <c r="FD16" s="493"/>
      <c r="FE16" s="493"/>
      <c r="FF16" s="493"/>
      <c r="FG16" s="493"/>
      <c r="FH16" s="493"/>
      <c r="FI16" s="493"/>
      <c r="FJ16" s="493"/>
      <c r="FK16" s="493"/>
      <c r="FL16" s="493"/>
      <c r="FM16" s="493"/>
      <c r="FN16" s="493"/>
      <c r="FO16" s="493"/>
      <c r="FP16" s="493"/>
      <c r="FQ16" s="493"/>
      <c r="FR16" s="493"/>
      <c r="FS16" s="493"/>
      <c r="FT16" s="493"/>
      <c r="FU16" s="493"/>
      <c r="FV16" s="493"/>
      <c r="FW16" s="493"/>
      <c r="FX16" s="493"/>
      <c r="FY16" s="493"/>
      <c r="FZ16" s="493"/>
      <c r="GA16" s="493"/>
      <c r="GB16" s="493"/>
      <c r="GC16" s="493"/>
      <c r="GD16" s="493"/>
      <c r="GE16" s="493"/>
      <c r="GF16" s="493"/>
      <c r="GG16" s="493"/>
      <c r="GH16" s="493"/>
      <c r="GI16" s="493"/>
      <c r="GJ16" s="493"/>
      <c r="GK16" s="493"/>
      <c r="GL16" s="493"/>
      <c r="GM16" s="493"/>
      <c r="GN16" s="493"/>
      <c r="GO16" s="493"/>
      <c r="GP16" s="493"/>
      <c r="GQ16" s="493"/>
      <c r="GR16" s="493"/>
      <c r="GS16" s="493"/>
      <c r="GT16" s="493"/>
      <c r="GU16" s="493"/>
      <c r="GV16" s="493"/>
      <c r="GW16" s="493"/>
      <c r="GX16" s="493"/>
      <c r="GY16" s="493"/>
      <c r="GZ16" s="493"/>
      <c r="HA16" s="493"/>
      <c r="HB16" s="493"/>
      <c r="HC16" s="493"/>
      <c r="HD16" s="493"/>
      <c r="HE16" s="493"/>
      <c r="HF16" s="493"/>
      <c r="HG16" s="493"/>
      <c r="HH16" s="493"/>
      <c r="HI16" s="493"/>
      <c r="HJ16" s="493"/>
      <c r="HK16" s="493"/>
      <c r="HL16" s="493"/>
      <c r="HM16" s="493"/>
      <c r="HN16" s="493"/>
      <c r="HO16" s="493"/>
      <c r="HP16" s="493"/>
      <c r="HQ16" s="493"/>
      <c r="HR16" s="493"/>
      <c r="HS16" s="493"/>
      <c r="HT16" s="493"/>
      <c r="HU16" s="493"/>
      <c r="HV16" s="493"/>
      <c r="HW16" s="493"/>
      <c r="HX16" s="493"/>
      <c r="HY16" s="493"/>
      <c r="HZ16" s="493"/>
      <c r="IA16" s="493"/>
      <c r="IB16" s="493"/>
      <c r="IC16" s="493"/>
      <c r="ID16" s="493"/>
      <c r="IE16" s="493"/>
      <c r="IF16" s="493"/>
      <c r="IG16" s="493"/>
      <c r="IH16" s="493"/>
      <c r="II16" s="493"/>
      <c r="IJ16" s="493"/>
      <c r="IK16" s="493"/>
      <c r="IL16" s="493"/>
      <c r="IM16" s="493"/>
      <c r="IN16" s="493"/>
      <c r="IO16" s="493"/>
      <c r="IP16" s="493"/>
      <c r="IQ16" s="493"/>
      <c r="IR16" s="493"/>
      <c r="IS16" s="493"/>
      <c r="IT16" s="493"/>
      <c r="IU16" s="493"/>
      <c r="IV16" s="493"/>
      <c r="IW16" s="493"/>
    </row>
    <row r="17" customFormat="false" ht="20.1" hidden="false" customHeight="true" outlineLevel="0" collapsed="false">
      <c r="A17" s="519" t="s">
        <v>494</v>
      </c>
      <c r="B17" s="520"/>
      <c r="C17" s="521" t="s">
        <v>495</v>
      </c>
      <c r="D17" s="522"/>
      <c r="E17" s="523" t="s">
        <v>496</v>
      </c>
      <c r="F17" s="524"/>
      <c r="G17" s="525" t="s">
        <v>497</v>
      </c>
      <c r="H17" s="524"/>
      <c r="I17" s="525" t="s">
        <v>498</v>
      </c>
      <c r="J17" s="524"/>
      <c r="K17" s="526" t="s">
        <v>80</v>
      </c>
      <c r="L17" s="527"/>
      <c r="M17" s="526" t="s">
        <v>499</v>
      </c>
      <c r="N17" s="527"/>
      <c r="O17" s="526" t="s">
        <v>500</v>
      </c>
      <c r="P17" s="527"/>
      <c r="Q17" s="526" t="s">
        <v>501</v>
      </c>
      <c r="R17" s="527"/>
      <c r="S17" s="526" t="s">
        <v>502</v>
      </c>
      <c r="T17" s="527"/>
      <c r="U17" s="526" t="s">
        <v>503</v>
      </c>
      <c r="V17" s="527"/>
      <c r="W17" s="526" t="s">
        <v>504</v>
      </c>
      <c r="X17" s="527"/>
      <c r="Y17" s="526" t="s">
        <v>505</v>
      </c>
      <c r="Z17" s="528"/>
      <c r="AA17" s="529" t="s">
        <v>506</v>
      </c>
      <c r="AB17" s="530"/>
      <c r="AC17" s="531" t="s">
        <v>507</v>
      </c>
      <c r="AD17" s="493"/>
      <c r="AE17" s="532" t="s">
        <v>508</v>
      </c>
      <c r="AF17" s="493"/>
      <c r="AG17" s="493"/>
      <c r="AH17" s="493"/>
      <c r="AI17" s="493"/>
      <c r="AJ17" s="493"/>
      <c r="AK17" s="493"/>
      <c r="AL17" s="493"/>
      <c r="AM17" s="493"/>
      <c r="AN17" s="493"/>
      <c r="AO17" s="493"/>
      <c r="AP17" s="493"/>
      <c r="AQ17" s="493"/>
      <c r="AR17" s="493"/>
      <c r="AS17" s="493"/>
      <c r="AT17" s="493"/>
      <c r="AU17" s="493"/>
      <c r="AV17" s="493"/>
      <c r="AW17" s="493"/>
      <c r="AX17" s="493"/>
      <c r="AY17" s="493"/>
      <c r="AZ17" s="493"/>
      <c r="BA17" s="493"/>
      <c r="BB17" s="493"/>
      <c r="BC17" s="493"/>
      <c r="BD17" s="493"/>
      <c r="BE17" s="493"/>
      <c r="BF17" s="493"/>
      <c r="BG17" s="493"/>
      <c r="BH17" s="493"/>
      <c r="BI17" s="493"/>
      <c r="BJ17" s="493"/>
      <c r="BK17" s="493"/>
      <c r="BL17" s="493"/>
      <c r="BM17" s="493"/>
      <c r="BN17" s="493"/>
      <c r="BO17" s="493"/>
      <c r="BP17" s="493"/>
      <c r="BQ17" s="493"/>
      <c r="BR17" s="493"/>
      <c r="BS17" s="493"/>
      <c r="BT17" s="493"/>
      <c r="BU17" s="493"/>
      <c r="BV17" s="493"/>
      <c r="BW17" s="493"/>
      <c r="BX17" s="493"/>
      <c r="BY17" s="493"/>
      <c r="BZ17" s="493"/>
      <c r="CA17" s="493"/>
      <c r="CB17" s="493"/>
      <c r="CC17" s="493"/>
      <c r="CD17" s="493"/>
      <c r="CE17" s="493"/>
      <c r="CF17" s="493"/>
      <c r="CG17" s="493"/>
      <c r="CH17" s="493"/>
      <c r="CI17" s="493"/>
      <c r="CJ17" s="493"/>
      <c r="CK17" s="493"/>
      <c r="CL17" s="493"/>
      <c r="CM17" s="493"/>
      <c r="CN17" s="493"/>
      <c r="CO17" s="493"/>
      <c r="CP17" s="493"/>
      <c r="CQ17" s="493"/>
      <c r="CR17" s="493"/>
      <c r="CS17" s="493"/>
      <c r="CT17" s="493"/>
      <c r="CU17" s="493"/>
      <c r="CV17" s="493"/>
      <c r="CW17" s="493"/>
      <c r="CX17" s="493"/>
      <c r="CY17" s="493"/>
      <c r="CZ17" s="493"/>
      <c r="DA17" s="493"/>
      <c r="DB17" s="493"/>
      <c r="DC17" s="493"/>
      <c r="DD17" s="493"/>
      <c r="DE17" s="493"/>
      <c r="DF17" s="493"/>
      <c r="DG17" s="493"/>
      <c r="DH17" s="493"/>
      <c r="DI17" s="493"/>
      <c r="DJ17" s="493"/>
      <c r="DK17" s="493"/>
      <c r="DL17" s="493"/>
      <c r="DM17" s="493"/>
      <c r="DN17" s="493"/>
      <c r="DO17" s="493"/>
      <c r="DP17" s="493"/>
      <c r="DQ17" s="493"/>
      <c r="DR17" s="493"/>
      <c r="DS17" s="493"/>
      <c r="DT17" s="493"/>
      <c r="DU17" s="493"/>
      <c r="DV17" s="493"/>
      <c r="DW17" s="493"/>
      <c r="DX17" s="493"/>
      <c r="DY17" s="493"/>
      <c r="DZ17" s="493"/>
      <c r="EA17" s="493"/>
      <c r="EB17" s="493"/>
      <c r="EC17" s="493"/>
      <c r="ED17" s="493"/>
      <c r="EE17" s="493"/>
      <c r="EF17" s="493"/>
      <c r="EG17" s="493"/>
      <c r="EH17" s="493"/>
      <c r="EI17" s="493"/>
      <c r="EJ17" s="493"/>
      <c r="EK17" s="493"/>
      <c r="EL17" s="493"/>
      <c r="EM17" s="493"/>
      <c r="EN17" s="493"/>
      <c r="EO17" s="493"/>
      <c r="EP17" s="493"/>
      <c r="EQ17" s="493"/>
      <c r="ER17" s="493"/>
      <c r="ES17" s="493"/>
      <c r="ET17" s="493"/>
      <c r="EU17" s="493"/>
      <c r="EV17" s="493"/>
      <c r="EW17" s="493"/>
      <c r="EX17" s="493"/>
      <c r="EY17" s="493"/>
      <c r="EZ17" s="493"/>
      <c r="FA17" s="493"/>
      <c r="FB17" s="493"/>
      <c r="FC17" s="493"/>
      <c r="FD17" s="493"/>
      <c r="FE17" s="493"/>
      <c r="FF17" s="493"/>
      <c r="FG17" s="493"/>
      <c r="FH17" s="493"/>
      <c r="FI17" s="493"/>
      <c r="FJ17" s="493"/>
      <c r="FK17" s="493"/>
      <c r="FL17" s="493"/>
      <c r="FM17" s="493"/>
      <c r="FN17" s="493"/>
      <c r="FO17" s="493"/>
      <c r="FP17" s="493"/>
      <c r="FQ17" s="493"/>
      <c r="FR17" s="493"/>
      <c r="FS17" s="493"/>
      <c r="FT17" s="493"/>
      <c r="FU17" s="493"/>
      <c r="FV17" s="493"/>
      <c r="FW17" s="493"/>
      <c r="FX17" s="493"/>
      <c r="FY17" s="493"/>
      <c r="FZ17" s="493"/>
      <c r="GA17" s="493"/>
      <c r="GB17" s="493"/>
      <c r="GC17" s="493"/>
      <c r="GD17" s="493"/>
      <c r="GE17" s="493"/>
      <c r="GF17" s="493"/>
      <c r="GG17" s="493"/>
      <c r="GH17" s="493"/>
      <c r="GI17" s="493"/>
      <c r="GJ17" s="493"/>
      <c r="GK17" s="493"/>
      <c r="GL17" s="493"/>
      <c r="GM17" s="493"/>
      <c r="GN17" s="493"/>
      <c r="GO17" s="493"/>
      <c r="GP17" s="493"/>
      <c r="GQ17" s="493"/>
      <c r="GR17" s="493"/>
      <c r="GS17" s="493"/>
      <c r="GT17" s="493"/>
      <c r="GU17" s="493"/>
      <c r="GV17" s="493"/>
      <c r="GW17" s="493"/>
      <c r="GX17" s="493"/>
      <c r="GY17" s="493"/>
      <c r="GZ17" s="493"/>
      <c r="HA17" s="493"/>
      <c r="HB17" s="493"/>
      <c r="HC17" s="493"/>
      <c r="HD17" s="493"/>
      <c r="HE17" s="493"/>
      <c r="HF17" s="493"/>
      <c r="HG17" s="493"/>
      <c r="HH17" s="493"/>
      <c r="HI17" s="493"/>
      <c r="HJ17" s="493"/>
      <c r="HK17" s="493"/>
      <c r="HL17" s="493"/>
      <c r="HM17" s="493"/>
      <c r="HN17" s="493"/>
      <c r="HO17" s="493"/>
      <c r="HP17" s="493"/>
      <c r="HQ17" s="493"/>
      <c r="HR17" s="493"/>
      <c r="HS17" s="493"/>
      <c r="HT17" s="493"/>
      <c r="HU17" s="493"/>
      <c r="HV17" s="493"/>
      <c r="HW17" s="493"/>
      <c r="HX17" s="493"/>
      <c r="HY17" s="493"/>
      <c r="HZ17" s="493"/>
      <c r="IA17" s="493"/>
      <c r="IB17" s="493"/>
      <c r="IC17" s="493"/>
      <c r="ID17" s="493"/>
      <c r="IE17" s="493"/>
      <c r="IF17" s="493"/>
      <c r="IG17" s="493"/>
      <c r="IH17" s="493"/>
      <c r="II17" s="493"/>
      <c r="IJ17" s="493"/>
      <c r="IK17" s="493"/>
      <c r="IL17" s="493"/>
      <c r="IM17" s="493"/>
      <c r="IN17" s="493"/>
      <c r="IO17" s="493"/>
      <c r="IP17" s="493"/>
      <c r="IQ17" s="493"/>
      <c r="IR17" s="493"/>
      <c r="IS17" s="493"/>
      <c r="IT17" s="493"/>
      <c r="IU17" s="493"/>
      <c r="IV17" s="493"/>
      <c r="IW17" s="493"/>
    </row>
    <row r="18" customFormat="false" ht="20.1" hidden="false" customHeight="true" outlineLevel="0" collapsed="false">
      <c r="A18" s="0"/>
      <c r="B18" s="533"/>
      <c r="C18" s="534"/>
      <c r="D18" s="485"/>
      <c r="E18" s="535"/>
      <c r="F18" s="485"/>
      <c r="G18" s="535"/>
      <c r="H18" s="485"/>
      <c r="I18" s="535"/>
      <c r="J18" s="485"/>
      <c r="K18" s="483"/>
      <c r="L18" s="483"/>
      <c r="M18" s="483"/>
      <c r="N18" s="483"/>
      <c r="O18" s="483"/>
      <c r="P18" s="483"/>
      <c r="Q18" s="483"/>
      <c r="R18" s="483"/>
      <c r="S18" s="483"/>
      <c r="T18" s="483"/>
      <c r="U18" s="483"/>
      <c r="V18" s="483"/>
      <c r="W18" s="483"/>
      <c r="X18" s="483"/>
      <c r="Y18" s="483"/>
      <c r="Z18" s="536"/>
      <c r="AA18" s="537"/>
      <c r="AB18" s="536"/>
      <c r="AC18" s="536"/>
    </row>
    <row r="19" customFormat="false" ht="39.95" hidden="false" customHeight="true" outlineLevel="0" collapsed="false">
      <c r="A19" s="538" t="s">
        <v>509</v>
      </c>
      <c r="B19" s="539"/>
      <c r="C19" s="540"/>
      <c r="D19" s="540"/>
      <c r="E19" s="541"/>
      <c r="F19" s="541"/>
      <c r="G19" s="541"/>
      <c r="H19" s="541"/>
      <c r="I19" s="541"/>
      <c r="J19" s="541"/>
      <c r="K19" s="542"/>
      <c r="L19" s="543"/>
      <c r="M19" s="543"/>
      <c r="N19" s="543"/>
      <c r="O19" s="543"/>
      <c r="P19" s="543"/>
      <c r="Q19" s="543"/>
      <c r="R19" s="543"/>
      <c r="S19" s="543"/>
      <c r="T19" s="543"/>
      <c r="U19" s="543"/>
      <c r="V19" s="543"/>
      <c r="W19" s="543"/>
      <c r="X19" s="543"/>
      <c r="Y19" s="543"/>
      <c r="Z19" s="543"/>
      <c r="AA19" s="543"/>
      <c r="AB19" s="543"/>
      <c r="AC19" s="543"/>
      <c r="AD19" s="543"/>
      <c r="AE19" s="543"/>
      <c r="AF19" s="543"/>
      <c r="AG19" s="543"/>
      <c r="AH19" s="543"/>
      <c r="AI19" s="543"/>
      <c r="AJ19" s="543"/>
      <c r="AK19" s="543"/>
      <c r="AL19" s="543"/>
      <c r="AM19" s="543"/>
      <c r="AN19" s="543"/>
      <c r="AO19" s="543"/>
      <c r="AP19" s="543"/>
      <c r="AQ19" s="543"/>
      <c r="AR19" s="543"/>
      <c r="AS19" s="543"/>
      <c r="AT19" s="543"/>
      <c r="AU19" s="543"/>
      <c r="AV19" s="543"/>
      <c r="AW19" s="543"/>
      <c r="AX19" s="543"/>
      <c r="AY19" s="543"/>
      <c r="AZ19" s="543"/>
      <c r="BA19" s="543"/>
      <c r="BB19" s="543"/>
      <c r="BC19" s="543"/>
      <c r="BD19" s="543"/>
      <c r="BE19" s="543"/>
      <c r="BF19" s="543"/>
      <c r="BG19" s="543"/>
      <c r="BH19" s="543"/>
      <c r="BI19" s="543"/>
      <c r="BJ19" s="543"/>
      <c r="BK19" s="543"/>
      <c r="BL19" s="543"/>
      <c r="BM19" s="543"/>
      <c r="BN19" s="543"/>
      <c r="BO19" s="543"/>
      <c r="BP19" s="543"/>
      <c r="BQ19" s="543"/>
      <c r="BR19" s="543"/>
      <c r="BS19" s="543"/>
      <c r="BT19" s="543"/>
      <c r="BU19" s="543"/>
      <c r="BV19" s="543"/>
      <c r="BW19" s="543"/>
      <c r="BX19" s="543"/>
      <c r="BY19" s="543"/>
      <c r="BZ19" s="543"/>
      <c r="CA19" s="543"/>
      <c r="CB19" s="543"/>
      <c r="CC19" s="543"/>
      <c r="CD19" s="543"/>
      <c r="CE19" s="543"/>
      <c r="CF19" s="543"/>
      <c r="CG19" s="543"/>
      <c r="CH19" s="543"/>
      <c r="CI19" s="543"/>
      <c r="CJ19" s="543"/>
      <c r="CK19" s="543"/>
      <c r="CL19" s="543"/>
      <c r="CM19" s="543"/>
      <c r="CN19" s="543"/>
      <c r="CO19" s="543"/>
      <c r="CP19" s="543"/>
      <c r="CQ19" s="543"/>
      <c r="CR19" s="543"/>
      <c r="CS19" s="543"/>
      <c r="CT19" s="543"/>
      <c r="CU19" s="543"/>
      <c r="CV19" s="543"/>
      <c r="CW19" s="543"/>
      <c r="CX19" s="543"/>
      <c r="CY19" s="543"/>
      <c r="CZ19" s="543"/>
      <c r="DA19" s="543"/>
      <c r="DB19" s="543"/>
      <c r="DC19" s="543"/>
      <c r="DD19" s="543"/>
      <c r="DE19" s="543"/>
      <c r="DF19" s="543"/>
      <c r="DG19" s="543"/>
      <c r="DH19" s="543"/>
      <c r="DI19" s="543"/>
      <c r="DJ19" s="543"/>
      <c r="DK19" s="543"/>
      <c r="DL19" s="543"/>
      <c r="DM19" s="543"/>
      <c r="DN19" s="543"/>
      <c r="DO19" s="543"/>
      <c r="DP19" s="543"/>
      <c r="DQ19" s="543"/>
      <c r="DR19" s="543"/>
      <c r="DS19" s="543"/>
      <c r="DT19" s="543"/>
      <c r="DU19" s="543"/>
      <c r="DV19" s="543"/>
      <c r="DW19" s="543"/>
      <c r="DX19" s="543"/>
      <c r="DY19" s="543"/>
      <c r="DZ19" s="543"/>
      <c r="EA19" s="543"/>
      <c r="EB19" s="543"/>
      <c r="EC19" s="543"/>
      <c r="ED19" s="543"/>
      <c r="EE19" s="543"/>
      <c r="EF19" s="543"/>
      <c r="EG19" s="543"/>
      <c r="EH19" s="543"/>
      <c r="EI19" s="543"/>
      <c r="EJ19" s="543"/>
      <c r="EK19" s="543"/>
      <c r="EL19" s="543"/>
      <c r="EM19" s="543"/>
      <c r="EN19" s="543"/>
      <c r="EO19" s="543"/>
      <c r="EP19" s="543"/>
      <c r="EQ19" s="543"/>
      <c r="ER19" s="543"/>
      <c r="ES19" s="543"/>
      <c r="ET19" s="543"/>
      <c r="EU19" s="543"/>
      <c r="EV19" s="543"/>
      <c r="EW19" s="543"/>
      <c r="EX19" s="543"/>
      <c r="EY19" s="543"/>
      <c r="EZ19" s="543"/>
      <c r="FA19" s="543"/>
      <c r="FB19" s="543"/>
      <c r="FC19" s="543"/>
      <c r="FD19" s="543"/>
      <c r="FE19" s="543"/>
      <c r="FF19" s="543"/>
      <c r="FG19" s="543"/>
      <c r="FH19" s="543"/>
      <c r="FI19" s="543"/>
      <c r="FJ19" s="543"/>
      <c r="FK19" s="543"/>
      <c r="FL19" s="543"/>
      <c r="FM19" s="543"/>
      <c r="FN19" s="543"/>
      <c r="FO19" s="543"/>
      <c r="FP19" s="543"/>
      <c r="FQ19" s="543"/>
      <c r="FR19" s="543"/>
      <c r="FS19" s="543"/>
      <c r="FT19" s="543"/>
      <c r="FU19" s="543"/>
      <c r="FV19" s="543"/>
      <c r="FW19" s="543"/>
      <c r="FX19" s="543"/>
      <c r="FY19" s="543"/>
      <c r="FZ19" s="543"/>
      <c r="GA19" s="543"/>
      <c r="GB19" s="543"/>
      <c r="GC19" s="543"/>
      <c r="GD19" s="543"/>
      <c r="GE19" s="543"/>
      <c r="GF19" s="543"/>
      <c r="GG19" s="543"/>
      <c r="GH19" s="543"/>
      <c r="GI19" s="543"/>
      <c r="GJ19" s="543"/>
      <c r="GK19" s="543"/>
      <c r="GL19" s="543"/>
      <c r="GM19" s="543"/>
      <c r="GN19" s="543"/>
      <c r="GO19" s="543"/>
      <c r="GP19" s="543"/>
      <c r="GQ19" s="543"/>
      <c r="GR19" s="543"/>
      <c r="GS19" s="543"/>
      <c r="GT19" s="543"/>
      <c r="GU19" s="543"/>
      <c r="GV19" s="543"/>
      <c r="GW19" s="543"/>
      <c r="GX19" s="543"/>
      <c r="GY19" s="543"/>
      <c r="GZ19" s="543"/>
      <c r="HA19" s="543"/>
      <c r="HB19" s="543"/>
      <c r="HC19" s="543"/>
      <c r="HD19" s="543"/>
      <c r="HE19" s="543"/>
      <c r="HF19" s="543"/>
      <c r="HG19" s="543"/>
      <c r="HH19" s="543"/>
      <c r="HI19" s="543"/>
      <c r="HJ19" s="543"/>
      <c r="HK19" s="543"/>
      <c r="HL19" s="543"/>
      <c r="HM19" s="543"/>
      <c r="HN19" s="543"/>
      <c r="HO19" s="543"/>
      <c r="HP19" s="543"/>
      <c r="HQ19" s="543"/>
      <c r="HR19" s="543"/>
      <c r="HS19" s="543"/>
      <c r="HT19" s="543"/>
      <c r="HU19" s="543"/>
      <c r="HV19" s="543"/>
      <c r="HW19" s="543"/>
      <c r="HX19" s="543"/>
      <c r="HY19" s="543"/>
      <c r="HZ19" s="543"/>
      <c r="IA19" s="543"/>
      <c r="IB19" s="543"/>
      <c r="IC19" s="543"/>
      <c r="ID19" s="543"/>
      <c r="IE19" s="543"/>
      <c r="IF19" s="543"/>
      <c r="IG19" s="543"/>
      <c r="IH19" s="543"/>
      <c r="II19" s="543"/>
      <c r="IJ19" s="543"/>
      <c r="IK19" s="543"/>
      <c r="IL19" s="543"/>
      <c r="IM19" s="543"/>
      <c r="IN19" s="543"/>
      <c r="IO19" s="543"/>
      <c r="IP19" s="543"/>
      <c r="IQ19" s="543"/>
      <c r="IR19" s="543"/>
      <c r="IS19" s="543"/>
      <c r="IT19" s="543"/>
      <c r="IU19" s="543"/>
      <c r="IV19" s="543"/>
      <c r="IW19" s="543"/>
    </row>
    <row r="20" customFormat="false" ht="24.95" hidden="false" customHeight="true" outlineLevel="0" collapsed="false">
      <c r="A20" s="544"/>
      <c r="B20" s="533"/>
      <c r="C20" s="545"/>
      <c r="D20" s="546"/>
      <c r="E20" s="547" t="n">
        <v>0</v>
      </c>
      <c r="F20" s="548"/>
      <c r="G20" s="547" t="n">
        <v>0</v>
      </c>
      <c r="H20" s="548"/>
      <c r="I20" s="544" t="n">
        <f aca="false">+E20+G20</f>
        <v>0</v>
      </c>
      <c r="J20" s="480"/>
      <c r="K20" s="547" t="n">
        <v>0</v>
      </c>
      <c r="L20" s="548"/>
      <c r="M20" s="547" t="n">
        <v>0</v>
      </c>
      <c r="N20" s="548"/>
      <c r="O20" s="547" t="n">
        <v>0</v>
      </c>
      <c r="P20" s="548"/>
      <c r="Q20" s="547" t="n">
        <v>0</v>
      </c>
      <c r="R20" s="548"/>
      <c r="S20" s="547" t="n">
        <v>0</v>
      </c>
      <c r="T20" s="548"/>
      <c r="U20" s="547" t="n">
        <v>0</v>
      </c>
      <c r="V20" s="548"/>
      <c r="W20" s="547" t="n">
        <v>0</v>
      </c>
      <c r="X20" s="548"/>
      <c r="Y20" s="547" t="n">
        <v>0</v>
      </c>
      <c r="Z20" s="548"/>
      <c r="AA20" s="547" t="n">
        <v>0</v>
      </c>
      <c r="AB20" s="548"/>
      <c r="AC20" s="549" t="n">
        <f aca="false">SUM(K20:AA20)</f>
        <v>0</v>
      </c>
      <c r="AE20" s="550"/>
    </row>
    <row r="21" customFormat="false" ht="24.95" hidden="false" customHeight="true" outlineLevel="0" collapsed="false">
      <c r="A21" s="544"/>
      <c r="B21" s="533"/>
      <c r="C21" s="545"/>
      <c r="D21" s="546"/>
      <c r="E21" s="547" t="n">
        <v>0</v>
      </c>
      <c r="F21" s="548"/>
      <c r="G21" s="547" t="n">
        <v>0</v>
      </c>
      <c r="H21" s="548"/>
      <c r="I21" s="544" t="n">
        <f aca="false">+E21+G21</f>
        <v>0</v>
      </c>
      <c r="J21" s="480"/>
      <c r="K21" s="547" t="n">
        <v>0</v>
      </c>
      <c r="L21" s="548"/>
      <c r="M21" s="547" t="n">
        <v>0</v>
      </c>
      <c r="N21" s="548"/>
      <c r="O21" s="547" t="n">
        <v>0</v>
      </c>
      <c r="P21" s="548"/>
      <c r="Q21" s="547" t="n">
        <v>0</v>
      </c>
      <c r="R21" s="548"/>
      <c r="S21" s="547" t="n">
        <v>0</v>
      </c>
      <c r="T21" s="548"/>
      <c r="U21" s="547" t="n">
        <v>0</v>
      </c>
      <c r="V21" s="548"/>
      <c r="W21" s="547" t="n">
        <v>0</v>
      </c>
      <c r="X21" s="548"/>
      <c r="Y21" s="547" t="n">
        <v>0</v>
      </c>
      <c r="Z21" s="548"/>
      <c r="AA21" s="547" t="n">
        <v>0</v>
      </c>
      <c r="AB21" s="548"/>
      <c r="AC21" s="549" t="n">
        <f aca="false">SUM(K21:AA21)</f>
        <v>0</v>
      </c>
      <c r="AE21" s="550"/>
    </row>
    <row r="22" customFormat="false" ht="24.95" hidden="false" customHeight="true" outlineLevel="0" collapsed="false">
      <c r="A22" s="544"/>
      <c r="B22" s="533"/>
      <c r="C22" s="545"/>
      <c r="D22" s="546"/>
      <c r="E22" s="547" t="n">
        <v>0</v>
      </c>
      <c r="F22" s="548"/>
      <c r="G22" s="547" t="n">
        <v>0</v>
      </c>
      <c r="H22" s="548"/>
      <c r="I22" s="544" t="n">
        <f aca="false">+E22+G22</f>
        <v>0</v>
      </c>
      <c r="J22" s="480"/>
      <c r="K22" s="547" t="n">
        <v>0</v>
      </c>
      <c r="L22" s="548"/>
      <c r="M22" s="547" t="n">
        <v>0</v>
      </c>
      <c r="N22" s="548"/>
      <c r="O22" s="547" t="n">
        <v>0</v>
      </c>
      <c r="P22" s="548"/>
      <c r="Q22" s="547" t="n">
        <v>0</v>
      </c>
      <c r="R22" s="548"/>
      <c r="S22" s="547" t="n">
        <v>0</v>
      </c>
      <c r="T22" s="548"/>
      <c r="U22" s="547" t="n">
        <v>0</v>
      </c>
      <c r="V22" s="548"/>
      <c r="W22" s="547" t="n">
        <v>0</v>
      </c>
      <c r="X22" s="548"/>
      <c r="Y22" s="547" t="n">
        <v>0</v>
      </c>
      <c r="Z22" s="548"/>
      <c r="AA22" s="547" t="n">
        <v>0</v>
      </c>
      <c r="AB22" s="548"/>
      <c r="AC22" s="549" t="n">
        <f aca="false">SUM(K22:AA22)</f>
        <v>0</v>
      </c>
      <c r="AE22" s="550"/>
    </row>
    <row r="23" customFormat="false" ht="24.95" hidden="false" customHeight="true" outlineLevel="0" collapsed="false">
      <c r="A23" s="544"/>
      <c r="B23" s="533"/>
      <c r="C23" s="545"/>
      <c r="D23" s="546"/>
      <c r="E23" s="547" t="n">
        <v>0</v>
      </c>
      <c r="F23" s="548"/>
      <c r="G23" s="547" t="n">
        <v>0</v>
      </c>
      <c r="H23" s="548"/>
      <c r="I23" s="544" t="n">
        <f aca="false">+E23+G23</f>
        <v>0</v>
      </c>
      <c r="J23" s="480"/>
      <c r="K23" s="547" t="n">
        <v>0</v>
      </c>
      <c r="L23" s="548"/>
      <c r="M23" s="547" t="n">
        <v>0</v>
      </c>
      <c r="N23" s="548"/>
      <c r="O23" s="547" t="n">
        <v>0</v>
      </c>
      <c r="P23" s="548"/>
      <c r="Q23" s="547" t="n">
        <v>0</v>
      </c>
      <c r="R23" s="548"/>
      <c r="S23" s="547" t="n">
        <v>0</v>
      </c>
      <c r="T23" s="548"/>
      <c r="U23" s="547" t="n">
        <v>0</v>
      </c>
      <c r="V23" s="548"/>
      <c r="W23" s="547" t="n">
        <v>0</v>
      </c>
      <c r="X23" s="548"/>
      <c r="Y23" s="547" t="n">
        <v>0</v>
      </c>
      <c r="Z23" s="548"/>
      <c r="AA23" s="547" t="n">
        <v>0</v>
      </c>
      <c r="AB23" s="548"/>
      <c r="AC23" s="549" t="n">
        <f aca="false">SUM(K23:AA23)</f>
        <v>0</v>
      </c>
      <c r="AE23" s="550"/>
    </row>
    <row r="24" customFormat="false" ht="24.95" hidden="false" customHeight="true" outlineLevel="0" collapsed="false">
      <c r="A24" s="544"/>
      <c r="B24" s="533"/>
      <c r="C24" s="545"/>
      <c r="D24" s="546"/>
      <c r="E24" s="547" t="n">
        <v>0</v>
      </c>
      <c r="F24" s="548"/>
      <c r="G24" s="547" t="n">
        <v>0</v>
      </c>
      <c r="H24" s="548"/>
      <c r="I24" s="544" t="n">
        <f aca="false">+E24+G24</f>
        <v>0</v>
      </c>
      <c r="J24" s="480"/>
      <c r="K24" s="547" t="n">
        <v>0</v>
      </c>
      <c r="L24" s="548"/>
      <c r="M24" s="547" t="n">
        <v>0</v>
      </c>
      <c r="N24" s="548"/>
      <c r="O24" s="547" t="n">
        <v>0</v>
      </c>
      <c r="P24" s="548"/>
      <c r="Q24" s="547" t="n">
        <v>0</v>
      </c>
      <c r="R24" s="548"/>
      <c r="S24" s="547" t="n">
        <v>0</v>
      </c>
      <c r="T24" s="548"/>
      <c r="U24" s="547" t="n">
        <v>0</v>
      </c>
      <c r="V24" s="548"/>
      <c r="W24" s="547" t="n">
        <v>0</v>
      </c>
      <c r="X24" s="548"/>
      <c r="Y24" s="547" t="n">
        <v>0</v>
      </c>
      <c r="Z24" s="548"/>
      <c r="AA24" s="547" t="n">
        <v>0</v>
      </c>
      <c r="AB24" s="548"/>
      <c r="AC24" s="549" t="n">
        <f aca="false">SUM(K24:AA24)</f>
        <v>0</v>
      </c>
      <c r="AE24" s="550"/>
    </row>
    <row r="25" customFormat="false" ht="24.95" hidden="false" customHeight="true" outlineLevel="0" collapsed="false">
      <c r="A25" s="544"/>
      <c r="B25" s="533"/>
      <c r="C25" s="545"/>
      <c r="D25" s="546"/>
      <c r="E25" s="547" t="n">
        <v>0</v>
      </c>
      <c r="F25" s="548"/>
      <c r="G25" s="547" t="n">
        <v>0</v>
      </c>
      <c r="H25" s="548"/>
      <c r="I25" s="544" t="n">
        <f aca="false">+E25+G25</f>
        <v>0</v>
      </c>
      <c r="J25" s="480"/>
      <c r="K25" s="547" t="n">
        <v>0</v>
      </c>
      <c r="L25" s="548"/>
      <c r="M25" s="547" t="n">
        <v>0</v>
      </c>
      <c r="N25" s="548"/>
      <c r="O25" s="547" t="n">
        <v>0</v>
      </c>
      <c r="P25" s="548"/>
      <c r="Q25" s="547" t="n">
        <v>0</v>
      </c>
      <c r="R25" s="548"/>
      <c r="S25" s="547" t="n">
        <v>0</v>
      </c>
      <c r="T25" s="548"/>
      <c r="U25" s="547" t="n">
        <v>0</v>
      </c>
      <c r="V25" s="548"/>
      <c r="W25" s="547" t="n">
        <v>0</v>
      </c>
      <c r="X25" s="548"/>
      <c r="Y25" s="547" t="n">
        <v>0</v>
      </c>
      <c r="Z25" s="548"/>
      <c r="AA25" s="547" t="n">
        <v>0</v>
      </c>
      <c r="AB25" s="548"/>
      <c r="AC25" s="549" t="n">
        <f aca="false">SUM(K25:AA25)</f>
        <v>0</v>
      </c>
      <c r="AE25" s="550"/>
    </row>
    <row r="26" customFormat="false" ht="24.95" hidden="false" customHeight="true" outlineLevel="0" collapsed="false">
      <c r="A26" s="544"/>
      <c r="B26" s="533"/>
      <c r="C26" s="545"/>
      <c r="D26" s="546"/>
      <c r="E26" s="547" t="n">
        <v>0</v>
      </c>
      <c r="F26" s="548"/>
      <c r="G26" s="547" t="n">
        <v>0</v>
      </c>
      <c r="H26" s="548"/>
      <c r="I26" s="544" t="n">
        <f aca="false">+E26+G26</f>
        <v>0</v>
      </c>
      <c r="J26" s="480"/>
      <c r="K26" s="547" t="n">
        <v>0</v>
      </c>
      <c r="L26" s="548"/>
      <c r="M26" s="547" t="n">
        <v>0</v>
      </c>
      <c r="N26" s="548"/>
      <c r="O26" s="547" t="n">
        <v>0</v>
      </c>
      <c r="P26" s="548"/>
      <c r="Q26" s="547" t="n">
        <v>0</v>
      </c>
      <c r="R26" s="548"/>
      <c r="S26" s="547" t="n">
        <v>0</v>
      </c>
      <c r="T26" s="548"/>
      <c r="U26" s="547" t="n">
        <v>0</v>
      </c>
      <c r="V26" s="548"/>
      <c r="W26" s="547" t="n">
        <v>0</v>
      </c>
      <c r="X26" s="548"/>
      <c r="Y26" s="547" t="n">
        <v>0</v>
      </c>
      <c r="Z26" s="548"/>
      <c r="AA26" s="547" t="n">
        <v>0</v>
      </c>
      <c r="AB26" s="548"/>
      <c r="AC26" s="549" t="n">
        <f aca="false">SUM(K26:AA26)</f>
        <v>0</v>
      </c>
      <c r="AE26" s="550"/>
    </row>
    <row r="27" customFormat="false" ht="24.95" hidden="false" customHeight="true" outlineLevel="0" collapsed="false">
      <c r="A27" s="544"/>
      <c r="B27" s="533"/>
      <c r="C27" s="545"/>
      <c r="D27" s="546"/>
      <c r="E27" s="547" t="n">
        <v>0</v>
      </c>
      <c r="F27" s="548"/>
      <c r="G27" s="547" t="n">
        <v>0</v>
      </c>
      <c r="H27" s="548"/>
      <c r="I27" s="544" t="n">
        <f aca="false">+E27+G27</f>
        <v>0</v>
      </c>
      <c r="J27" s="480"/>
      <c r="K27" s="547" t="n">
        <v>0</v>
      </c>
      <c r="L27" s="548"/>
      <c r="M27" s="547" t="n">
        <v>0</v>
      </c>
      <c r="N27" s="548"/>
      <c r="O27" s="547" t="n">
        <v>0</v>
      </c>
      <c r="P27" s="548"/>
      <c r="Q27" s="547" t="n">
        <v>0</v>
      </c>
      <c r="R27" s="548"/>
      <c r="S27" s="547" t="n">
        <v>0</v>
      </c>
      <c r="T27" s="548"/>
      <c r="U27" s="547" t="n">
        <v>0</v>
      </c>
      <c r="V27" s="548"/>
      <c r="W27" s="547" t="n">
        <v>0</v>
      </c>
      <c r="X27" s="548"/>
      <c r="Y27" s="547" t="n">
        <v>0</v>
      </c>
      <c r="Z27" s="548"/>
      <c r="AA27" s="547" t="n">
        <v>0</v>
      </c>
      <c r="AB27" s="548"/>
      <c r="AC27" s="549" t="n">
        <f aca="false">SUM(K27:AA27)</f>
        <v>0</v>
      </c>
      <c r="AE27" s="550"/>
    </row>
    <row r="28" customFormat="false" ht="24.95" hidden="false" customHeight="true" outlineLevel="0" collapsed="false">
      <c r="A28" s="544"/>
      <c r="B28" s="533"/>
      <c r="C28" s="545"/>
      <c r="D28" s="546"/>
      <c r="E28" s="547" t="n">
        <v>0</v>
      </c>
      <c r="F28" s="548"/>
      <c r="G28" s="547" t="n">
        <v>0</v>
      </c>
      <c r="H28" s="548"/>
      <c r="I28" s="544" t="n">
        <f aca="false">+E28+G28</f>
        <v>0</v>
      </c>
      <c r="J28" s="480"/>
      <c r="K28" s="547" t="n">
        <v>0</v>
      </c>
      <c r="L28" s="548"/>
      <c r="M28" s="547" t="n">
        <v>0</v>
      </c>
      <c r="N28" s="548"/>
      <c r="O28" s="547" t="n">
        <v>0</v>
      </c>
      <c r="P28" s="548"/>
      <c r="Q28" s="547" t="n">
        <v>0</v>
      </c>
      <c r="R28" s="548"/>
      <c r="S28" s="547" t="n">
        <v>0</v>
      </c>
      <c r="T28" s="548"/>
      <c r="U28" s="547" t="n">
        <v>0</v>
      </c>
      <c r="V28" s="548"/>
      <c r="W28" s="547" t="n">
        <v>0</v>
      </c>
      <c r="X28" s="548"/>
      <c r="Y28" s="547" t="n">
        <v>0</v>
      </c>
      <c r="Z28" s="548"/>
      <c r="AA28" s="547" t="n">
        <v>0</v>
      </c>
      <c r="AB28" s="548"/>
      <c r="AC28" s="549" t="n">
        <f aca="false">SUM(K28:AA28)</f>
        <v>0</v>
      </c>
      <c r="AE28" s="550"/>
    </row>
    <row r="29" customFormat="false" ht="24.95" hidden="false" customHeight="true" outlineLevel="0" collapsed="false">
      <c r="A29" s="544"/>
      <c r="B29" s="533"/>
      <c r="C29" s="545"/>
      <c r="D29" s="546"/>
      <c r="E29" s="547" t="n">
        <v>0</v>
      </c>
      <c r="F29" s="548"/>
      <c r="G29" s="547" t="n">
        <v>0</v>
      </c>
      <c r="H29" s="548"/>
      <c r="I29" s="544" t="n">
        <f aca="false">+E29+G29</f>
        <v>0</v>
      </c>
      <c r="J29" s="480"/>
      <c r="K29" s="547" t="n">
        <v>0</v>
      </c>
      <c r="L29" s="548"/>
      <c r="M29" s="547" t="n">
        <v>0</v>
      </c>
      <c r="N29" s="548"/>
      <c r="O29" s="547" t="n">
        <v>0</v>
      </c>
      <c r="P29" s="548"/>
      <c r="Q29" s="547" t="n">
        <v>0</v>
      </c>
      <c r="R29" s="548"/>
      <c r="S29" s="547" t="n">
        <v>0</v>
      </c>
      <c r="T29" s="548"/>
      <c r="U29" s="547" t="n">
        <v>0</v>
      </c>
      <c r="V29" s="548"/>
      <c r="W29" s="547" t="n">
        <v>0</v>
      </c>
      <c r="X29" s="548"/>
      <c r="Y29" s="547" t="n">
        <v>0</v>
      </c>
      <c r="Z29" s="548"/>
      <c r="AA29" s="547" t="n">
        <v>0</v>
      </c>
      <c r="AB29" s="548"/>
      <c r="AC29" s="549" t="n">
        <f aca="false">SUM(K29:AA29)</f>
        <v>0</v>
      </c>
      <c r="AE29" s="550"/>
    </row>
    <row r="30" customFormat="false" ht="24.95" hidden="false" customHeight="true" outlineLevel="0" collapsed="false">
      <c r="A30" s="544"/>
      <c r="B30" s="533"/>
      <c r="C30" s="545"/>
      <c r="D30" s="546"/>
      <c r="E30" s="547" t="n">
        <v>0</v>
      </c>
      <c r="F30" s="548"/>
      <c r="G30" s="547" t="n">
        <v>0</v>
      </c>
      <c r="H30" s="548"/>
      <c r="I30" s="544" t="n">
        <f aca="false">+E30+G30</f>
        <v>0</v>
      </c>
      <c r="J30" s="480"/>
      <c r="K30" s="547" t="n">
        <v>0</v>
      </c>
      <c r="L30" s="548"/>
      <c r="M30" s="547" t="n">
        <v>0</v>
      </c>
      <c r="N30" s="548"/>
      <c r="O30" s="547" t="n">
        <v>0</v>
      </c>
      <c r="P30" s="548"/>
      <c r="Q30" s="547" t="n">
        <v>0</v>
      </c>
      <c r="R30" s="548"/>
      <c r="S30" s="547" t="n">
        <v>0</v>
      </c>
      <c r="T30" s="548"/>
      <c r="U30" s="547" t="n">
        <v>0</v>
      </c>
      <c r="V30" s="548"/>
      <c r="W30" s="547" t="n">
        <v>0</v>
      </c>
      <c r="X30" s="548"/>
      <c r="Y30" s="547" t="n">
        <v>0</v>
      </c>
      <c r="Z30" s="548"/>
      <c r="AA30" s="547" t="n">
        <v>0</v>
      </c>
      <c r="AB30" s="548"/>
      <c r="AC30" s="549" t="n">
        <f aca="false">SUM(K30:AA30)</f>
        <v>0</v>
      </c>
      <c r="AE30" s="550"/>
    </row>
    <row r="31" customFormat="false" ht="24.95" hidden="false" customHeight="true" outlineLevel="0" collapsed="false">
      <c r="A31" s="544"/>
      <c r="B31" s="533"/>
      <c r="C31" s="545"/>
      <c r="D31" s="546"/>
      <c r="E31" s="547" t="n">
        <v>0</v>
      </c>
      <c r="F31" s="548"/>
      <c r="G31" s="547" t="n">
        <v>0</v>
      </c>
      <c r="H31" s="548"/>
      <c r="I31" s="544" t="n">
        <f aca="false">+E31+G31</f>
        <v>0</v>
      </c>
      <c r="J31" s="480"/>
      <c r="K31" s="547" t="n">
        <v>0</v>
      </c>
      <c r="L31" s="548"/>
      <c r="M31" s="547" t="n">
        <v>0</v>
      </c>
      <c r="N31" s="548"/>
      <c r="O31" s="547" t="n">
        <v>0</v>
      </c>
      <c r="P31" s="548"/>
      <c r="Q31" s="547" t="n">
        <v>0</v>
      </c>
      <c r="R31" s="548"/>
      <c r="S31" s="547" t="n">
        <v>0</v>
      </c>
      <c r="T31" s="548"/>
      <c r="U31" s="547" t="n">
        <v>0</v>
      </c>
      <c r="V31" s="548"/>
      <c r="W31" s="547" t="n">
        <v>0</v>
      </c>
      <c r="X31" s="548"/>
      <c r="Y31" s="547" t="n">
        <v>0</v>
      </c>
      <c r="Z31" s="548"/>
      <c r="AA31" s="547" t="n">
        <v>0</v>
      </c>
      <c r="AB31" s="548"/>
      <c r="AC31" s="549" t="n">
        <f aca="false">SUM(K31:AA31)</f>
        <v>0</v>
      </c>
      <c r="AE31" s="550"/>
    </row>
    <row r="32" customFormat="false" ht="24.95" hidden="false" customHeight="true" outlineLevel="0" collapsed="false">
      <c r="A32" s="544"/>
      <c r="B32" s="533"/>
      <c r="C32" s="545"/>
      <c r="D32" s="546"/>
      <c r="E32" s="547" t="n">
        <v>0</v>
      </c>
      <c r="F32" s="548"/>
      <c r="G32" s="547" t="n">
        <v>0</v>
      </c>
      <c r="H32" s="548"/>
      <c r="I32" s="544" t="n">
        <f aca="false">+E32+G32</f>
        <v>0</v>
      </c>
      <c r="J32" s="480"/>
      <c r="K32" s="547" t="n">
        <v>0</v>
      </c>
      <c r="L32" s="548"/>
      <c r="M32" s="547" t="n">
        <v>0</v>
      </c>
      <c r="N32" s="548"/>
      <c r="O32" s="547" t="n">
        <v>0</v>
      </c>
      <c r="P32" s="548"/>
      <c r="Q32" s="547" t="n">
        <v>0</v>
      </c>
      <c r="R32" s="548"/>
      <c r="S32" s="547" t="n">
        <v>0</v>
      </c>
      <c r="T32" s="548"/>
      <c r="U32" s="547" t="n">
        <v>0</v>
      </c>
      <c r="V32" s="548"/>
      <c r="W32" s="547" t="n">
        <v>0</v>
      </c>
      <c r="X32" s="548"/>
      <c r="Y32" s="547" t="n">
        <v>0</v>
      </c>
      <c r="Z32" s="548"/>
      <c r="AA32" s="547" t="n">
        <v>0</v>
      </c>
      <c r="AB32" s="548"/>
      <c r="AC32" s="549" t="n">
        <f aca="false">SUM(K32:AA32)</f>
        <v>0</v>
      </c>
      <c r="AE32" s="550"/>
    </row>
    <row r="33" customFormat="false" ht="24.95" hidden="false" customHeight="true" outlineLevel="0" collapsed="false">
      <c r="A33" s="544"/>
      <c r="B33" s="533"/>
      <c r="C33" s="545"/>
      <c r="D33" s="546"/>
      <c r="E33" s="547" t="n">
        <v>0</v>
      </c>
      <c r="F33" s="548"/>
      <c r="G33" s="547" t="n">
        <v>0</v>
      </c>
      <c r="H33" s="548"/>
      <c r="I33" s="544" t="n">
        <f aca="false">+E33+G33</f>
        <v>0</v>
      </c>
      <c r="J33" s="480"/>
      <c r="K33" s="547" t="n">
        <v>0</v>
      </c>
      <c r="L33" s="548"/>
      <c r="M33" s="547" t="n">
        <v>0</v>
      </c>
      <c r="N33" s="548"/>
      <c r="O33" s="547" t="n">
        <v>0</v>
      </c>
      <c r="P33" s="548"/>
      <c r="Q33" s="547" t="n">
        <v>0</v>
      </c>
      <c r="R33" s="548"/>
      <c r="S33" s="547" t="n">
        <v>0</v>
      </c>
      <c r="T33" s="548"/>
      <c r="U33" s="547" t="n">
        <v>0</v>
      </c>
      <c r="V33" s="548"/>
      <c r="W33" s="547" t="n">
        <v>0</v>
      </c>
      <c r="X33" s="548"/>
      <c r="Y33" s="547" t="n">
        <v>0</v>
      </c>
      <c r="Z33" s="548"/>
      <c r="AA33" s="547" t="n">
        <v>0</v>
      </c>
      <c r="AB33" s="548"/>
      <c r="AC33" s="549" t="n">
        <f aca="false">SUM(K33:AA33)</f>
        <v>0</v>
      </c>
      <c r="AE33" s="550"/>
    </row>
    <row r="34" customFormat="false" ht="24.95" hidden="false" customHeight="true" outlineLevel="0" collapsed="false">
      <c r="A34" s="533"/>
      <c r="B34" s="533"/>
      <c r="C34" s="546"/>
      <c r="D34" s="546"/>
      <c r="E34" s="551"/>
      <c r="F34" s="551"/>
      <c r="G34" s="551"/>
      <c r="H34" s="551"/>
      <c r="I34" s="533"/>
      <c r="J34" s="533"/>
      <c r="K34" s="551"/>
      <c r="L34" s="551"/>
      <c r="M34" s="551"/>
      <c r="N34" s="551"/>
      <c r="O34" s="551"/>
      <c r="P34" s="551"/>
      <c r="Q34" s="551"/>
      <c r="R34" s="551"/>
      <c r="S34" s="551"/>
      <c r="T34" s="551"/>
      <c r="U34" s="551"/>
      <c r="V34" s="551"/>
      <c r="W34" s="551"/>
      <c r="X34" s="551"/>
      <c r="Y34" s="551"/>
      <c r="Z34" s="551"/>
      <c r="AA34" s="551"/>
      <c r="AB34" s="551"/>
      <c r="AC34" s="552"/>
      <c r="AD34" s="552"/>
      <c r="AE34" s="552"/>
      <c r="AF34" s="552"/>
      <c r="AG34" s="552"/>
      <c r="AH34" s="552"/>
      <c r="AI34" s="552"/>
      <c r="AJ34" s="552"/>
      <c r="AK34" s="552"/>
      <c r="AL34" s="552"/>
      <c r="AM34" s="552"/>
      <c r="AN34" s="552"/>
      <c r="AO34" s="552"/>
      <c r="AP34" s="552"/>
      <c r="AQ34" s="552"/>
      <c r="AR34" s="552"/>
      <c r="AS34" s="552"/>
      <c r="AT34" s="552"/>
      <c r="AU34" s="552"/>
      <c r="AV34" s="552"/>
      <c r="AW34" s="552"/>
      <c r="AX34" s="552"/>
      <c r="AY34" s="552"/>
      <c r="AZ34" s="552"/>
      <c r="BA34" s="552"/>
      <c r="BB34" s="552"/>
      <c r="BC34" s="552"/>
      <c r="BD34" s="552"/>
      <c r="BE34" s="552"/>
      <c r="BF34" s="552"/>
      <c r="BG34" s="552"/>
      <c r="BH34" s="552"/>
      <c r="BI34" s="552"/>
      <c r="BJ34" s="552"/>
      <c r="BK34" s="552"/>
      <c r="BL34" s="552"/>
      <c r="BM34" s="552"/>
      <c r="BN34" s="552"/>
      <c r="BO34" s="552"/>
      <c r="BP34" s="552"/>
      <c r="BQ34" s="552"/>
      <c r="BR34" s="552"/>
      <c r="BS34" s="552"/>
      <c r="BT34" s="552"/>
      <c r="BU34" s="552"/>
      <c r="BV34" s="552"/>
      <c r="BW34" s="552"/>
      <c r="BX34" s="552"/>
      <c r="BY34" s="552"/>
      <c r="BZ34" s="552"/>
      <c r="CA34" s="552"/>
      <c r="CB34" s="552"/>
      <c r="CC34" s="552"/>
      <c r="CD34" s="552"/>
      <c r="CE34" s="552"/>
      <c r="CF34" s="552"/>
      <c r="CG34" s="552"/>
      <c r="CH34" s="552"/>
      <c r="CI34" s="552"/>
      <c r="CJ34" s="552"/>
      <c r="CK34" s="552"/>
      <c r="CL34" s="552"/>
      <c r="CM34" s="552"/>
      <c r="CN34" s="552"/>
      <c r="CO34" s="552"/>
      <c r="CP34" s="552"/>
      <c r="CQ34" s="552"/>
      <c r="CR34" s="552"/>
      <c r="CS34" s="552"/>
      <c r="CT34" s="552"/>
      <c r="CU34" s="552"/>
      <c r="CV34" s="552"/>
      <c r="CW34" s="552"/>
      <c r="CX34" s="552"/>
      <c r="CY34" s="552"/>
      <c r="CZ34" s="552"/>
      <c r="DA34" s="552"/>
      <c r="DB34" s="552"/>
      <c r="DC34" s="552"/>
      <c r="DD34" s="552"/>
      <c r="DE34" s="552"/>
      <c r="DF34" s="552"/>
      <c r="DG34" s="552"/>
      <c r="DH34" s="552"/>
      <c r="DI34" s="552"/>
      <c r="DJ34" s="552"/>
      <c r="DK34" s="552"/>
      <c r="DL34" s="552"/>
      <c r="DM34" s="552"/>
      <c r="DN34" s="552"/>
      <c r="DO34" s="552"/>
      <c r="DP34" s="552"/>
      <c r="DQ34" s="552"/>
      <c r="DR34" s="552"/>
      <c r="DS34" s="552"/>
      <c r="DT34" s="552"/>
      <c r="DU34" s="552"/>
      <c r="DV34" s="552"/>
      <c r="DW34" s="552"/>
      <c r="DX34" s="552"/>
      <c r="DY34" s="552"/>
      <c r="DZ34" s="552"/>
      <c r="EA34" s="552"/>
      <c r="EB34" s="552"/>
      <c r="EC34" s="552"/>
      <c r="ED34" s="552"/>
      <c r="EE34" s="552"/>
      <c r="EF34" s="552"/>
      <c r="EG34" s="552"/>
      <c r="EH34" s="552"/>
      <c r="EI34" s="552"/>
      <c r="EJ34" s="552"/>
      <c r="EK34" s="552"/>
      <c r="EL34" s="552"/>
      <c r="EM34" s="552"/>
      <c r="EN34" s="552"/>
      <c r="EO34" s="552"/>
      <c r="EP34" s="552"/>
      <c r="EQ34" s="552"/>
      <c r="ER34" s="552"/>
      <c r="ES34" s="552"/>
      <c r="ET34" s="552"/>
      <c r="EU34" s="552"/>
      <c r="EV34" s="552"/>
      <c r="EW34" s="552"/>
      <c r="EX34" s="552"/>
      <c r="EY34" s="552"/>
      <c r="EZ34" s="552"/>
      <c r="FA34" s="552"/>
      <c r="FB34" s="552"/>
      <c r="FC34" s="552"/>
      <c r="FD34" s="552"/>
      <c r="FE34" s="552"/>
      <c r="FF34" s="552"/>
      <c r="FG34" s="552"/>
      <c r="FH34" s="552"/>
      <c r="FI34" s="552"/>
      <c r="FJ34" s="552"/>
      <c r="FK34" s="552"/>
      <c r="FL34" s="552"/>
      <c r="FM34" s="552"/>
      <c r="FN34" s="552"/>
      <c r="FO34" s="552"/>
      <c r="FP34" s="552"/>
      <c r="FQ34" s="552"/>
      <c r="FR34" s="552"/>
      <c r="FS34" s="552"/>
      <c r="FT34" s="552"/>
      <c r="FU34" s="552"/>
      <c r="FV34" s="552"/>
      <c r="FW34" s="552"/>
      <c r="FX34" s="552"/>
      <c r="FY34" s="552"/>
      <c r="FZ34" s="552"/>
      <c r="GA34" s="552"/>
      <c r="GB34" s="552"/>
      <c r="GC34" s="552"/>
      <c r="GD34" s="552"/>
      <c r="GE34" s="552"/>
      <c r="GF34" s="552"/>
      <c r="GG34" s="552"/>
      <c r="GH34" s="552"/>
      <c r="GI34" s="552"/>
      <c r="GJ34" s="552"/>
      <c r="GK34" s="552"/>
      <c r="GL34" s="552"/>
      <c r="GM34" s="552"/>
      <c r="GN34" s="552"/>
      <c r="GO34" s="552"/>
      <c r="GP34" s="552"/>
      <c r="GQ34" s="552"/>
      <c r="GR34" s="552"/>
      <c r="GS34" s="552"/>
      <c r="GT34" s="552"/>
      <c r="GU34" s="552"/>
      <c r="GV34" s="552"/>
      <c r="GW34" s="552"/>
      <c r="GX34" s="552"/>
      <c r="GY34" s="552"/>
      <c r="GZ34" s="552"/>
      <c r="HA34" s="552"/>
      <c r="HB34" s="552"/>
      <c r="HC34" s="552"/>
      <c r="HD34" s="552"/>
      <c r="HE34" s="552"/>
      <c r="HF34" s="552"/>
      <c r="HG34" s="552"/>
      <c r="HH34" s="552"/>
      <c r="HI34" s="552"/>
      <c r="HJ34" s="552"/>
      <c r="HK34" s="552"/>
      <c r="HL34" s="552"/>
      <c r="HM34" s="552"/>
      <c r="HN34" s="552"/>
      <c r="HO34" s="552"/>
      <c r="HP34" s="552"/>
      <c r="HQ34" s="552"/>
      <c r="HR34" s="552"/>
      <c r="HS34" s="552"/>
      <c r="HT34" s="552"/>
      <c r="HU34" s="552"/>
      <c r="HV34" s="552"/>
      <c r="HW34" s="552"/>
      <c r="HX34" s="552"/>
      <c r="HY34" s="552"/>
      <c r="HZ34" s="552"/>
      <c r="IA34" s="552"/>
      <c r="IB34" s="552"/>
      <c r="IC34" s="552"/>
      <c r="ID34" s="552"/>
      <c r="IE34" s="552"/>
      <c r="IF34" s="552"/>
      <c r="IG34" s="552"/>
      <c r="IH34" s="552"/>
      <c r="II34" s="552"/>
      <c r="IJ34" s="552"/>
      <c r="IK34" s="552"/>
      <c r="IL34" s="552"/>
      <c r="IM34" s="552"/>
      <c r="IN34" s="552"/>
      <c r="IO34" s="552"/>
      <c r="IP34" s="552"/>
      <c r="IQ34" s="552"/>
      <c r="IR34" s="552"/>
      <c r="IS34" s="552"/>
      <c r="IT34" s="552"/>
      <c r="IU34" s="552"/>
      <c r="IV34" s="552"/>
      <c r="IW34" s="552"/>
    </row>
    <row r="35" customFormat="false" ht="24.95" hidden="false" customHeight="true" outlineLevel="0" collapsed="false">
      <c r="A35" s="533"/>
      <c r="B35" s="533"/>
      <c r="C35" s="546"/>
      <c r="D35" s="546"/>
      <c r="E35" s="551"/>
      <c r="F35" s="551"/>
      <c r="G35" s="551"/>
      <c r="H35" s="551"/>
      <c r="I35" s="533"/>
      <c r="J35" s="533"/>
      <c r="K35" s="551"/>
      <c r="L35" s="551"/>
      <c r="M35" s="551"/>
      <c r="N35" s="551"/>
      <c r="O35" s="551"/>
      <c r="P35" s="551"/>
      <c r="Q35" s="551"/>
      <c r="R35" s="551"/>
      <c r="S35" s="551"/>
      <c r="T35" s="551"/>
      <c r="U35" s="551"/>
      <c r="V35" s="551"/>
      <c r="W35" s="551"/>
      <c r="X35" s="551"/>
      <c r="Y35" s="551"/>
      <c r="Z35" s="551"/>
      <c r="AA35" s="551"/>
      <c r="AB35" s="551"/>
      <c r="AC35" s="552"/>
      <c r="AD35" s="552"/>
      <c r="AE35" s="552"/>
      <c r="AF35" s="552"/>
      <c r="AG35" s="552"/>
      <c r="AH35" s="552"/>
      <c r="AI35" s="552"/>
      <c r="AJ35" s="552"/>
      <c r="AK35" s="552"/>
      <c r="AL35" s="552"/>
      <c r="AM35" s="552"/>
      <c r="AN35" s="552"/>
      <c r="AO35" s="552"/>
      <c r="AP35" s="552"/>
      <c r="AQ35" s="552"/>
      <c r="AR35" s="552"/>
      <c r="AS35" s="552"/>
      <c r="AT35" s="552"/>
      <c r="AU35" s="552"/>
      <c r="AV35" s="552"/>
      <c r="AW35" s="552"/>
      <c r="AX35" s="552"/>
      <c r="AY35" s="552"/>
      <c r="AZ35" s="552"/>
      <c r="BA35" s="552"/>
      <c r="BB35" s="552"/>
      <c r="BC35" s="552"/>
      <c r="BD35" s="552"/>
      <c r="BE35" s="552"/>
      <c r="BF35" s="552"/>
      <c r="BG35" s="552"/>
      <c r="BH35" s="552"/>
      <c r="BI35" s="552"/>
      <c r="BJ35" s="552"/>
      <c r="BK35" s="552"/>
      <c r="BL35" s="552"/>
      <c r="BM35" s="552"/>
      <c r="BN35" s="552"/>
      <c r="BO35" s="552"/>
      <c r="BP35" s="552"/>
      <c r="BQ35" s="552"/>
      <c r="BR35" s="552"/>
      <c r="BS35" s="552"/>
      <c r="BT35" s="552"/>
      <c r="BU35" s="552"/>
      <c r="BV35" s="552"/>
      <c r="BW35" s="552"/>
      <c r="BX35" s="552"/>
      <c r="BY35" s="552"/>
      <c r="BZ35" s="552"/>
      <c r="CA35" s="552"/>
      <c r="CB35" s="552"/>
      <c r="CC35" s="552"/>
      <c r="CD35" s="552"/>
      <c r="CE35" s="552"/>
      <c r="CF35" s="552"/>
      <c r="CG35" s="552"/>
      <c r="CH35" s="552"/>
      <c r="CI35" s="552"/>
      <c r="CJ35" s="552"/>
      <c r="CK35" s="552"/>
      <c r="CL35" s="552"/>
      <c r="CM35" s="552"/>
      <c r="CN35" s="552"/>
      <c r="CO35" s="552"/>
      <c r="CP35" s="552"/>
      <c r="CQ35" s="552"/>
      <c r="CR35" s="552"/>
      <c r="CS35" s="552"/>
      <c r="CT35" s="552"/>
      <c r="CU35" s="552"/>
      <c r="CV35" s="552"/>
      <c r="CW35" s="552"/>
      <c r="CX35" s="552"/>
      <c r="CY35" s="552"/>
      <c r="CZ35" s="552"/>
      <c r="DA35" s="552"/>
      <c r="DB35" s="552"/>
      <c r="DC35" s="552"/>
      <c r="DD35" s="552"/>
      <c r="DE35" s="552"/>
      <c r="DF35" s="552"/>
      <c r="DG35" s="552"/>
      <c r="DH35" s="552"/>
      <c r="DI35" s="552"/>
      <c r="DJ35" s="552"/>
      <c r="DK35" s="552"/>
      <c r="DL35" s="552"/>
      <c r="DM35" s="552"/>
      <c r="DN35" s="552"/>
      <c r="DO35" s="552"/>
      <c r="DP35" s="552"/>
      <c r="DQ35" s="552"/>
      <c r="DR35" s="552"/>
      <c r="DS35" s="552"/>
      <c r="DT35" s="552"/>
      <c r="DU35" s="552"/>
      <c r="DV35" s="552"/>
      <c r="DW35" s="552"/>
      <c r="DX35" s="552"/>
      <c r="DY35" s="552"/>
      <c r="DZ35" s="552"/>
      <c r="EA35" s="552"/>
      <c r="EB35" s="552"/>
      <c r="EC35" s="552"/>
      <c r="ED35" s="552"/>
      <c r="EE35" s="552"/>
      <c r="EF35" s="552"/>
      <c r="EG35" s="552"/>
      <c r="EH35" s="552"/>
      <c r="EI35" s="552"/>
      <c r="EJ35" s="552"/>
      <c r="EK35" s="552"/>
      <c r="EL35" s="552"/>
      <c r="EM35" s="552"/>
      <c r="EN35" s="552"/>
      <c r="EO35" s="552"/>
      <c r="EP35" s="552"/>
      <c r="EQ35" s="552"/>
      <c r="ER35" s="552"/>
      <c r="ES35" s="552"/>
      <c r="ET35" s="552"/>
      <c r="EU35" s="552"/>
      <c r="EV35" s="552"/>
      <c r="EW35" s="552"/>
      <c r="EX35" s="552"/>
      <c r="EY35" s="552"/>
      <c r="EZ35" s="552"/>
      <c r="FA35" s="552"/>
      <c r="FB35" s="552"/>
      <c r="FC35" s="552"/>
      <c r="FD35" s="552"/>
      <c r="FE35" s="552"/>
      <c r="FF35" s="552"/>
      <c r="FG35" s="552"/>
      <c r="FH35" s="552"/>
      <c r="FI35" s="552"/>
      <c r="FJ35" s="552"/>
      <c r="FK35" s="552"/>
      <c r="FL35" s="552"/>
      <c r="FM35" s="552"/>
      <c r="FN35" s="552"/>
      <c r="FO35" s="552"/>
      <c r="FP35" s="552"/>
      <c r="FQ35" s="552"/>
      <c r="FR35" s="552"/>
      <c r="FS35" s="552"/>
      <c r="FT35" s="552"/>
      <c r="FU35" s="552"/>
      <c r="FV35" s="552"/>
      <c r="FW35" s="552"/>
      <c r="FX35" s="552"/>
      <c r="FY35" s="552"/>
      <c r="FZ35" s="552"/>
      <c r="GA35" s="552"/>
      <c r="GB35" s="552"/>
      <c r="GC35" s="552"/>
      <c r="GD35" s="552"/>
      <c r="GE35" s="552"/>
      <c r="GF35" s="552"/>
      <c r="GG35" s="552"/>
      <c r="GH35" s="552"/>
      <c r="GI35" s="552"/>
      <c r="GJ35" s="552"/>
      <c r="GK35" s="552"/>
      <c r="GL35" s="552"/>
      <c r="GM35" s="552"/>
      <c r="GN35" s="552"/>
      <c r="GO35" s="552"/>
      <c r="GP35" s="552"/>
      <c r="GQ35" s="552"/>
      <c r="GR35" s="552"/>
      <c r="GS35" s="552"/>
      <c r="GT35" s="552"/>
      <c r="GU35" s="552"/>
      <c r="GV35" s="552"/>
      <c r="GW35" s="552"/>
      <c r="GX35" s="552"/>
      <c r="GY35" s="552"/>
      <c r="GZ35" s="552"/>
      <c r="HA35" s="552"/>
      <c r="HB35" s="552"/>
      <c r="HC35" s="552"/>
      <c r="HD35" s="552"/>
      <c r="HE35" s="552"/>
      <c r="HF35" s="552"/>
      <c r="HG35" s="552"/>
      <c r="HH35" s="552"/>
      <c r="HI35" s="552"/>
      <c r="HJ35" s="552"/>
      <c r="HK35" s="552"/>
      <c r="HL35" s="552"/>
      <c r="HM35" s="552"/>
      <c r="HN35" s="552"/>
      <c r="HO35" s="552"/>
      <c r="HP35" s="552"/>
      <c r="HQ35" s="552"/>
      <c r="HR35" s="552"/>
      <c r="HS35" s="552"/>
      <c r="HT35" s="552"/>
      <c r="HU35" s="552"/>
      <c r="HV35" s="552"/>
      <c r="HW35" s="552"/>
      <c r="HX35" s="552"/>
      <c r="HY35" s="552"/>
      <c r="HZ35" s="552"/>
      <c r="IA35" s="552"/>
      <c r="IB35" s="552"/>
      <c r="IC35" s="552"/>
      <c r="ID35" s="552"/>
      <c r="IE35" s="552"/>
      <c r="IF35" s="552"/>
      <c r="IG35" s="552"/>
      <c r="IH35" s="552"/>
      <c r="II35" s="552"/>
      <c r="IJ35" s="552"/>
      <c r="IK35" s="552"/>
      <c r="IL35" s="552"/>
      <c r="IM35" s="552"/>
      <c r="IN35" s="552"/>
      <c r="IO35" s="552"/>
      <c r="IP35" s="552"/>
      <c r="IQ35" s="552"/>
      <c r="IR35" s="552"/>
      <c r="IS35" s="552"/>
      <c r="IT35" s="552"/>
      <c r="IU35" s="552"/>
      <c r="IV35" s="552"/>
      <c r="IW35" s="552"/>
    </row>
    <row r="36" customFormat="false" ht="24.95" hidden="false" customHeight="true" outlineLevel="0" collapsed="false">
      <c r="A36" s="553" t="s">
        <v>510</v>
      </c>
      <c r="B36" s="496"/>
      <c r="C36" s="546"/>
      <c r="D36" s="546"/>
      <c r="E36" s="547" t="n">
        <v>0</v>
      </c>
      <c r="F36" s="548"/>
      <c r="G36" s="547" t="n">
        <v>0</v>
      </c>
      <c r="H36" s="548"/>
      <c r="I36" s="544" t="n">
        <f aca="false">+E36+G36</f>
        <v>0</v>
      </c>
      <c r="J36" s="480"/>
      <c r="K36" s="547" t="n">
        <v>0</v>
      </c>
      <c r="L36" s="548"/>
      <c r="M36" s="547" t="n">
        <v>0</v>
      </c>
      <c r="N36" s="548"/>
      <c r="O36" s="547" t="n">
        <v>0</v>
      </c>
      <c r="P36" s="548"/>
      <c r="Q36" s="547" t="n">
        <v>0</v>
      </c>
      <c r="R36" s="548"/>
      <c r="S36" s="547" t="n">
        <v>0</v>
      </c>
      <c r="T36" s="548"/>
      <c r="U36" s="547" t="n">
        <v>0</v>
      </c>
      <c r="V36" s="548"/>
      <c r="W36" s="547" t="n">
        <v>0</v>
      </c>
      <c r="X36" s="548"/>
      <c r="Y36" s="547" t="n">
        <v>0</v>
      </c>
      <c r="Z36" s="548"/>
      <c r="AA36" s="547" t="n">
        <v>0</v>
      </c>
      <c r="AB36" s="548"/>
      <c r="AC36" s="549" t="n">
        <f aca="false">SUM(I36:AA36)</f>
        <v>0</v>
      </c>
      <c r="AE36" s="550"/>
    </row>
    <row r="37" customFormat="false" ht="24.95" hidden="false" customHeight="true" outlineLevel="0" collapsed="false">
      <c r="C37" s="480"/>
      <c r="D37" s="480"/>
      <c r="E37" s="535"/>
      <c r="F37" s="535"/>
      <c r="G37" s="535"/>
      <c r="H37" s="535"/>
      <c r="I37" s="535"/>
      <c r="J37" s="535"/>
      <c r="AE37" s="550"/>
    </row>
    <row r="38" customFormat="false" ht="24.95" hidden="false" customHeight="true" outlineLevel="0" collapsed="false">
      <c r="A38" s="554" t="s">
        <v>431</v>
      </c>
      <c r="B38" s="554"/>
      <c r="C38" s="555"/>
      <c r="D38" s="555"/>
      <c r="E38" s="556" t="n">
        <f aca="false">SUM(E20:E37)</f>
        <v>0</v>
      </c>
      <c r="F38" s="556"/>
      <c r="G38" s="556" t="n">
        <f aca="false">SUM(G20:G37)</f>
        <v>0</v>
      </c>
      <c r="H38" s="556"/>
      <c r="I38" s="556" t="n">
        <f aca="false">SUM(I20:I37)</f>
        <v>0</v>
      </c>
      <c r="J38" s="556"/>
      <c r="K38" s="556" t="n">
        <f aca="false">SUM(K20:K37)</f>
        <v>0</v>
      </c>
      <c r="L38" s="556"/>
      <c r="M38" s="556" t="n">
        <f aca="false">SUM(M20:M37)</f>
        <v>0</v>
      </c>
      <c r="N38" s="556"/>
      <c r="O38" s="556" t="n">
        <f aca="false">SUM(O20:O37)</f>
        <v>0</v>
      </c>
      <c r="P38" s="556"/>
      <c r="Q38" s="556" t="n">
        <f aca="false">SUM(Q20:Q37)</f>
        <v>0</v>
      </c>
      <c r="R38" s="556"/>
      <c r="S38" s="556" t="n">
        <f aca="false">SUM(S20:S37)</f>
        <v>0</v>
      </c>
      <c r="T38" s="556"/>
      <c r="U38" s="556" t="n">
        <f aca="false">SUM(U20:U37)</f>
        <v>0</v>
      </c>
      <c r="V38" s="556"/>
      <c r="W38" s="556" t="n">
        <f aca="false">SUM(W20:W37)</f>
        <v>0</v>
      </c>
      <c r="X38" s="556"/>
      <c r="Y38" s="556" t="n">
        <f aca="false">SUM(Y20:Y37)</f>
        <v>0</v>
      </c>
      <c r="Z38" s="556"/>
      <c r="AA38" s="556" t="n">
        <f aca="false">SUM(AA20:AA37)</f>
        <v>0</v>
      </c>
      <c r="AB38" s="556"/>
      <c r="AC38" s="556" t="n">
        <f aca="false">SUM(AC20:AC37)</f>
        <v>0</v>
      </c>
      <c r="AE38" s="557"/>
    </row>
    <row r="39" customFormat="false" ht="24.95" hidden="false" customHeight="true" outlineLevel="0" collapsed="false">
      <c r="C39" s="480"/>
      <c r="D39" s="480"/>
      <c r="E39" s="480"/>
      <c r="F39" s="480"/>
      <c r="G39" s="480"/>
      <c r="H39" s="480"/>
      <c r="I39" s="480"/>
      <c r="J39" s="480"/>
    </row>
    <row r="40" customFormat="false" ht="24.95" hidden="false" customHeight="true" outlineLevel="0" collapsed="false">
      <c r="A40" s="558"/>
      <c r="B40" s="558"/>
      <c r="C40" s="533"/>
      <c r="D40" s="533"/>
      <c r="E40" s="533"/>
      <c r="F40" s="533"/>
      <c r="G40" s="533"/>
      <c r="H40" s="533"/>
      <c r="I40" s="533"/>
      <c r="J40" s="533"/>
    </row>
    <row r="41" customFormat="false" ht="24.95" hidden="false" customHeight="true" outlineLevel="0" collapsed="false">
      <c r="A41" s="552"/>
      <c r="B41" s="552"/>
      <c r="C41" s="533"/>
      <c r="D41" s="533"/>
      <c r="E41" s="533"/>
      <c r="F41" s="533"/>
      <c r="G41" s="533"/>
      <c r="H41" s="533"/>
      <c r="I41" s="533"/>
      <c r="J41" s="533"/>
    </row>
    <row r="42" customFormat="false" ht="24.95" hidden="false" customHeight="true" outlineLevel="0" collapsed="false">
      <c r="A42" s="552"/>
      <c r="B42" s="552"/>
      <c r="C42" s="533"/>
      <c r="D42" s="533"/>
      <c r="E42" s="533"/>
      <c r="F42" s="533"/>
      <c r="G42" s="533"/>
      <c r="H42" s="533"/>
      <c r="I42" s="533"/>
      <c r="J42" s="533"/>
      <c r="AA42" s="487" t="str">
        <f aca="false">A2</f>
        <v>COMPANY #</v>
      </c>
    </row>
    <row r="43" customFormat="false" ht="24.95" hidden="false" customHeight="true" outlineLevel="0" collapsed="false">
      <c r="A43" s="552"/>
      <c r="B43" s="552"/>
      <c r="C43" s="533"/>
      <c r="D43" s="533"/>
      <c r="E43" s="533"/>
      <c r="F43" s="533"/>
      <c r="G43" s="533"/>
      <c r="H43" s="533"/>
      <c r="I43" s="533"/>
      <c r="J43" s="533"/>
      <c r="AA43" s="487" t="s">
        <v>57</v>
      </c>
    </row>
    <row r="44" customFormat="false" ht="24.95" hidden="false" customHeight="true" outlineLevel="0" collapsed="false">
      <c r="AB44" s="487"/>
      <c r="AC44" s="486"/>
    </row>
    <row r="45" customFormat="false" ht="24.95" hidden="false" customHeight="true" outlineLevel="0" collapsed="false">
      <c r="C45" s="480"/>
      <c r="D45" s="480"/>
      <c r="E45" s="480"/>
      <c r="F45" s="480"/>
      <c r="G45" s="480"/>
      <c r="H45" s="480"/>
      <c r="I45" s="486"/>
      <c r="J45" s="486"/>
      <c r="AB45" s="487"/>
      <c r="AC45" s="486"/>
    </row>
    <row r="46" customFormat="false" ht="24.95" hidden="false" customHeight="true" outlineLevel="0" collapsed="false">
      <c r="C46" s="480"/>
      <c r="D46" s="480"/>
      <c r="E46" s="480"/>
      <c r="F46" s="480"/>
      <c r="G46" s="480"/>
      <c r="H46" s="480"/>
      <c r="I46" s="486"/>
      <c r="J46" s="486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false" showRowColHeaders="true" showZeros="true" rightToLeft="false" tabSelected="false" showOutlineSymbols="true" defaultGridColor="true" view="normal" topLeftCell="A23" colorId="64" zoomScale="75" zoomScaleNormal="75" zoomScalePageLayoutView="100" workbookViewId="0">
      <selection pane="topLeft" activeCell="H51" activeCellId="0" sqref="H51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59" width="32.24"/>
    <col collapsed="false" customWidth="true" hidden="false" outlineLevel="0" max="2" min="2" style="559" width="2.62"/>
    <col collapsed="false" customWidth="true" hidden="false" outlineLevel="0" max="3" min="3" style="559" width="13.49"/>
    <col collapsed="false" customWidth="true" hidden="false" outlineLevel="0" max="4" min="4" style="559" width="1.62"/>
    <col collapsed="false" customWidth="true" hidden="false" outlineLevel="0" max="5" min="5" style="559" width="15.62"/>
    <col collapsed="false" customWidth="true" hidden="false" outlineLevel="0" max="6" min="6" style="559" width="1.62"/>
    <col collapsed="false" customWidth="true" hidden="false" outlineLevel="0" max="7" min="7" style="559" width="15.62"/>
    <col collapsed="false" customWidth="true" hidden="false" outlineLevel="0" max="8" min="8" style="559" width="1.62"/>
    <col collapsed="false" customWidth="true" hidden="false" outlineLevel="0" max="9" min="9" style="559" width="15.62"/>
    <col collapsed="false" customWidth="true" hidden="false" outlineLevel="0" max="10" min="10" style="559" width="1.62"/>
    <col collapsed="false" customWidth="true" hidden="false" outlineLevel="0" max="11" min="11" style="559" width="15.62"/>
    <col collapsed="false" customWidth="true" hidden="false" outlineLevel="0" max="12" min="12" style="559" width="1.62"/>
    <col collapsed="false" customWidth="true" hidden="false" outlineLevel="0" max="13" min="13" style="559" width="15.62"/>
    <col collapsed="false" customWidth="true" hidden="false" outlineLevel="0" max="14" min="14" style="559" width="1.62"/>
    <col collapsed="false" customWidth="true" hidden="false" outlineLevel="0" max="15" min="15" style="559" width="15.62"/>
    <col collapsed="false" customWidth="true" hidden="false" outlineLevel="0" max="16" min="16" style="559" width="1.99"/>
    <col collapsed="false" customWidth="true" hidden="false" outlineLevel="0" max="17" min="17" style="559" width="25.74"/>
    <col collapsed="false" customWidth="true" hidden="false" outlineLevel="0" max="18" min="18" style="559" width="1.62"/>
    <col collapsed="false" customWidth="true" hidden="false" outlineLevel="0" max="19" min="19" style="559" width="15.62"/>
    <col collapsed="false" customWidth="false" hidden="false" outlineLevel="0" max="257" min="20" style="559" width="22.99"/>
  </cols>
  <sheetData>
    <row r="1" customFormat="false" ht="12.75" hidden="false" customHeight="false" outlineLevel="0" collapsed="false">
      <c r="A1" s="560" t="s">
        <v>0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</row>
    <row r="2" customFormat="false" ht="12.75" hidden="false" customHeight="false" outlineLevel="0" collapsed="false">
      <c r="A2" s="3" t="s">
        <v>1</v>
      </c>
      <c r="B2" s="561"/>
      <c r="C2" s="561"/>
      <c r="D2" s="561"/>
      <c r="E2" s="562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  <c r="S2" s="561"/>
    </row>
    <row r="3" customFormat="false" ht="12.75" hidden="false" customHeight="false" outlineLevel="0" collapsed="false">
      <c r="A3" s="3" t="s">
        <v>4</v>
      </c>
      <c r="B3" s="561"/>
      <c r="C3" s="561"/>
      <c r="D3" s="561"/>
      <c r="E3" s="562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</row>
    <row r="4" customFormat="false" ht="12.75" hidden="false" customHeight="false" outlineLevel="0" collapsed="false">
      <c r="A4" s="560" t="s">
        <v>511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</row>
    <row r="5" customFormat="false" ht="12.75" hidden="false" customHeight="false" outlineLevel="0" collapsed="false">
      <c r="A5" s="8" t="s">
        <v>241</v>
      </c>
      <c r="B5" s="561"/>
      <c r="C5" s="561"/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561"/>
      <c r="O5" s="561"/>
      <c r="P5" s="561"/>
      <c r="Q5" s="561"/>
      <c r="R5" s="561"/>
      <c r="S5" s="561"/>
    </row>
    <row r="7" customFormat="false" ht="12.75" hidden="false" customHeight="false" outlineLevel="0" collapsed="false">
      <c r="A7" s="8" t="str">
        <f aca="false">'E8.XLS'!A7</f>
        <v>PREPARED BY: Carrie Chaffin</v>
      </c>
      <c r="B7" s="561"/>
      <c r="C7" s="561"/>
      <c r="D7" s="561"/>
      <c r="E7" s="561"/>
      <c r="F7" s="561"/>
      <c r="G7" s="561"/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1"/>
      <c r="S7" s="563" t="str">
        <f aca="false">+A2</f>
        <v>COMPANY # 20R</v>
      </c>
    </row>
    <row r="8" customFormat="false" ht="13.5" hidden="false" customHeight="false" outlineLevel="0" collapsed="false">
      <c r="A8" s="25" t="str">
        <f aca="false">'E8.XLS'!A8</f>
        <v>EXTENSION: x53907</v>
      </c>
      <c r="B8" s="561"/>
      <c r="C8" s="561"/>
      <c r="D8" s="561"/>
      <c r="E8" s="561"/>
      <c r="F8" s="564"/>
      <c r="G8" s="564"/>
      <c r="H8" s="564"/>
      <c r="I8" s="564"/>
      <c r="J8" s="564"/>
      <c r="K8" s="564"/>
      <c r="L8" s="561"/>
      <c r="M8" s="561"/>
      <c r="N8" s="564"/>
      <c r="O8" s="564"/>
      <c r="P8" s="561"/>
      <c r="Q8" s="561"/>
      <c r="R8" s="561"/>
      <c r="S8" s="565" t="s">
        <v>59</v>
      </c>
    </row>
    <row r="9" customFormat="false" ht="13.5" hidden="false" customHeight="false" outlineLevel="0" collapsed="false">
      <c r="A9" s="566"/>
      <c r="B9" s="567"/>
      <c r="C9" s="567"/>
      <c r="D9" s="568"/>
      <c r="E9" s="569" t="s">
        <v>74</v>
      </c>
      <c r="F9" s="570"/>
      <c r="G9" s="571"/>
      <c r="H9" s="570"/>
      <c r="I9" s="571" t="s">
        <v>512</v>
      </c>
      <c r="J9" s="571"/>
      <c r="K9" s="572" t="s">
        <v>513</v>
      </c>
      <c r="L9" s="572"/>
      <c r="M9" s="572"/>
      <c r="N9" s="571"/>
      <c r="O9" s="572" t="s">
        <v>514</v>
      </c>
      <c r="P9" s="572"/>
      <c r="Q9" s="572"/>
      <c r="R9" s="568"/>
      <c r="S9" s="573"/>
      <c r="U9" s="574"/>
    </row>
    <row r="10" customFormat="false" ht="12.75" hidden="false" customHeight="false" outlineLevel="0" collapsed="false">
      <c r="A10" s="575"/>
      <c r="B10" s="576"/>
      <c r="C10" s="577"/>
      <c r="D10" s="570"/>
      <c r="E10" s="571" t="s">
        <v>515</v>
      </c>
      <c r="F10" s="570"/>
      <c r="G10" s="571" t="s">
        <v>516</v>
      </c>
      <c r="H10" s="570"/>
      <c r="I10" s="571" t="s">
        <v>517</v>
      </c>
      <c r="J10" s="570"/>
      <c r="K10" s="578"/>
      <c r="L10" s="570"/>
      <c r="M10" s="571"/>
      <c r="N10" s="570"/>
      <c r="O10" s="571" t="s">
        <v>62</v>
      </c>
      <c r="P10" s="570"/>
      <c r="Q10" s="571"/>
      <c r="R10" s="571"/>
      <c r="S10" s="579" t="s">
        <v>515</v>
      </c>
      <c r="U10" s="571"/>
    </row>
    <row r="11" customFormat="false" ht="13.5" hidden="false" customHeight="false" outlineLevel="0" collapsed="false">
      <c r="A11" s="580"/>
      <c r="B11" s="581"/>
      <c r="C11" s="582" t="s">
        <v>518</v>
      </c>
      <c r="D11" s="564"/>
      <c r="E11" s="583" t="s">
        <v>519</v>
      </c>
      <c r="F11" s="564"/>
      <c r="G11" s="583" t="s">
        <v>520</v>
      </c>
      <c r="H11" s="564"/>
      <c r="I11" s="583" t="s">
        <v>521</v>
      </c>
      <c r="J11" s="564"/>
      <c r="K11" s="583" t="s">
        <v>522</v>
      </c>
      <c r="L11" s="564"/>
      <c r="M11" s="583" t="s">
        <v>523</v>
      </c>
      <c r="N11" s="564"/>
      <c r="O11" s="583" t="s">
        <v>369</v>
      </c>
      <c r="P11" s="564"/>
      <c r="Q11" s="583" t="s">
        <v>524</v>
      </c>
      <c r="R11" s="583"/>
      <c r="S11" s="584" t="s">
        <v>525</v>
      </c>
      <c r="U11" s="571"/>
    </row>
    <row r="12" customFormat="false" ht="12.75" hidden="false" customHeight="true" outlineLevel="0" collapsed="false">
      <c r="A12" s="561"/>
      <c r="B12" s="585"/>
      <c r="C12" s="562"/>
      <c r="D12" s="586"/>
      <c r="E12" s="561"/>
      <c r="F12" s="586"/>
      <c r="G12" s="561"/>
      <c r="H12" s="586"/>
      <c r="I12" s="561"/>
      <c r="J12" s="586"/>
      <c r="K12" s="561"/>
      <c r="L12" s="586"/>
      <c r="M12" s="561"/>
      <c r="N12" s="586"/>
      <c r="O12" s="561"/>
      <c r="P12" s="586"/>
      <c r="Q12" s="586"/>
      <c r="R12" s="586"/>
      <c r="S12" s="561"/>
      <c r="U12" s="574"/>
    </row>
    <row r="13" customFormat="false" ht="23.25" hidden="false" customHeight="true" outlineLevel="0" collapsed="false">
      <c r="A13" s="587" t="s">
        <v>526</v>
      </c>
      <c r="B13" s="588"/>
      <c r="C13" s="246" t="s">
        <v>299</v>
      </c>
      <c r="D13" s="589"/>
      <c r="E13" s="590"/>
      <c r="F13" s="589"/>
      <c r="G13" s="590"/>
      <c r="H13" s="589"/>
      <c r="I13" s="590"/>
      <c r="J13" s="589"/>
      <c r="K13" s="590"/>
      <c r="L13" s="589"/>
      <c r="M13" s="590"/>
      <c r="N13" s="589"/>
      <c r="O13" s="590"/>
      <c r="P13" s="589"/>
      <c r="Q13" s="590"/>
      <c r="R13" s="578"/>
      <c r="S13" s="570"/>
      <c r="U13" s="574"/>
    </row>
    <row r="14" customFormat="false" ht="23.25" hidden="false" customHeight="true" outlineLevel="0" collapsed="false">
      <c r="A14" s="587" t="s">
        <v>527</v>
      </c>
      <c r="B14" s="588"/>
      <c r="C14" s="587" t="s">
        <v>528</v>
      </c>
      <c r="D14" s="588"/>
      <c r="E14" s="587" t="n">
        <v>0</v>
      </c>
      <c r="F14" s="588"/>
      <c r="G14" s="587"/>
      <c r="H14" s="588"/>
      <c r="I14" s="587" t="n">
        <v>0</v>
      </c>
      <c r="J14" s="588"/>
      <c r="K14" s="587"/>
      <c r="L14" s="588"/>
      <c r="M14" s="587"/>
      <c r="N14" s="588"/>
      <c r="O14" s="587"/>
      <c r="P14" s="588"/>
      <c r="Q14" s="587"/>
      <c r="R14" s="591"/>
      <c r="S14" s="592" t="n">
        <f aca="false">SUM(E14:Q14)</f>
        <v>0</v>
      </c>
      <c r="U14" s="574"/>
    </row>
    <row r="15" customFormat="false" ht="23.25" hidden="false" customHeight="true" outlineLevel="0" collapsed="false">
      <c r="A15" s="587" t="s">
        <v>529</v>
      </c>
      <c r="B15" s="588"/>
      <c r="C15" s="587" t="s">
        <v>530</v>
      </c>
      <c r="D15" s="588"/>
      <c r="E15" s="587" t="n">
        <v>0</v>
      </c>
      <c r="F15" s="588"/>
      <c r="G15" s="587"/>
      <c r="H15" s="588"/>
      <c r="I15" s="587"/>
      <c r="J15" s="588"/>
      <c r="K15" s="587"/>
      <c r="L15" s="588"/>
      <c r="M15" s="587"/>
      <c r="N15" s="588"/>
      <c r="O15" s="587"/>
      <c r="P15" s="588"/>
      <c r="Q15" s="587"/>
      <c r="R15" s="591"/>
      <c r="S15" s="592" t="n">
        <f aca="false">SUM(E15:Q15)</f>
        <v>0</v>
      </c>
      <c r="U15" s="574"/>
    </row>
    <row r="16" customFormat="false" ht="23.25" hidden="false" customHeight="true" outlineLevel="0" collapsed="false">
      <c r="A16" s="587" t="s">
        <v>531</v>
      </c>
      <c r="B16" s="588"/>
      <c r="C16" s="587" t="s">
        <v>532</v>
      </c>
      <c r="D16" s="588"/>
      <c r="E16" s="587" t="n">
        <v>0</v>
      </c>
      <c r="F16" s="588"/>
      <c r="G16" s="587"/>
      <c r="H16" s="588"/>
      <c r="I16" s="587"/>
      <c r="J16" s="588"/>
      <c r="K16" s="587"/>
      <c r="L16" s="588"/>
      <c r="M16" s="587"/>
      <c r="N16" s="588"/>
      <c r="O16" s="587"/>
      <c r="P16" s="588"/>
      <c r="Q16" s="587"/>
      <c r="R16" s="591"/>
      <c r="S16" s="592" t="n">
        <f aca="false">SUM(E16:Q16)</f>
        <v>0</v>
      </c>
      <c r="U16" s="574"/>
    </row>
    <row r="17" customFormat="false" ht="23.25" hidden="false" customHeight="true" outlineLevel="0" collapsed="false">
      <c r="A17" s="587" t="s">
        <v>533</v>
      </c>
      <c r="B17" s="588"/>
      <c r="C17" s="587" t="s">
        <v>534</v>
      </c>
      <c r="D17" s="588"/>
      <c r="E17" s="587" t="n">
        <v>11955495</v>
      </c>
      <c r="F17" s="588"/>
      <c r="G17" s="587"/>
      <c r="H17" s="588"/>
      <c r="I17" s="587"/>
      <c r="J17" s="588"/>
      <c r="K17" s="587"/>
      <c r="L17" s="588"/>
      <c r="M17" s="587"/>
      <c r="N17" s="588"/>
      <c r="O17" s="587"/>
      <c r="P17" s="588"/>
      <c r="Q17" s="587"/>
      <c r="R17" s="591"/>
      <c r="S17" s="592" t="n">
        <f aca="false">SUM(E17:Q17)</f>
        <v>11955495</v>
      </c>
      <c r="U17" s="574"/>
    </row>
    <row r="18" customFormat="false" ht="23.25" hidden="false" customHeight="true" outlineLevel="0" collapsed="false">
      <c r="A18" s="587" t="s">
        <v>535</v>
      </c>
      <c r="B18" s="588"/>
      <c r="C18" s="587" t="s">
        <v>536</v>
      </c>
      <c r="D18" s="588"/>
      <c r="E18" s="587" t="n">
        <v>-23510491.08</v>
      </c>
      <c r="F18" s="588"/>
      <c r="G18" s="587"/>
      <c r="H18" s="588"/>
      <c r="I18" s="587"/>
      <c r="J18" s="588"/>
      <c r="K18" s="587"/>
      <c r="L18" s="588"/>
      <c r="M18" s="587"/>
      <c r="N18" s="588"/>
      <c r="O18" s="587"/>
      <c r="P18" s="588"/>
      <c r="Q18" s="587"/>
      <c r="R18" s="591"/>
      <c r="S18" s="592" t="n">
        <f aca="false">SUM(E18:Q18)</f>
        <v>-23510491.08</v>
      </c>
    </row>
    <row r="19" customFormat="false" ht="23.25" hidden="false" customHeight="true" outlineLevel="0" collapsed="false">
      <c r="A19" s="587" t="s">
        <v>537</v>
      </c>
      <c r="B19" s="588"/>
      <c r="C19" s="587" t="s">
        <v>538</v>
      </c>
      <c r="D19" s="588"/>
      <c r="E19" s="587" t="n">
        <v>0</v>
      </c>
      <c r="F19" s="588"/>
      <c r="G19" s="587"/>
      <c r="H19" s="588"/>
      <c r="I19" s="587"/>
      <c r="J19" s="588"/>
      <c r="K19" s="587"/>
      <c r="L19" s="588"/>
      <c r="M19" s="587"/>
      <c r="N19" s="588"/>
      <c r="O19" s="587"/>
      <c r="P19" s="588"/>
      <c r="Q19" s="587"/>
      <c r="R19" s="591"/>
      <c r="S19" s="592" t="n">
        <f aca="false">SUM(E19:Q19)</f>
        <v>0</v>
      </c>
    </row>
    <row r="20" customFormat="false" ht="23.25" hidden="false" customHeight="true" outlineLevel="0" collapsed="false">
      <c r="A20" s="587" t="s">
        <v>539</v>
      </c>
      <c r="B20" s="588"/>
      <c r="C20" s="587" t="s">
        <v>540</v>
      </c>
      <c r="D20" s="588"/>
      <c r="E20" s="587" t="n">
        <v>0</v>
      </c>
      <c r="F20" s="588"/>
      <c r="G20" s="587"/>
      <c r="H20" s="588"/>
      <c r="I20" s="587"/>
      <c r="J20" s="588"/>
      <c r="K20" s="587"/>
      <c r="L20" s="588"/>
      <c r="M20" s="587"/>
      <c r="N20" s="588"/>
      <c r="O20" s="587"/>
      <c r="P20" s="588"/>
      <c r="Q20" s="587"/>
      <c r="R20" s="591"/>
      <c r="S20" s="592" t="n">
        <f aca="false">SUM(E20:Q20)</f>
        <v>0</v>
      </c>
    </row>
    <row r="21" customFormat="false" ht="23.25" hidden="false" customHeight="true" outlineLevel="0" collapsed="false">
      <c r="A21" s="587" t="s">
        <v>541</v>
      </c>
      <c r="B21" s="588"/>
      <c r="C21" s="587" t="s">
        <v>542</v>
      </c>
      <c r="D21" s="588"/>
      <c r="E21" s="587" t="n">
        <v>0</v>
      </c>
      <c r="F21" s="588"/>
      <c r="G21" s="587"/>
      <c r="H21" s="588"/>
      <c r="I21" s="587"/>
      <c r="J21" s="588"/>
      <c r="K21" s="587"/>
      <c r="L21" s="588"/>
      <c r="M21" s="587"/>
      <c r="N21" s="588"/>
      <c r="O21" s="587"/>
      <c r="P21" s="588"/>
      <c r="Q21" s="587"/>
      <c r="R21" s="591"/>
      <c r="S21" s="592" t="n">
        <f aca="false">SUM(E21:Q21)</f>
        <v>0</v>
      </c>
    </row>
    <row r="22" customFormat="false" ht="23.25" hidden="false" customHeight="true" outlineLevel="0" collapsed="false">
      <c r="A22" s="587" t="s">
        <v>543</v>
      </c>
      <c r="B22" s="588"/>
      <c r="C22" s="587" t="s">
        <v>544</v>
      </c>
      <c r="D22" s="588"/>
      <c r="E22" s="587" t="n">
        <v>-1</v>
      </c>
      <c r="F22" s="588"/>
      <c r="G22" s="587"/>
      <c r="H22" s="588"/>
      <c r="I22" s="587"/>
      <c r="J22" s="588"/>
      <c r="K22" s="587"/>
      <c r="L22" s="588"/>
      <c r="M22" s="587"/>
      <c r="N22" s="588"/>
      <c r="O22" s="587"/>
      <c r="P22" s="588"/>
      <c r="Q22" s="587"/>
      <c r="R22" s="591"/>
      <c r="S22" s="592" t="n">
        <f aca="false">SUM(E22:Q22)</f>
        <v>-1</v>
      </c>
    </row>
    <row r="23" customFormat="false" ht="23.25" hidden="false" customHeight="true" outlineLevel="0" collapsed="false">
      <c r="A23" s="587" t="s">
        <v>545</v>
      </c>
      <c r="B23" s="588"/>
      <c r="C23" s="587" t="s">
        <v>546</v>
      </c>
      <c r="D23" s="588"/>
      <c r="E23" s="593" t="n">
        <f aca="false">E17+E18+E22</f>
        <v>-11554997.08</v>
      </c>
      <c r="F23" s="588"/>
      <c r="G23" s="593"/>
      <c r="H23" s="588"/>
      <c r="I23" s="593"/>
      <c r="J23" s="588"/>
      <c r="K23" s="593" t="n">
        <f aca="false">SUM(K14:K22)</f>
        <v>0</v>
      </c>
      <c r="L23" s="588"/>
      <c r="M23" s="593" t="n">
        <f aca="false">SUM(M14:M22)</f>
        <v>0</v>
      </c>
      <c r="N23" s="588"/>
      <c r="O23" s="593" t="n">
        <f aca="false">SUM(O14:O22)</f>
        <v>0</v>
      </c>
      <c r="P23" s="588"/>
      <c r="Q23" s="590"/>
      <c r="R23" s="591"/>
      <c r="S23" s="593" t="n">
        <f aca="false">SUM(S14:S22)</f>
        <v>-11554997.08</v>
      </c>
    </row>
    <row r="24" customFormat="false" ht="12.75" hidden="false" customHeight="true" outlineLevel="0" collapsed="false">
      <c r="A24" s="590"/>
      <c r="B24" s="589"/>
      <c r="C24" s="590"/>
      <c r="D24" s="589"/>
      <c r="E24" s="590"/>
      <c r="F24" s="589"/>
      <c r="G24" s="590"/>
      <c r="H24" s="589"/>
      <c r="I24" s="590"/>
      <c r="J24" s="589"/>
      <c r="K24" s="590"/>
      <c r="L24" s="589"/>
      <c r="M24" s="590"/>
      <c r="N24" s="589"/>
      <c r="O24" s="590"/>
      <c r="P24" s="589"/>
      <c r="Q24" s="590"/>
      <c r="R24" s="578"/>
      <c r="S24" s="590"/>
      <c r="T24" s="574"/>
      <c r="U24" s="574"/>
      <c r="V24" s="574"/>
      <c r="W24" s="574"/>
      <c r="X24" s="574"/>
      <c r="Y24" s="574"/>
      <c r="Z24" s="574"/>
      <c r="AA24" s="574"/>
      <c r="AB24" s="574"/>
      <c r="AC24" s="574"/>
      <c r="AD24" s="574"/>
      <c r="AE24" s="574"/>
      <c r="AF24" s="574"/>
      <c r="AG24" s="574"/>
      <c r="AH24" s="574"/>
      <c r="AI24" s="574"/>
      <c r="AJ24" s="574"/>
      <c r="AK24" s="574"/>
      <c r="AL24" s="574"/>
      <c r="AM24" s="574"/>
      <c r="AN24" s="574"/>
      <c r="AO24" s="574"/>
      <c r="AP24" s="574"/>
      <c r="AQ24" s="574"/>
      <c r="AR24" s="574"/>
      <c r="AS24" s="574"/>
      <c r="AT24" s="574"/>
      <c r="AU24" s="574"/>
      <c r="AV24" s="574"/>
      <c r="AW24" s="574"/>
      <c r="AX24" s="574"/>
      <c r="AY24" s="574"/>
      <c r="AZ24" s="574"/>
      <c r="BA24" s="574"/>
      <c r="BB24" s="574"/>
      <c r="BC24" s="574"/>
      <c r="BD24" s="574"/>
      <c r="BE24" s="574"/>
      <c r="BF24" s="574"/>
      <c r="BG24" s="574"/>
      <c r="BH24" s="574"/>
      <c r="BI24" s="574"/>
      <c r="BJ24" s="574"/>
      <c r="BK24" s="574"/>
      <c r="BL24" s="574"/>
      <c r="BM24" s="574"/>
      <c r="BN24" s="574"/>
      <c r="BO24" s="574"/>
      <c r="BP24" s="574"/>
      <c r="BQ24" s="574"/>
      <c r="BR24" s="574"/>
      <c r="BS24" s="574"/>
      <c r="BT24" s="574"/>
      <c r="BU24" s="574"/>
      <c r="BV24" s="574"/>
      <c r="BW24" s="574"/>
      <c r="BX24" s="574"/>
      <c r="BY24" s="574"/>
      <c r="BZ24" s="574"/>
      <c r="CA24" s="574"/>
      <c r="CB24" s="574"/>
      <c r="CC24" s="574"/>
      <c r="CD24" s="574"/>
      <c r="CE24" s="574"/>
      <c r="CF24" s="574"/>
      <c r="CG24" s="574"/>
      <c r="CH24" s="574"/>
      <c r="CI24" s="574"/>
      <c r="CJ24" s="574"/>
      <c r="CK24" s="574"/>
      <c r="CL24" s="574"/>
      <c r="CM24" s="574"/>
      <c r="CN24" s="574"/>
      <c r="CO24" s="574"/>
      <c r="CP24" s="574"/>
      <c r="CQ24" s="574"/>
      <c r="CR24" s="574"/>
      <c r="CS24" s="574"/>
      <c r="CT24" s="574"/>
      <c r="CU24" s="574"/>
      <c r="CV24" s="574"/>
      <c r="CW24" s="574"/>
      <c r="CX24" s="574"/>
      <c r="CY24" s="574"/>
      <c r="CZ24" s="574"/>
      <c r="DA24" s="574"/>
      <c r="DB24" s="574"/>
      <c r="DC24" s="574"/>
      <c r="DD24" s="574"/>
      <c r="DE24" s="574"/>
      <c r="DF24" s="574"/>
      <c r="DG24" s="574"/>
      <c r="DH24" s="574"/>
      <c r="DI24" s="574"/>
      <c r="DJ24" s="574"/>
      <c r="DK24" s="574"/>
      <c r="DL24" s="574"/>
      <c r="DM24" s="574"/>
      <c r="DN24" s="574"/>
      <c r="DO24" s="574"/>
      <c r="DP24" s="574"/>
      <c r="DQ24" s="574"/>
      <c r="DR24" s="574"/>
      <c r="DS24" s="574"/>
      <c r="DT24" s="574"/>
      <c r="DU24" s="574"/>
      <c r="DV24" s="574"/>
      <c r="DW24" s="574"/>
      <c r="DX24" s="574"/>
      <c r="DY24" s="574"/>
      <c r="DZ24" s="574"/>
      <c r="EA24" s="574"/>
      <c r="EB24" s="574"/>
      <c r="EC24" s="574"/>
      <c r="ED24" s="574"/>
      <c r="EE24" s="574"/>
      <c r="EF24" s="574"/>
      <c r="EG24" s="574"/>
      <c r="EH24" s="574"/>
      <c r="EI24" s="574"/>
      <c r="EJ24" s="574"/>
      <c r="EK24" s="574"/>
      <c r="EL24" s="574"/>
      <c r="EM24" s="574"/>
      <c r="EN24" s="574"/>
      <c r="EO24" s="574"/>
      <c r="EP24" s="574"/>
      <c r="EQ24" s="574"/>
      <c r="ER24" s="574"/>
      <c r="ES24" s="574"/>
      <c r="ET24" s="574"/>
      <c r="EU24" s="574"/>
      <c r="EV24" s="574"/>
      <c r="EW24" s="574"/>
      <c r="EX24" s="574"/>
      <c r="EY24" s="574"/>
      <c r="EZ24" s="574"/>
      <c r="FA24" s="574"/>
      <c r="FB24" s="574"/>
      <c r="FC24" s="574"/>
      <c r="FD24" s="574"/>
      <c r="FE24" s="574"/>
      <c r="FF24" s="574"/>
      <c r="FG24" s="574"/>
      <c r="FH24" s="574"/>
      <c r="FI24" s="574"/>
      <c r="FJ24" s="574"/>
      <c r="FK24" s="574"/>
      <c r="FL24" s="574"/>
      <c r="FM24" s="574"/>
      <c r="FN24" s="574"/>
      <c r="FO24" s="574"/>
      <c r="FP24" s="574"/>
      <c r="FQ24" s="574"/>
      <c r="FR24" s="574"/>
      <c r="FS24" s="574"/>
      <c r="FT24" s="574"/>
      <c r="FU24" s="574"/>
      <c r="FV24" s="574"/>
      <c r="FW24" s="574"/>
      <c r="FX24" s="574"/>
      <c r="FY24" s="574"/>
      <c r="FZ24" s="574"/>
      <c r="GA24" s="574"/>
      <c r="GB24" s="574"/>
      <c r="GC24" s="574"/>
      <c r="GD24" s="574"/>
      <c r="GE24" s="574"/>
      <c r="GF24" s="574"/>
      <c r="GG24" s="574"/>
      <c r="GH24" s="574"/>
      <c r="GI24" s="574"/>
      <c r="GJ24" s="574"/>
      <c r="GK24" s="574"/>
      <c r="GL24" s="574"/>
      <c r="GM24" s="574"/>
      <c r="GN24" s="574"/>
      <c r="GO24" s="574"/>
      <c r="GP24" s="574"/>
      <c r="GQ24" s="574"/>
      <c r="GR24" s="574"/>
      <c r="GS24" s="574"/>
      <c r="GT24" s="574"/>
      <c r="GU24" s="574"/>
      <c r="GV24" s="574"/>
      <c r="GW24" s="574"/>
      <c r="GX24" s="574"/>
      <c r="GY24" s="574"/>
      <c r="GZ24" s="574"/>
      <c r="HA24" s="574"/>
      <c r="HB24" s="574"/>
      <c r="HC24" s="574"/>
      <c r="HD24" s="574"/>
      <c r="HE24" s="574"/>
      <c r="HF24" s="574"/>
      <c r="HG24" s="574"/>
      <c r="HH24" s="574"/>
      <c r="HI24" s="574"/>
      <c r="HJ24" s="574"/>
      <c r="HK24" s="574"/>
      <c r="HL24" s="574"/>
      <c r="HM24" s="574"/>
      <c r="HN24" s="574"/>
      <c r="HO24" s="574"/>
      <c r="HP24" s="574"/>
      <c r="HQ24" s="574"/>
      <c r="HR24" s="574"/>
      <c r="HS24" s="574"/>
      <c r="HT24" s="574"/>
      <c r="HU24" s="574"/>
      <c r="HV24" s="574"/>
      <c r="HW24" s="574"/>
      <c r="HX24" s="574"/>
      <c r="HY24" s="574"/>
      <c r="HZ24" s="574"/>
      <c r="IA24" s="574"/>
      <c r="IB24" s="574"/>
      <c r="IC24" s="574"/>
      <c r="ID24" s="574"/>
      <c r="IE24" s="574"/>
      <c r="IF24" s="574"/>
      <c r="IG24" s="574"/>
      <c r="IH24" s="574"/>
      <c r="II24" s="574"/>
      <c r="IJ24" s="574"/>
      <c r="IK24" s="574"/>
      <c r="IL24" s="574"/>
      <c r="IM24" s="574"/>
      <c r="IN24" s="574"/>
      <c r="IO24" s="574"/>
      <c r="IP24" s="574"/>
      <c r="IQ24" s="574"/>
      <c r="IR24" s="574"/>
      <c r="IS24" s="574"/>
      <c r="IT24" s="574"/>
      <c r="IU24" s="574"/>
      <c r="IV24" s="574"/>
      <c r="IW24" s="574"/>
    </row>
    <row r="25" customFormat="false" ht="23.25" hidden="false" customHeight="true" outlineLevel="0" collapsed="false">
      <c r="A25" s="590" t="s">
        <v>547</v>
      </c>
      <c r="B25" s="588"/>
      <c r="C25" s="587" t="s">
        <v>548</v>
      </c>
      <c r="D25" s="588"/>
      <c r="E25" s="587" t="n">
        <f aca="false">I23</f>
        <v>0</v>
      </c>
      <c r="F25" s="588"/>
      <c r="G25" s="590"/>
      <c r="H25" s="588"/>
      <c r="I25" s="590"/>
      <c r="J25" s="590"/>
      <c r="K25" s="590"/>
      <c r="L25" s="590"/>
      <c r="M25" s="590"/>
      <c r="N25" s="590"/>
      <c r="O25" s="590"/>
      <c r="P25" s="590"/>
      <c r="Q25" s="590"/>
      <c r="R25" s="590"/>
      <c r="S25" s="587"/>
    </row>
    <row r="26" customFormat="false" ht="23.25" hidden="false" customHeight="true" outlineLevel="0" collapsed="false">
      <c r="A26" s="590"/>
      <c r="B26" s="588"/>
      <c r="C26" s="590"/>
      <c r="D26" s="588"/>
      <c r="E26" s="590"/>
      <c r="F26" s="588"/>
      <c r="G26" s="590"/>
      <c r="H26" s="588"/>
      <c r="I26" s="590"/>
      <c r="J26" s="590"/>
      <c r="K26" s="590"/>
      <c r="L26" s="590"/>
      <c r="M26" s="590"/>
      <c r="N26" s="590"/>
      <c r="O26" s="590"/>
      <c r="P26" s="590"/>
      <c r="Q26" s="590"/>
      <c r="R26" s="590"/>
      <c r="S26" s="570"/>
    </row>
    <row r="27" customFormat="false" ht="12.75" hidden="false" customHeight="true" outlineLevel="0" collapsed="false">
      <c r="A27" s="590"/>
      <c r="B27" s="589"/>
      <c r="C27" s="590"/>
      <c r="D27" s="589"/>
      <c r="E27" s="590"/>
      <c r="F27" s="589"/>
      <c r="G27" s="590"/>
      <c r="H27" s="589"/>
      <c r="I27" s="590"/>
      <c r="J27" s="589"/>
      <c r="K27" s="590"/>
      <c r="L27" s="589"/>
      <c r="M27" s="590"/>
      <c r="N27" s="589"/>
      <c r="O27" s="590"/>
      <c r="P27" s="589"/>
      <c r="Q27" s="590"/>
      <c r="R27" s="578"/>
      <c r="S27" s="590"/>
      <c r="T27" s="574"/>
      <c r="U27" s="574"/>
      <c r="V27" s="574"/>
      <c r="W27" s="574"/>
      <c r="X27" s="574"/>
      <c r="Y27" s="574"/>
      <c r="Z27" s="574"/>
      <c r="AA27" s="574"/>
      <c r="AB27" s="574"/>
      <c r="AC27" s="574"/>
      <c r="AD27" s="574"/>
      <c r="AE27" s="574"/>
      <c r="AF27" s="574"/>
      <c r="AG27" s="574"/>
      <c r="AH27" s="574"/>
      <c r="AI27" s="574"/>
      <c r="AJ27" s="574"/>
      <c r="AK27" s="574"/>
      <c r="AL27" s="574"/>
      <c r="AM27" s="574"/>
      <c r="AN27" s="574"/>
      <c r="AO27" s="574"/>
      <c r="AP27" s="574"/>
      <c r="AQ27" s="574"/>
      <c r="AR27" s="574"/>
      <c r="AS27" s="574"/>
      <c r="AT27" s="574"/>
      <c r="AU27" s="574"/>
      <c r="AV27" s="574"/>
      <c r="AW27" s="574"/>
      <c r="AX27" s="574"/>
      <c r="AY27" s="574"/>
      <c r="AZ27" s="574"/>
      <c r="BA27" s="574"/>
      <c r="BB27" s="574"/>
      <c r="BC27" s="574"/>
      <c r="BD27" s="574"/>
      <c r="BE27" s="574"/>
      <c r="BF27" s="574"/>
      <c r="BG27" s="574"/>
      <c r="BH27" s="574"/>
      <c r="BI27" s="574"/>
      <c r="BJ27" s="574"/>
      <c r="BK27" s="574"/>
      <c r="BL27" s="574"/>
      <c r="BM27" s="574"/>
      <c r="BN27" s="574"/>
      <c r="BO27" s="574"/>
      <c r="BP27" s="574"/>
      <c r="BQ27" s="574"/>
      <c r="BR27" s="574"/>
      <c r="BS27" s="574"/>
      <c r="BT27" s="574"/>
      <c r="BU27" s="574"/>
      <c r="BV27" s="574"/>
      <c r="BW27" s="574"/>
      <c r="BX27" s="574"/>
      <c r="BY27" s="574"/>
      <c r="BZ27" s="574"/>
      <c r="CA27" s="574"/>
      <c r="CB27" s="574"/>
      <c r="CC27" s="574"/>
      <c r="CD27" s="574"/>
      <c r="CE27" s="574"/>
      <c r="CF27" s="574"/>
      <c r="CG27" s="574"/>
      <c r="CH27" s="574"/>
      <c r="CI27" s="574"/>
      <c r="CJ27" s="574"/>
      <c r="CK27" s="574"/>
      <c r="CL27" s="574"/>
      <c r="CM27" s="574"/>
      <c r="CN27" s="574"/>
      <c r="CO27" s="574"/>
      <c r="CP27" s="574"/>
      <c r="CQ27" s="574"/>
      <c r="CR27" s="574"/>
      <c r="CS27" s="574"/>
      <c r="CT27" s="574"/>
      <c r="CU27" s="574"/>
      <c r="CV27" s="574"/>
      <c r="CW27" s="574"/>
      <c r="CX27" s="574"/>
      <c r="CY27" s="574"/>
      <c r="CZ27" s="574"/>
      <c r="DA27" s="574"/>
      <c r="DB27" s="574"/>
      <c r="DC27" s="574"/>
      <c r="DD27" s="574"/>
      <c r="DE27" s="574"/>
      <c r="DF27" s="574"/>
      <c r="DG27" s="574"/>
      <c r="DH27" s="574"/>
      <c r="DI27" s="574"/>
      <c r="DJ27" s="574"/>
      <c r="DK27" s="574"/>
      <c r="DL27" s="574"/>
      <c r="DM27" s="574"/>
      <c r="DN27" s="574"/>
      <c r="DO27" s="574"/>
      <c r="DP27" s="574"/>
      <c r="DQ27" s="574"/>
      <c r="DR27" s="574"/>
      <c r="DS27" s="574"/>
      <c r="DT27" s="574"/>
      <c r="DU27" s="574"/>
      <c r="DV27" s="574"/>
      <c r="DW27" s="574"/>
      <c r="DX27" s="574"/>
      <c r="DY27" s="574"/>
      <c r="DZ27" s="574"/>
      <c r="EA27" s="574"/>
      <c r="EB27" s="574"/>
      <c r="EC27" s="574"/>
      <c r="ED27" s="574"/>
      <c r="EE27" s="574"/>
      <c r="EF27" s="574"/>
      <c r="EG27" s="574"/>
      <c r="EH27" s="574"/>
      <c r="EI27" s="574"/>
      <c r="EJ27" s="574"/>
      <c r="EK27" s="574"/>
      <c r="EL27" s="574"/>
      <c r="EM27" s="574"/>
      <c r="EN27" s="574"/>
      <c r="EO27" s="574"/>
      <c r="EP27" s="574"/>
      <c r="EQ27" s="574"/>
      <c r="ER27" s="574"/>
      <c r="ES27" s="574"/>
      <c r="ET27" s="574"/>
      <c r="EU27" s="574"/>
      <c r="EV27" s="574"/>
      <c r="EW27" s="574"/>
      <c r="EX27" s="574"/>
      <c r="EY27" s="574"/>
      <c r="EZ27" s="574"/>
      <c r="FA27" s="574"/>
      <c r="FB27" s="574"/>
      <c r="FC27" s="574"/>
      <c r="FD27" s="574"/>
      <c r="FE27" s="574"/>
      <c r="FF27" s="574"/>
      <c r="FG27" s="574"/>
      <c r="FH27" s="574"/>
      <c r="FI27" s="574"/>
      <c r="FJ27" s="574"/>
      <c r="FK27" s="574"/>
      <c r="FL27" s="574"/>
      <c r="FM27" s="574"/>
      <c r="FN27" s="574"/>
      <c r="FO27" s="574"/>
      <c r="FP27" s="574"/>
      <c r="FQ27" s="574"/>
      <c r="FR27" s="574"/>
      <c r="FS27" s="574"/>
      <c r="FT27" s="574"/>
      <c r="FU27" s="574"/>
      <c r="FV27" s="574"/>
      <c r="FW27" s="574"/>
      <c r="FX27" s="574"/>
      <c r="FY27" s="574"/>
      <c r="FZ27" s="574"/>
      <c r="GA27" s="574"/>
      <c r="GB27" s="574"/>
      <c r="GC27" s="574"/>
      <c r="GD27" s="574"/>
      <c r="GE27" s="574"/>
      <c r="GF27" s="574"/>
      <c r="GG27" s="574"/>
      <c r="GH27" s="574"/>
      <c r="GI27" s="574"/>
      <c r="GJ27" s="574"/>
      <c r="GK27" s="574"/>
      <c r="GL27" s="574"/>
      <c r="GM27" s="574"/>
      <c r="GN27" s="574"/>
      <c r="GO27" s="574"/>
      <c r="GP27" s="574"/>
      <c r="GQ27" s="574"/>
      <c r="GR27" s="574"/>
      <c r="GS27" s="574"/>
      <c r="GT27" s="574"/>
      <c r="GU27" s="574"/>
      <c r="GV27" s="574"/>
      <c r="GW27" s="574"/>
      <c r="GX27" s="574"/>
      <c r="GY27" s="574"/>
      <c r="GZ27" s="574"/>
      <c r="HA27" s="574"/>
      <c r="HB27" s="574"/>
      <c r="HC27" s="574"/>
      <c r="HD27" s="574"/>
      <c r="HE27" s="574"/>
      <c r="HF27" s="574"/>
      <c r="HG27" s="574"/>
      <c r="HH27" s="574"/>
      <c r="HI27" s="574"/>
      <c r="HJ27" s="574"/>
      <c r="HK27" s="574"/>
      <c r="HL27" s="574"/>
      <c r="HM27" s="574"/>
      <c r="HN27" s="574"/>
      <c r="HO27" s="574"/>
      <c r="HP27" s="574"/>
      <c r="HQ27" s="574"/>
      <c r="HR27" s="574"/>
      <c r="HS27" s="574"/>
      <c r="HT27" s="574"/>
      <c r="HU27" s="574"/>
      <c r="HV27" s="574"/>
      <c r="HW27" s="574"/>
      <c r="HX27" s="574"/>
      <c r="HY27" s="574"/>
      <c r="HZ27" s="574"/>
      <c r="IA27" s="574"/>
      <c r="IB27" s="574"/>
      <c r="IC27" s="574"/>
      <c r="ID27" s="574"/>
      <c r="IE27" s="574"/>
      <c r="IF27" s="574"/>
      <c r="IG27" s="574"/>
      <c r="IH27" s="574"/>
      <c r="II27" s="574"/>
      <c r="IJ27" s="574"/>
      <c r="IK27" s="574"/>
      <c r="IL27" s="574"/>
      <c r="IM27" s="574"/>
      <c r="IN27" s="574"/>
      <c r="IO27" s="574"/>
      <c r="IP27" s="574"/>
      <c r="IQ27" s="574"/>
      <c r="IR27" s="574"/>
      <c r="IS27" s="574"/>
      <c r="IT27" s="574"/>
      <c r="IU27" s="574"/>
      <c r="IV27" s="574"/>
      <c r="IW27" s="574"/>
    </row>
    <row r="28" customFormat="false" ht="12.75" hidden="false" customHeight="true" outlineLevel="0" collapsed="false">
      <c r="A28" s="561" t="s">
        <v>549</v>
      </c>
      <c r="B28" s="585"/>
      <c r="C28" s="594"/>
      <c r="D28" s="586"/>
      <c r="E28" s="561"/>
      <c r="F28" s="586"/>
      <c r="G28" s="561"/>
      <c r="H28" s="586"/>
      <c r="I28" s="561"/>
      <c r="J28" s="586"/>
      <c r="K28" s="561"/>
      <c r="L28" s="586"/>
      <c r="M28" s="561"/>
      <c r="N28" s="586"/>
      <c r="O28" s="561"/>
      <c r="P28" s="586"/>
      <c r="Q28" s="586"/>
      <c r="R28" s="586"/>
      <c r="S28" s="561"/>
      <c r="U28" s="574"/>
    </row>
    <row r="29" customFormat="false" ht="23.25" hidden="false" customHeight="true" outlineLevel="0" collapsed="false">
      <c r="A29" s="595" t="s">
        <v>550</v>
      </c>
      <c r="B29" s="589"/>
      <c r="C29" s="590"/>
      <c r="D29" s="589"/>
      <c r="E29" s="596" t="s">
        <v>297</v>
      </c>
      <c r="F29" s="589"/>
      <c r="G29" s="590"/>
      <c r="H29" s="589"/>
      <c r="I29" s="590"/>
      <c r="J29" s="589"/>
      <c r="K29" s="590"/>
      <c r="L29" s="589"/>
      <c r="M29" s="590"/>
      <c r="N29" s="589"/>
      <c r="O29" s="590"/>
      <c r="P29" s="589"/>
      <c r="Q29" s="590"/>
      <c r="R29" s="578"/>
      <c r="S29" s="570"/>
      <c r="T29" s="574"/>
      <c r="U29" s="574"/>
      <c r="V29" s="574"/>
      <c r="W29" s="574"/>
      <c r="X29" s="574"/>
      <c r="Y29" s="574"/>
      <c r="Z29" s="574"/>
      <c r="AA29" s="574"/>
      <c r="AB29" s="574"/>
      <c r="AC29" s="574"/>
      <c r="AD29" s="574"/>
      <c r="AE29" s="574"/>
      <c r="AF29" s="574"/>
      <c r="AG29" s="574"/>
      <c r="AH29" s="574"/>
      <c r="AI29" s="574"/>
      <c r="AJ29" s="574"/>
      <c r="AK29" s="574"/>
      <c r="AL29" s="574"/>
      <c r="AM29" s="574"/>
      <c r="AN29" s="574"/>
      <c r="AO29" s="574"/>
      <c r="AP29" s="574"/>
      <c r="AQ29" s="574"/>
      <c r="AR29" s="574"/>
      <c r="AS29" s="574"/>
      <c r="AT29" s="574"/>
      <c r="AU29" s="574"/>
      <c r="AV29" s="574"/>
      <c r="AW29" s="574"/>
      <c r="AX29" s="574"/>
      <c r="AY29" s="574"/>
      <c r="AZ29" s="574"/>
      <c r="BA29" s="574"/>
      <c r="BB29" s="574"/>
      <c r="BC29" s="574"/>
      <c r="BD29" s="574"/>
      <c r="BE29" s="574"/>
      <c r="BF29" s="574"/>
      <c r="BG29" s="574"/>
      <c r="BH29" s="574"/>
      <c r="BI29" s="574"/>
      <c r="BJ29" s="574"/>
      <c r="BK29" s="574"/>
      <c r="BL29" s="574"/>
      <c r="BM29" s="574"/>
      <c r="BN29" s="574"/>
      <c r="BO29" s="574"/>
      <c r="BP29" s="574"/>
      <c r="BQ29" s="574"/>
      <c r="BR29" s="574"/>
      <c r="BS29" s="574"/>
      <c r="BT29" s="574"/>
      <c r="BU29" s="574"/>
      <c r="BV29" s="574"/>
      <c r="BW29" s="574"/>
      <c r="BX29" s="574"/>
      <c r="BY29" s="574"/>
      <c r="BZ29" s="574"/>
      <c r="CA29" s="574"/>
      <c r="CB29" s="574"/>
      <c r="CC29" s="574"/>
      <c r="CD29" s="574"/>
      <c r="CE29" s="574"/>
      <c r="CF29" s="574"/>
      <c r="CG29" s="574"/>
      <c r="CH29" s="574"/>
      <c r="CI29" s="574"/>
      <c r="CJ29" s="574"/>
      <c r="CK29" s="574"/>
      <c r="CL29" s="574"/>
      <c r="CM29" s="574"/>
      <c r="CN29" s="574"/>
      <c r="CO29" s="574"/>
      <c r="CP29" s="574"/>
      <c r="CQ29" s="574"/>
      <c r="CR29" s="574"/>
      <c r="CS29" s="574"/>
      <c r="CT29" s="574"/>
      <c r="CU29" s="574"/>
      <c r="CV29" s="574"/>
      <c r="CW29" s="574"/>
      <c r="CX29" s="574"/>
      <c r="CY29" s="574"/>
      <c r="CZ29" s="574"/>
      <c r="DA29" s="574"/>
      <c r="DB29" s="574"/>
      <c r="DC29" s="574"/>
      <c r="DD29" s="574"/>
      <c r="DE29" s="574"/>
      <c r="DF29" s="574"/>
      <c r="DG29" s="574"/>
      <c r="DH29" s="574"/>
      <c r="DI29" s="574"/>
      <c r="DJ29" s="574"/>
      <c r="DK29" s="574"/>
      <c r="DL29" s="574"/>
      <c r="DM29" s="574"/>
      <c r="DN29" s="574"/>
      <c r="DO29" s="574"/>
      <c r="DP29" s="574"/>
      <c r="DQ29" s="574"/>
      <c r="DR29" s="574"/>
      <c r="DS29" s="574"/>
      <c r="DT29" s="574"/>
      <c r="DU29" s="574"/>
      <c r="DV29" s="574"/>
      <c r="DW29" s="574"/>
      <c r="DX29" s="574"/>
      <c r="DY29" s="574"/>
      <c r="DZ29" s="574"/>
      <c r="EA29" s="574"/>
      <c r="EB29" s="574"/>
      <c r="EC29" s="574"/>
      <c r="ED29" s="574"/>
      <c r="EE29" s="574"/>
      <c r="EF29" s="574"/>
      <c r="EG29" s="574"/>
      <c r="EH29" s="574"/>
      <c r="EI29" s="574"/>
      <c r="EJ29" s="574"/>
      <c r="EK29" s="574"/>
      <c r="EL29" s="574"/>
      <c r="EM29" s="574"/>
      <c r="EN29" s="574"/>
      <c r="EO29" s="574"/>
      <c r="EP29" s="574"/>
      <c r="EQ29" s="574"/>
      <c r="ER29" s="574"/>
      <c r="ES29" s="574"/>
      <c r="ET29" s="574"/>
      <c r="EU29" s="574"/>
      <c r="EV29" s="574"/>
      <c r="EW29" s="574"/>
      <c r="EX29" s="574"/>
      <c r="EY29" s="574"/>
      <c r="EZ29" s="574"/>
      <c r="FA29" s="574"/>
      <c r="FB29" s="574"/>
      <c r="FC29" s="574"/>
      <c r="FD29" s="574"/>
      <c r="FE29" s="574"/>
      <c r="FF29" s="574"/>
      <c r="FG29" s="574"/>
      <c r="FH29" s="574"/>
      <c r="FI29" s="574"/>
      <c r="FJ29" s="574"/>
      <c r="FK29" s="574"/>
      <c r="FL29" s="574"/>
      <c r="FM29" s="574"/>
      <c r="FN29" s="574"/>
      <c r="FO29" s="574"/>
      <c r="FP29" s="574"/>
      <c r="FQ29" s="574"/>
      <c r="FR29" s="574"/>
      <c r="FS29" s="574"/>
      <c r="FT29" s="574"/>
      <c r="FU29" s="574"/>
      <c r="FV29" s="574"/>
      <c r="FW29" s="574"/>
      <c r="FX29" s="574"/>
      <c r="FY29" s="574"/>
      <c r="FZ29" s="574"/>
      <c r="GA29" s="574"/>
      <c r="GB29" s="574"/>
      <c r="GC29" s="574"/>
      <c r="GD29" s="574"/>
      <c r="GE29" s="574"/>
      <c r="GF29" s="574"/>
      <c r="GG29" s="574"/>
      <c r="GH29" s="574"/>
      <c r="GI29" s="574"/>
      <c r="GJ29" s="574"/>
      <c r="GK29" s="574"/>
      <c r="GL29" s="574"/>
      <c r="GM29" s="574"/>
      <c r="GN29" s="574"/>
      <c r="GO29" s="574"/>
      <c r="GP29" s="574"/>
      <c r="GQ29" s="574"/>
      <c r="GR29" s="574"/>
      <c r="GS29" s="574"/>
      <c r="GT29" s="574"/>
      <c r="GU29" s="574"/>
      <c r="GV29" s="574"/>
      <c r="GW29" s="574"/>
      <c r="GX29" s="574"/>
      <c r="GY29" s="574"/>
      <c r="GZ29" s="574"/>
      <c r="HA29" s="574"/>
      <c r="HB29" s="574"/>
      <c r="HC29" s="574"/>
      <c r="HD29" s="574"/>
      <c r="HE29" s="574"/>
      <c r="HF29" s="574"/>
      <c r="HG29" s="574"/>
      <c r="HH29" s="574"/>
      <c r="HI29" s="574"/>
      <c r="HJ29" s="574"/>
      <c r="HK29" s="574"/>
      <c r="HL29" s="574"/>
      <c r="HM29" s="574"/>
      <c r="HN29" s="574"/>
      <c r="HO29" s="574"/>
      <c r="HP29" s="574"/>
      <c r="HQ29" s="574"/>
      <c r="HR29" s="574"/>
      <c r="HS29" s="574"/>
      <c r="HT29" s="574"/>
      <c r="HU29" s="574"/>
      <c r="HV29" s="574"/>
      <c r="HW29" s="574"/>
      <c r="HX29" s="574"/>
      <c r="HY29" s="574"/>
      <c r="HZ29" s="574"/>
      <c r="IA29" s="574"/>
      <c r="IB29" s="574"/>
      <c r="IC29" s="574"/>
      <c r="ID29" s="574"/>
      <c r="IE29" s="574"/>
      <c r="IF29" s="574"/>
      <c r="IG29" s="574"/>
      <c r="IH29" s="574"/>
      <c r="II29" s="574"/>
      <c r="IJ29" s="574"/>
      <c r="IK29" s="574"/>
      <c r="IL29" s="574"/>
      <c r="IM29" s="574"/>
      <c r="IN29" s="574"/>
      <c r="IO29" s="574"/>
      <c r="IP29" s="574"/>
      <c r="IQ29" s="574"/>
      <c r="IR29" s="574"/>
      <c r="IS29" s="574"/>
      <c r="IT29" s="574"/>
      <c r="IU29" s="574"/>
      <c r="IV29" s="574"/>
      <c r="IW29" s="574"/>
    </row>
    <row r="30" customFormat="false" ht="23.25" hidden="false" customHeight="true" outlineLevel="0" collapsed="false">
      <c r="A30" s="587" t="s">
        <v>551</v>
      </c>
      <c r="B30" s="588"/>
      <c r="C30" s="587" t="s">
        <v>552</v>
      </c>
      <c r="D30" s="588"/>
      <c r="E30" s="587" t="n">
        <v>0</v>
      </c>
      <c r="F30" s="588"/>
      <c r="G30" s="587"/>
      <c r="H30" s="588"/>
      <c r="I30" s="587"/>
      <c r="J30" s="588"/>
      <c r="K30" s="587"/>
      <c r="L30" s="588"/>
      <c r="M30" s="587"/>
      <c r="N30" s="588"/>
      <c r="O30" s="587"/>
      <c r="P30" s="588"/>
      <c r="Q30" s="587"/>
      <c r="R30" s="591"/>
      <c r="S30" s="592" t="n">
        <f aca="false">SUM(E30:Q30)</f>
        <v>0</v>
      </c>
    </row>
    <row r="31" customFormat="false" ht="23.25" hidden="false" customHeight="true" outlineLevel="0" collapsed="false">
      <c r="A31" s="587" t="s">
        <v>553</v>
      </c>
      <c r="B31" s="588"/>
      <c r="C31" s="587" t="s">
        <v>554</v>
      </c>
      <c r="D31" s="588"/>
      <c r="E31" s="587" t="n">
        <v>0</v>
      </c>
      <c r="F31" s="588"/>
      <c r="G31" s="587"/>
      <c r="H31" s="588"/>
      <c r="I31" s="587"/>
      <c r="J31" s="588"/>
      <c r="K31" s="587"/>
      <c r="L31" s="588"/>
      <c r="M31" s="587"/>
      <c r="N31" s="588"/>
      <c r="O31" s="587"/>
      <c r="P31" s="588"/>
      <c r="Q31" s="587"/>
      <c r="R31" s="591"/>
      <c r="S31" s="592" t="n">
        <f aca="false">SUM(E31:Q31)</f>
        <v>0</v>
      </c>
    </row>
    <row r="32" customFormat="false" ht="23.25" hidden="false" customHeight="true" outlineLevel="0" collapsed="false">
      <c r="A32" s="587" t="s">
        <v>555</v>
      </c>
      <c r="B32" s="588"/>
      <c r="C32" s="587" t="s">
        <v>556</v>
      </c>
      <c r="D32" s="588"/>
      <c r="E32" s="587" t="n">
        <v>1005553</v>
      </c>
      <c r="F32" s="588"/>
      <c r="G32" s="587"/>
      <c r="H32" s="588"/>
      <c r="I32" s="587" t="n">
        <f aca="false">-I23</f>
        <v>-0</v>
      </c>
      <c r="J32" s="588"/>
      <c r="K32" s="587"/>
      <c r="L32" s="588"/>
      <c r="M32" s="587"/>
      <c r="N32" s="588"/>
      <c r="O32" s="587"/>
      <c r="P32" s="588"/>
      <c r="Q32" s="587"/>
      <c r="R32" s="591"/>
      <c r="S32" s="592" t="n">
        <f aca="false">SUM(E32:Q32)</f>
        <v>1005553</v>
      </c>
    </row>
    <row r="33" customFormat="false" ht="23.25" hidden="false" customHeight="true" outlineLevel="0" collapsed="false">
      <c r="A33" s="597" t="s">
        <v>557</v>
      </c>
      <c r="B33" s="589"/>
      <c r="C33" s="590"/>
      <c r="D33" s="589"/>
      <c r="E33" s="593" t="n">
        <v>1005553</v>
      </c>
      <c r="F33" s="589"/>
      <c r="G33" s="593" t="n">
        <f aca="false">SUM(G30:G32)</f>
        <v>0</v>
      </c>
      <c r="H33" s="589"/>
      <c r="I33" s="593" t="n">
        <f aca="false">SUM(I30:I32)</f>
        <v>0</v>
      </c>
      <c r="J33" s="589"/>
      <c r="K33" s="593" t="n">
        <f aca="false">SUM(K30:K32)</f>
        <v>0</v>
      </c>
      <c r="L33" s="589"/>
      <c r="M33" s="593" t="n">
        <f aca="false">SUM(M30:M32)</f>
        <v>0</v>
      </c>
      <c r="N33" s="589"/>
      <c r="O33" s="593" t="n">
        <f aca="false">SUM(O30:O32)</f>
        <v>0</v>
      </c>
      <c r="P33" s="589"/>
      <c r="Q33" s="590"/>
      <c r="R33" s="578"/>
      <c r="S33" s="593" t="n">
        <f aca="false">SUM(S30:S32)</f>
        <v>1005553</v>
      </c>
      <c r="T33" s="574"/>
      <c r="U33" s="574"/>
      <c r="V33" s="574"/>
      <c r="W33" s="574"/>
      <c r="X33" s="574"/>
      <c r="Y33" s="574"/>
      <c r="Z33" s="574"/>
      <c r="AA33" s="574"/>
      <c r="AB33" s="574"/>
      <c r="AC33" s="574"/>
      <c r="AD33" s="574"/>
      <c r="AE33" s="574"/>
      <c r="AF33" s="574"/>
      <c r="AG33" s="574"/>
      <c r="AH33" s="574"/>
      <c r="AI33" s="574"/>
      <c r="AJ33" s="574"/>
      <c r="AK33" s="574"/>
      <c r="AL33" s="574"/>
      <c r="AM33" s="574"/>
      <c r="AN33" s="574"/>
      <c r="AO33" s="574"/>
      <c r="AP33" s="574"/>
      <c r="AQ33" s="574"/>
      <c r="AR33" s="574"/>
      <c r="AS33" s="574"/>
      <c r="AT33" s="574"/>
      <c r="AU33" s="574"/>
      <c r="AV33" s="574"/>
      <c r="AW33" s="574"/>
      <c r="AX33" s="574"/>
      <c r="AY33" s="574"/>
      <c r="AZ33" s="574"/>
      <c r="BA33" s="574"/>
      <c r="BB33" s="574"/>
      <c r="BC33" s="574"/>
      <c r="BD33" s="574"/>
      <c r="BE33" s="574"/>
      <c r="BF33" s="574"/>
      <c r="BG33" s="574"/>
      <c r="BH33" s="574"/>
      <c r="BI33" s="574"/>
      <c r="BJ33" s="574"/>
      <c r="BK33" s="574"/>
      <c r="BL33" s="574"/>
      <c r="BM33" s="574"/>
      <c r="BN33" s="574"/>
      <c r="BO33" s="574"/>
      <c r="BP33" s="574"/>
      <c r="BQ33" s="574"/>
      <c r="BR33" s="574"/>
      <c r="BS33" s="574"/>
      <c r="BT33" s="574"/>
      <c r="BU33" s="574"/>
      <c r="BV33" s="574"/>
      <c r="BW33" s="574"/>
      <c r="BX33" s="574"/>
      <c r="BY33" s="574"/>
      <c r="BZ33" s="574"/>
      <c r="CA33" s="574"/>
      <c r="CB33" s="574"/>
      <c r="CC33" s="574"/>
      <c r="CD33" s="574"/>
      <c r="CE33" s="574"/>
      <c r="CF33" s="574"/>
      <c r="CG33" s="574"/>
      <c r="CH33" s="574"/>
      <c r="CI33" s="574"/>
      <c r="CJ33" s="574"/>
      <c r="CK33" s="574"/>
      <c r="CL33" s="574"/>
      <c r="CM33" s="574"/>
      <c r="CN33" s="574"/>
      <c r="CO33" s="574"/>
      <c r="CP33" s="574"/>
      <c r="CQ33" s="574"/>
      <c r="CR33" s="574"/>
      <c r="CS33" s="574"/>
      <c r="CT33" s="574"/>
      <c r="CU33" s="574"/>
      <c r="CV33" s="574"/>
      <c r="CW33" s="574"/>
      <c r="CX33" s="574"/>
      <c r="CY33" s="574"/>
      <c r="CZ33" s="574"/>
      <c r="DA33" s="574"/>
      <c r="DB33" s="574"/>
      <c r="DC33" s="574"/>
      <c r="DD33" s="574"/>
      <c r="DE33" s="574"/>
      <c r="DF33" s="574"/>
      <c r="DG33" s="574"/>
      <c r="DH33" s="574"/>
      <c r="DI33" s="574"/>
      <c r="DJ33" s="574"/>
      <c r="DK33" s="574"/>
      <c r="DL33" s="574"/>
      <c r="DM33" s="574"/>
      <c r="DN33" s="574"/>
      <c r="DO33" s="574"/>
      <c r="DP33" s="574"/>
      <c r="DQ33" s="574"/>
      <c r="DR33" s="574"/>
      <c r="DS33" s="574"/>
      <c r="DT33" s="574"/>
      <c r="DU33" s="574"/>
      <c r="DV33" s="574"/>
      <c r="DW33" s="574"/>
      <c r="DX33" s="574"/>
      <c r="DY33" s="574"/>
      <c r="DZ33" s="574"/>
      <c r="EA33" s="574"/>
      <c r="EB33" s="574"/>
      <c r="EC33" s="574"/>
      <c r="ED33" s="574"/>
      <c r="EE33" s="574"/>
      <c r="EF33" s="574"/>
      <c r="EG33" s="574"/>
      <c r="EH33" s="574"/>
      <c r="EI33" s="574"/>
      <c r="EJ33" s="574"/>
      <c r="EK33" s="574"/>
      <c r="EL33" s="574"/>
      <c r="EM33" s="574"/>
      <c r="EN33" s="574"/>
      <c r="EO33" s="574"/>
      <c r="EP33" s="574"/>
      <c r="EQ33" s="574"/>
      <c r="ER33" s="574"/>
      <c r="ES33" s="574"/>
      <c r="ET33" s="574"/>
      <c r="EU33" s="574"/>
      <c r="EV33" s="574"/>
      <c r="EW33" s="574"/>
      <c r="EX33" s="574"/>
      <c r="EY33" s="574"/>
      <c r="EZ33" s="574"/>
      <c r="FA33" s="574"/>
      <c r="FB33" s="574"/>
      <c r="FC33" s="574"/>
      <c r="FD33" s="574"/>
      <c r="FE33" s="574"/>
      <c r="FF33" s="574"/>
      <c r="FG33" s="574"/>
      <c r="FH33" s="574"/>
      <c r="FI33" s="574"/>
      <c r="FJ33" s="574"/>
      <c r="FK33" s="574"/>
      <c r="FL33" s="574"/>
      <c r="FM33" s="574"/>
      <c r="FN33" s="574"/>
      <c r="FO33" s="574"/>
      <c r="FP33" s="574"/>
      <c r="FQ33" s="574"/>
      <c r="FR33" s="574"/>
      <c r="FS33" s="574"/>
      <c r="FT33" s="574"/>
      <c r="FU33" s="574"/>
      <c r="FV33" s="574"/>
      <c r="FW33" s="574"/>
      <c r="FX33" s="574"/>
      <c r="FY33" s="574"/>
      <c r="FZ33" s="574"/>
      <c r="GA33" s="574"/>
      <c r="GB33" s="574"/>
      <c r="GC33" s="574"/>
      <c r="GD33" s="574"/>
      <c r="GE33" s="574"/>
      <c r="GF33" s="574"/>
      <c r="GG33" s="574"/>
      <c r="GH33" s="574"/>
      <c r="GI33" s="574"/>
      <c r="GJ33" s="574"/>
      <c r="GK33" s="574"/>
      <c r="GL33" s="574"/>
      <c r="GM33" s="574"/>
      <c r="GN33" s="574"/>
      <c r="GO33" s="574"/>
      <c r="GP33" s="574"/>
      <c r="GQ33" s="574"/>
      <c r="GR33" s="574"/>
      <c r="GS33" s="574"/>
      <c r="GT33" s="574"/>
      <c r="GU33" s="574"/>
      <c r="GV33" s="574"/>
      <c r="GW33" s="574"/>
      <c r="GX33" s="574"/>
      <c r="GY33" s="574"/>
      <c r="GZ33" s="574"/>
      <c r="HA33" s="574"/>
      <c r="HB33" s="574"/>
      <c r="HC33" s="574"/>
      <c r="HD33" s="574"/>
      <c r="HE33" s="574"/>
      <c r="HF33" s="574"/>
      <c r="HG33" s="574"/>
      <c r="HH33" s="574"/>
      <c r="HI33" s="574"/>
      <c r="HJ33" s="574"/>
      <c r="HK33" s="574"/>
      <c r="HL33" s="574"/>
      <c r="HM33" s="574"/>
      <c r="HN33" s="574"/>
      <c r="HO33" s="574"/>
      <c r="HP33" s="574"/>
      <c r="HQ33" s="574"/>
      <c r="HR33" s="574"/>
      <c r="HS33" s="574"/>
      <c r="HT33" s="574"/>
      <c r="HU33" s="574"/>
      <c r="HV33" s="574"/>
      <c r="HW33" s="574"/>
      <c r="HX33" s="574"/>
      <c r="HY33" s="574"/>
      <c r="HZ33" s="574"/>
      <c r="IA33" s="574"/>
      <c r="IB33" s="574"/>
      <c r="IC33" s="574"/>
      <c r="ID33" s="574"/>
      <c r="IE33" s="574"/>
      <c r="IF33" s="574"/>
      <c r="IG33" s="574"/>
      <c r="IH33" s="574"/>
      <c r="II33" s="574"/>
      <c r="IJ33" s="574"/>
      <c r="IK33" s="574"/>
      <c r="IL33" s="574"/>
      <c r="IM33" s="574"/>
      <c r="IN33" s="574"/>
      <c r="IO33" s="574"/>
      <c r="IP33" s="574"/>
      <c r="IQ33" s="574"/>
      <c r="IR33" s="574"/>
      <c r="IS33" s="574"/>
      <c r="IT33" s="574"/>
      <c r="IU33" s="574"/>
      <c r="IV33" s="574"/>
      <c r="IW33" s="574"/>
    </row>
    <row r="34" customFormat="false" ht="12.75" hidden="false" customHeight="true" outlineLevel="0" collapsed="false">
      <c r="A34" s="590"/>
      <c r="B34" s="589"/>
      <c r="C34" s="590"/>
      <c r="D34" s="589"/>
      <c r="E34" s="590"/>
      <c r="F34" s="589"/>
      <c r="G34" s="590"/>
      <c r="H34" s="589"/>
      <c r="I34" s="590"/>
      <c r="J34" s="589"/>
      <c r="K34" s="590"/>
      <c r="L34" s="589"/>
      <c r="M34" s="590"/>
      <c r="N34" s="589"/>
      <c r="O34" s="590"/>
      <c r="P34" s="589"/>
      <c r="Q34" s="590"/>
      <c r="R34" s="578"/>
      <c r="S34" s="590"/>
      <c r="T34" s="574"/>
      <c r="U34" s="574"/>
      <c r="V34" s="574"/>
      <c r="W34" s="574"/>
      <c r="X34" s="574"/>
      <c r="Y34" s="574"/>
      <c r="Z34" s="574"/>
      <c r="AA34" s="574"/>
      <c r="AB34" s="574"/>
      <c r="AC34" s="574"/>
      <c r="AD34" s="574"/>
      <c r="AE34" s="574"/>
      <c r="AF34" s="574"/>
      <c r="AG34" s="574"/>
      <c r="AH34" s="574"/>
      <c r="AI34" s="574"/>
      <c r="AJ34" s="574"/>
      <c r="AK34" s="574"/>
      <c r="AL34" s="574"/>
      <c r="AM34" s="574"/>
      <c r="AN34" s="574"/>
      <c r="AO34" s="574"/>
      <c r="AP34" s="574"/>
      <c r="AQ34" s="574"/>
      <c r="AR34" s="574"/>
      <c r="AS34" s="574"/>
      <c r="AT34" s="574"/>
      <c r="AU34" s="574"/>
      <c r="AV34" s="574"/>
      <c r="AW34" s="574"/>
      <c r="AX34" s="574"/>
      <c r="AY34" s="574"/>
      <c r="AZ34" s="574"/>
      <c r="BA34" s="574"/>
      <c r="BB34" s="574"/>
      <c r="BC34" s="574"/>
      <c r="BD34" s="574"/>
      <c r="BE34" s="574"/>
      <c r="BF34" s="574"/>
      <c r="BG34" s="574"/>
      <c r="BH34" s="574"/>
      <c r="BI34" s="574"/>
      <c r="BJ34" s="574"/>
      <c r="BK34" s="574"/>
      <c r="BL34" s="574"/>
      <c r="BM34" s="574"/>
      <c r="BN34" s="574"/>
      <c r="BO34" s="574"/>
      <c r="BP34" s="574"/>
      <c r="BQ34" s="574"/>
      <c r="BR34" s="574"/>
      <c r="BS34" s="574"/>
      <c r="BT34" s="574"/>
      <c r="BU34" s="574"/>
      <c r="BV34" s="574"/>
      <c r="BW34" s="574"/>
      <c r="BX34" s="574"/>
      <c r="BY34" s="574"/>
      <c r="BZ34" s="574"/>
      <c r="CA34" s="574"/>
      <c r="CB34" s="574"/>
      <c r="CC34" s="574"/>
      <c r="CD34" s="574"/>
      <c r="CE34" s="574"/>
      <c r="CF34" s="574"/>
      <c r="CG34" s="574"/>
      <c r="CH34" s="574"/>
      <c r="CI34" s="574"/>
      <c r="CJ34" s="574"/>
      <c r="CK34" s="574"/>
      <c r="CL34" s="574"/>
      <c r="CM34" s="574"/>
      <c r="CN34" s="574"/>
      <c r="CO34" s="574"/>
      <c r="CP34" s="574"/>
      <c r="CQ34" s="574"/>
      <c r="CR34" s="574"/>
      <c r="CS34" s="574"/>
      <c r="CT34" s="574"/>
      <c r="CU34" s="574"/>
      <c r="CV34" s="574"/>
      <c r="CW34" s="574"/>
      <c r="CX34" s="574"/>
      <c r="CY34" s="574"/>
      <c r="CZ34" s="574"/>
      <c r="DA34" s="574"/>
      <c r="DB34" s="574"/>
      <c r="DC34" s="574"/>
      <c r="DD34" s="574"/>
      <c r="DE34" s="574"/>
      <c r="DF34" s="574"/>
      <c r="DG34" s="574"/>
      <c r="DH34" s="574"/>
      <c r="DI34" s="574"/>
      <c r="DJ34" s="574"/>
      <c r="DK34" s="574"/>
      <c r="DL34" s="574"/>
      <c r="DM34" s="574"/>
      <c r="DN34" s="574"/>
      <c r="DO34" s="574"/>
      <c r="DP34" s="574"/>
      <c r="DQ34" s="574"/>
      <c r="DR34" s="574"/>
      <c r="DS34" s="574"/>
      <c r="DT34" s="574"/>
      <c r="DU34" s="574"/>
      <c r="DV34" s="574"/>
      <c r="DW34" s="574"/>
      <c r="DX34" s="574"/>
      <c r="DY34" s="574"/>
      <c r="DZ34" s="574"/>
      <c r="EA34" s="574"/>
      <c r="EB34" s="574"/>
      <c r="EC34" s="574"/>
      <c r="ED34" s="574"/>
      <c r="EE34" s="574"/>
      <c r="EF34" s="574"/>
      <c r="EG34" s="574"/>
      <c r="EH34" s="574"/>
      <c r="EI34" s="574"/>
      <c r="EJ34" s="574"/>
      <c r="EK34" s="574"/>
      <c r="EL34" s="574"/>
      <c r="EM34" s="574"/>
      <c r="EN34" s="574"/>
      <c r="EO34" s="574"/>
      <c r="EP34" s="574"/>
      <c r="EQ34" s="574"/>
      <c r="ER34" s="574"/>
      <c r="ES34" s="574"/>
      <c r="ET34" s="574"/>
      <c r="EU34" s="574"/>
      <c r="EV34" s="574"/>
      <c r="EW34" s="574"/>
      <c r="EX34" s="574"/>
      <c r="EY34" s="574"/>
      <c r="EZ34" s="574"/>
      <c r="FA34" s="574"/>
      <c r="FB34" s="574"/>
      <c r="FC34" s="574"/>
      <c r="FD34" s="574"/>
      <c r="FE34" s="574"/>
      <c r="FF34" s="574"/>
      <c r="FG34" s="574"/>
      <c r="FH34" s="574"/>
      <c r="FI34" s="574"/>
      <c r="FJ34" s="574"/>
      <c r="FK34" s="574"/>
      <c r="FL34" s="574"/>
      <c r="FM34" s="574"/>
      <c r="FN34" s="574"/>
      <c r="FO34" s="574"/>
      <c r="FP34" s="574"/>
      <c r="FQ34" s="574"/>
      <c r="FR34" s="574"/>
      <c r="FS34" s="574"/>
      <c r="FT34" s="574"/>
      <c r="FU34" s="574"/>
      <c r="FV34" s="574"/>
      <c r="FW34" s="574"/>
      <c r="FX34" s="574"/>
      <c r="FY34" s="574"/>
      <c r="FZ34" s="574"/>
      <c r="GA34" s="574"/>
      <c r="GB34" s="574"/>
      <c r="GC34" s="574"/>
      <c r="GD34" s="574"/>
      <c r="GE34" s="574"/>
      <c r="GF34" s="574"/>
      <c r="GG34" s="574"/>
      <c r="GH34" s="574"/>
      <c r="GI34" s="574"/>
      <c r="GJ34" s="574"/>
      <c r="GK34" s="574"/>
      <c r="GL34" s="574"/>
      <c r="GM34" s="574"/>
      <c r="GN34" s="574"/>
      <c r="GO34" s="574"/>
      <c r="GP34" s="574"/>
      <c r="GQ34" s="574"/>
      <c r="GR34" s="574"/>
      <c r="GS34" s="574"/>
      <c r="GT34" s="574"/>
      <c r="GU34" s="574"/>
      <c r="GV34" s="574"/>
      <c r="GW34" s="574"/>
      <c r="GX34" s="574"/>
      <c r="GY34" s="574"/>
      <c r="GZ34" s="574"/>
      <c r="HA34" s="574"/>
      <c r="HB34" s="574"/>
      <c r="HC34" s="574"/>
      <c r="HD34" s="574"/>
      <c r="HE34" s="574"/>
      <c r="HF34" s="574"/>
      <c r="HG34" s="574"/>
      <c r="HH34" s="574"/>
      <c r="HI34" s="574"/>
      <c r="HJ34" s="574"/>
      <c r="HK34" s="574"/>
      <c r="HL34" s="574"/>
      <c r="HM34" s="574"/>
      <c r="HN34" s="574"/>
      <c r="HO34" s="574"/>
      <c r="HP34" s="574"/>
      <c r="HQ34" s="574"/>
      <c r="HR34" s="574"/>
      <c r="HS34" s="574"/>
      <c r="HT34" s="574"/>
      <c r="HU34" s="574"/>
      <c r="HV34" s="574"/>
      <c r="HW34" s="574"/>
      <c r="HX34" s="574"/>
      <c r="HY34" s="574"/>
      <c r="HZ34" s="574"/>
      <c r="IA34" s="574"/>
      <c r="IB34" s="574"/>
      <c r="IC34" s="574"/>
      <c r="ID34" s="574"/>
      <c r="IE34" s="574"/>
      <c r="IF34" s="574"/>
      <c r="IG34" s="574"/>
      <c r="IH34" s="574"/>
      <c r="II34" s="574"/>
      <c r="IJ34" s="574"/>
      <c r="IK34" s="574"/>
      <c r="IL34" s="574"/>
      <c r="IM34" s="574"/>
      <c r="IN34" s="574"/>
      <c r="IO34" s="574"/>
      <c r="IP34" s="574"/>
      <c r="IQ34" s="574"/>
      <c r="IR34" s="574"/>
      <c r="IS34" s="574"/>
      <c r="IT34" s="574"/>
      <c r="IU34" s="574"/>
      <c r="IV34" s="574"/>
      <c r="IW34" s="574"/>
    </row>
    <row r="35" customFormat="false" ht="23.25" hidden="false" customHeight="true" outlineLevel="0" collapsed="false">
      <c r="A35" s="587" t="s">
        <v>558</v>
      </c>
      <c r="B35" s="588"/>
      <c r="C35" s="587" t="s">
        <v>559</v>
      </c>
      <c r="D35" s="588"/>
      <c r="E35" s="598"/>
      <c r="F35" s="588"/>
      <c r="G35" s="590"/>
      <c r="H35" s="589"/>
      <c r="I35" s="590"/>
      <c r="J35" s="589"/>
      <c r="K35" s="590"/>
      <c r="L35" s="589"/>
      <c r="M35" s="590"/>
      <c r="N35" s="589"/>
      <c r="O35" s="590"/>
      <c r="P35" s="589"/>
      <c r="Q35" s="590"/>
      <c r="R35" s="591"/>
      <c r="S35" s="564"/>
    </row>
    <row r="36" customFormat="false" ht="12.75" hidden="false" customHeight="true" outlineLevel="0" collapsed="false">
      <c r="A36" s="590"/>
      <c r="B36" s="589"/>
      <c r="C36" s="590"/>
      <c r="D36" s="589"/>
      <c r="E36" s="590"/>
      <c r="F36" s="589"/>
      <c r="G36" s="590"/>
      <c r="H36" s="589"/>
      <c r="I36" s="590"/>
      <c r="J36" s="589"/>
      <c r="K36" s="590"/>
      <c r="L36" s="589"/>
      <c r="M36" s="590"/>
      <c r="N36" s="589"/>
      <c r="O36" s="590"/>
      <c r="P36" s="589"/>
      <c r="Q36" s="590"/>
      <c r="R36" s="578"/>
      <c r="S36" s="590"/>
      <c r="T36" s="574"/>
      <c r="U36" s="574"/>
      <c r="V36" s="574"/>
      <c r="W36" s="574"/>
      <c r="X36" s="574"/>
      <c r="Y36" s="574"/>
      <c r="Z36" s="574"/>
      <c r="AA36" s="574"/>
      <c r="AB36" s="574"/>
      <c r="AC36" s="574"/>
      <c r="AD36" s="574"/>
      <c r="AE36" s="574"/>
      <c r="AF36" s="574"/>
      <c r="AG36" s="574"/>
      <c r="AH36" s="574"/>
      <c r="AI36" s="574"/>
      <c r="AJ36" s="574"/>
      <c r="AK36" s="574"/>
      <c r="AL36" s="574"/>
      <c r="AM36" s="574"/>
      <c r="AN36" s="574"/>
      <c r="AO36" s="574"/>
      <c r="AP36" s="574"/>
      <c r="AQ36" s="574"/>
      <c r="AR36" s="574"/>
      <c r="AS36" s="574"/>
      <c r="AT36" s="574"/>
      <c r="AU36" s="574"/>
      <c r="AV36" s="574"/>
      <c r="AW36" s="574"/>
      <c r="AX36" s="574"/>
      <c r="AY36" s="574"/>
      <c r="AZ36" s="574"/>
      <c r="BA36" s="574"/>
      <c r="BB36" s="574"/>
      <c r="BC36" s="574"/>
      <c r="BD36" s="574"/>
      <c r="BE36" s="574"/>
      <c r="BF36" s="574"/>
      <c r="BG36" s="574"/>
      <c r="BH36" s="574"/>
      <c r="BI36" s="574"/>
      <c r="BJ36" s="574"/>
      <c r="BK36" s="574"/>
      <c r="BL36" s="574"/>
      <c r="BM36" s="574"/>
      <c r="BN36" s="574"/>
      <c r="BO36" s="574"/>
      <c r="BP36" s="574"/>
      <c r="BQ36" s="574"/>
      <c r="BR36" s="574"/>
      <c r="BS36" s="574"/>
      <c r="BT36" s="574"/>
      <c r="BU36" s="574"/>
      <c r="BV36" s="574"/>
      <c r="BW36" s="574"/>
      <c r="BX36" s="574"/>
      <c r="BY36" s="574"/>
      <c r="BZ36" s="574"/>
      <c r="CA36" s="574"/>
      <c r="CB36" s="574"/>
      <c r="CC36" s="574"/>
      <c r="CD36" s="574"/>
      <c r="CE36" s="574"/>
      <c r="CF36" s="574"/>
      <c r="CG36" s="574"/>
      <c r="CH36" s="574"/>
      <c r="CI36" s="574"/>
      <c r="CJ36" s="574"/>
      <c r="CK36" s="574"/>
      <c r="CL36" s="574"/>
      <c r="CM36" s="574"/>
      <c r="CN36" s="574"/>
      <c r="CO36" s="574"/>
      <c r="CP36" s="574"/>
      <c r="CQ36" s="574"/>
      <c r="CR36" s="574"/>
      <c r="CS36" s="574"/>
      <c r="CT36" s="574"/>
      <c r="CU36" s="574"/>
      <c r="CV36" s="574"/>
      <c r="CW36" s="574"/>
      <c r="CX36" s="574"/>
      <c r="CY36" s="574"/>
      <c r="CZ36" s="574"/>
      <c r="DA36" s="574"/>
      <c r="DB36" s="574"/>
      <c r="DC36" s="574"/>
      <c r="DD36" s="574"/>
      <c r="DE36" s="574"/>
      <c r="DF36" s="574"/>
      <c r="DG36" s="574"/>
      <c r="DH36" s="574"/>
      <c r="DI36" s="574"/>
      <c r="DJ36" s="574"/>
      <c r="DK36" s="574"/>
      <c r="DL36" s="574"/>
      <c r="DM36" s="574"/>
      <c r="DN36" s="574"/>
      <c r="DO36" s="574"/>
      <c r="DP36" s="574"/>
      <c r="DQ36" s="574"/>
      <c r="DR36" s="574"/>
      <c r="DS36" s="574"/>
      <c r="DT36" s="574"/>
      <c r="DU36" s="574"/>
      <c r="DV36" s="574"/>
      <c r="DW36" s="574"/>
      <c r="DX36" s="574"/>
      <c r="DY36" s="574"/>
      <c r="DZ36" s="574"/>
      <c r="EA36" s="574"/>
      <c r="EB36" s="574"/>
      <c r="EC36" s="574"/>
      <c r="ED36" s="574"/>
      <c r="EE36" s="574"/>
      <c r="EF36" s="574"/>
      <c r="EG36" s="574"/>
      <c r="EH36" s="574"/>
      <c r="EI36" s="574"/>
      <c r="EJ36" s="574"/>
      <c r="EK36" s="574"/>
      <c r="EL36" s="574"/>
      <c r="EM36" s="574"/>
      <c r="EN36" s="574"/>
      <c r="EO36" s="574"/>
      <c r="EP36" s="574"/>
      <c r="EQ36" s="574"/>
      <c r="ER36" s="574"/>
      <c r="ES36" s="574"/>
      <c r="ET36" s="574"/>
      <c r="EU36" s="574"/>
      <c r="EV36" s="574"/>
      <c r="EW36" s="574"/>
      <c r="EX36" s="574"/>
      <c r="EY36" s="574"/>
      <c r="EZ36" s="574"/>
      <c r="FA36" s="574"/>
      <c r="FB36" s="574"/>
      <c r="FC36" s="574"/>
      <c r="FD36" s="574"/>
      <c r="FE36" s="574"/>
      <c r="FF36" s="574"/>
      <c r="FG36" s="574"/>
      <c r="FH36" s="574"/>
      <c r="FI36" s="574"/>
      <c r="FJ36" s="574"/>
      <c r="FK36" s="574"/>
      <c r="FL36" s="574"/>
      <c r="FM36" s="574"/>
      <c r="FN36" s="574"/>
      <c r="FO36" s="574"/>
      <c r="FP36" s="574"/>
      <c r="FQ36" s="574"/>
      <c r="FR36" s="574"/>
      <c r="FS36" s="574"/>
      <c r="FT36" s="574"/>
      <c r="FU36" s="574"/>
      <c r="FV36" s="574"/>
      <c r="FW36" s="574"/>
      <c r="FX36" s="574"/>
      <c r="FY36" s="574"/>
      <c r="FZ36" s="574"/>
      <c r="GA36" s="574"/>
      <c r="GB36" s="574"/>
      <c r="GC36" s="574"/>
      <c r="GD36" s="574"/>
      <c r="GE36" s="574"/>
      <c r="GF36" s="574"/>
      <c r="GG36" s="574"/>
      <c r="GH36" s="574"/>
      <c r="GI36" s="574"/>
      <c r="GJ36" s="574"/>
      <c r="GK36" s="574"/>
      <c r="GL36" s="574"/>
      <c r="GM36" s="574"/>
      <c r="GN36" s="574"/>
      <c r="GO36" s="574"/>
      <c r="GP36" s="574"/>
      <c r="GQ36" s="574"/>
      <c r="GR36" s="574"/>
      <c r="GS36" s="574"/>
      <c r="GT36" s="574"/>
      <c r="GU36" s="574"/>
      <c r="GV36" s="574"/>
      <c r="GW36" s="574"/>
      <c r="GX36" s="574"/>
      <c r="GY36" s="574"/>
      <c r="GZ36" s="574"/>
      <c r="HA36" s="574"/>
      <c r="HB36" s="574"/>
      <c r="HC36" s="574"/>
      <c r="HD36" s="574"/>
      <c r="HE36" s="574"/>
      <c r="HF36" s="574"/>
      <c r="HG36" s="574"/>
      <c r="HH36" s="574"/>
      <c r="HI36" s="574"/>
      <c r="HJ36" s="574"/>
      <c r="HK36" s="574"/>
      <c r="HL36" s="574"/>
      <c r="HM36" s="574"/>
      <c r="HN36" s="574"/>
      <c r="HO36" s="574"/>
      <c r="HP36" s="574"/>
      <c r="HQ36" s="574"/>
      <c r="HR36" s="574"/>
      <c r="HS36" s="574"/>
      <c r="HT36" s="574"/>
      <c r="HU36" s="574"/>
      <c r="HV36" s="574"/>
      <c r="HW36" s="574"/>
      <c r="HX36" s="574"/>
      <c r="HY36" s="574"/>
      <c r="HZ36" s="574"/>
      <c r="IA36" s="574"/>
      <c r="IB36" s="574"/>
      <c r="IC36" s="574"/>
      <c r="ID36" s="574"/>
      <c r="IE36" s="574"/>
      <c r="IF36" s="574"/>
      <c r="IG36" s="574"/>
      <c r="IH36" s="574"/>
      <c r="II36" s="574"/>
      <c r="IJ36" s="574"/>
      <c r="IK36" s="574"/>
      <c r="IL36" s="574"/>
      <c r="IM36" s="574"/>
      <c r="IN36" s="574"/>
      <c r="IO36" s="574"/>
      <c r="IP36" s="574"/>
      <c r="IQ36" s="574"/>
      <c r="IR36" s="574"/>
      <c r="IS36" s="574"/>
      <c r="IT36" s="574"/>
      <c r="IU36" s="574"/>
      <c r="IV36" s="574"/>
      <c r="IW36" s="574"/>
    </row>
    <row r="37" customFormat="false" ht="23.25" hidden="false" customHeight="true" outlineLevel="0" collapsed="false">
      <c r="A37" s="590" t="s">
        <v>560</v>
      </c>
      <c r="B37" s="588"/>
      <c r="C37" s="590"/>
      <c r="D37" s="588"/>
      <c r="E37" s="587" t="n">
        <v>-11955496.16</v>
      </c>
      <c r="F37" s="588"/>
      <c r="G37" s="587" t="n">
        <f aca="false">+G23+G33</f>
        <v>0</v>
      </c>
      <c r="H37" s="588"/>
      <c r="I37" s="587" t="n">
        <f aca="false">+I23+I33</f>
        <v>0</v>
      </c>
      <c r="J37" s="588"/>
      <c r="K37" s="587" t="n">
        <f aca="false">+K23+K33</f>
        <v>0</v>
      </c>
      <c r="L37" s="588"/>
      <c r="M37" s="587" t="n">
        <f aca="false">+M23+M33</f>
        <v>0</v>
      </c>
      <c r="N37" s="588"/>
      <c r="O37" s="587" t="n">
        <f aca="false">+O23+O33</f>
        <v>0</v>
      </c>
      <c r="P37" s="588"/>
      <c r="Q37" s="590"/>
      <c r="R37" s="591"/>
      <c r="S37" s="587" t="n">
        <f aca="false">+S23+S33</f>
        <v>-10549444.08</v>
      </c>
    </row>
    <row r="38" customFormat="false" ht="13.5" hidden="false" customHeight="true" outlineLevel="0" collapsed="false">
      <c r="A38" s="590"/>
      <c r="B38" s="589"/>
      <c r="C38" s="590"/>
      <c r="D38" s="589"/>
      <c r="E38" s="590"/>
      <c r="F38" s="589"/>
      <c r="G38" s="590"/>
      <c r="H38" s="589"/>
      <c r="I38" s="590"/>
      <c r="J38" s="589"/>
      <c r="K38" s="590"/>
      <c r="L38" s="589"/>
      <c r="M38" s="590"/>
      <c r="N38" s="589"/>
      <c r="O38" s="590"/>
      <c r="P38" s="589"/>
      <c r="Q38" s="590"/>
      <c r="R38" s="578"/>
      <c r="S38" s="590"/>
      <c r="T38" s="574"/>
      <c r="U38" s="574"/>
      <c r="V38" s="574"/>
      <c r="W38" s="574"/>
      <c r="X38" s="574"/>
      <c r="Y38" s="574"/>
      <c r="Z38" s="574"/>
      <c r="AA38" s="574"/>
      <c r="AB38" s="574"/>
      <c r="AC38" s="574"/>
      <c r="AD38" s="574"/>
      <c r="AE38" s="574"/>
      <c r="AF38" s="574"/>
      <c r="AG38" s="574"/>
      <c r="AH38" s="574"/>
      <c r="AI38" s="574"/>
      <c r="AJ38" s="574"/>
      <c r="AK38" s="574"/>
      <c r="AL38" s="574"/>
      <c r="AM38" s="574"/>
      <c r="AN38" s="574"/>
      <c r="AO38" s="574"/>
      <c r="AP38" s="574"/>
      <c r="AQ38" s="574"/>
      <c r="AR38" s="574"/>
      <c r="AS38" s="574"/>
      <c r="AT38" s="574"/>
      <c r="AU38" s="574"/>
      <c r="AV38" s="574"/>
      <c r="AW38" s="574"/>
      <c r="AX38" s="574"/>
      <c r="AY38" s="574"/>
      <c r="AZ38" s="574"/>
      <c r="BA38" s="574"/>
      <c r="BB38" s="574"/>
      <c r="BC38" s="574"/>
      <c r="BD38" s="574"/>
      <c r="BE38" s="574"/>
      <c r="BF38" s="574"/>
      <c r="BG38" s="574"/>
      <c r="BH38" s="574"/>
      <c r="BI38" s="574"/>
      <c r="BJ38" s="574"/>
      <c r="BK38" s="574"/>
      <c r="BL38" s="574"/>
      <c r="BM38" s="574"/>
      <c r="BN38" s="574"/>
      <c r="BO38" s="574"/>
      <c r="BP38" s="574"/>
      <c r="BQ38" s="574"/>
      <c r="BR38" s="574"/>
      <c r="BS38" s="574"/>
      <c r="BT38" s="574"/>
      <c r="BU38" s="574"/>
      <c r="BV38" s="574"/>
      <c r="BW38" s="574"/>
      <c r="BX38" s="574"/>
      <c r="BY38" s="574"/>
      <c r="BZ38" s="574"/>
      <c r="CA38" s="574"/>
      <c r="CB38" s="574"/>
      <c r="CC38" s="574"/>
      <c r="CD38" s="574"/>
      <c r="CE38" s="574"/>
      <c r="CF38" s="574"/>
      <c r="CG38" s="574"/>
      <c r="CH38" s="574"/>
      <c r="CI38" s="574"/>
      <c r="CJ38" s="574"/>
      <c r="CK38" s="574"/>
      <c r="CL38" s="574"/>
      <c r="CM38" s="574"/>
      <c r="CN38" s="574"/>
      <c r="CO38" s="574"/>
      <c r="CP38" s="574"/>
      <c r="CQ38" s="574"/>
      <c r="CR38" s="574"/>
      <c r="CS38" s="574"/>
      <c r="CT38" s="574"/>
      <c r="CU38" s="574"/>
      <c r="CV38" s="574"/>
      <c r="CW38" s="574"/>
      <c r="CX38" s="574"/>
      <c r="CY38" s="574"/>
      <c r="CZ38" s="574"/>
      <c r="DA38" s="574"/>
      <c r="DB38" s="574"/>
      <c r="DC38" s="574"/>
      <c r="DD38" s="574"/>
      <c r="DE38" s="574"/>
      <c r="DF38" s="574"/>
      <c r="DG38" s="574"/>
      <c r="DH38" s="574"/>
      <c r="DI38" s="574"/>
      <c r="DJ38" s="574"/>
      <c r="DK38" s="574"/>
      <c r="DL38" s="574"/>
      <c r="DM38" s="574"/>
      <c r="DN38" s="574"/>
      <c r="DO38" s="574"/>
      <c r="DP38" s="574"/>
      <c r="DQ38" s="574"/>
      <c r="DR38" s="574"/>
      <c r="DS38" s="574"/>
      <c r="DT38" s="574"/>
      <c r="DU38" s="574"/>
      <c r="DV38" s="574"/>
      <c r="DW38" s="574"/>
      <c r="DX38" s="574"/>
      <c r="DY38" s="574"/>
      <c r="DZ38" s="574"/>
      <c r="EA38" s="574"/>
      <c r="EB38" s="574"/>
      <c r="EC38" s="574"/>
      <c r="ED38" s="574"/>
      <c r="EE38" s="574"/>
      <c r="EF38" s="574"/>
      <c r="EG38" s="574"/>
      <c r="EH38" s="574"/>
      <c r="EI38" s="574"/>
      <c r="EJ38" s="574"/>
      <c r="EK38" s="574"/>
      <c r="EL38" s="574"/>
      <c r="EM38" s="574"/>
      <c r="EN38" s="574"/>
      <c r="EO38" s="574"/>
      <c r="EP38" s="574"/>
      <c r="EQ38" s="574"/>
      <c r="ER38" s="574"/>
      <c r="ES38" s="574"/>
      <c r="ET38" s="574"/>
      <c r="EU38" s="574"/>
      <c r="EV38" s="574"/>
      <c r="EW38" s="574"/>
      <c r="EX38" s="574"/>
      <c r="EY38" s="574"/>
      <c r="EZ38" s="574"/>
      <c r="FA38" s="574"/>
      <c r="FB38" s="574"/>
      <c r="FC38" s="574"/>
      <c r="FD38" s="574"/>
      <c r="FE38" s="574"/>
      <c r="FF38" s="574"/>
      <c r="FG38" s="574"/>
      <c r="FH38" s="574"/>
      <c r="FI38" s="574"/>
      <c r="FJ38" s="574"/>
      <c r="FK38" s="574"/>
      <c r="FL38" s="574"/>
      <c r="FM38" s="574"/>
      <c r="FN38" s="574"/>
      <c r="FO38" s="574"/>
      <c r="FP38" s="574"/>
      <c r="FQ38" s="574"/>
      <c r="FR38" s="574"/>
      <c r="FS38" s="574"/>
      <c r="FT38" s="574"/>
      <c r="FU38" s="574"/>
      <c r="FV38" s="574"/>
      <c r="FW38" s="574"/>
      <c r="FX38" s="574"/>
      <c r="FY38" s="574"/>
      <c r="FZ38" s="574"/>
      <c r="GA38" s="574"/>
      <c r="GB38" s="574"/>
      <c r="GC38" s="574"/>
      <c r="GD38" s="574"/>
      <c r="GE38" s="574"/>
      <c r="GF38" s="574"/>
      <c r="GG38" s="574"/>
      <c r="GH38" s="574"/>
      <c r="GI38" s="574"/>
      <c r="GJ38" s="574"/>
      <c r="GK38" s="574"/>
      <c r="GL38" s="574"/>
      <c r="GM38" s="574"/>
      <c r="GN38" s="574"/>
      <c r="GO38" s="574"/>
      <c r="GP38" s="574"/>
      <c r="GQ38" s="574"/>
      <c r="GR38" s="574"/>
      <c r="GS38" s="574"/>
      <c r="GT38" s="574"/>
      <c r="GU38" s="574"/>
      <c r="GV38" s="574"/>
      <c r="GW38" s="574"/>
      <c r="GX38" s="574"/>
      <c r="GY38" s="574"/>
      <c r="GZ38" s="574"/>
      <c r="HA38" s="574"/>
      <c r="HB38" s="574"/>
      <c r="HC38" s="574"/>
      <c r="HD38" s="574"/>
      <c r="HE38" s="574"/>
      <c r="HF38" s="574"/>
      <c r="HG38" s="574"/>
      <c r="HH38" s="574"/>
      <c r="HI38" s="574"/>
      <c r="HJ38" s="574"/>
      <c r="HK38" s="574"/>
      <c r="HL38" s="574"/>
      <c r="HM38" s="574"/>
      <c r="HN38" s="574"/>
      <c r="HO38" s="574"/>
      <c r="HP38" s="574"/>
      <c r="HQ38" s="574"/>
      <c r="HR38" s="574"/>
      <c r="HS38" s="574"/>
      <c r="HT38" s="574"/>
      <c r="HU38" s="574"/>
      <c r="HV38" s="574"/>
      <c r="HW38" s="574"/>
      <c r="HX38" s="574"/>
      <c r="HY38" s="574"/>
      <c r="HZ38" s="574"/>
      <c r="IA38" s="574"/>
      <c r="IB38" s="574"/>
      <c r="IC38" s="574"/>
      <c r="ID38" s="574"/>
      <c r="IE38" s="574"/>
      <c r="IF38" s="574"/>
      <c r="IG38" s="574"/>
      <c r="IH38" s="574"/>
      <c r="II38" s="574"/>
      <c r="IJ38" s="574"/>
      <c r="IK38" s="574"/>
      <c r="IL38" s="574"/>
      <c r="IM38" s="574"/>
      <c r="IN38" s="574"/>
      <c r="IO38" s="574"/>
      <c r="IP38" s="574"/>
      <c r="IQ38" s="574"/>
      <c r="IR38" s="574"/>
      <c r="IS38" s="574"/>
      <c r="IT38" s="574"/>
      <c r="IU38" s="574"/>
      <c r="IV38" s="574"/>
      <c r="IW38" s="574"/>
    </row>
    <row r="39" customFormat="false" ht="23.25" hidden="false" customHeight="true" outlineLevel="0" collapsed="false">
      <c r="A39" s="587" t="s">
        <v>561</v>
      </c>
      <c r="B39" s="588"/>
      <c r="C39" s="587"/>
      <c r="D39" s="588"/>
      <c r="E39" s="587"/>
      <c r="F39" s="588"/>
      <c r="G39" s="587"/>
      <c r="H39" s="588"/>
      <c r="I39" s="587"/>
      <c r="J39" s="588"/>
      <c r="K39" s="587"/>
      <c r="L39" s="588"/>
      <c r="M39" s="587"/>
      <c r="N39" s="588"/>
      <c r="O39" s="587"/>
      <c r="P39" s="588"/>
      <c r="Q39" s="587"/>
      <c r="R39" s="591"/>
      <c r="S39" s="592" t="n">
        <f aca="false">SUM(E39:Q39)</f>
        <v>0</v>
      </c>
    </row>
    <row r="40" customFormat="false" ht="23.25" hidden="false" customHeight="true" outlineLevel="0" collapsed="false">
      <c r="A40" s="587"/>
      <c r="B40" s="588"/>
      <c r="C40" s="587"/>
      <c r="D40" s="588"/>
      <c r="E40" s="587"/>
      <c r="F40" s="588"/>
      <c r="G40" s="587"/>
      <c r="H40" s="588"/>
      <c r="I40" s="587"/>
      <c r="J40" s="588"/>
      <c r="K40" s="587"/>
      <c r="L40" s="588"/>
      <c r="M40" s="587"/>
      <c r="N40" s="588"/>
      <c r="O40" s="587"/>
      <c r="P40" s="588"/>
      <c r="Q40" s="587"/>
      <c r="R40" s="591"/>
      <c r="S40" s="592" t="n">
        <f aca="false">SUM(E40:Q40)</f>
        <v>0</v>
      </c>
    </row>
    <row r="41" customFormat="false" ht="23.25" hidden="false" customHeight="true" outlineLevel="0" collapsed="false">
      <c r="A41" s="587"/>
      <c r="B41" s="588"/>
      <c r="C41" s="587"/>
      <c r="D41" s="588"/>
      <c r="E41" s="587"/>
      <c r="F41" s="588"/>
      <c r="G41" s="587"/>
      <c r="H41" s="588"/>
      <c r="I41" s="587"/>
      <c r="J41" s="588"/>
      <c r="K41" s="587"/>
      <c r="L41" s="588"/>
      <c r="M41" s="587"/>
      <c r="N41" s="588"/>
      <c r="O41" s="587"/>
      <c r="P41" s="588"/>
      <c r="Q41" s="587"/>
      <c r="R41" s="591"/>
      <c r="S41" s="592" t="n">
        <f aca="false">SUM(E41:Q41)</f>
        <v>0</v>
      </c>
    </row>
    <row r="42" customFormat="false" ht="23.25" hidden="false" customHeight="true" outlineLevel="0" collapsed="false">
      <c r="A42" s="587"/>
      <c r="B42" s="588"/>
      <c r="C42" s="587"/>
      <c r="D42" s="588"/>
      <c r="E42" s="587"/>
      <c r="F42" s="588"/>
      <c r="G42" s="587"/>
      <c r="H42" s="588"/>
      <c r="I42" s="587"/>
      <c r="J42" s="588"/>
      <c r="K42" s="587"/>
      <c r="L42" s="588"/>
      <c r="M42" s="587"/>
      <c r="N42" s="588"/>
      <c r="O42" s="587"/>
      <c r="P42" s="588"/>
      <c r="Q42" s="587"/>
      <c r="R42" s="591"/>
      <c r="S42" s="592" t="n">
        <f aca="false">SUM(E42:Q42)</f>
        <v>0</v>
      </c>
    </row>
    <row r="43" customFormat="false" ht="12.75" hidden="false" customHeight="false" outlineLevel="0" collapsed="false">
      <c r="A43" s="561"/>
      <c r="B43" s="561"/>
      <c r="C43" s="562"/>
      <c r="D43" s="561"/>
      <c r="E43" s="591"/>
      <c r="F43" s="586"/>
      <c r="G43" s="591"/>
      <c r="H43" s="586"/>
      <c r="I43" s="591"/>
      <c r="J43" s="586"/>
      <c r="K43" s="561"/>
      <c r="L43" s="586"/>
      <c r="M43" s="561"/>
      <c r="N43" s="586"/>
      <c r="O43" s="561"/>
      <c r="P43" s="586"/>
      <c r="Q43" s="561"/>
      <c r="R43" s="591"/>
      <c r="S43" s="591"/>
    </row>
    <row r="44" customFormat="false" ht="12.75" hidden="false" customHeight="false" outlineLevel="0" collapsed="false">
      <c r="A44" s="561"/>
      <c r="B44" s="561"/>
      <c r="C44" s="562"/>
      <c r="D44" s="561"/>
      <c r="E44" s="563"/>
      <c r="F44" s="586"/>
      <c r="G44" s="563"/>
      <c r="H44" s="586"/>
      <c r="I44" s="563"/>
      <c r="J44" s="586"/>
      <c r="K44" s="561"/>
      <c r="L44" s="586"/>
      <c r="M44" s="561"/>
      <c r="N44" s="586"/>
      <c r="O44" s="561"/>
      <c r="P44" s="586"/>
      <c r="Q44" s="561"/>
      <c r="R44" s="591"/>
      <c r="S44" s="563"/>
    </row>
    <row r="45" customFormat="false" ht="13.5" hidden="false" customHeight="false" outlineLevel="0" collapsed="false">
      <c r="A45" s="563"/>
      <c r="B45" s="561"/>
      <c r="C45" s="562"/>
      <c r="D45" s="561"/>
      <c r="E45" s="564"/>
      <c r="F45" s="599"/>
      <c r="G45" s="564"/>
      <c r="H45" s="599"/>
      <c r="I45" s="564"/>
      <c r="J45" s="599"/>
      <c r="K45" s="564"/>
      <c r="L45" s="599"/>
      <c r="M45" s="564"/>
      <c r="N45" s="599"/>
      <c r="O45" s="564"/>
      <c r="P45" s="599"/>
      <c r="Q45" s="564"/>
      <c r="R45" s="591"/>
      <c r="S45" s="564"/>
    </row>
    <row r="46" customFormat="false" ht="13.5" hidden="false" customHeight="false" outlineLevel="0" collapsed="false">
      <c r="A46" s="585"/>
      <c r="B46" s="561"/>
      <c r="C46" s="562"/>
      <c r="D46" s="561"/>
      <c r="E46" s="561"/>
      <c r="F46" s="586"/>
      <c r="G46" s="561"/>
      <c r="H46" s="586"/>
      <c r="I46" s="561"/>
      <c r="J46" s="586"/>
      <c r="K46" s="561"/>
      <c r="L46" s="586"/>
      <c r="M46" s="561"/>
      <c r="N46" s="586"/>
      <c r="O46" s="561"/>
      <c r="P46" s="586"/>
      <c r="Q46" s="561"/>
      <c r="R46" s="591"/>
      <c r="S46" s="561"/>
    </row>
    <row r="47" customFormat="false" ht="12.75" hidden="false" customHeight="false" outlineLevel="0" collapsed="false">
      <c r="A47" s="561"/>
      <c r="B47" s="561"/>
      <c r="C47" s="562"/>
      <c r="D47" s="561"/>
      <c r="E47" s="561"/>
      <c r="F47" s="561"/>
      <c r="G47" s="561"/>
      <c r="H47" s="561"/>
      <c r="I47" s="561"/>
      <c r="J47" s="561"/>
      <c r="K47" s="561"/>
      <c r="L47" s="561"/>
      <c r="M47" s="561"/>
      <c r="N47" s="561"/>
      <c r="O47" s="561"/>
      <c r="P47" s="561"/>
      <c r="Q47" s="561"/>
      <c r="R47" s="591"/>
      <c r="S47" s="561"/>
    </row>
    <row r="48" customFormat="false" ht="12.75" hidden="false" customHeight="false" outlineLevel="0" collapsed="false">
      <c r="A48" s="565" t="s">
        <v>562</v>
      </c>
      <c r="B48" s="561"/>
      <c r="C48" s="562"/>
      <c r="D48" s="565"/>
      <c r="E48" s="561"/>
      <c r="F48" s="561"/>
      <c r="G48" s="561"/>
      <c r="H48" s="561"/>
      <c r="I48" s="561"/>
      <c r="J48" s="561"/>
      <c r="K48" s="561"/>
      <c r="L48" s="561"/>
      <c r="M48" s="561"/>
      <c r="N48" s="561"/>
      <c r="O48" s="561"/>
      <c r="P48" s="561"/>
      <c r="Q48" s="561"/>
      <c r="R48" s="591"/>
      <c r="S48" s="563" t="str">
        <f aca="false">+A2</f>
        <v>COMPANY # 20R</v>
      </c>
    </row>
    <row r="49" customFormat="false" ht="12.75" hidden="false" customHeight="false" outlineLevel="0" collapsed="false">
      <c r="A49" s="600"/>
      <c r="B49" s="561"/>
      <c r="C49" s="562"/>
      <c r="D49" s="561"/>
      <c r="E49" s="561"/>
      <c r="F49" s="561"/>
      <c r="G49" s="561"/>
      <c r="H49" s="561"/>
      <c r="I49" s="561"/>
      <c r="J49" s="561"/>
      <c r="K49" s="561"/>
      <c r="L49" s="561"/>
      <c r="M49" s="561"/>
      <c r="N49" s="561"/>
      <c r="O49" s="561"/>
      <c r="P49" s="561"/>
      <c r="Q49" s="561"/>
      <c r="R49" s="591"/>
      <c r="S49" s="565" t="s">
        <v>59</v>
      </c>
    </row>
    <row r="50" customFormat="false" ht="12.75" hidden="false" customHeight="false" outlineLevel="0" collapsed="false">
      <c r="A50" s="565"/>
      <c r="B50" s="561"/>
      <c r="C50" s="562"/>
      <c r="D50" s="565"/>
      <c r="E50" s="561"/>
      <c r="F50" s="561"/>
      <c r="G50" s="601"/>
      <c r="H50" s="561"/>
      <c r="I50" s="601"/>
      <c r="J50" s="561"/>
      <c r="K50" s="561"/>
      <c r="L50" s="561"/>
      <c r="M50" s="561"/>
      <c r="N50" s="561"/>
      <c r="O50" s="561"/>
      <c r="P50" s="561"/>
      <c r="Q50" s="561"/>
      <c r="R50" s="591"/>
      <c r="S50" s="561"/>
    </row>
    <row r="51" customFormat="false" ht="12.75" hidden="false" customHeight="false" outlineLevel="0" collapsed="false">
      <c r="A51" s="561"/>
      <c r="B51" s="561"/>
      <c r="C51" s="562"/>
      <c r="D51" s="561"/>
      <c r="E51" s="561"/>
      <c r="F51" s="561"/>
      <c r="G51" s="601"/>
      <c r="H51" s="561"/>
      <c r="I51" s="601"/>
      <c r="J51" s="561"/>
      <c r="K51" s="561"/>
      <c r="L51" s="561"/>
      <c r="M51" s="561"/>
      <c r="N51" s="561"/>
      <c r="O51" s="561"/>
      <c r="P51" s="561"/>
      <c r="Q51" s="561"/>
      <c r="R51" s="591"/>
      <c r="S51" s="561"/>
    </row>
    <row r="52" customFormat="false" ht="12.75" hidden="false" customHeight="false" outlineLevel="0" collapsed="false">
      <c r="A52" s="561"/>
      <c r="B52" s="561"/>
      <c r="C52" s="562"/>
      <c r="D52" s="561"/>
      <c r="E52" s="561"/>
      <c r="F52" s="561"/>
      <c r="G52" s="601"/>
      <c r="H52" s="561"/>
      <c r="I52" s="601"/>
      <c r="J52" s="561"/>
      <c r="K52" s="561"/>
      <c r="L52" s="561"/>
      <c r="M52" s="561"/>
      <c r="N52" s="561"/>
      <c r="O52" s="561"/>
      <c r="P52" s="561"/>
      <c r="Q52" s="561"/>
      <c r="R52" s="591"/>
      <c r="S52" s="561"/>
    </row>
    <row r="53" customFormat="false" ht="12.75" hidden="false" customHeight="false" outlineLevel="0" collapsed="false">
      <c r="A53" s="561"/>
      <c r="B53" s="561"/>
      <c r="C53" s="562"/>
      <c r="D53" s="561"/>
      <c r="E53" s="561"/>
      <c r="F53" s="561"/>
      <c r="G53" s="561"/>
      <c r="H53" s="561"/>
      <c r="I53" s="561"/>
      <c r="J53" s="561"/>
      <c r="K53" s="561"/>
      <c r="L53" s="561"/>
      <c r="M53" s="561"/>
      <c r="N53" s="561"/>
      <c r="O53" s="561"/>
      <c r="P53" s="561"/>
      <c r="Q53" s="561"/>
      <c r="R53" s="591"/>
      <c r="S53" s="561"/>
    </row>
    <row r="54" customFormat="false" ht="12.75" hidden="false" customHeight="false" outlineLevel="0" collapsed="false">
      <c r="A54" s="561"/>
      <c r="B54" s="561"/>
      <c r="C54" s="562"/>
      <c r="D54" s="561"/>
      <c r="E54" s="561"/>
      <c r="F54" s="561"/>
      <c r="G54" s="561"/>
      <c r="H54" s="561"/>
      <c r="I54" s="561"/>
      <c r="J54" s="561"/>
      <c r="K54" s="561"/>
      <c r="L54" s="561"/>
      <c r="M54" s="561"/>
      <c r="N54" s="561"/>
      <c r="O54" s="561"/>
      <c r="P54" s="561"/>
      <c r="Q54" s="561"/>
      <c r="R54" s="591"/>
      <c r="S54" s="561"/>
    </row>
    <row r="55" customFormat="false" ht="12.75" hidden="false" customHeight="false" outlineLevel="0" collapsed="false">
      <c r="A55" s="561"/>
      <c r="B55" s="561"/>
      <c r="C55" s="562"/>
      <c r="D55" s="561"/>
      <c r="E55" s="561"/>
      <c r="F55" s="561"/>
      <c r="G55" s="561"/>
      <c r="H55" s="561"/>
      <c r="I55" s="561"/>
      <c r="J55" s="561"/>
      <c r="K55" s="561"/>
      <c r="L55" s="561"/>
      <c r="M55" s="561"/>
      <c r="N55" s="561"/>
      <c r="O55" s="561"/>
      <c r="P55" s="561"/>
      <c r="Q55" s="561"/>
      <c r="R55" s="591"/>
      <c r="S55" s="561"/>
    </row>
    <row r="56" customFormat="false" ht="12.75" hidden="false" customHeight="false" outlineLevel="0" collapsed="false">
      <c r="A56" s="561"/>
      <c r="B56" s="561"/>
      <c r="C56" s="562"/>
      <c r="D56" s="561"/>
      <c r="E56" s="561"/>
      <c r="F56" s="561"/>
      <c r="G56" s="561"/>
      <c r="H56" s="561"/>
      <c r="I56" s="561"/>
      <c r="J56" s="561"/>
      <c r="K56" s="561"/>
      <c r="L56" s="561"/>
      <c r="M56" s="561"/>
      <c r="N56" s="561"/>
      <c r="O56" s="561"/>
      <c r="P56" s="561"/>
      <c r="Q56" s="561"/>
      <c r="R56" s="591"/>
      <c r="S56" s="561"/>
    </row>
    <row r="57" customFormat="false" ht="12.75" hidden="false" customHeight="false" outlineLevel="0" collapsed="false">
      <c r="A57" s="561"/>
      <c r="B57" s="561"/>
      <c r="C57" s="562"/>
      <c r="D57" s="561"/>
      <c r="E57" s="561"/>
      <c r="F57" s="561"/>
      <c r="G57" s="561"/>
      <c r="H57" s="561"/>
      <c r="I57" s="561"/>
      <c r="J57" s="561"/>
      <c r="K57" s="561"/>
      <c r="L57" s="561"/>
      <c r="M57" s="561"/>
      <c r="N57" s="561"/>
      <c r="O57" s="561"/>
      <c r="P57" s="561"/>
      <c r="Q57" s="561"/>
      <c r="R57" s="591"/>
      <c r="S57" s="561"/>
    </row>
    <row r="58" customFormat="false" ht="12.75" hidden="false" customHeight="false" outlineLevel="0" collapsed="false">
      <c r="A58" s="561"/>
      <c r="B58" s="561"/>
      <c r="C58" s="562"/>
      <c r="D58" s="561"/>
      <c r="E58" s="561"/>
      <c r="F58" s="561"/>
      <c r="G58" s="561"/>
      <c r="H58" s="561"/>
      <c r="I58" s="561"/>
      <c r="J58" s="561"/>
      <c r="K58" s="561"/>
      <c r="L58" s="561"/>
      <c r="M58" s="561"/>
      <c r="N58" s="561"/>
      <c r="O58" s="561"/>
      <c r="P58" s="561"/>
      <c r="Q58" s="561"/>
      <c r="R58" s="591"/>
      <c r="S58" s="561"/>
    </row>
    <row r="59" customFormat="false" ht="12.75" hidden="false" customHeight="false" outlineLevel="0" collapsed="false">
      <c r="A59" s="561"/>
      <c r="B59" s="561"/>
      <c r="C59" s="562"/>
      <c r="D59" s="561"/>
      <c r="E59" s="561"/>
      <c r="F59" s="561"/>
      <c r="G59" s="561"/>
      <c r="H59" s="561"/>
      <c r="I59" s="561"/>
      <c r="J59" s="561"/>
      <c r="K59" s="561"/>
      <c r="L59" s="561"/>
      <c r="M59" s="561"/>
      <c r="N59" s="561"/>
      <c r="O59" s="561"/>
      <c r="P59" s="561"/>
      <c r="Q59" s="561"/>
      <c r="R59" s="591"/>
      <c r="S59" s="561"/>
    </row>
    <row r="60" customFormat="false" ht="12.75" hidden="false" customHeight="false" outlineLevel="0" collapsed="false">
      <c r="R60" s="591"/>
    </row>
    <row r="61" customFormat="false" ht="12.75" hidden="false" customHeight="false" outlineLevel="0" collapsed="false">
      <c r="R61" s="591"/>
    </row>
    <row r="62" customFormat="false" ht="12.75" hidden="false" customHeight="false" outlineLevel="0" collapsed="false">
      <c r="R62" s="591"/>
    </row>
    <row r="63" customFormat="false" ht="12.75" hidden="false" customHeight="false" outlineLevel="0" collapsed="false">
      <c r="R63" s="591"/>
    </row>
    <row r="64" customFormat="false" ht="12.75" hidden="false" customHeight="false" outlineLevel="0" collapsed="false">
      <c r="R64" s="591"/>
    </row>
    <row r="65" customFormat="false" ht="12.75" hidden="false" customHeight="false" outlineLevel="0" collapsed="false">
      <c r="R65" s="591"/>
    </row>
    <row r="66" customFormat="false" ht="12.75" hidden="false" customHeight="false" outlineLevel="0" collapsed="false">
      <c r="R66" s="591"/>
    </row>
    <row r="67" customFormat="false" ht="12.75" hidden="false" customHeight="false" outlineLevel="0" collapsed="false">
      <c r="R67" s="591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1" right="0.370138888888889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34" colorId="64" zoomScale="75" zoomScaleNormal="75" zoomScalePageLayoutView="100" workbookViewId="0">
      <selection pane="topLeft" activeCell="A1" activeCellId="0" sqref="A1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182" width="51.24"/>
    <col collapsed="false" customWidth="true" hidden="false" outlineLevel="0" max="2" min="2" style="182" width="15.62"/>
    <col collapsed="false" customWidth="true" hidden="false" outlineLevel="0" max="3" min="3" style="182" width="18.62"/>
    <col collapsed="false" customWidth="true" hidden="false" outlineLevel="0" max="4" min="4" style="182" width="15.62"/>
    <col collapsed="false" customWidth="false" hidden="false" outlineLevel="0" max="257" min="5" style="182" width="21.99"/>
  </cols>
  <sheetData>
    <row r="1" customFormat="false" ht="12.75" hidden="false" customHeight="false" outlineLevel="0" collapsed="false">
      <c r="A1" s="184" t="s">
        <v>0</v>
      </c>
      <c r="B1" s="184"/>
      <c r="C1" s="185"/>
      <c r="D1" s="185"/>
      <c r="E1" s="185"/>
    </row>
    <row r="2" customFormat="false" ht="12.75" hidden="false" customHeight="false" outlineLevel="0" collapsed="false">
      <c r="A2" s="3" t="s">
        <v>287</v>
      </c>
      <c r="B2" s="187"/>
      <c r="C2" s="185"/>
      <c r="D2" s="185"/>
      <c r="E2" s="185"/>
    </row>
    <row r="3" customFormat="false" ht="12.75" hidden="false" customHeight="false" outlineLevel="0" collapsed="false">
      <c r="A3" s="3" t="s">
        <v>204</v>
      </c>
      <c r="B3" s="187"/>
      <c r="C3" s="185"/>
      <c r="D3" s="185"/>
      <c r="E3" s="185"/>
    </row>
    <row r="4" customFormat="false" ht="12.75" hidden="false" customHeight="false" outlineLevel="0" collapsed="false">
      <c r="A4" s="184" t="s">
        <v>563</v>
      </c>
      <c r="B4" s="184"/>
      <c r="C4" s="185"/>
      <c r="D4" s="185"/>
      <c r="E4" s="185"/>
    </row>
    <row r="5" customFormat="false" ht="12.75" hidden="false" customHeight="false" outlineLevel="0" collapsed="false">
      <c r="A5" s="8" t="s">
        <v>241</v>
      </c>
      <c r="B5" s="189"/>
      <c r="C5" s="185"/>
      <c r="D5" s="185"/>
      <c r="E5" s="185"/>
    </row>
    <row r="7" customFormat="false" ht="12.75" hidden="false" customHeight="false" outlineLevel="0" collapsed="false">
      <c r="A7" s="8" t="s">
        <v>564</v>
      </c>
      <c r="B7" s="189"/>
      <c r="C7" s="185"/>
      <c r="D7" s="185"/>
      <c r="E7" s="185"/>
    </row>
    <row r="8" customFormat="false" ht="12.75" hidden="false" customHeight="false" outlineLevel="0" collapsed="false">
      <c r="A8" s="25" t="s">
        <v>565</v>
      </c>
      <c r="B8" s="184"/>
      <c r="C8" s="185"/>
      <c r="D8" s="185"/>
      <c r="E8" s="169" t="str">
        <f aca="false">A2</f>
        <v>COMPANY #</v>
      </c>
    </row>
    <row r="9" customFormat="false" ht="12.75" hidden="false" customHeight="false" outlineLevel="0" collapsed="false">
      <c r="A9" s="185"/>
      <c r="B9" s="185"/>
      <c r="C9" s="185"/>
      <c r="D9" s="185"/>
      <c r="E9" s="169" t="s">
        <v>64</v>
      </c>
    </row>
    <row r="11" customFormat="false" ht="12.75" hidden="false" customHeight="false" outlineLevel="0" collapsed="false">
      <c r="A11" s="602" t="s">
        <v>566</v>
      </c>
      <c r="B11" s="602"/>
      <c r="C11" s="223"/>
      <c r="D11" s="198"/>
      <c r="E11" s="185"/>
    </row>
    <row r="12" customFormat="false" ht="12.75" hidden="false" customHeight="false" outlineLevel="0" collapsed="false">
      <c r="A12" s="217"/>
      <c r="B12" s="217"/>
      <c r="C12" s="217"/>
      <c r="D12" s="217"/>
      <c r="E12" s="185"/>
    </row>
    <row r="13" customFormat="false" ht="12.75" hidden="false" customHeight="false" outlineLevel="0" collapsed="false">
      <c r="A13" s="602" t="s">
        <v>567</v>
      </c>
      <c r="B13" s="603"/>
      <c r="C13" s="185"/>
      <c r="D13" s="185"/>
      <c r="E13" s="185"/>
    </row>
    <row r="14" customFormat="false" ht="12.75" hidden="false" customHeight="false" outlineLevel="0" collapsed="false">
      <c r="A14" s="217"/>
      <c r="B14" s="217"/>
      <c r="C14" s="217"/>
      <c r="D14" s="217"/>
      <c r="E14" s="185"/>
    </row>
    <row r="16" customFormat="false" ht="15.75" hidden="false" customHeight="false" outlineLevel="0" collapsed="false">
      <c r="A16" s="604" t="s">
        <v>568</v>
      </c>
      <c r="B16" s="604"/>
    </row>
    <row r="17" customFormat="false" ht="8.1" hidden="false" customHeight="true" outlineLevel="0" collapsed="false">
      <c r="A17" s="605"/>
      <c r="B17" s="605"/>
      <c r="C17" s="185"/>
      <c r="D17" s="185"/>
      <c r="E17" s="185"/>
    </row>
    <row r="18" customFormat="false" ht="14.1" hidden="false" customHeight="true" outlineLevel="0" collapsed="false">
      <c r="A18" s="606" t="s">
        <v>569</v>
      </c>
      <c r="B18" s="606"/>
      <c r="C18" s="185"/>
      <c r="D18" s="185"/>
      <c r="E18" s="185"/>
    </row>
    <row r="19" customFormat="false" ht="14.1" hidden="false" customHeight="true" outlineLevel="0" collapsed="false">
      <c r="A19" s="606" t="s">
        <v>570</v>
      </c>
      <c r="B19" s="606"/>
    </row>
    <row r="20" customFormat="false" ht="14.1" hidden="false" customHeight="true" outlineLevel="0" collapsed="false">
      <c r="A20" s="606" t="s">
        <v>571</v>
      </c>
      <c r="B20" s="606"/>
    </row>
    <row r="21" customFormat="false" ht="14.1" hidden="false" customHeight="true" outlineLevel="0" collapsed="false">
      <c r="A21" s="606" t="s">
        <v>572</v>
      </c>
      <c r="B21" s="606"/>
    </row>
    <row r="22" customFormat="false" ht="8.1" hidden="false" customHeight="true" outlineLevel="0" collapsed="false">
      <c r="A22" s="606"/>
      <c r="B22" s="606"/>
    </row>
    <row r="23" customFormat="false" ht="14.1" hidden="false" customHeight="true" outlineLevel="0" collapsed="false">
      <c r="A23" s="606" t="s">
        <v>573</v>
      </c>
      <c r="B23" s="606"/>
    </row>
    <row r="24" customFormat="false" ht="8.1" hidden="false" customHeight="true" outlineLevel="0" collapsed="false"/>
    <row r="25" customFormat="false" ht="15.75" hidden="false" customHeight="false" outlineLevel="0" collapsed="false">
      <c r="A25" s="607" t="s">
        <v>574</v>
      </c>
      <c r="B25" s="607"/>
    </row>
    <row r="26" customFormat="false" ht="15.75" hidden="false" customHeight="false" outlineLevel="0" collapsed="false">
      <c r="A26" s="607" t="s">
        <v>575</v>
      </c>
      <c r="B26" s="607"/>
    </row>
    <row r="27" customFormat="false" ht="12.75" hidden="false" customHeight="false" outlineLevel="0" collapsed="false">
      <c r="A27" s="608"/>
      <c r="B27" s="608"/>
    </row>
    <row r="28" customFormat="false" ht="12.75" hidden="false" customHeight="false" outlineLevel="0" collapsed="false">
      <c r="A28" s="185"/>
      <c r="B28" s="185"/>
      <c r="C28" s="185"/>
      <c r="D28" s="185"/>
      <c r="E28" s="215" t="s">
        <v>576</v>
      </c>
    </row>
    <row r="29" customFormat="false" ht="12.75" hidden="false" customHeight="false" outlineLevel="0" collapsed="false">
      <c r="A29" s="609" t="s">
        <v>577</v>
      </c>
      <c r="B29" s="204"/>
      <c r="C29" s="185"/>
      <c r="D29" s="185"/>
      <c r="E29" s="609" t="s">
        <v>578</v>
      </c>
    </row>
    <row r="31" customFormat="false" ht="12.75" hidden="false" customHeight="false" outlineLevel="0" collapsed="false">
      <c r="A31" s="184" t="s">
        <v>579</v>
      </c>
      <c r="B31" s="184"/>
      <c r="C31" s="185"/>
      <c r="D31" s="185"/>
      <c r="E31" s="188" t="n">
        <v>0</v>
      </c>
    </row>
    <row r="32" customFormat="false" ht="12.75" hidden="false" customHeight="false" outlineLevel="0" collapsed="false">
      <c r="A32" s="184" t="s">
        <v>580</v>
      </c>
      <c r="B32" s="184"/>
      <c r="C32" s="185"/>
      <c r="D32" s="185"/>
      <c r="E32" s="188" t="n">
        <v>0</v>
      </c>
    </row>
    <row r="33" customFormat="false" ht="12.75" hidden="false" customHeight="false" outlineLevel="0" collapsed="false">
      <c r="A33" s="184" t="s">
        <v>581</v>
      </c>
      <c r="B33" s="184"/>
      <c r="C33" s="185"/>
      <c r="D33" s="185"/>
      <c r="E33" s="188" t="n">
        <v>0</v>
      </c>
    </row>
    <row r="34" customFormat="false" ht="12.75" hidden="false" customHeight="false" outlineLevel="0" collapsed="false">
      <c r="A34" s="184"/>
      <c r="B34" s="184"/>
      <c r="C34" s="185"/>
      <c r="D34" s="185"/>
      <c r="E34" s="188"/>
    </row>
    <row r="35" customFormat="false" ht="18" hidden="false" customHeight="true" outlineLevel="0" collapsed="false">
      <c r="A35" s="185"/>
      <c r="B35" s="185"/>
      <c r="C35" s="185"/>
      <c r="D35" s="185"/>
      <c r="E35" s="610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184" t="s">
        <v>582</v>
      </c>
      <c r="B38" s="184"/>
      <c r="C38" s="185"/>
      <c r="D38" s="185"/>
      <c r="E38" s="188" t="n">
        <v>0</v>
      </c>
    </row>
    <row r="39" customFormat="false" ht="12.75" hidden="false" customHeight="false" outlineLevel="0" collapsed="false">
      <c r="A39" s="184" t="s">
        <v>583</v>
      </c>
      <c r="B39" s="184"/>
      <c r="C39" s="185"/>
      <c r="D39" s="185"/>
      <c r="E39" s="188" t="n">
        <v>0</v>
      </c>
    </row>
    <row r="40" customFormat="false" ht="12.75" hidden="false" customHeight="false" outlineLevel="0" collapsed="false">
      <c r="A40" s="184" t="s">
        <v>584</v>
      </c>
      <c r="B40" s="184"/>
      <c r="C40" s="185"/>
      <c r="D40" s="185"/>
      <c r="E40" s="188" t="n">
        <v>0</v>
      </c>
    </row>
    <row r="41" customFormat="false" ht="12.75" hidden="false" customHeight="false" outlineLevel="0" collapsed="false">
      <c r="A41" s="184" t="s">
        <v>585</v>
      </c>
      <c r="B41" s="184"/>
      <c r="C41" s="185"/>
      <c r="D41" s="185"/>
      <c r="E41" s="188" t="n">
        <v>0</v>
      </c>
    </row>
    <row r="42" customFormat="false" ht="12.75" hidden="false" customHeight="false" outlineLevel="0" collapsed="false">
      <c r="A42" s="184" t="s">
        <v>586</v>
      </c>
      <c r="B42" s="184"/>
      <c r="C42" s="185"/>
      <c r="D42" s="185"/>
      <c r="E42" s="188" t="n">
        <v>0</v>
      </c>
    </row>
    <row r="43" customFormat="false" ht="12.75" hidden="false" customHeight="false" outlineLevel="0" collapsed="false">
      <c r="A43" s="185"/>
      <c r="B43" s="185"/>
      <c r="C43" s="185"/>
      <c r="D43" s="185"/>
      <c r="E43" s="218"/>
    </row>
    <row r="44" customFormat="false" ht="18" hidden="false" customHeight="true" outlineLevel="0" collapsed="false">
      <c r="A44" s="185"/>
      <c r="B44" s="185"/>
      <c r="C44" s="185"/>
      <c r="D44" s="185"/>
      <c r="E44" s="610" t="n">
        <f aca="false">SUM(E38:E43)</f>
        <v>0</v>
      </c>
    </row>
    <row r="45" customFormat="false" ht="14.25" hidden="false" customHeight="true" outlineLevel="0" collapsed="false">
      <c r="A45" s="185" t="s">
        <v>587</v>
      </c>
      <c r="B45" s="185"/>
      <c r="C45" s="185"/>
      <c r="D45" s="185"/>
      <c r="E45" s="198"/>
    </row>
    <row r="46" customFormat="false" ht="14.25" hidden="false" customHeight="true" outlineLevel="0" collapsed="false">
      <c r="A46" s="185" t="s">
        <v>588</v>
      </c>
      <c r="B46" s="185"/>
      <c r="C46" s="185"/>
      <c r="D46" s="185"/>
      <c r="E46" s="224" t="n">
        <v>0</v>
      </c>
    </row>
    <row r="47" customFormat="false" ht="14.25" hidden="false" customHeight="true" outlineLevel="0" collapsed="false">
      <c r="A47" s="185"/>
      <c r="B47" s="185"/>
      <c r="C47" s="185"/>
      <c r="D47" s="185"/>
      <c r="E47" s="198"/>
    </row>
    <row r="48" customFormat="false" ht="14.25" hidden="false" customHeight="true" outlineLevel="0" collapsed="false">
      <c r="A48" s="185" t="s">
        <v>589</v>
      </c>
      <c r="B48" s="185"/>
      <c r="C48" s="185"/>
      <c r="D48" s="185"/>
      <c r="E48" s="224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184" t="s">
        <v>590</v>
      </c>
      <c r="B50" s="184"/>
      <c r="C50" s="185"/>
      <c r="D50" s="185"/>
      <c r="E50" s="185"/>
    </row>
    <row r="51" customFormat="false" ht="12.75" hidden="false" customHeight="false" outlineLevel="0" collapsed="false">
      <c r="A51" s="184" t="s">
        <v>591</v>
      </c>
      <c r="B51" s="184"/>
      <c r="C51" s="185"/>
      <c r="D51" s="185"/>
      <c r="E51" s="185"/>
    </row>
    <row r="52" customFormat="false" ht="13.5" hidden="false" customHeight="false" outlineLevel="0" collapsed="false">
      <c r="A52" s="190" t="s">
        <v>592</v>
      </c>
      <c r="B52" s="190"/>
      <c r="C52" s="611" t="n">
        <v>0</v>
      </c>
      <c r="D52" s="612"/>
      <c r="E52" s="185"/>
    </row>
    <row r="53" customFormat="false" ht="13.5" hidden="false" customHeight="false" outlineLevel="0" collapsed="false">
      <c r="A53" s="613" t="s">
        <v>90</v>
      </c>
      <c r="B53" s="613"/>
      <c r="C53" s="185"/>
      <c r="D53" s="185"/>
      <c r="E53" s="185"/>
    </row>
    <row r="54" customFormat="false" ht="12.75" hidden="false" customHeight="false" outlineLevel="0" collapsed="false">
      <c r="A54" s="185"/>
      <c r="B54" s="185"/>
      <c r="C54" s="185"/>
      <c r="D54" s="185"/>
      <c r="E54" s="185"/>
    </row>
    <row r="55" customFormat="false" ht="12.75" hidden="false" customHeight="false" outlineLevel="0" collapsed="false">
      <c r="A55" s="185"/>
      <c r="B55" s="185"/>
      <c r="C55" s="185"/>
      <c r="D55" s="185"/>
      <c r="E55" s="215" t="s">
        <v>62</v>
      </c>
    </row>
    <row r="56" customFormat="false" ht="12.75" hidden="false" customHeight="false" outlineLevel="0" collapsed="false">
      <c r="A56" s="609" t="s">
        <v>593</v>
      </c>
      <c r="B56" s="204"/>
      <c r="C56" s="185"/>
      <c r="D56" s="185"/>
      <c r="E56" s="609" t="s">
        <v>594</v>
      </c>
    </row>
    <row r="57" customFormat="false" ht="12.75" hidden="false" customHeight="false" outlineLevel="0" collapsed="false">
      <c r="A57" s="185"/>
      <c r="B57" s="185"/>
      <c r="C57" s="185"/>
      <c r="D57" s="185"/>
      <c r="E57" s="185"/>
    </row>
    <row r="58" customFormat="false" ht="12.75" hidden="false" customHeight="false" outlineLevel="0" collapsed="false">
      <c r="A58" s="184" t="s">
        <v>595</v>
      </c>
      <c r="B58" s="184"/>
      <c r="C58" s="185"/>
      <c r="D58" s="185"/>
      <c r="E58" s="188" t="n">
        <v>0</v>
      </c>
    </row>
    <row r="59" customFormat="false" ht="12.75" hidden="false" customHeight="false" outlineLevel="0" collapsed="false">
      <c r="A59" s="185"/>
      <c r="B59" s="185"/>
      <c r="C59" s="185"/>
      <c r="D59" s="185"/>
      <c r="E59" s="185"/>
    </row>
    <row r="60" customFormat="false" ht="12.75" hidden="false" customHeight="false" outlineLevel="0" collapsed="false">
      <c r="A60" s="184" t="s">
        <v>596</v>
      </c>
      <c r="B60" s="184"/>
      <c r="C60" s="185"/>
      <c r="D60" s="185"/>
      <c r="E60" s="188" t="n">
        <v>0</v>
      </c>
    </row>
    <row r="61" customFormat="false" ht="12.75" hidden="false" customHeight="false" outlineLevel="0" collapsed="false">
      <c r="A61" s="185"/>
      <c r="B61" s="185"/>
      <c r="C61" s="185"/>
      <c r="D61" s="185"/>
      <c r="E61" s="188"/>
    </row>
    <row r="62" customFormat="false" ht="12.75" hidden="false" customHeight="false" outlineLevel="0" collapsed="false">
      <c r="A62" s="184" t="s">
        <v>597</v>
      </c>
      <c r="B62" s="184"/>
      <c r="C62" s="185"/>
      <c r="D62" s="185"/>
      <c r="E62" s="188" t="n">
        <v>0</v>
      </c>
    </row>
    <row r="63" customFormat="false" ht="12.75" hidden="false" customHeight="false" outlineLevel="0" collapsed="false">
      <c r="A63" s="185"/>
      <c r="B63" s="185"/>
      <c r="C63" s="185"/>
      <c r="D63" s="185"/>
      <c r="E63" s="185"/>
    </row>
    <row r="64" customFormat="false" ht="12.75" hidden="false" customHeight="false" outlineLevel="0" collapsed="false">
      <c r="A64" s="184" t="s">
        <v>598</v>
      </c>
      <c r="B64" s="184"/>
      <c r="C64" s="185"/>
      <c r="D64" s="185"/>
      <c r="E64" s="188" t="n">
        <v>0</v>
      </c>
    </row>
    <row r="65" customFormat="false" ht="12.75" hidden="false" customHeight="false" outlineLevel="0" collapsed="false">
      <c r="A65" s="185"/>
      <c r="B65" s="185"/>
      <c r="C65" s="185"/>
      <c r="D65" s="185"/>
      <c r="E65" s="185"/>
    </row>
    <row r="66" customFormat="false" ht="12.75" hidden="false" customHeight="false" outlineLevel="0" collapsed="false">
      <c r="A66" s="184" t="s">
        <v>599</v>
      </c>
      <c r="B66" s="184"/>
      <c r="C66" s="185"/>
      <c r="D66" s="185"/>
      <c r="E66" s="188" t="n">
        <v>0</v>
      </c>
    </row>
    <row r="67" customFormat="false" ht="12.75" hidden="false" customHeight="false" outlineLevel="0" collapsed="false">
      <c r="A67" s="184"/>
      <c r="B67" s="184"/>
      <c r="C67" s="185"/>
      <c r="D67" s="185"/>
      <c r="E67" s="188"/>
    </row>
    <row r="68" customFormat="false" ht="18" hidden="false" customHeight="true" outlineLevel="0" collapsed="false">
      <c r="A68" s="215" t="s">
        <v>600</v>
      </c>
      <c r="B68" s="215"/>
      <c r="C68" s="185"/>
      <c r="D68" s="185"/>
      <c r="E68" s="610" t="n">
        <f aca="false">SUM(E58:E66)</f>
        <v>0</v>
      </c>
    </row>
    <row r="69" customFormat="false" ht="13.5" hidden="false" customHeight="false" outlineLevel="0" collapsed="false">
      <c r="A69" s="185"/>
      <c r="B69" s="185"/>
      <c r="C69" s="185"/>
      <c r="D69" s="185"/>
      <c r="E69" s="185"/>
    </row>
    <row r="70" customFormat="false" ht="12.75" hidden="false" customHeight="false" outlineLevel="0" collapsed="false">
      <c r="A70" s="185"/>
      <c r="B70" s="185"/>
      <c r="C70" s="185"/>
      <c r="D70" s="185"/>
      <c r="E70" s="185"/>
    </row>
    <row r="71" customFormat="false" ht="12.75" hidden="false" customHeight="false" outlineLevel="0" collapsed="false">
      <c r="A71" s="184" t="s">
        <v>601</v>
      </c>
      <c r="B71" s="184"/>
      <c r="C71" s="185"/>
      <c r="D71" s="185"/>
      <c r="E71" s="185"/>
    </row>
    <row r="72" customFormat="false" ht="13.5" hidden="false" customHeight="false" outlineLevel="0" collapsed="false">
      <c r="A72" s="190" t="s">
        <v>602</v>
      </c>
      <c r="B72" s="190"/>
      <c r="C72" s="224" t="n">
        <v>0</v>
      </c>
      <c r="D72" s="198"/>
      <c r="E72" s="185"/>
    </row>
    <row r="73" customFormat="false" ht="13.5" hidden="false" customHeight="false" outlineLevel="0" collapsed="false">
      <c r="A73" s="613" t="s">
        <v>213</v>
      </c>
      <c r="B73" s="613"/>
      <c r="C73" s="185"/>
      <c r="D73" s="185"/>
      <c r="E73" s="185"/>
    </row>
    <row r="74" customFormat="false" ht="12.75" hidden="false" customHeight="false" outlineLevel="0" collapsed="false">
      <c r="A74" s="613"/>
      <c r="B74" s="613"/>
      <c r="C74" s="185"/>
      <c r="D74" s="185"/>
      <c r="E74" s="185"/>
    </row>
    <row r="75" customFormat="false" ht="12.75" hidden="false" customHeight="false" outlineLevel="0" collapsed="false">
      <c r="A75" s="185" t="s">
        <v>587</v>
      </c>
      <c r="B75" s="185"/>
      <c r="C75" s="185"/>
      <c r="D75" s="185"/>
      <c r="E75" s="185"/>
    </row>
    <row r="76" customFormat="false" ht="13.5" hidden="false" customHeight="false" outlineLevel="0" collapsed="false">
      <c r="A76" s="185" t="s">
        <v>603</v>
      </c>
      <c r="B76" s="185"/>
      <c r="C76" s="185"/>
      <c r="D76" s="185"/>
      <c r="E76" s="611" t="n">
        <v>0</v>
      </c>
    </row>
    <row r="77" customFormat="false" ht="13.5" hidden="false" customHeight="false" outlineLevel="0" collapsed="false">
      <c r="A77" s="185"/>
      <c r="B77" s="185"/>
      <c r="C77" s="185"/>
      <c r="D77" s="185"/>
      <c r="E77" s="185"/>
    </row>
    <row r="78" customFormat="false" ht="13.5" hidden="false" customHeight="false" outlineLevel="0" collapsed="false">
      <c r="A78" s="185" t="s">
        <v>604</v>
      </c>
      <c r="B78" s="185"/>
      <c r="C78" s="185"/>
      <c r="D78" s="185"/>
      <c r="E78" s="611" t="n">
        <v>0</v>
      </c>
    </row>
    <row r="79" customFormat="false" ht="13.5" hidden="false" customHeight="false" outlineLevel="0" collapsed="false">
      <c r="A79" s="185"/>
      <c r="B79" s="185"/>
      <c r="C79" s="185"/>
      <c r="D79" s="185"/>
      <c r="E79" s="185"/>
    </row>
    <row r="80" customFormat="false" ht="12.75" hidden="false" customHeight="false" outlineLevel="0" collapsed="false">
      <c r="A80" s="185"/>
      <c r="B80" s="185"/>
      <c r="C80" s="185"/>
      <c r="D80" s="185"/>
      <c r="E80" s="169" t="str">
        <f aca="false">A2</f>
        <v>COMPANY #</v>
      </c>
    </row>
    <row r="81" customFormat="false" ht="12.75" hidden="false" customHeight="false" outlineLevel="0" collapsed="false">
      <c r="A81" s="185"/>
      <c r="B81" s="185"/>
      <c r="C81" s="185"/>
      <c r="D81" s="185"/>
      <c r="E81" s="169" t="s">
        <v>64</v>
      </c>
    </row>
    <row r="82" customFormat="false" ht="12.75" hidden="false" customHeight="false" outlineLevel="0" collapsed="false">
      <c r="A82" s="185"/>
      <c r="B82" s="185"/>
      <c r="C82" s="185"/>
      <c r="D82" s="185"/>
      <c r="E82" s="185"/>
    </row>
    <row r="83" customFormat="false" ht="12.75" hidden="false" customHeight="false" outlineLevel="0" collapsed="false">
      <c r="A83" s="185"/>
      <c r="B83" s="185"/>
      <c r="C83" s="185"/>
      <c r="D83" s="185"/>
      <c r="E83" s="185"/>
    </row>
    <row r="84" customFormat="false" ht="12.75" hidden="false" customHeight="false" outlineLevel="0" collapsed="false">
      <c r="A84" s="185"/>
      <c r="B84" s="185"/>
      <c r="C84" s="185"/>
      <c r="D84" s="185"/>
      <c r="E84" s="185"/>
    </row>
    <row r="85" customFormat="false" ht="12.75" hidden="false" customHeight="false" outlineLevel="0" collapsed="false">
      <c r="A85" s="185"/>
      <c r="B85" s="185"/>
      <c r="C85" s="185"/>
      <c r="D85" s="185"/>
      <c r="E85" s="185"/>
    </row>
    <row r="86" customFormat="false" ht="12.75" hidden="false" customHeight="false" outlineLevel="0" collapsed="false">
      <c r="A86" s="185"/>
      <c r="B86" s="185"/>
      <c r="C86" s="185"/>
      <c r="D86" s="185"/>
      <c r="E86" s="185"/>
    </row>
    <row r="87" customFormat="false" ht="12.75" hidden="false" customHeight="false" outlineLevel="0" collapsed="false">
      <c r="A87" s="185"/>
      <c r="B87" s="185"/>
      <c r="C87" s="185"/>
      <c r="D87" s="185"/>
      <c r="E87" s="185"/>
    </row>
    <row r="88" customFormat="false" ht="12.75" hidden="false" customHeight="false" outlineLevel="0" collapsed="false">
      <c r="A88" s="185"/>
      <c r="B88" s="185"/>
      <c r="C88" s="185"/>
      <c r="D88" s="185"/>
      <c r="E88" s="185"/>
    </row>
    <row r="89" customFormat="false" ht="12.75" hidden="false" customHeight="false" outlineLevel="0" collapsed="false">
      <c r="E89" s="185"/>
    </row>
    <row r="90" customFormat="false" ht="12.75" hidden="false" customHeight="false" outlineLevel="0" collapsed="false">
      <c r="E90" s="185"/>
    </row>
    <row r="91" customFormat="false" ht="12.75" hidden="false" customHeight="false" outlineLevel="0" collapsed="false">
      <c r="E91" s="185"/>
    </row>
    <row r="92" customFormat="false" ht="12.75" hidden="false" customHeight="false" outlineLevel="0" collapsed="false">
      <c r="E92" s="185"/>
    </row>
    <row r="93" customFormat="false" ht="12.75" hidden="false" customHeight="false" outlineLevel="0" collapsed="false">
      <c r="E93" s="185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6" colorId="64" zoomScale="75" zoomScaleNormal="75" zoomScalePageLayoutView="100" workbookViewId="0">
      <selection pane="topLeft" activeCell="I31" activeCellId="0" sqref="I3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24" width="31.99"/>
    <col collapsed="false" customWidth="true" hidden="false" outlineLevel="0" max="2" min="2" style="24" width="3.62"/>
    <col collapsed="false" customWidth="true" hidden="false" outlineLevel="0" max="3" min="3" style="24" width="10.62"/>
    <col collapsed="false" customWidth="true" hidden="false" outlineLevel="0" max="4" min="4" style="24" width="1.62"/>
    <col collapsed="false" customWidth="true" hidden="false" outlineLevel="0" max="5" min="5" style="24" width="10.62"/>
    <col collapsed="false" customWidth="true" hidden="false" outlineLevel="0" max="6" min="6" style="24" width="1.62"/>
    <col collapsed="false" customWidth="true" hidden="false" outlineLevel="0" max="7" min="7" style="24" width="10.62"/>
    <col collapsed="false" customWidth="true" hidden="false" outlineLevel="0" max="8" min="8" style="24" width="1.62"/>
    <col collapsed="false" customWidth="true" hidden="false" outlineLevel="0" max="9" min="9" style="24" width="10.62"/>
    <col collapsed="false" customWidth="true" hidden="false" outlineLevel="0" max="10" min="10" style="24" width="1.62"/>
    <col collapsed="false" customWidth="true" hidden="false" outlineLevel="0" max="11" min="11" style="24" width="10.62"/>
    <col collapsed="false" customWidth="true" hidden="false" outlineLevel="0" max="12" min="12" style="24" width="1.62"/>
    <col collapsed="false" customWidth="true" hidden="false" outlineLevel="0" max="13" min="13" style="24" width="10.62"/>
    <col collapsed="false" customWidth="true" hidden="false" outlineLevel="0" max="14" min="14" style="24" width="1.62"/>
    <col collapsed="false" customWidth="true" hidden="false" outlineLevel="0" max="15" min="15" style="24" width="10.62"/>
    <col collapsed="false" customWidth="true" hidden="false" outlineLevel="0" max="16" min="16" style="24" width="1.62"/>
    <col collapsed="false" customWidth="true" hidden="false" outlineLevel="0" max="17" min="17" style="24" width="10.62"/>
    <col collapsed="false" customWidth="true" hidden="false" outlineLevel="0" max="18" min="18" style="24" width="1.62"/>
    <col collapsed="false" customWidth="true" hidden="false" outlineLevel="0" max="19" min="19" style="24" width="10.62"/>
    <col collapsed="false" customWidth="true" hidden="false" outlineLevel="0" max="20" min="20" style="24" width="1.62"/>
    <col collapsed="false" customWidth="false" hidden="false" outlineLevel="0" max="21" min="21" style="24" width="18.62"/>
    <col collapsed="false" customWidth="true" hidden="false" outlineLevel="0" max="22" min="22" style="24" width="1.62"/>
    <col collapsed="false" customWidth="false" hidden="false" outlineLevel="0" max="23" min="23" style="24" width="18.62"/>
    <col collapsed="false" customWidth="true" hidden="false" outlineLevel="0" max="24" min="24" style="24" width="5.62"/>
    <col collapsed="false" customWidth="false" hidden="false" outlineLevel="0" max="257" min="25" style="24" width="18.62"/>
  </cols>
  <sheetData>
    <row r="1" customFormat="false" ht="12.75" hidden="false" customHeight="false" outlineLevel="0" collapsed="false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customFormat="false" ht="12.75" hidden="false" customHeight="false" outlineLevel="0" collapsed="false">
      <c r="A2" s="27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customFormat="false" ht="12.75" hidden="false" customHeight="false" outlineLevel="0" collapsed="false">
      <c r="A3" s="27" t="s">
        <v>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customFormat="false" ht="12.75" hidden="false" customHeight="false" outlineLevel="0" collapsed="false">
      <c r="A4" s="25" t="s">
        <v>70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customFormat="false" ht="12.75" hidden="false" customHeight="false" outlineLevel="0" collapsed="false">
      <c r="A5" s="8" t="str">
        <f aca="false">'ELIST.XLS'!A5</f>
        <v>FOR THE 6 MONTHS ENDED 06-30-2001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7" customFormat="false" ht="12.75" hidden="false" customHeight="false" outlineLevel="0" collapsed="false">
      <c r="A7" s="8" t="s">
        <v>71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8" t="str">
        <f aca="false">A2</f>
        <v>COMPANY # 20R</v>
      </c>
      <c r="R7" s="26"/>
      <c r="S7" s="0"/>
      <c r="T7" s="26"/>
      <c r="U7" s="26"/>
      <c r="V7" s="26"/>
      <c r="W7" s="26"/>
      <c r="X7" s="26"/>
    </row>
    <row r="8" customFormat="false" ht="13.5" hidden="false" customHeight="false" outlineLevel="0" collapsed="false">
      <c r="A8" s="25" t="s">
        <v>72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7" t="s">
        <v>73</v>
      </c>
      <c r="T8" s="26"/>
      <c r="U8" s="26"/>
      <c r="V8" s="26"/>
      <c r="W8" s="26"/>
      <c r="X8" s="26"/>
    </row>
    <row r="9" customFormat="false" ht="13.5" hidden="false" customHeight="false" outlineLevel="0" collapsed="false">
      <c r="A9" s="29"/>
      <c r="B9" s="30"/>
      <c r="C9" s="30" t="s">
        <v>74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1"/>
      <c r="T9" s="26"/>
      <c r="U9" s="26"/>
      <c r="V9" s="26"/>
      <c r="W9" s="26"/>
      <c r="X9" s="26"/>
    </row>
    <row r="10" customFormat="false" ht="12.75" hidden="false" customHeight="false" outlineLevel="0" collapsed="false">
      <c r="A10" s="32"/>
      <c r="B10" s="33"/>
      <c r="C10" s="34" t="s">
        <v>75</v>
      </c>
      <c r="D10" s="33"/>
      <c r="E10" s="34" t="s">
        <v>76</v>
      </c>
      <c r="F10" s="33"/>
      <c r="G10" s="34" t="s">
        <v>77</v>
      </c>
      <c r="H10" s="33"/>
      <c r="I10" s="34" t="s">
        <v>76</v>
      </c>
      <c r="J10" s="33"/>
      <c r="K10" s="34" t="s">
        <v>78</v>
      </c>
      <c r="L10" s="33"/>
      <c r="M10" s="34" t="s">
        <v>76</v>
      </c>
      <c r="N10" s="33"/>
      <c r="O10" s="34" t="s">
        <v>79</v>
      </c>
      <c r="P10" s="33"/>
      <c r="Q10" s="34" t="s">
        <v>76</v>
      </c>
      <c r="R10" s="33"/>
      <c r="S10" s="35" t="s">
        <v>80</v>
      </c>
      <c r="T10" s="26"/>
      <c r="U10" s="26"/>
      <c r="V10" s="26"/>
      <c r="W10" s="26"/>
      <c r="X10" s="26"/>
    </row>
    <row r="11" customFormat="false" ht="12.75" hidden="false" customHeight="false" outlineLevel="0" collapsed="false">
      <c r="A11" s="36" t="s">
        <v>81</v>
      </c>
      <c r="B11" s="33"/>
      <c r="C11" s="34" t="s">
        <v>82</v>
      </c>
      <c r="D11" s="33"/>
      <c r="E11" s="34" t="s">
        <v>83</v>
      </c>
      <c r="F11" s="33"/>
      <c r="G11" s="34" t="s">
        <v>82</v>
      </c>
      <c r="H11" s="33"/>
      <c r="I11" s="34" t="s">
        <v>83</v>
      </c>
      <c r="J11" s="33"/>
      <c r="K11" s="34" t="s">
        <v>82</v>
      </c>
      <c r="L11" s="33"/>
      <c r="M11" s="34" t="s">
        <v>83</v>
      </c>
      <c r="N11" s="33"/>
      <c r="O11" s="34" t="s">
        <v>82</v>
      </c>
      <c r="P11" s="33"/>
      <c r="Q11" s="34" t="s">
        <v>83</v>
      </c>
      <c r="R11" s="33"/>
      <c r="S11" s="35" t="s">
        <v>82</v>
      </c>
      <c r="T11" s="26"/>
      <c r="U11" s="26"/>
      <c r="V11" s="26"/>
      <c r="W11" s="26"/>
      <c r="X11" s="26"/>
    </row>
    <row r="12" customFormat="false" ht="13.5" hidden="false" customHeight="false" outlineLevel="0" collapsed="false">
      <c r="A12" s="37"/>
      <c r="B12" s="38"/>
      <c r="C12" s="39" t="s">
        <v>84</v>
      </c>
      <c r="D12" s="38"/>
      <c r="E12" s="39" t="s">
        <v>84</v>
      </c>
      <c r="F12" s="38"/>
      <c r="G12" s="39" t="s">
        <v>84</v>
      </c>
      <c r="H12" s="38"/>
      <c r="I12" s="39" t="s">
        <v>84</v>
      </c>
      <c r="J12" s="38"/>
      <c r="K12" s="39" t="s">
        <v>84</v>
      </c>
      <c r="L12" s="38"/>
      <c r="M12" s="39" t="s">
        <v>84</v>
      </c>
      <c r="N12" s="38"/>
      <c r="O12" s="39" t="s">
        <v>84</v>
      </c>
      <c r="P12" s="38"/>
      <c r="Q12" s="39" t="s">
        <v>84</v>
      </c>
      <c r="R12" s="38"/>
      <c r="S12" s="40" t="s">
        <v>84</v>
      </c>
      <c r="T12" s="26"/>
      <c r="U12" s="26"/>
      <c r="V12" s="26"/>
      <c r="W12" s="26"/>
      <c r="X12" s="26"/>
    </row>
    <row r="13" customFormat="false" ht="20.1" hidden="false" customHeight="true" outlineLevel="0" collapsed="false">
      <c r="A13" s="25" t="s">
        <v>85</v>
      </c>
      <c r="B13" s="26"/>
      <c r="C13" s="26"/>
      <c r="D13" s="25"/>
      <c r="E13" s="26"/>
      <c r="F13" s="25"/>
      <c r="G13" s="26"/>
      <c r="H13" s="25"/>
      <c r="I13" s="26"/>
      <c r="J13" s="25"/>
      <c r="K13" s="26"/>
      <c r="L13" s="25"/>
      <c r="M13" s="26"/>
      <c r="N13" s="25"/>
      <c r="O13" s="26"/>
      <c r="P13" s="25"/>
      <c r="Q13" s="26"/>
      <c r="R13" s="25"/>
      <c r="S13" s="26"/>
      <c r="T13" s="26"/>
      <c r="U13" s="26"/>
      <c r="V13" s="26"/>
      <c r="W13" s="26"/>
      <c r="X13" s="26"/>
    </row>
    <row r="14" customFormat="false" ht="12.75" hidden="false" customHeight="false" outlineLevel="0" collapsed="false">
      <c r="A14" s="25" t="s">
        <v>86</v>
      </c>
      <c r="B14" s="26"/>
      <c r="C14" s="26"/>
      <c r="D14" s="25"/>
      <c r="E14" s="26"/>
      <c r="F14" s="25"/>
      <c r="G14" s="26"/>
      <c r="H14" s="25"/>
      <c r="I14" s="26"/>
      <c r="J14" s="25"/>
      <c r="K14" s="26"/>
      <c r="L14" s="25"/>
      <c r="M14" s="26"/>
      <c r="N14" s="25"/>
      <c r="O14" s="26"/>
      <c r="P14" s="25"/>
      <c r="Q14" s="26"/>
      <c r="R14" s="25"/>
      <c r="S14" s="26"/>
      <c r="T14" s="26"/>
      <c r="U14" s="26"/>
      <c r="V14" s="26"/>
      <c r="W14" s="26"/>
      <c r="X14" s="26"/>
    </row>
    <row r="15" customFormat="false" ht="12.75" hidden="false" customHeight="false" outlineLevel="0" collapsed="false">
      <c r="A15" s="28"/>
      <c r="B15" s="26"/>
      <c r="C15" s="33"/>
      <c r="D15" s="41"/>
      <c r="E15" s="33"/>
      <c r="F15" s="41"/>
      <c r="G15" s="33"/>
      <c r="H15" s="41"/>
      <c r="I15" s="33"/>
      <c r="J15" s="41"/>
      <c r="K15" s="33"/>
      <c r="L15" s="41"/>
      <c r="M15" s="33"/>
      <c r="N15" s="41"/>
      <c r="O15" s="33"/>
      <c r="P15" s="41"/>
      <c r="Q15" s="33"/>
      <c r="R15" s="41"/>
      <c r="S15" s="33"/>
    </row>
    <row r="16" customFormat="false" ht="12.75" hidden="false" customHeight="false" outlineLevel="0" collapsed="false">
      <c r="A16" s="42"/>
      <c r="B16" s="26"/>
      <c r="C16" s="26"/>
      <c r="D16" s="25"/>
      <c r="E16" s="26"/>
      <c r="F16" s="25"/>
      <c r="G16" s="26"/>
      <c r="H16" s="25"/>
      <c r="I16" s="26"/>
      <c r="J16" s="25"/>
      <c r="K16" s="26"/>
      <c r="L16" s="25"/>
      <c r="M16" s="26"/>
      <c r="N16" s="25"/>
      <c r="O16" s="26"/>
      <c r="P16" s="25"/>
      <c r="Q16" s="26"/>
      <c r="R16" s="25"/>
      <c r="S16" s="26"/>
    </row>
    <row r="17" customFormat="false" ht="12.75" hidden="false" customHeight="false" outlineLevel="0" collapsed="false">
      <c r="A17" s="27" t="s">
        <v>87</v>
      </c>
      <c r="B17" s="26"/>
      <c r="C17" s="26"/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5"/>
      <c r="O17" s="26"/>
      <c r="P17" s="25"/>
      <c r="Q17" s="26"/>
      <c r="R17" s="25"/>
      <c r="S17" s="26"/>
    </row>
    <row r="18" customFormat="false" ht="12.75" hidden="false" customHeight="false" outlineLevel="0" collapsed="false">
      <c r="A18" s="26"/>
      <c r="B18" s="26"/>
      <c r="C18" s="26"/>
      <c r="D18" s="25"/>
      <c r="E18" s="26"/>
      <c r="F18" s="25"/>
      <c r="G18" s="26"/>
      <c r="H18" s="25"/>
      <c r="I18" s="26"/>
      <c r="J18" s="25"/>
      <c r="K18" s="26"/>
      <c r="L18" s="25"/>
      <c r="M18" s="26"/>
      <c r="N18" s="25"/>
      <c r="O18" s="26"/>
      <c r="P18" s="25"/>
      <c r="Q18" s="26"/>
      <c r="R18" s="25"/>
      <c r="S18" s="26"/>
    </row>
    <row r="19" customFormat="false" ht="19.5" hidden="false" customHeight="true" outlineLevel="0" collapsed="false">
      <c r="A19" s="43" t="s">
        <v>88</v>
      </c>
      <c r="B19" s="26"/>
      <c r="C19" s="44" t="n">
        <v>0</v>
      </c>
      <c r="D19" s="25"/>
      <c r="E19" s="44" t="n">
        <v>3052090.43</v>
      </c>
      <c r="F19" s="25"/>
      <c r="G19" s="44" t="n">
        <f aca="false">SUM(C19:E19)</f>
        <v>3052090.43</v>
      </c>
      <c r="H19" s="25"/>
      <c r="I19" s="44" t="n">
        <v>-3294612.72</v>
      </c>
      <c r="J19" s="25"/>
      <c r="K19" s="44" t="n">
        <f aca="false">SUM(G19:I19)</f>
        <v>-242522.29</v>
      </c>
      <c r="L19" s="25"/>
      <c r="M19" s="44"/>
      <c r="N19" s="25"/>
      <c r="O19" s="44" t="n">
        <f aca="false">SUM(K19:M19)</f>
        <v>-242522.29</v>
      </c>
      <c r="P19" s="25"/>
      <c r="Q19" s="44"/>
      <c r="R19" s="25"/>
      <c r="S19" s="44" t="n">
        <f aca="false">SUM(O19:Q19)</f>
        <v>-242522.29</v>
      </c>
    </row>
    <row r="20" customFormat="false" ht="19.5" hidden="false" customHeight="true" outlineLevel="0" collapsed="false">
      <c r="A20" s="44"/>
      <c r="B20" s="26"/>
      <c r="C20" s="44"/>
      <c r="D20" s="25"/>
      <c r="E20" s="44"/>
      <c r="F20" s="25"/>
      <c r="G20" s="44" t="n">
        <f aca="false">SUM(C20:E20)</f>
        <v>0</v>
      </c>
      <c r="H20" s="25"/>
      <c r="I20" s="44"/>
      <c r="J20" s="25"/>
      <c r="K20" s="44" t="n">
        <f aca="false">SUM(G20:I20)</f>
        <v>0</v>
      </c>
      <c r="L20" s="25"/>
      <c r="M20" s="44"/>
      <c r="N20" s="25"/>
      <c r="O20" s="44" t="n">
        <f aca="false">SUM(K20:M20)</f>
        <v>0</v>
      </c>
      <c r="P20" s="25"/>
      <c r="Q20" s="44"/>
      <c r="R20" s="25"/>
      <c r="S20" s="44" t="n">
        <f aca="false">SUM(O20:Q20)</f>
        <v>0</v>
      </c>
    </row>
    <row r="21" customFormat="false" ht="19.5" hidden="false" customHeight="true" outlineLevel="0" collapsed="false">
      <c r="A21" s="44"/>
      <c r="B21" s="26"/>
      <c r="C21" s="44" t="s">
        <v>62</v>
      </c>
      <c r="D21" s="25"/>
      <c r="E21" s="44" t="s">
        <v>62</v>
      </c>
      <c r="F21" s="25"/>
      <c r="G21" s="44" t="n">
        <f aca="false">SUM(C21:E21)</f>
        <v>0</v>
      </c>
      <c r="H21" s="25"/>
      <c r="I21" s="44"/>
      <c r="J21" s="25"/>
      <c r="K21" s="44" t="n">
        <f aca="false">SUM(G21:I21)</f>
        <v>0</v>
      </c>
      <c r="L21" s="25"/>
      <c r="M21" s="44"/>
      <c r="N21" s="25"/>
      <c r="O21" s="44" t="n">
        <f aca="false">SUM(K21:M21)</f>
        <v>0</v>
      </c>
      <c r="P21" s="25"/>
      <c r="Q21" s="44"/>
      <c r="R21" s="25"/>
      <c r="S21" s="44" t="n">
        <f aca="false">SUM(O21:Q21)</f>
        <v>0</v>
      </c>
    </row>
    <row r="22" customFormat="false" ht="19.5" hidden="false" customHeight="true" outlineLevel="0" collapsed="false">
      <c r="A22" s="44"/>
      <c r="B22" s="26"/>
      <c r="C22" s="44"/>
      <c r="D22" s="25"/>
      <c r="E22" s="44"/>
      <c r="F22" s="25"/>
      <c r="G22" s="44" t="n">
        <f aca="false">SUM(C22:E22)</f>
        <v>0</v>
      </c>
      <c r="H22" s="25"/>
      <c r="I22" s="44"/>
      <c r="J22" s="25"/>
      <c r="K22" s="44" t="n">
        <f aca="false">SUM(G22:I22)</f>
        <v>0</v>
      </c>
      <c r="L22" s="25"/>
      <c r="M22" s="44"/>
      <c r="N22" s="25"/>
      <c r="O22" s="44" t="n">
        <f aca="false">SUM(K22:M22)</f>
        <v>0</v>
      </c>
      <c r="P22" s="25"/>
      <c r="Q22" s="44"/>
      <c r="R22" s="25"/>
      <c r="S22" s="44" t="n">
        <f aca="false">SUM(O22:Q22)</f>
        <v>0</v>
      </c>
    </row>
    <row r="23" customFormat="false" ht="19.5" hidden="false" customHeight="true" outlineLevel="0" collapsed="false">
      <c r="A23" s="43"/>
      <c r="B23" s="26"/>
      <c r="C23" s="43"/>
      <c r="D23" s="25"/>
      <c r="E23" s="43"/>
      <c r="F23" s="25"/>
      <c r="G23" s="44" t="n">
        <f aca="false">SUM(C23:E23)</f>
        <v>0</v>
      </c>
      <c r="H23" s="25"/>
      <c r="I23" s="43"/>
      <c r="J23" s="25"/>
      <c r="K23" s="44" t="n">
        <f aca="false">SUM(G23:I23)</f>
        <v>0</v>
      </c>
      <c r="L23" s="25"/>
      <c r="M23" s="43"/>
      <c r="N23" s="25"/>
      <c r="O23" s="44" t="n">
        <f aca="false">SUM(K23:M23)</f>
        <v>0</v>
      </c>
      <c r="P23" s="25"/>
      <c r="Q23" s="43"/>
      <c r="R23" s="25"/>
      <c r="S23" s="44" t="n">
        <f aca="false">SUM(O23:Q23)</f>
        <v>0</v>
      </c>
    </row>
    <row r="24" customFormat="false" ht="12.75" hidden="false" customHeight="false" outlineLevel="0" collapsed="false">
      <c r="A24" s="33"/>
      <c r="B24" s="26"/>
      <c r="C24" s="26"/>
      <c r="D24" s="25"/>
      <c r="E24" s="26"/>
      <c r="F24" s="25"/>
      <c r="G24" s="26"/>
      <c r="H24" s="25"/>
      <c r="I24" s="26"/>
      <c r="J24" s="25"/>
      <c r="K24" s="26"/>
      <c r="L24" s="25"/>
      <c r="M24" s="26"/>
      <c r="N24" s="25"/>
      <c r="O24" s="26"/>
      <c r="P24" s="25"/>
      <c r="Q24" s="26"/>
      <c r="R24" s="25"/>
      <c r="S24" s="26"/>
    </row>
    <row r="25" customFormat="false" ht="13.5" hidden="false" customHeight="false" outlineLevel="0" collapsed="false">
      <c r="A25" s="28" t="s">
        <v>89</v>
      </c>
      <c r="B25" s="26"/>
      <c r="C25" s="38" t="n">
        <f aca="false">SUM(C19:C23)</f>
        <v>0</v>
      </c>
      <c r="D25" s="41"/>
      <c r="E25" s="38" t="n">
        <f aca="false">SUM(E19:E23)</f>
        <v>3052090.43</v>
      </c>
      <c r="F25" s="41"/>
      <c r="G25" s="38" t="n">
        <f aca="false">SUM(G19:G23)</f>
        <v>3052090.43</v>
      </c>
      <c r="H25" s="41"/>
      <c r="I25" s="38" t="n">
        <f aca="false">SUM(I19:I23)</f>
        <v>-3294612.72</v>
      </c>
      <c r="J25" s="41"/>
      <c r="K25" s="38" t="n">
        <f aca="false">SUM(K19:K23)</f>
        <v>-242522.29</v>
      </c>
      <c r="L25" s="41"/>
      <c r="M25" s="38" t="n">
        <f aca="false">SUM(M19:M23)</f>
        <v>0</v>
      </c>
      <c r="N25" s="41"/>
      <c r="O25" s="38" t="n">
        <f aca="false">SUM(O19:O23)</f>
        <v>-242522.29</v>
      </c>
      <c r="P25" s="41"/>
      <c r="Q25" s="38" t="n">
        <f aca="false">SUM(Q19:Q23)</f>
        <v>0</v>
      </c>
      <c r="R25" s="41"/>
      <c r="S25" s="38" t="n">
        <f aca="false">SUM(S19:S23)</f>
        <v>-242522.29</v>
      </c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  <c r="IU25" s="41"/>
      <c r="IV25" s="41"/>
      <c r="IW25" s="41"/>
    </row>
    <row r="26" customFormat="false" ht="13.5" hidden="false" customHeight="false" outlineLevel="0" collapsed="false">
      <c r="A26" s="45" t="s">
        <v>90</v>
      </c>
      <c r="B26" s="26"/>
      <c r="C26" s="33"/>
      <c r="D26" s="41"/>
      <c r="E26" s="33"/>
      <c r="F26" s="41"/>
      <c r="G26" s="33"/>
      <c r="H26" s="41"/>
      <c r="I26" s="33"/>
      <c r="J26" s="41"/>
      <c r="K26" s="33"/>
      <c r="L26" s="41"/>
      <c r="M26" s="33"/>
      <c r="N26" s="41"/>
      <c r="O26" s="33"/>
      <c r="P26" s="41"/>
      <c r="Q26" s="33"/>
      <c r="R26" s="41"/>
      <c r="S26" s="33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1"/>
    </row>
    <row r="27" customFormat="false" ht="12.75" hidden="false" customHeight="false" outlineLevel="0" collapsed="false">
      <c r="A27" s="33"/>
      <c r="B27" s="26"/>
      <c r="C27" s="33"/>
      <c r="D27" s="25"/>
      <c r="E27" s="33"/>
      <c r="F27" s="25"/>
      <c r="G27" s="33"/>
      <c r="H27" s="25"/>
      <c r="I27" s="33"/>
      <c r="J27" s="25"/>
      <c r="K27" s="33"/>
      <c r="L27" s="25"/>
      <c r="M27" s="33"/>
      <c r="N27" s="25"/>
      <c r="O27" s="33"/>
      <c r="P27" s="25"/>
      <c r="Q27" s="33"/>
      <c r="R27" s="25"/>
      <c r="S27" s="33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  <c r="IU27" s="41"/>
      <c r="IV27" s="41"/>
      <c r="IW27" s="41"/>
    </row>
    <row r="28" customFormat="false" ht="12.75" hidden="false" customHeight="false" outlineLevel="0" collapsed="false">
      <c r="A28" s="27" t="s">
        <v>91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</row>
    <row r="29" customFormat="false" ht="12.75" hidden="false" customHeight="false" outlineLevel="0" collapsed="false">
      <c r="A29" s="33"/>
      <c r="B29" s="26"/>
      <c r="C29" s="33"/>
      <c r="D29" s="25"/>
      <c r="E29" s="33"/>
      <c r="F29" s="25"/>
      <c r="G29" s="33"/>
      <c r="H29" s="25"/>
      <c r="I29" s="33"/>
      <c r="J29" s="25"/>
      <c r="K29" s="33"/>
      <c r="L29" s="25"/>
      <c r="M29" s="33"/>
      <c r="N29" s="25"/>
      <c r="O29" s="33"/>
      <c r="P29" s="25"/>
      <c r="Q29" s="33"/>
      <c r="R29" s="25"/>
      <c r="S29" s="33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  <c r="IU29" s="41"/>
      <c r="IV29" s="41"/>
      <c r="IW29" s="41"/>
    </row>
    <row r="30" customFormat="false" ht="18" hidden="false" customHeight="true" outlineLevel="0" collapsed="false">
      <c r="A30" s="43" t="s">
        <v>88</v>
      </c>
      <c r="B30" s="26"/>
      <c r="C30" s="44" t="n">
        <v>-60615294.78</v>
      </c>
      <c r="D30" s="25"/>
      <c r="E30" s="43" t="n">
        <v>32654529.79</v>
      </c>
      <c r="F30" s="25"/>
      <c r="G30" s="44" t="n">
        <f aca="false">SUM(C30:E30)</f>
        <v>-27960764.99</v>
      </c>
      <c r="H30" s="25"/>
      <c r="I30" s="43" t="n">
        <v>21209943.84</v>
      </c>
      <c r="J30" s="25"/>
      <c r="K30" s="44" t="n">
        <f aca="false">SUM(G30:I30)</f>
        <v>-6750821.15</v>
      </c>
      <c r="L30" s="25"/>
      <c r="M30" s="43"/>
      <c r="N30" s="25"/>
      <c r="O30" s="44" t="n">
        <f aca="false">SUM(K30:M30)</f>
        <v>-6750821.15</v>
      </c>
      <c r="P30" s="25"/>
      <c r="Q30" s="43"/>
      <c r="R30" s="25"/>
      <c r="S30" s="44" t="n">
        <f aca="false">SUM(O30:Q30)</f>
        <v>-6750821.15</v>
      </c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  <c r="IU30" s="41"/>
      <c r="IV30" s="41"/>
      <c r="IW30" s="41"/>
    </row>
    <row r="31" customFormat="false" ht="18" hidden="false" customHeight="true" outlineLevel="0" collapsed="false">
      <c r="A31" s="44"/>
      <c r="B31" s="26"/>
      <c r="C31" s="44"/>
      <c r="D31" s="25"/>
      <c r="E31" s="43"/>
      <c r="F31" s="25"/>
      <c r="G31" s="44" t="n">
        <f aca="false">SUM(C31:E31)</f>
        <v>0</v>
      </c>
      <c r="H31" s="25"/>
      <c r="I31" s="43" t="s">
        <v>62</v>
      </c>
      <c r="J31" s="25"/>
      <c r="K31" s="44" t="n">
        <f aca="false">SUM(G31:I31)</f>
        <v>0</v>
      </c>
      <c r="L31" s="25"/>
      <c r="M31" s="43"/>
      <c r="N31" s="25"/>
      <c r="O31" s="44" t="n">
        <f aca="false">SUM(K31:M31)</f>
        <v>0</v>
      </c>
      <c r="P31" s="25"/>
      <c r="Q31" s="43"/>
      <c r="R31" s="25"/>
      <c r="S31" s="44" t="n">
        <f aca="false">SUM(O31:Q31)</f>
        <v>0</v>
      </c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  <c r="IV31" s="41"/>
      <c r="IW31" s="41"/>
    </row>
    <row r="32" customFormat="false" ht="18" hidden="false" customHeight="true" outlineLevel="0" collapsed="false">
      <c r="A32" s="43"/>
      <c r="B32" s="26"/>
      <c r="C32" s="43"/>
      <c r="D32" s="25"/>
      <c r="E32" s="43"/>
      <c r="F32" s="25"/>
      <c r="G32" s="44" t="n">
        <f aca="false">SUM(C32:E32)</f>
        <v>0</v>
      </c>
      <c r="H32" s="25"/>
      <c r="I32" s="43"/>
      <c r="J32" s="25"/>
      <c r="K32" s="44" t="n">
        <f aca="false">SUM(G32:I32)</f>
        <v>0</v>
      </c>
      <c r="L32" s="25"/>
      <c r="M32" s="43" t="s">
        <v>62</v>
      </c>
      <c r="N32" s="25"/>
      <c r="O32" s="44" t="n">
        <f aca="false">SUM(K32:M32)</f>
        <v>0</v>
      </c>
      <c r="P32" s="25"/>
      <c r="Q32" s="43"/>
      <c r="R32" s="25"/>
      <c r="S32" s="44" t="n">
        <f aca="false">SUM(O32:Q32)</f>
        <v>0</v>
      </c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  <c r="IU32" s="41"/>
      <c r="IV32" s="41"/>
      <c r="IW32" s="41"/>
    </row>
    <row r="33" customFormat="false" ht="18" hidden="false" customHeight="true" outlineLevel="0" collapsed="false">
      <c r="A33" s="43"/>
      <c r="B33" s="26"/>
      <c r="C33" s="43"/>
      <c r="D33" s="25"/>
      <c r="E33" s="43"/>
      <c r="F33" s="25"/>
      <c r="G33" s="44" t="n">
        <f aca="false">SUM(C33:E33)</f>
        <v>0</v>
      </c>
      <c r="H33" s="25"/>
      <c r="I33" s="43"/>
      <c r="J33" s="25"/>
      <c r="K33" s="44" t="n">
        <f aca="false">SUM(G33:I33)</f>
        <v>0</v>
      </c>
      <c r="L33" s="25"/>
      <c r="M33" s="43"/>
      <c r="N33" s="25"/>
      <c r="O33" s="44" t="n">
        <f aca="false">SUM(K33:M33)</f>
        <v>0</v>
      </c>
      <c r="P33" s="25"/>
      <c r="Q33" s="43"/>
      <c r="R33" s="25"/>
      <c r="S33" s="44" t="n">
        <f aca="false">SUM(O33:Q33)</f>
        <v>0</v>
      </c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1"/>
      <c r="IV33" s="41"/>
      <c r="IW33" s="41"/>
    </row>
    <row r="34" customFormat="false" ht="18" hidden="false" customHeight="true" outlineLevel="0" collapsed="false">
      <c r="A34" s="43"/>
      <c r="B34" s="26"/>
      <c r="C34" s="44"/>
      <c r="D34" s="25"/>
      <c r="E34" s="43"/>
      <c r="F34" s="25"/>
      <c r="G34" s="44" t="n">
        <f aca="false">SUM(C34:E34)</f>
        <v>0</v>
      </c>
      <c r="H34" s="25"/>
      <c r="I34" s="43"/>
      <c r="J34" s="25"/>
      <c r="K34" s="44" t="n">
        <f aca="false">SUM(G34:I34)</f>
        <v>0</v>
      </c>
      <c r="L34" s="25"/>
      <c r="M34" s="43"/>
      <c r="N34" s="25"/>
      <c r="O34" s="44" t="n">
        <f aca="false">SUM(K34:M34)</f>
        <v>0</v>
      </c>
      <c r="P34" s="25"/>
      <c r="Q34" s="43"/>
      <c r="R34" s="25"/>
      <c r="S34" s="44" t="n">
        <f aca="false">SUM(O34:Q34)</f>
        <v>0</v>
      </c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  <c r="IW34" s="41"/>
    </row>
    <row r="35" customFormat="false" ht="18" hidden="false" customHeight="true" outlineLevel="0" collapsed="false">
      <c r="A35" s="43"/>
      <c r="B35" s="26"/>
      <c r="C35" s="43" t="s">
        <v>62</v>
      </c>
      <c r="D35" s="25"/>
      <c r="E35" s="43"/>
      <c r="F35" s="25"/>
      <c r="G35" s="44" t="n">
        <f aca="false">SUM(C35:E35)</f>
        <v>0</v>
      </c>
      <c r="H35" s="25"/>
      <c r="I35" s="43"/>
      <c r="J35" s="25"/>
      <c r="K35" s="44" t="n">
        <f aca="false">SUM(G35:I35)</f>
        <v>0</v>
      </c>
      <c r="L35" s="25"/>
      <c r="M35" s="43"/>
      <c r="N35" s="25"/>
      <c r="O35" s="44" t="n">
        <f aca="false">SUM(K35:M35)</f>
        <v>0</v>
      </c>
      <c r="P35" s="25"/>
      <c r="Q35" s="43"/>
      <c r="R35" s="25"/>
      <c r="S35" s="44" t="n">
        <f aca="false">SUM(O35:Q35)</f>
        <v>0</v>
      </c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  <c r="IU35" s="41"/>
      <c r="IV35" s="41"/>
      <c r="IW35" s="41"/>
    </row>
    <row r="36" customFormat="false" ht="18" hidden="false" customHeight="true" outlineLevel="0" collapsed="false">
      <c r="A36" s="43"/>
      <c r="B36" s="26"/>
      <c r="C36" s="43"/>
      <c r="D36" s="25"/>
      <c r="E36" s="43"/>
      <c r="F36" s="25"/>
      <c r="G36" s="44" t="n">
        <f aca="false">SUM(C36:E36)</f>
        <v>0</v>
      </c>
      <c r="H36" s="25"/>
      <c r="I36" s="43"/>
      <c r="J36" s="25"/>
      <c r="K36" s="44" t="n">
        <f aca="false">SUM(G36:I36)</f>
        <v>0</v>
      </c>
      <c r="L36" s="25"/>
      <c r="M36" s="43"/>
      <c r="N36" s="25"/>
      <c r="O36" s="44" t="n">
        <f aca="false">SUM(K36:M36)</f>
        <v>0</v>
      </c>
      <c r="P36" s="25"/>
      <c r="Q36" s="43"/>
      <c r="R36" s="25"/>
      <c r="S36" s="44" t="n">
        <f aca="false">SUM(O36:Q36)</f>
        <v>0</v>
      </c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  <c r="IU36" s="41"/>
      <c r="IV36" s="41"/>
      <c r="IW36" s="41"/>
    </row>
    <row r="37" customFormat="false" ht="18" hidden="false" customHeight="true" outlineLevel="0" collapsed="false">
      <c r="A37" s="43"/>
      <c r="B37" s="26"/>
      <c r="C37" s="43"/>
      <c r="D37" s="25"/>
      <c r="E37" s="43"/>
      <c r="F37" s="25"/>
      <c r="G37" s="44" t="n">
        <f aca="false">SUM(C37:E37)</f>
        <v>0</v>
      </c>
      <c r="H37" s="25"/>
      <c r="I37" s="43"/>
      <c r="J37" s="25"/>
      <c r="K37" s="44" t="n">
        <f aca="false">SUM(G37:I37)</f>
        <v>0</v>
      </c>
      <c r="L37" s="25"/>
      <c r="M37" s="43"/>
      <c r="N37" s="25"/>
      <c r="O37" s="44" t="n">
        <f aca="false">SUM(K37:M37)</f>
        <v>0</v>
      </c>
      <c r="P37" s="25"/>
      <c r="Q37" s="43"/>
      <c r="R37" s="25"/>
      <c r="S37" s="44" t="n">
        <f aca="false">SUM(O37:Q37)</f>
        <v>0</v>
      </c>
    </row>
    <row r="38" customFormat="false" ht="12.75" hidden="false" customHeight="false" outlineLevel="0" collapsed="false">
      <c r="A38" s="33"/>
      <c r="B38" s="26"/>
      <c r="C38" s="33"/>
      <c r="D38" s="25"/>
      <c r="E38" s="33"/>
      <c r="F38" s="25"/>
      <c r="G38" s="33"/>
      <c r="H38" s="25"/>
      <c r="I38" s="33"/>
      <c r="J38" s="25"/>
      <c r="K38" s="33"/>
      <c r="L38" s="25"/>
      <c r="M38" s="33"/>
      <c r="N38" s="25"/>
      <c r="O38" s="33"/>
      <c r="P38" s="25"/>
      <c r="Q38" s="33"/>
      <c r="R38" s="25"/>
      <c r="S38" s="33"/>
    </row>
    <row r="39" customFormat="false" ht="13.5" hidden="false" customHeight="false" outlineLevel="0" collapsed="false">
      <c r="A39" s="28" t="s">
        <v>92</v>
      </c>
      <c r="B39" s="26"/>
      <c r="C39" s="38" t="n">
        <f aca="false">SUM(C30:C38)</f>
        <v>-60615294.78</v>
      </c>
      <c r="D39" s="25"/>
      <c r="E39" s="38" t="n">
        <f aca="false">SUM(E30:E38)</f>
        <v>32654529.79</v>
      </c>
      <c r="F39" s="25"/>
      <c r="G39" s="38" t="n">
        <f aca="false">SUM(G30:G38)</f>
        <v>-27960764.99</v>
      </c>
      <c r="H39" s="25"/>
      <c r="I39" s="38" t="n">
        <f aca="false">SUM(I30:I38)</f>
        <v>21209943.84</v>
      </c>
      <c r="J39" s="25"/>
      <c r="K39" s="38" t="n">
        <f aca="false">SUM(K30:K38)</f>
        <v>-6750821.15</v>
      </c>
      <c r="L39" s="25"/>
      <c r="M39" s="38" t="n">
        <f aca="false">SUM(M30:M38)</f>
        <v>0</v>
      </c>
      <c r="N39" s="25"/>
      <c r="O39" s="38" t="n">
        <f aca="false">SUM(O30:O38)</f>
        <v>-6750821.15</v>
      </c>
      <c r="P39" s="25"/>
      <c r="Q39" s="38" t="n">
        <f aca="false">SUM(Q30:Q38)</f>
        <v>0</v>
      </c>
      <c r="R39" s="25"/>
      <c r="S39" s="38" t="n">
        <f aca="false">SUM(S30:S38)</f>
        <v>-6750821.15</v>
      </c>
    </row>
    <row r="40" customFormat="false" ht="13.5" hidden="false" customHeight="false" outlineLevel="0" collapsed="false">
      <c r="A40" s="45" t="s">
        <v>90</v>
      </c>
    </row>
    <row r="42" customFormat="false" ht="12.75" hidden="false" customHeight="false" outlineLevel="0" collapsed="false">
      <c r="E42" s="24" t="s">
        <v>62</v>
      </c>
    </row>
    <row r="44" customFormat="false" ht="12.75" hidden="false" customHeight="false" outlineLevel="0" collapsed="false">
      <c r="A44" s="47"/>
    </row>
    <row r="45" customFormat="false" ht="12.75" hidden="false" customHeight="false" outlineLevel="0" collapsed="false">
      <c r="A45" s="48" t="s">
        <v>93</v>
      </c>
      <c r="Q45" s="28" t="str">
        <f aca="false">A2</f>
        <v>COMPANY # 20R</v>
      </c>
      <c r="R45" s="26"/>
      <c r="S45" s="0"/>
    </row>
    <row r="46" customFormat="false" ht="15.75" hidden="false" customHeight="false" outlineLevel="0" collapsed="false">
      <c r="A46" s="49"/>
      <c r="Q46" s="26"/>
      <c r="R46" s="26"/>
      <c r="S46" s="27" t="s">
        <v>73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3"/>
  <sheetViews>
    <sheetView showFormulas="false" showGridLines="false" showRowColHeaders="true" showZeros="true" rightToLeft="false" tabSelected="false" showOutlineSymbols="true" defaultGridColor="true" view="normal" topLeftCell="A83" colorId="64" zoomScale="75" zoomScaleNormal="75" zoomScalePageLayoutView="100" workbookViewId="0">
      <selection pane="topLeft" activeCell="I98" activeCellId="0" sqref="I98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50" width="40.11"/>
    <col collapsed="false" customWidth="true" hidden="false" outlineLevel="0" max="2" min="2" style="50" width="3.62"/>
    <col collapsed="false" customWidth="true" hidden="false" outlineLevel="0" max="3" min="3" style="50" width="16.37"/>
    <col collapsed="false" customWidth="true" hidden="false" outlineLevel="0" max="4" min="4" style="50" width="1.62"/>
    <col collapsed="false" customWidth="true" hidden="false" outlineLevel="0" max="5" min="5" style="50" width="16.37"/>
    <col collapsed="false" customWidth="true" hidden="false" outlineLevel="0" max="6" min="6" style="50" width="1.62"/>
    <col collapsed="false" customWidth="true" hidden="false" outlineLevel="0" max="7" min="7" style="50" width="16.37"/>
    <col collapsed="false" customWidth="true" hidden="false" outlineLevel="0" max="8" min="8" style="50" width="1.62"/>
    <col collapsed="false" customWidth="true" hidden="false" outlineLevel="0" max="9" min="9" style="50" width="16.24"/>
    <col collapsed="false" customWidth="true" hidden="false" outlineLevel="0" max="10" min="10" style="50" width="1.62"/>
    <col collapsed="false" customWidth="true" hidden="false" outlineLevel="0" max="11" min="11" style="50" width="16.24"/>
    <col collapsed="false" customWidth="true" hidden="false" outlineLevel="0" max="12" min="12" style="50" width="1.62"/>
    <col collapsed="false" customWidth="true" hidden="false" outlineLevel="0" max="13" min="13" style="50" width="16.37"/>
    <col collapsed="false" customWidth="true" hidden="false" outlineLevel="0" max="14" min="14" style="50" width="1.62"/>
    <col collapsed="false" customWidth="true" hidden="false" outlineLevel="0" max="15" min="15" style="50" width="10.62"/>
    <col collapsed="false" customWidth="true" hidden="false" outlineLevel="0" max="16" min="16" style="50" width="1.62"/>
    <col collapsed="false" customWidth="false" hidden="false" outlineLevel="0" max="17" min="17" style="50" width="18.62"/>
    <col collapsed="false" customWidth="true" hidden="false" outlineLevel="0" max="18" min="18" style="50" width="1.62"/>
    <col collapsed="false" customWidth="false" hidden="false" outlineLevel="0" max="19" min="19" style="50" width="18.62"/>
    <col collapsed="false" customWidth="true" hidden="false" outlineLevel="0" max="20" min="20" style="50" width="5.62"/>
    <col collapsed="false" customWidth="false" hidden="false" outlineLevel="0" max="257" min="21" style="50" width="18.62"/>
  </cols>
  <sheetData>
    <row r="1" customFormat="false" ht="12.75" hidden="false" customHeight="false" outlineLevel="0" collapsed="false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customFormat="false" ht="12.75" hidden="false" customHeight="false" outlineLevel="0" collapsed="false">
      <c r="A2" s="53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customFormat="false" ht="12.75" hidden="false" customHeight="false" outlineLevel="0" collapsed="false">
      <c r="A3" s="53" t="s">
        <v>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4" customFormat="false" ht="12.75" hidden="false" customHeight="false" outlineLevel="0" collapsed="false">
      <c r="A4" s="51" t="s">
        <v>94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customFormat="false" ht="12.75" hidden="false" customHeight="false" outlineLevel="0" collapsed="false">
      <c r="A5" s="54" t="str">
        <f aca="false">'E1.XLS '!A5</f>
        <v>FOR THE 6 MONTHS ENDED 06-30-2001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7" customFormat="false" ht="12.75" hidden="false" customHeight="false" outlineLevel="0" collapsed="false">
      <c r="A7" s="54" t="str">
        <f aca="false">'E1.XLS '!A7</f>
        <v>PREPARED BY: Carrie Chaffin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5" t="str">
        <f aca="false">A2</f>
        <v>COMPANY # 20R</v>
      </c>
      <c r="N7" s="52"/>
      <c r="O7" s="56"/>
      <c r="P7" s="52"/>
      <c r="Q7" s="52"/>
      <c r="R7" s="52"/>
      <c r="S7" s="52"/>
      <c r="T7" s="52"/>
    </row>
    <row r="8" customFormat="false" ht="12.75" hidden="false" customHeight="false" outlineLevel="0" collapsed="false">
      <c r="A8" s="51" t="str">
        <f aca="false">'E1.XLS '!A8</f>
        <v>EXTENSION: x53907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3" t="s">
        <v>95</v>
      </c>
      <c r="P8" s="52"/>
      <c r="Q8" s="52"/>
      <c r="R8" s="52"/>
      <c r="S8" s="52"/>
      <c r="T8" s="52"/>
    </row>
    <row r="9" customFormat="false" ht="13.5" hidden="false" customHeight="false" outlineLevel="0" collapsed="false">
      <c r="A9" s="57"/>
      <c r="B9" s="57"/>
      <c r="C9" s="57"/>
      <c r="D9" s="57"/>
      <c r="E9" s="57"/>
      <c r="F9" s="57"/>
      <c r="G9" s="57"/>
      <c r="H9" s="57"/>
      <c r="I9" s="58"/>
      <c r="J9" s="58"/>
      <c r="K9" s="58"/>
      <c r="L9" s="57"/>
      <c r="M9" s="57"/>
      <c r="N9" s="57"/>
      <c r="O9" s="57"/>
      <c r="P9" s="52"/>
      <c r="Q9" s="52"/>
      <c r="R9" s="52"/>
      <c r="S9" s="52"/>
      <c r="T9" s="52"/>
    </row>
    <row r="10" customFormat="false" ht="13.5" hidden="false" customHeight="false" outlineLevel="0" collapsed="false">
      <c r="A10" s="59"/>
      <c r="B10" s="60"/>
      <c r="C10" s="61" t="s">
        <v>74</v>
      </c>
      <c r="D10" s="60"/>
      <c r="E10" s="60"/>
      <c r="F10" s="60"/>
      <c r="G10" s="61" t="s">
        <v>96</v>
      </c>
      <c r="H10" s="60"/>
      <c r="I10" s="62" t="s">
        <v>97</v>
      </c>
      <c r="J10" s="62"/>
      <c r="K10" s="62"/>
      <c r="L10" s="60"/>
      <c r="M10" s="60"/>
      <c r="N10" s="60"/>
      <c r="O10" s="63"/>
      <c r="P10" s="52"/>
      <c r="Q10" s="52"/>
      <c r="R10" s="52"/>
      <c r="S10" s="52"/>
      <c r="T10" s="52"/>
    </row>
    <row r="11" customFormat="false" ht="12.75" hidden="false" customHeight="false" outlineLevel="0" collapsed="false">
      <c r="A11" s="64" t="s">
        <v>81</v>
      </c>
      <c r="B11" s="65"/>
      <c r="C11" s="66" t="s">
        <v>84</v>
      </c>
      <c r="D11" s="65"/>
      <c r="E11" s="66" t="s">
        <v>98</v>
      </c>
      <c r="F11" s="65"/>
      <c r="G11" s="66" t="s">
        <v>99</v>
      </c>
      <c r="H11" s="65"/>
      <c r="I11" s="66" t="s">
        <v>100</v>
      </c>
      <c r="J11" s="67"/>
      <c r="K11" s="66" t="s">
        <v>101</v>
      </c>
      <c r="L11" s="66"/>
      <c r="M11" s="66" t="s">
        <v>84</v>
      </c>
      <c r="N11" s="65"/>
      <c r="O11" s="68"/>
      <c r="P11" s="52"/>
      <c r="Q11" s="52"/>
      <c r="R11" s="52"/>
      <c r="S11" s="52"/>
      <c r="T11" s="52"/>
    </row>
    <row r="12" customFormat="false" ht="13.5" hidden="false" customHeight="false" outlineLevel="0" collapsed="false">
      <c r="A12" s="69"/>
      <c r="B12" s="70"/>
      <c r="C12" s="71" t="s">
        <v>102</v>
      </c>
      <c r="D12" s="70"/>
      <c r="E12" s="71" t="s">
        <v>84</v>
      </c>
      <c r="F12" s="70"/>
      <c r="G12" s="71" t="s">
        <v>84</v>
      </c>
      <c r="H12" s="70"/>
      <c r="I12" s="71" t="s">
        <v>84</v>
      </c>
      <c r="J12" s="70"/>
      <c r="K12" s="71" t="s">
        <v>103</v>
      </c>
      <c r="L12" s="70"/>
      <c r="M12" s="71" t="s">
        <v>104</v>
      </c>
      <c r="N12" s="70"/>
      <c r="O12" s="72" t="s">
        <v>105</v>
      </c>
      <c r="P12" s="52"/>
      <c r="Q12" s="52"/>
      <c r="R12" s="52"/>
      <c r="S12" s="52"/>
      <c r="T12" s="52"/>
    </row>
    <row r="13" customFormat="false" ht="20.1" hidden="false" customHeight="true" outlineLevel="0" collapsed="false">
      <c r="A13" s="65"/>
      <c r="B13" s="65"/>
      <c r="C13" s="66"/>
      <c r="D13" s="65"/>
      <c r="E13" s="66"/>
      <c r="F13" s="65"/>
      <c r="G13" s="66"/>
      <c r="H13" s="65"/>
      <c r="I13" s="66"/>
      <c r="J13" s="65"/>
      <c r="K13" s="66"/>
      <c r="L13" s="65"/>
      <c r="M13" s="66"/>
      <c r="N13" s="65"/>
      <c r="O13" s="66"/>
      <c r="P13" s="52"/>
      <c r="Q13" s="52"/>
      <c r="R13" s="52"/>
      <c r="S13" s="52"/>
      <c r="T13" s="52"/>
    </row>
    <row r="14" customFormat="false" ht="12.75" hidden="false" customHeight="false" outlineLevel="0" collapsed="false">
      <c r="A14" s="51" t="s">
        <v>106</v>
      </c>
      <c r="B14" s="73"/>
      <c r="C14" s="73"/>
      <c r="D14" s="74"/>
      <c r="E14" s="75"/>
      <c r="F14" s="74"/>
      <c r="G14" s="75"/>
      <c r="H14" s="74"/>
      <c r="I14" s="75"/>
      <c r="J14" s="74"/>
      <c r="K14" s="75"/>
      <c r="L14" s="74"/>
      <c r="M14" s="57"/>
      <c r="N14" s="73"/>
      <c r="O14" s="75"/>
      <c r="P14" s="52"/>
      <c r="Q14" s="52"/>
      <c r="R14" s="52"/>
      <c r="S14" s="52"/>
      <c r="T14" s="52"/>
    </row>
    <row r="15" customFormat="false" ht="12.75" hidden="false" customHeight="false" outlineLevel="0" collapsed="false">
      <c r="A15" s="51" t="s">
        <v>86</v>
      </c>
      <c r="B15" s="73"/>
      <c r="C15" s="73"/>
      <c r="D15" s="74"/>
      <c r="E15" s="75"/>
      <c r="F15" s="74"/>
      <c r="G15" s="75"/>
      <c r="H15" s="74"/>
      <c r="I15" s="75"/>
      <c r="J15" s="74"/>
      <c r="K15" s="75"/>
      <c r="L15" s="74"/>
      <c r="M15" s="57"/>
      <c r="N15" s="73"/>
      <c r="O15" s="75"/>
    </row>
    <row r="16" customFormat="false" ht="12.75" hidden="false" customHeight="false" outlineLevel="0" collapsed="false">
      <c r="A16" s="51"/>
      <c r="B16" s="73"/>
      <c r="C16" s="73"/>
      <c r="D16" s="74"/>
      <c r="E16" s="75"/>
      <c r="F16" s="74"/>
      <c r="G16" s="75"/>
      <c r="H16" s="74"/>
      <c r="I16" s="75"/>
      <c r="J16" s="74"/>
      <c r="K16" s="75"/>
      <c r="L16" s="74"/>
      <c r="M16" s="57"/>
      <c r="N16" s="73"/>
      <c r="O16" s="75"/>
    </row>
    <row r="17" customFormat="false" ht="12.75" hidden="false" customHeight="false" outlineLevel="0" collapsed="false">
      <c r="A17" s="76" t="s">
        <v>107</v>
      </c>
      <c r="B17" s="73"/>
      <c r="C17" s="73"/>
      <c r="D17" s="74"/>
      <c r="E17" s="75"/>
      <c r="F17" s="74"/>
      <c r="G17" s="75"/>
      <c r="H17" s="74"/>
      <c r="I17" s="75"/>
      <c r="J17" s="74"/>
      <c r="K17" s="75"/>
      <c r="L17" s="74"/>
      <c r="M17" s="57"/>
      <c r="N17" s="73"/>
      <c r="O17" s="75"/>
    </row>
    <row r="18" customFormat="false" ht="12.75" hidden="false" customHeight="true" outlineLevel="0" collapsed="false">
      <c r="A18" s="77" t="s">
        <v>108</v>
      </c>
      <c r="B18" s="78"/>
      <c r="C18" s="77" t="n">
        <v>3</v>
      </c>
      <c r="D18" s="78"/>
      <c r="E18" s="77"/>
      <c r="F18" s="74"/>
      <c r="G18" s="77"/>
      <c r="H18" s="78"/>
      <c r="I18" s="77"/>
      <c r="J18" s="78"/>
      <c r="K18" s="77"/>
      <c r="L18" s="78"/>
      <c r="M18" s="79" t="n">
        <f aca="false">SUM(C18:I18)</f>
        <v>3</v>
      </c>
      <c r="N18" s="73"/>
      <c r="O18" s="80"/>
    </row>
    <row r="19" customFormat="false" ht="12.75" hidden="false" customHeight="true" outlineLevel="0" collapsed="false">
      <c r="A19" s="77" t="s">
        <v>109</v>
      </c>
      <c r="B19" s="78"/>
      <c r="C19" s="77" t="n">
        <v>240407.46</v>
      </c>
      <c r="D19" s="78"/>
      <c r="E19" s="77"/>
      <c r="F19" s="74"/>
      <c r="G19" s="77"/>
      <c r="H19" s="78"/>
      <c r="I19" s="77"/>
      <c r="J19" s="78"/>
      <c r="K19" s="77"/>
      <c r="L19" s="78"/>
      <c r="M19" s="79" t="n">
        <f aca="false">SUM(C19:I19)</f>
        <v>240407.46</v>
      </c>
      <c r="N19" s="73"/>
      <c r="O19" s="80"/>
    </row>
    <row r="20" customFormat="false" ht="12.75" hidden="false" customHeight="true" outlineLevel="0" collapsed="false">
      <c r="A20" s="77" t="s">
        <v>110</v>
      </c>
      <c r="B20" s="78"/>
      <c r="C20" s="77" t="n">
        <v>988337</v>
      </c>
      <c r="D20" s="78"/>
      <c r="E20" s="77"/>
      <c r="F20" s="74"/>
      <c r="G20" s="77"/>
      <c r="H20" s="78"/>
      <c r="I20" s="77"/>
      <c r="J20" s="78"/>
      <c r="K20" s="77"/>
      <c r="L20" s="78"/>
      <c r="M20" s="79" t="n">
        <f aca="false">SUM(C20:I20)</f>
        <v>988337</v>
      </c>
      <c r="N20" s="73"/>
      <c r="O20" s="80"/>
    </row>
    <row r="21" customFormat="false" ht="12.75" hidden="false" customHeight="true" outlineLevel="0" collapsed="false">
      <c r="A21" s="77" t="s">
        <v>111</v>
      </c>
      <c r="B21" s="78"/>
      <c r="C21" s="77" t="n">
        <v>-32064.5800000001</v>
      </c>
      <c r="D21" s="78"/>
      <c r="E21" s="77"/>
      <c r="F21" s="74"/>
      <c r="G21" s="77"/>
      <c r="H21" s="78"/>
      <c r="I21" s="77"/>
      <c r="J21" s="78"/>
      <c r="K21" s="77"/>
      <c r="L21" s="78"/>
      <c r="M21" s="79" t="n">
        <f aca="false">SUM(C21:I21)</f>
        <v>-32064.5800000001</v>
      </c>
      <c r="N21" s="73"/>
      <c r="O21" s="80"/>
    </row>
    <row r="22" customFormat="false" ht="12.75" hidden="false" customHeight="true" outlineLevel="0" collapsed="false">
      <c r="A22" s="77" t="s">
        <v>112</v>
      </c>
      <c r="B22" s="78"/>
      <c r="C22" s="77" t="n">
        <v>-980294.5</v>
      </c>
      <c r="D22" s="78"/>
      <c r="E22" s="77"/>
      <c r="F22" s="74"/>
      <c r="G22" s="77"/>
      <c r="H22" s="78"/>
      <c r="I22" s="77"/>
      <c r="J22" s="78"/>
      <c r="K22" s="77"/>
      <c r="L22" s="78"/>
      <c r="M22" s="79" t="n">
        <f aca="false">SUM(C22:I22)</f>
        <v>-980294.5</v>
      </c>
      <c r="N22" s="73"/>
      <c r="O22" s="80"/>
    </row>
    <row r="23" customFormat="false" ht="12.75" hidden="false" customHeight="true" outlineLevel="0" collapsed="false">
      <c r="A23" s="77" t="s">
        <v>113</v>
      </c>
      <c r="B23" s="78"/>
      <c r="C23" s="77" t="n">
        <v>192126.66</v>
      </c>
      <c r="D23" s="78"/>
      <c r="E23" s="77"/>
      <c r="F23" s="74"/>
      <c r="G23" s="77"/>
      <c r="H23" s="78"/>
      <c r="I23" s="77"/>
      <c r="J23" s="78"/>
      <c r="K23" s="77"/>
      <c r="L23" s="78"/>
      <c r="M23" s="79" t="n">
        <f aca="false">SUM(C23:I23)</f>
        <v>192126.66</v>
      </c>
      <c r="N23" s="73"/>
      <c r="O23" s="80"/>
    </row>
    <row r="24" customFormat="false" ht="12.75" hidden="false" customHeight="true" outlineLevel="0" collapsed="false">
      <c r="A24" s="77" t="s">
        <v>114</v>
      </c>
      <c r="B24" s="78"/>
      <c r="C24" s="77" t="n">
        <v>1505820.19</v>
      </c>
      <c r="D24" s="78"/>
      <c r="E24" s="77"/>
      <c r="F24" s="74"/>
      <c r="G24" s="77"/>
      <c r="H24" s="78"/>
      <c r="I24" s="77" t="n">
        <f aca="false">-90908-87708</f>
        <v>-178616</v>
      </c>
      <c r="J24" s="78"/>
      <c r="K24" s="77" t="s">
        <v>115</v>
      </c>
      <c r="L24" s="78"/>
      <c r="M24" s="79" t="n">
        <f aca="false">SUM(C24:I24)</f>
        <v>1327204.19</v>
      </c>
      <c r="N24" s="73"/>
      <c r="O24" s="80"/>
    </row>
    <row r="25" customFormat="false" ht="12.75" hidden="false" customHeight="true" outlineLevel="0" collapsed="false">
      <c r="A25" s="77" t="s">
        <v>116</v>
      </c>
      <c r="B25" s="78"/>
      <c r="C25" s="77" t="n">
        <v>2098112.05</v>
      </c>
      <c r="D25" s="78"/>
      <c r="E25" s="77"/>
      <c r="F25" s="74"/>
      <c r="G25" s="77"/>
      <c r="H25" s="78"/>
      <c r="I25" s="77" t="n">
        <v>3253</v>
      </c>
      <c r="J25" s="78"/>
      <c r="K25" s="77" t="s">
        <v>115</v>
      </c>
      <c r="L25" s="78"/>
      <c r="M25" s="79" t="n">
        <f aca="false">SUM(C25:I25)</f>
        <v>2101365.05</v>
      </c>
      <c r="N25" s="73"/>
      <c r="O25" s="80"/>
    </row>
    <row r="26" customFormat="false" ht="12.75" hidden="false" customHeight="true" outlineLevel="0" collapsed="false">
      <c r="A26" s="77" t="s">
        <v>117</v>
      </c>
      <c r="B26" s="78"/>
      <c r="C26" s="77" t="n">
        <v>1305622.09</v>
      </c>
      <c r="D26" s="78"/>
      <c r="E26" s="77"/>
      <c r="F26" s="74"/>
      <c r="G26" s="77"/>
      <c r="H26" s="78"/>
      <c r="I26" s="77" t="n">
        <f aca="false">-353-63</f>
        <v>-416</v>
      </c>
      <c r="J26" s="78"/>
      <c r="K26" s="77" t="s">
        <v>115</v>
      </c>
      <c r="L26" s="78"/>
      <c r="M26" s="79" t="n">
        <f aca="false">SUM(C26:I26)</f>
        <v>1305206.09</v>
      </c>
      <c r="N26" s="73"/>
      <c r="O26" s="80"/>
    </row>
    <row r="27" customFormat="false" ht="12.75" hidden="false" customHeight="true" outlineLevel="0" collapsed="false">
      <c r="A27" s="77" t="s">
        <v>118</v>
      </c>
      <c r="B27" s="78"/>
      <c r="C27" s="77" t="n">
        <v>4162500</v>
      </c>
      <c r="D27" s="78"/>
      <c r="E27" s="77"/>
      <c r="F27" s="74"/>
      <c r="G27" s="77"/>
      <c r="H27" s="78"/>
      <c r="I27" s="77"/>
      <c r="J27" s="78"/>
      <c r="K27" s="77"/>
      <c r="L27" s="78"/>
      <c r="M27" s="79" t="n">
        <f aca="false">SUM(C27:I27)</f>
        <v>4162500</v>
      </c>
      <c r="N27" s="73"/>
      <c r="O27" s="80"/>
    </row>
    <row r="28" customFormat="false" ht="12.75" hidden="false" customHeight="true" outlineLevel="0" collapsed="false">
      <c r="A28" s="77" t="s">
        <v>119</v>
      </c>
      <c r="B28" s="78"/>
      <c r="C28" s="77" t="n">
        <v>-291304</v>
      </c>
      <c r="D28" s="78"/>
      <c r="E28" s="77"/>
      <c r="F28" s="74"/>
      <c r="G28" s="77"/>
      <c r="H28" s="78"/>
      <c r="I28" s="77"/>
      <c r="J28" s="78"/>
      <c r="K28" s="77"/>
      <c r="L28" s="78"/>
      <c r="M28" s="79" t="n">
        <f aca="false">SUM(C28:I28)</f>
        <v>-291304</v>
      </c>
      <c r="N28" s="73"/>
      <c r="O28" s="80"/>
    </row>
    <row r="29" customFormat="false" ht="12.75" hidden="false" customHeight="true" outlineLevel="0" collapsed="false">
      <c r="A29" s="77" t="s">
        <v>120</v>
      </c>
      <c r="B29" s="78"/>
      <c r="C29" s="77" t="n">
        <v>7628524.81</v>
      </c>
      <c r="D29" s="78"/>
      <c r="E29" s="77"/>
      <c r="F29" s="74"/>
      <c r="G29" s="77"/>
      <c r="H29" s="78"/>
      <c r="I29" s="77"/>
      <c r="J29" s="78"/>
      <c r="K29" s="77"/>
      <c r="L29" s="78"/>
      <c r="M29" s="79" t="n">
        <f aca="false">SUM(C29:I29)</f>
        <v>7628524.81</v>
      </c>
      <c r="N29" s="73"/>
      <c r="O29" s="80"/>
    </row>
    <row r="30" customFormat="false" ht="12.75" hidden="false" customHeight="false" outlineLevel="0" collapsed="false">
      <c r="A30" s="77" t="s">
        <v>121</v>
      </c>
      <c r="B30" s="78"/>
      <c r="C30" s="77" t="n">
        <v>181175.81</v>
      </c>
      <c r="D30" s="78"/>
      <c r="E30" s="77"/>
      <c r="F30" s="74"/>
      <c r="G30" s="77"/>
      <c r="H30" s="78"/>
      <c r="I30" s="77" t="n">
        <f aca="false">-19734-5966</f>
        <v>-25700</v>
      </c>
      <c r="J30" s="78"/>
      <c r="K30" s="77" t="s">
        <v>115</v>
      </c>
      <c r="L30" s="78"/>
      <c r="M30" s="79" t="n">
        <f aca="false">SUM(C30:I30)</f>
        <v>155475.81</v>
      </c>
      <c r="N30" s="73"/>
      <c r="O30" s="80"/>
    </row>
    <row r="31" customFormat="false" ht="12.75" hidden="false" customHeight="true" outlineLevel="0" collapsed="false">
      <c r="A31" s="77" t="s">
        <v>122</v>
      </c>
      <c r="B31" s="78"/>
      <c r="C31" s="77" t="n">
        <v>542247.67</v>
      </c>
      <c r="D31" s="78"/>
      <c r="E31" s="77"/>
      <c r="F31" s="74"/>
      <c r="G31" s="77"/>
      <c r="H31" s="78"/>
      <c r="I31" s="77"/>
      <c r="J31" s="78"/>
      <c r="K31" s="77"/>
      <c r="L31" s="78"/>
      <c r="M31" s="79" t="n">
        <f aca="false">SUM(C31:I31)</f>
        <v>542247.67</v>
      </c>
      <c r="N31" s="73"/>
      <c r="O31" s="80"/>
    </row>
    <row r="32" customFormat="false" ht="12.75" hidden="false" customHeight="true" outlineLevel="0" collapsed="false">
      <c r="A32" s="77" t="s">
        <v>123</v>
      </c>
      <c r="B32" s="78"/>
      <c r="C32" s="77" t="n">
        <v>876749.52</v>
      </c>
      <c r="D32" s="78"/>
      <c r="E32" s="77"/>
      <c r="F32" s="74"/>
      <c r="G32" s="77"/>
      <c r="H32" s="78"/>
      <c r="I32" s="77"/>
      <c r="J32" s="78"/>
      <c r="K32" s="77"/>
      <c r="L32" s="78"/>
      <c r="M32" s="79" t="n">
        <f aca="false">SUM(C32:I32)</f>
        <v>876749.52</v>
      </c>
      <c r="N32" s="73"/>
      <c r="O32" s="80"/>
    </row>
    <row r="33" customFormat="false" ht="12.75" hidden="false" customHeight="true" outlineLevel="0" collapsed="false">
      <c r="A33" s="77" t="s">
        <v>124</v>
      </c>
      <c r="B33" s="78"/>
      <c r="C33" s="77" t="n">
        <v>980330.95</v>
      </c>
      <c r="D33" s="78"/>
      <c r="E33" s="77"/>
      <c r="F33" s="74"/>
      <c r="G33" s="77"/>
      <c r="H33" s="78"/>
      <c r="I33" s="77"/>
      <c r="J33" s="78"/>
      <c r="K33" s="77"/>
      <c r="L33" s="78"/>
      <c r="M33" s="79" t="n">
        <f aca="false">SUM(C33:I33)</f>
        <v>980330.95</v>
      </c>
      <c r="N33" s="73"/>
      <c r="O33" s="80"/>
    </row>
    <row r="34" customFormat="false" ht="12.75" hidden="false" customHeight="true" outlineLevel="0" collapsed="false">
      <c r="A34" s="77" t="s">
        <v>125</v>
      </c>
      <c r="B34" s="78"/>
      <c r="C34" s="77" t="n">
        <v>451236.43</v>
      </c>
      <c r="D34" s="78"/>
      <c r="E34" s="77"/>
      <c r="F34" s="74"/>
      <c r="G34" s="77"/>
      <c r="H34" s="78"/>
      <c r="I34" s="77"/>
      <c r="J34" s="78"/>
      <c r="K34" s="77"/>
      <c r="L34" s="78"/>
      <c r="M34" s="79" t="n">
        <f aca="false">SUM(C34:I34)</f>
        <v>451236.43</v>
      </c>
      <c r="N34" s="73"/>
      <c r="O34" s="80"/>
    </row>
    <row r="35" customFormat="false" ht="12.75" hidden="false" customHeight="true" outlineLevel="0" collapsed="false">
      <c r="A35" s="77" t="s">
        <v>126</v>
      </c>
      <c r="B35" s="78"/>
      <c r="C35" s="77" t="n">
        <v>1500000.03</v>
      </c>
      <c r="D35" s="78"/>
      <c r="E35" s="77"/>
      <c r="F35" s="74"/>
      <c r="G35" s="77"/>
      <c r="H35" s="78"/>
      <c r="I35" s="77"/>
      <c r="J35" s="78"/>
      <c r="K35" s="77"/>
      <c r="L35" s="78"/>
      <c r="M35" s="79" t="n">
        <f aca="false">SUM(C35:I35)</f>
        <v>1500000.03</v>
      </c>
      <c r="N35" s="73"/>
      <c r="O35" s="80"/>
    </row>
    <row r="36" customFormat="false" ht="12.75" hidden="false" customHeight="true" outlineLevel="0" collapsed="false">
      <c r="A36" s="77" t="s">
        <v>127</v>
      </c>
      <c r="B36" s="78"/>
      <c r="C36" s="77" t="n">
        <v>141065.69</v>
      </c>
      <c r="D36" s="78"/>
      <c r="E36" s="77"/>
      <c r="F36" s="74"/>
      <c r="G36" s="77"/>
      <c r="H36" s="78"/>
      <c r="I36" s="77"/>
      <c r="J36" s="78"/>
      <c r="K36" s="77"/>
      <c r="L36" s="78"/>
      <c r="M36" s="79" t="n">
        <f aca="false">SUM(C36:I36)</f>
        <v>141065.69</v>
      </c>
      <c r="N36" s="73"/>
      <c r="O36" s="80"/>
    </row>
    <row r="37" customFormat="false" ht="12.75" hidden="false" customHeight="false" outlineLevel="0" collapsed="false">
      <c r="A37" s="77" t="s">
        <v>128</v>
      </c>
      <c r="B37" s="78"/>
      <c r="C37" s="77" t="n">
        <v>1013273.86</v>
      </c>
      <c r="D37" s="78"/>
      <c r="E37" s="77"/>
      <c r="F37" s="74"/>
      <c r="G37" s="77"/>
      <c r="H37" s="78"/>
      <c r="I37" s="77"/>
      <c r="J37" s="78"/>
      <c r="K37" s="77"/>
      <c r="L37" s="78"/>
      <c r="M37" s="79" t="n">
        <f aca="false">SUM(C37:I37)</f>
        <v>1013273.86</v>
      </c>
      <c r="N37" s="73"/>
      <c r="O37" s="80"/>
    </row>
    <row r="38" customFormat="false" ht="12.75" hidden="false" customHeight="false" outlineLevel="0" collapsed="false">
      <c r="A38" s="77" t="s">
        <v>129</v>
      </c>
      <c r="B38" s="78"/>
      <c r="C38" s="77" t="n">
        <v>1106230.27</v>
      </c>
      <c r="D38" s="78"/>
      <c r="E38" s="77"/>
      <c r="F38" s="74"/>
      <c r="G38" s="77"/>
      <c r="H38" s="78"/>
      <c r="I38" s="77" t="n">
        <f aca="false">-124674-1534</f>
        <v>-126208</v>
      </c>
      <c r="J38" s="78"/>
      <c r="K38" s="77" t="s">
        <v>115</v>
      </c>
      <c r="L38" s="78"/>
      <c r="M38" s="79" t="n">
        <f aca="false">SUM(C38:I38)</f>
        <v>980022.27</v>
      </c>
      <c r="N38" s="73"/>
      <c r="O38" s="80"/>
    </row>
    <row r="39" customFormat="false" ht="12.75" hidden="false" customHeight="false" outlineLevel="0" collapsed="false">
      <c r="A39" s="77" t="s">
        <v>130</v>
      </c>
      <c r="B39" s="78"/>
      <c r="C39" s="77" t="n">
        <v>3610031.66</v>
      </c>
      <c r="D39" s="78"/>
      <c r="E39" s="77"/>
      <c r="F39" s="74"/>
      <c r="G39" s="77"/>
      <c r="H39" s="78"/>
      <c r="I39" s="77" t="n">
        <v>-3610031.66</v>
      </c>
      <c r="J39" s="78"/>
      <c r="K39" s="77"/>
      <c r="L39" s="78"/>
      <c r="M39" s="79" t="n">
        <f aca="false">SUM(C39:I39)</f>
        <v>0</v>
      </c>
      <c r="N39" s="73"/>
      <c r="O39" s="80"/>
    </row>
    <row r="40" customFormat="false" ht="12.75" hidden="false" customHeight="false" outlineLevel="0" collapsed="false">
      <c r="A40" s="77" t="s">
        <v>131</v>
      </c>
      <c r="B40" s="78"/>
      <c r="C40" s="77" t="n">
        <v>-612231.34</v>
      </c>
      <c r="D40" s="78"/>
      <c r="E40" s="77"/>
      <c r="F40" s="74"/>
      <c r="G40" s="77"/>
      <c r="H40" s="78"/>
      <c r="I40" s="77"/>
      <c r="J40" s="78"/>
      <c r="K40" s="77"/>
      <c r="L40" s="78"/>
      <c r="M40" s="79" t="n">
        <f aca="false">SUM(C40:I40)</f>
        <v>-612231.34</v>
      </c>
      <c r="N40" s="73"/>
      <c r="O40" s="80"/>
    </row>
    <row r="41" customFormat="false" ht="12.75" hidden="false" customHeight="false" outlineLevel="0" collapsed="false">
      <c r="A41" s="77" t="s">
        <v>132</v>
      </c>
      <c r="B41" s="78"/>
      <c r="C41" s="77" t="n">
        <v>1149168.84</v>
      </c>
      <c r="D41" s="78"/>
      <c r="E41" s="77"/>
      <c r="F41" s="74"/>
      <c r="G41" s="77"/>
      <c r="H41" s="78"/>
      <c r="I41" s="77" t="n">
        <f aca="false">-373513-113258</f>
        <v>-486771</v>
      </c>
      <c r="J41" s="78"/>
      <c r="K41" s="77" t="s">
        <v>115</v>
      </c>
      <c r="L41" s="78"/>
      <c r="M41" s="79" t="n">
        <f aca="false">SUM(C41:I41)</f>
        <v>662397.84</v>
      </c>
      <c r="N41" s="73"/>
      <c r="O41" s="80"/>
    </row>
    <row r="42" customFormat="false" ht="12.75" hidden="false" customHeight="false" outlineLevel="0" collapsed="false">
      <c r="A42" s="77" t="s">
        <v>133</v>
      </c>
      <c r="B42" s="78"/>
      <c r="C42" s="77" t="n">
        <v>0</v>
      </c>
      <c r="D42" s="78"/>
      <c r="E42" s="77"/>
      <c r="F42" s="74"/>
      <c r="G42" s="77"/>
      <c r="H42" s="78"/>
      <c r="I42" s="77" t="n">
        <v>-792867</v>
      </c>
      <c r="J42" s="78"/>
      <c r="K42" s="77" t="s">
        <v>134</v>
      </c>
      <c r="L42" s="78"/>
      <c r="M42" s="79" t="n">
        <f aca="false">SUM(C42:I42)</f>
        <v>-792867</v>
      </c>
      <c r="N42" s="73"/>
      <c r="O42" s="80"/>
    </row>
    <row r="43" customFormat="false" ht="12.75" hidden="false" customHeight="false" outlineLevel="0" collapsed="false">
      <c r="A43" s="77" t="s">
        <v>135</v>
      </c>
      <c r="B43" s="78"/>
      <c r="C43" s="77" t="n">
        <v>2842695.36</v>
      </c>
      <c r="D43" s="78"/>
      <c r="E43" s="77"/>
      <c r="F43" s="74"/>
      <c r="G43" s="77"/>
      <c r="H43" s="78"/>
      <c r="I43" s="77"/>
      <c r="J43" s="78"/>
      <c r="K43" s="77"/>
      <c r="L43" s="78"/>
      <c r="M43" s="79" t="n">
        <f aca="false">SUM(C43:I43)</f>
        <v>2842695.36</v>
      </c>
      <c r="N43" s="73"/>
      <c r="O43" s="80"/>
    </row>
    <row r="44" customFormat="false" ht="23.25" hidden="false" customHeight="true" outlineLevel="0" collapsed="false">
      <c r="A44" s="81" t="s">
        <v>136</v>
      </c>
      <c r="B44" s="78"/>
      <c r="C44" s="82" t="n">
        <v>30599765</v>
      </c>
      <c r="D44" s="78"/>
      <c r="E44" s="82"/>
      <c r="F44" s="74"/>
      <c r="G44" s="82"/>
      <c r="H44" s="78"/>
      <c r="I44" s="82"/>
      <c r="J44" s="78"/>
      <c r="K44" s="83"/>
      <c r="L44" s="78"/>
      <c r="M44" s="84" t="n">
        <f aca="false">SUM(M18:M43)</f>
        <v>25382408.27</v>
      </c>
      <c r="N44" s="73"/>
      <c r="O44" s="80"/>
    </row>
    <row r="45" customFormat="false" ht="14.25" hidden="false" customHeight="true" outlineLevel="0" collapsed="false">
      <c r="A45" s="85" t="s">
        <v>137</v>
      </c>
      <c r="B45" s="86"/>
      <c r="C45" s="83"/>
      <c r="D45" s="86"/>
      <c r="E45" s="83"/>
      <c r="F45" s="87"/>
      <c r="G45" s="83"/>
      <c r="H45" s="86"/>
      <c r="I45" s="83"/>
      <c r="J45" s="86"/>
      <c r="K45" s="83"/>
      <c r="L45" s="86"/>
      <c r="M45" s="88"/>
      <c r="N45" s="88"/>
      <c r="O45" s="89"/>
    </row>
    <row r="46" customFormat="false" ht="14.25" hidden="false" customHeight="true" outlineLevel="0" collapsed="false">
      <c r="A46" s="90"/>
      <c r="B46" s="86"/>
      <c r="C46" s="83"/>
      <c r="D46" s="86"/>
      <c r="E46" s="83"/>
      <c r="F46" s="87"/>
      <c r="G46" s="83"/>
      <c r="H46" s="86"/>
      <c r="I46" s="83"/>
      <c r="J46" s="86"/>
      <c r="K46" s="83"/>
      <c r="L46" s="86"/>
      <c r="M46" s="88"/>
      <c r="N46" s="88"/>
      <c r="O46" s="89"/>
    </row>
    <row r="47" customFormat="false" ht="14.25" hidden="false" customHeight="true" outlineLevel="0" collapsed="false">
      <c r="A47" s="76" t="s">
        <v>138</v>
      </c>
      <c r="B47" s="86"/>
      <c r="C47" s="83"/>
      <c r="D47" s="86"/>
      <c r="E47" s="83"/>
      <c r="F47" s="87"/>
      <c r="G47" s="83"/>
      <c r="H47" s="86"/>
      <c r="I47" s="83"/>
      <c r="J47" s="86"/>
      <c r="K47" s="83"/>
      <c r="L47" s="86"/>
      <c r="M47" s="88"/>
      <c r="N47" s="88"/>
      <c r="O47" s="89"/>
    </row>
    <row r="48" customFormat="false" ht="14.25" hidden="false" customHeight="true" outlineLevel="0" collapsed="false">
      <c r="A48" s="77" t="s">
        <v>139</v>
      </c>
      <c r="B48" s="78"/>
      <c r="C48" s="77" t="n">
        <v>-278948</v>
      </c>
      <c r="D48" s="78"/>
      <c r="E48" s="77"/>
      <c r="F48" s="74"/>
      <c r="G48" s="77" t="n">
        <v>278948</v>
      </c>
      <c r="H48" s="78"/>
      <c r="I48" s="77"/>
      <c r="J48" s="78"/>
      <c r="K48" s="77"/>
      <c r="L48" s="78"/>
      <c r="M48" s="79" t="n">
        <f aca="false">SUM(C48:I48)</f>
        <v>0</v>
      </c>
      <c r="N48" s="73"/>
      <c r="O48" s="80"/>
    </row>
    <row r="49" customFormat="false" ht="12.75" hidden="false" customHeight="false" outlineLevel="0" collapsed="false">
      <c r="A49" s="77" t="s">
        <v>140</v>
      </c>
      <c r="B49" s="78"/>
      <c r="C49" s="77" t="n">
        <v>310700</v>
      </c>
      <c r="D49" s="78"/>
      <c r="E49" s="77"/>
      <c r="F49" s="74"/>
      <c r="G49" s="77" t="n">
        <v>-310700</v>
      </c>
      <c r="H49" s="78"/>
      <c r="I49" s="77"/>
      <c r="J49" s="78"/>
      <c r="K49" s="77"/>
      <c r="L49" s="78"/>
      <c r="M49" s="79" t="n">
        <f aca="false">SUM(C49:I49)</f>
        <v>0</v>
      </c>
      <c r="N49" s="73"/>
      <c r="O49" s="80"/>
    </row>
    <row r="50" customFormat="false" ht="12.75" hidden="false" customHeight="false" outlineLevel="0" collapsed="false">
      <c r="A50" s="77" t="s">
        <v>141</v>
      </c>
      <c r="B50" s="78"/>
      <c r="C50" s="77" t="n">
        <v>0</v>
      </c>
      <c r="D50" s="78"/>
      <c r="E50" s="77"/>
      <c r="F50" s="74"/>
      <c r="G50" s="77" t="n">
        <v>781212</v>
      </c>
      <c r="H50" s="78"/>
      <c r="I50" s="77" t="n">
        <v>-781212.48</v>
      </c>
      <c r="J50" s="78"/>
      <c r="K50" s="77" t="s">
        <v>142</v>
      </c>
      <c r="L50" s="78"/>
      <c r="M50" s="79" t="n">
        <f aca="false">SUM(C50:I50)</f>
        <v>-0.479999999981374</v>
      </c>
      <c r="N50" s="73"/>
      <c r="O50" s="80"/>
    </row>
    <row r="51" customFormat="false" ht="12.75" hidden="false" customHeight="false" outlineLevel="0" collapsed="false">
      <c r="A51" s="91" t="s">
        <v>109</v>
      </c>
      <c r="B51" s="78"/>
      <c r="C51" s="77" t="n">
        <v>-155487.97</v>
      </c>
      <c r="D51" s="78"/>
      <c r="E51" s="77"/>
      <c r="F51" s="74"/>
      <c r="G51" s="77"/>
      <c r="H51" s="78"/>
      <c r="I51" s="77" t="n">
        <f aca="false">-84919</f>
        <v>-84919</v>
      </c>
      <c r="J51" s="78"/>
      <c r="K51" s="77" t="s">
        <v>143</v>
      </c>
      <c r="L51" s="78"/>
      <c r="M51" s="79" t="n">
        <f aca="false">SUM(C51:I51)</f>
        <v>-240406.97</v>
      </c>
      <c r="N51" s="73"/>
      <c r="O51" s="80" t="s">
        <v>144</v>
      </c>
    </row>
    <row r="52" customFormat="false" ht="12.75" hidden="false" customHeight="false" outlineLevel="0" collapsed="false">
      <c r="A52" s="91" t="s">
        <v>111</v>
      </c>
      <c r="B52" s="78"/>
      <c r="C52" s="77" t="n">
        <v>85753.58</v>
      </c>
      <c r="D52" s="78"/>
      <c r="E52" s="77"/>
      <c r="F52" s="74"/>
      <c r="G52" s="77"/>
      <c r="H52" s="78"/>
      <c r="I52" s="77" t="n">
        <f aca="false">-53688.63</f>
        <v>-53688.63</v>
      </c>
      <c r="J52" s="78"/>
      <c r="K52" s="77" t="s">
        <v>145</v>
      </c>
      <c r="L52" s="78"/>
      <c r="M52" s="79" t="n">
        <f aca="false">SUM(C52:I52)</f>
        <v>32064.95</v>
      </c>
      <c r="N52" s="73"/>
      <c r="O52" s="80" t="s">
        <v>146</v>
      </c>
    </row>
    <row r="53" customFormat="false" ht="12.75" hidden="false" customHeight="false" outlineLevel="0" collapsed="false">
      <c r="A53" s="91" t="s">
        <v>112</v>
      </c>
      <c r="B53" s="78"/>
      <c r="C53" s="77" t="n">
        <v>-1203962</v>
      </c>
      <c r="D53" s="78"/>
      <c r="E53" s="77"/>
      <c r="F53" s="74"/>
      <c r="G53" s="77"/>
      <c r="H53" s="78"/>
      <c r="I53" s="77" t="n">
        <v>1998620.05</v>
      </c>
      <c r="J53" s="78"/>
      <c r="K53" s="77" t="s">
        <v>145</v>
      </c>
      <c r="L53" s="78"/>
      <c r="M53" s="79" t="n">
        <f aca="false">SUM(C53:I53)</f>
        <v>794658.05</v>
      </c>
      <c r="N53" s="73"/>
      <c r="O53" s="80"/>
    </row>
    <row r="54" customFormat="false" ht="12.75" hidden="false" customHeight="false" outlineLevel="0" collapsed="false">
      <c r="A54" s="91" t="s">
        <v>147</v>
      </c>
      <c r="B54" s="78"/>
      <c r="C54" s="77"/>
      <c r="D54" s="78"/>
      <c r="E54" s="77"/>
      <c r="F54" s="74"/>
      <c r="G54" s="77"/>
      <c r="H54" s="78"/>
      <c r="I54" s="77" t="n">
        <f aca="false">17596-17596.01</f>
        <v>-0.00999999999839929</v>
      </c>
      <c r="J54" s="78"/>
      <c r="K54" s="77" t="s">
        <v>142</v>
      </c>
      <c r="L54" s="78"/>
      <c r="M54" s="79" t="n">
        <f aca="false">SUM(C54:I54)</f>
        <v>-0.00999999999839929</v>
      </c>
      <c r="N54" s="73"/>
      <c r="O54" s="80"/>
    </row>
    <row r="55" customFormat="false" ht="12.75" hidden="false" customHeight="false" outlineLevel="0" collapsed="false">
      <c r="A55" s="91" t="s">
        <v>114</v>
      </c>
      <c r="B55" s="78"/>
      <c r="C55" s="77" t="n">
        <v>-55897</v>
      </c>
      <c r="D55" s="78"/>
      <c r="E55" s="77"/>
      <c r="F55" s="74"/>
      <c r="G55" s="77"/>
      <c r="H55" s="78"/>
      <c r="I55" s="77" t="n">
        <f aca="false">-59134+22632</f>
        <v>-36502</v>
      </c>
      <c r="J55" s="78"/>
      <c r="K55" s="77" t="s">
        <v>115</v>
      </c>
      <c r="L55" s="78"/>
      <c r="M55" s="79" t="n">
        <f aca="false">SUM(C55:I55)</f>
        <v>-92399</v>
      </c>
      <c r="N55" s="73"/>
      <c r="O55" s="80"/>
    </row>
    <row r="56" customFormat="false" ht="12.75" hidden="false" customHeight="false" outlineLevel="0" collapsed="false">
      <c r="A56" s="77" t="s">
        <v>148</v>
      </c>
      <c r="B56" s="78"/>
      <c r="C56" s="77" t="n">
        <v>0</v>
      </c>
      <c r="D56" s="78"/>
      <c r="E56" s="77"/>
      <c r="F56" s="74"/>
      <c r="G56" s="77" t="n">
        <f aca="false">-12404.12-22352.91</f>
        <v>-34757.03</v>
      </c>
      <c r="H56" s="78"/>
      <c r="I56" s="92"/>
      <c r="J56" s="93"/>
      <c r="K56" s="92"/>
      <c r="L56" s="78"/>
      <c r="M56" s="79" t="n">
        <f aca="false">SUM(C56:I56)</f>
        <v>-34757.03</v>
      </c>
      <c r="N56" s="73"/>
      <c r="O56" s="80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3"/>
      <c r="BR56" s="93"/>
      <c r="BS56" s="93"/>
      <c r="BT56" s="93"/>
      <c r="BU56" s="93"/>
      <c r="BV56" s="93"/>
      <c r="BW56" s="93"/>
      <c r="BX56" s="93"/>
      <c r="BY56" s="93"/>
      <c r="BZ56" s="93"/>
      <c r="CA56" s="93"/>
      <c r="CB56" s="93"/>
      <c r="CC56" s="93"/>
      <c r="CD56" s="93"/>
      <c r="CE56" s="93"/>
      <c r="CF56" s="93"/>
      <c r="CG56" s="93"/>
      <c r="CH56" s="93"/>
      <c r="CI56" s="93"/>
      <c r="CJ56" s="93"/>
      <c r="CK56" s="93"/>
      <c r="CL56" s="93"/>
      <c r="CM56" s="93"/>
      <c r="CN56" s="93"/>
      <c r="CO56" s="93"/>
      <c r="CP56" s="93"/>
      <c r="CQ56" s="93"/>
      <c r="CR56" s="93"/>
      <c r="CS56" s="93"/>
      <c r="CT56" s="93"/>
      <c r="CU56" s="93"/>
      <c r="CV56" s="93"/>
      <c r="CW56" s="93"/>
      <c r="CX56" s="93"/>
      <c r="CY56" s="93"/>
      <c r="CZ56" s="93"/>
      <c r="DA56" s="93"/>
      <c r="DB56" s="93"/>
      <c r="DC56" s="93"/>
      <c r="DD56" s="93"/>
      <c r="DE56" s="93"/>
      <c r="DF56" s="93"/>
      <c r="DG56" s="93"/>
      <c r="DH56" s="93"/>
      <c r="DI56" s="93"/>
      <c r="DJ56" s="93"/>
      <c r="DK56" s="93"/>
      <c r="DL56" s="93"/>
      <c r="DM56" s="93"/>
      <c r="DN56" s="93"/>
      <c r="DO56" s="93"/>
      <c r="DP56" s="93"/>
      <c r="DQ56" s="93"/>
      <c r="DR56" s="93"/>
      <c r="DS56" s="93"/>
      <c r="DT56" s="93"/>
      <c r="DU56" s="93"/>
      <c r="DV56" s="93"/>
      <c r="DW56" s="93"/>
      <c r="DX56" s="93"/>
      <c r="DY56" s="93"/>
      <c r="DZ56" s="93"/>
      <c r="EA56" s="93"/>
      <c r="EB56" s="93"/>
      <c r="EC56" s="93"/>
      <c r="ED56" s="93"/>
      <c r="EE56" s="93"/>
      <c r="EF56" s="93"/>
      <c r="EG56" s="93"/>
      <c r="EH56" s="93"/>
      <c r="EI56" s="93"/>
      <c r="EJ56" s="93"/>
      <c r="EK56" s="93"/>
      <c r="EL56" s="93"/>
      <c r="EM56" s="93"/>
      <c r="EN56" s="93"/>
      <c r="EO56" s="93"/>
      <c r="EP56" s="93"/>
      <c r="EQ56" s="93"/>
      <c r="ER56" s="93"/>
      <c r="ES56" s="93"/>
      <c r="ET56" s="93"/>
      <c r="EU56" s="93"/>
      <c r="EV56" s="93"/>
      <c r="EW56" s="93"/>
      <c r="EX56" s="93"/>
      <c r="EY56" s="93"/>
      <c r="EZ56" s="93"/>
      <c r="FA56" s="93"/>
      <c r="FB56" s="93"/>
      <c r="FC56" s="93"/>
      <c r="FD56" s="93"/>
      <c r="FE56" s="93"/>
      <c r="FF56" s="93"/>
      <c r="FG56" s="93"/>
      <c r="FH56" s="93"/>
      <c r="FI56" s="93"/>
      <c r="FJ56" s="93"/>
      <c r="FK56" s="93"/>
      <c r="FL56" s="93"/>
      <c r="FM56" s="93"/>
      <c r="FN56" s="93"/>
      <c r="FO56" s="93"/>
      <c r="FP56" s="93"/>
      <c r="FQ56" s="93"/>
      <c r="FR56" s="93"/>
      <c r="FS56" s="93"/>
      <c r="FT56" s="93"/>
      <c r="FU56" s="93"/>
      <c r="FV56" s="93"/>
      <c r="FW56" s="93"/>
      <c r="FX56" s="93"/>
      <c r="FY56" s="93"/>
      <c r="FZ56" s="93"/>
      <c r="GA56" s="93"/>
      <c r="GB56" s="93"/>
      <c r="GC56" s="93"/>
      <c r="GD56" s="93"/>
      <c r="GE56" s="93"/>
      <c r="GF56" s="93"/>
      <c r="GG56" s="93"/>
      <c r="GH56" s="93"/>
      <c r="GI56" s="93"/>
      <c r="GJ56" s="93"/>
      <c r="GK56" s="93"/>
      <c r="GL56" s="93"/>
      <c r="GM56" s="93"/>
      <c r="GN56" s="93"/>
      <c r="GO56" s="93"/>
      <c r="GP56" s="93"/>
      <c r="GQ56" s="93"/>
      <c r="GR56" s="93"/>
      <c r="GS56" s="93"/>
      <c r="GT56" s="93"/>
      <c r="GU56" s="93"/>
      <c r="GV56" s="93"/>
      <c r="GW56" s="93"/>
      <c r="GX56" s="93"/>
      <c r="GY56" s="93"/>
      <c r="GZ56" s="93"/>
      <c r="HA56" s="93"/>
      <c r="HB56" s="93"/>
      <c r="HC56" s="93"/>
      <c r="HD56" s="93"/>
      <c r="HE56" s="93"/>
      <c r="HF56" s="93"/>
      <c r="HG56" s="93"/>
      <c r="HH56" s="93"/>
      <c r="HI56" s="93"/>
      <c r="HJ56" s="93"/>
      <c r="HK56" s="93"/>
      <c r="HL56" s="93"/>
      <c r="HM56" s="93"/>
      <c r="HN56" s="93"/>
      <c r="HO56" s="93"/>
      <c r="HP56" s="93"/>
      <c r="HQ56" s="93"/>
      <c r="HR56" s="93"/>
      <c r="HS56" s="93"/>
      <c r="HT56" s="93"/>
      <c r="HU56" s="93"/>
      <c r="HV56" s="93"/>
      <c r="HW56" s="93"/>
      <c r="HX56" s="93"/>
      <c r="HY56" s="93"/>
      <c r="HZ56" s="93"/>
      <c r="IA56" s="93"/>
      <c r="IB56" s="93"/>
      <c r="IC56" s="93"/>
      <c r="ID56" s="93"/>
      <c r="IE56" s="93"/>
      <c r="IF56" s="93"/>
      <c r="IG56" s="93"/>
      <c r="IH56" s="93"/>
      <c r="II56" s="93"/>
      <c r="IJ56" s="93"/>
      <c r="IK56" s="93"/>
      <c r="IL56" s="93"/>
      <c r="IM56" s="93"/>
      <c r="IN56" s="93"/>
      <c r="IO56" s="93"/>
      <c r="IP56" s="93"/>
      <c r="IQ56" s="93"/>
      <c r="IR56" s="93"/>
      <c r="IS56" s="93"/>
      <c r="IT56" s="93"/>
      <c r="IU56" s="93"/>
      <c r="IV56" s="93"/>
      <c r="IW56" s="93"/>
    </row>
    <row r="57" customFormat="false" ht="12.75" hidden="false" customHeight="false" outlineLevel="0" collapsed="false">
      <c r="A57" s="91" t="s">
        <v>149</v>
      </c>
      <c r="B57" s="78"/>
      <c r="C57" s="77" t="n">
        <v>1278696.54</v>
      </c>
      <c r="D57" s="78"/>
      <c r="E57" s="77" t="n">
        <f aca="false">-548063-300449</f>
        <v>-848512</v>
      </c>
      <c r="F57" s="74"/>
      <c r="G57" s="77"/>
      <c r="H57" s="78"/>
      <c r="I57" s="77" t="n">
        <f aca="false">568925.43+1014674.24-2494235-3356561+1977322.19</f>
        <v>-2289874.14</v>
      </c>
      <c r="J57" s="78"/>
      <c r="K57" s="77" t="s">
        <v>142</v>
      </c>
      <c r="L57" s="78"/>
      <c r="M57" s="79" t="n">
        <f aca="false">SUM(C57:I57)</f>
        <v>-1859689.6</v>
      </c>
      <c r="N57" s="73"/>
      <c r="O57" s="80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3"/>
      <c r="BU57" s="93"/>
      <c r="BV57" s="93"/>
      <c r="BW57" s="93"/>
      <c r="BX57" s="93"/>
      <c r="BY57" s="93"/>
      <c r="BZ57" s="93"/>
      <c r="CA57" s="93"/>
      <c r="CB57" s="93"/>
      <c r="CC57" s="93"/>
      <c r="CD57" s="93"/>
      <c r="CE57" s="93"/>
      <c r="CF57" s="93"/>
      <c r="CG57" s="93"/>
      <c r="CH57" s="93"/>
      <c r="CI57" s="93"/>
      <c r="CJ57" s="93"/>
      <c r="CK57" s="93"/>
      <c r="CL57" s="93"/>
      <c r="CM57" s="93"/>
      <c r="CN57" s="93"/>
      <c r="CO57" s="93"/>
      <c r="CP57" s="93"/>
      <c r="CQ57" s="93"/>
      <c r="CR57" s="93"/>
      <c r="CS57" s="93"/>
      <c r="CT57" s="93"/>
      <c r="CU57" s="93"/>
      <c r="CV57" s="93"/>
      <c r="CW57" s="93"/>
      <c r="CX57" s="93"/>
      <c r="CY57" s="93"/>
      <c r="CZ57" s="93"/>
      <c r="DA57" s="93"/>
      <c r="DB57" s="93"/>
      <c r="DC57" s="93"/>
      <c r="DD57" s="93"/>
      <c r="DE57" s="93"/>
      <c r="DF57" s="93"/>
      <c r="DG57" s="93"/>
      <c r="DH57" s="93"/>
      <c r="DI57" s="93"/>
      <c r="DJ57" s="93"/>
      <c r="DK57" s="93"/>
      <c r="DL57" s="93"/>
      <c r="DM57" s="93"/>
      <c r="DN57" s="93"/>
      <c r="DO57" s="93"/>
      <c r="DP57" s="93"/>
      <c r="DQ57" s="93"/>
      <c r="DR57" s="93"/>
      <c r="DS57" s="93"/>
      <c r="DT57" s="93"/>
      <c r="DU57" s="93"/>
      <c r="DV57" s="93"/>
      <c r="DW57" s="93"/>
      <c r="DX57" s="93"/>
      <c r="DY57" s="93"/>
      <c r="DZ57" s="93"/>
      <c r="EA57" s="93"/>
      <c r="EB57" s="93"/>
      <c r="EC57" s="93"/>
      <c r="ED57" s="93"/>
      <c r="EE57" s="93"/>
      <c r="EF57" s="93"/>
      <c r="EG57" s="93"/>
      <c r="EH57" s="93"/>
      <c r="EI57" s="93"/>
      <c r="EJ57" s="93"/>
      <c r="EK57" s="93"/>
      <c r="EL57" s="93"/>
      <c r="EM57" s="93"/>
      <c r="EN57" s="93"/>
      <c r="EO57" s="93"/>
      <c r="EP57" s="93"/>
      <c r="EQ57" s="93"/>
      <c r="ER57" s="93"/>
      <c r="ES57" s="93"/>
      <c r="ET57" s="93"/>
      <c r="EU57" s="93"/>
      <c r="EV57" s="93"/>
      <c r="EW57" s="93"/>
      <c r="EX57" s="93"/>
      <c r="EY57" s="93"/>
      <c r="EZ57" s="93"/>
      <c r="FA57" s="93"/>
      <c r="FB57" s="93"/>
      <c r="FC57" s="93"/>
      <c r="FD57" s="93"/>
      <c r="FE57" s="93"/>
      <c r="FF57" s="93"/>
      <c r="FG57" s="93"/>
      <c r="FH57" s="93"/>
      <c r="FI57" s="93"/>
      <c r="FJ57" s="93"/>
      <c r="FK57" s="93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  <c r="GF57" s="93"/>
      <c r="GG57" s="93"/>
      <c r="GH57" s="93"/>
      <c r="GI57" s="93"/>
      <c r="GJ57" s="93"/>
      <c r="GK57" s="93"/>
      <c r="GL57" s="93"/>
      <c r="GM57" s="93"/>
      <c r="GN57" s="93"/>
      <c r="GO57" s="93"/>
      <c r="GP57" s="93"/>
      <c r="GQ57" s="93"/>
      <c r="GR57" s="93"/>
      <c r="GS57" s="93"/>
      <c r="GT57" s="93"/>
      <c r="GU57" s="93"/>
      <c r="GV57" s="93"/>
      <c r="GW57" s="93"/>
      <c r="GX57" s="93"/>
      <c r="GY57" s="93"/>
      <c r="GZ57" s="93"/>
      <c r="HA57" s="93"/>
      <c r="HB57" s="93"/>
      <c r="HC57" s="93"/>
      <c r="HD57" s="93"/>
      <c r="HE57" s="93"/>
      <c r="HF57" s="93"/>
      <c r="HG57" s="93"/>
      <c r="HH57" s="93"/>
      <c r="HI57" s="93"/>
      <c r="HJ57" s="93"/>
      <c r="HK57" s="93"/>
      <c r="HL57" s="93"/>
      <c r="HM57" s="93"/>
      <c r="HN57" s="93"/>
      <c r="HO57" s="93"/>
      <c r="HP57" s="93"/>
      <c r="HQ57" s="93"/>
      <c r="HR57" s="93"/>
      <c r="HS57" s="93"/>
      <c r="HT57" s="93"/>
      <c r="HU57" s="93"/>
      <c r="HV57" s="93"/>
      <c r="HW57" s="93"/>
      <c r="HX57" s="93"/>
      <c r="HY57" s="93"/>
      <c r="HZ57" s="93"/>
      <c r="IA57" s="93"/>
      <c r="IB57" s="93"/>
      <c r="IC57" s="93"/>
      <c r="ID57" s="93"/>
      <c r="IE57" s="93"/>
      <c r="IF57" s="93"/>
      <c r="IG57" s="93"/>
      <c r="IH57" s="93"/>
      <c r="II57" s="93"/>
      <c r="IJ57" s="93"/>
      <c r="IK57" s="93"/>
      <c r="IL57" s="93"/>
      <c r="IM57" s="93"/>
      <c r="IN57" s="93"/>
      <c r="IO57" s="93"/>
      <c r="IP57" s="93"/>
      <c r="IQ57" s="93"/>
      <c r="IR57" s="93"/>
      <c r="IS57" s="93"/>
      <c r="IT57" s="93"/>
      <c r="IU57" s="93"/>
      <c r="IV57" s="93"/>
      <c r="IW57" s="93"/>
    </row>
    <row r="58" customFormat="false" ht="12.75" hidden="false" customHeight="false" outlineLevel="0" collapsed="false">
      <c r="A58" s="91" t="s">
        <v>123</v>
      </c>
      <c r="B58" s="78"/>
      <c r="C58" s="77" t="n">
        <v>-626749.52</v>
      </c>
      <c r="D58" s="78"/>
      <c r="E58" s="77" t="n">
        <v>150000</v>
      </c>
      <c r="F58" s="74"/>
      <c r="G58" s="77" t="n">
        <f aca="false">-283333.33-7777.77</f>
        <v>-291111.1</v>
      </c>
      <c r="H58" s="78"/>
      <c r="I58" s="77"/>
      <c r="J58" s="78"/>
      <c r="K58" s="77"/>
      <c r="L58" s="78"/>
      <c r="M58" s="79" t="n">
        <f aca="false">SUM(C58:I58)</f>
        <v>-767860.62</v>
      </c>
      <c r="N58" s="73"/>
      <c r="O58" s="80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4"/>
      <c r="CA58" s="94"/>
      <c r="CB58" s="94"/>
      <c r="CC58" s="94"/>
      <c r="CD58" s="94"/>
      <c r="CE58" s="94"/>
      <c r="CF58" s="94"/>
      <c r="CG58" s="94"/>
      <c r="CH58" s="94"/>
      <c r="CI58" s="94"/>
      <c r="CJ58" s="94"/>
      <c r="CK58" s="94"/>
      <c r="CL58" s="94"/>
      <c r="CM58" s="94"/>
      <c r="CN58" s="94"/>
      <c r="CO58" s="94"/>
      <c r="CP58" s="94"/>
      <c r="CQ58" s="94"/>
      <c r="CR58" s="94"/>
      <c r="CS58" s="94"/>
      <c r="CT58" s="94"/>
      <c r="CU58" s="94"/>
      <c r="CV58" s="94"/>
      <c r="CW58" s="94"/>
      <c r="CX58" s="94"/>
      <c r="CY58" s="94"/>
      <c r="CZ58" s="94"/>
      <c r="DA58" s="94"/>
      <c r="DB58" s="94"/>
      <c r="DC58" s="94"/>
      <c r="DD58" s="94"/>
      <c r="DE58" s="94"/>
      <c r="DF58" s="94"/>
      <c r="DG58" s="94"/>
      <c r="DH58" s="94"/>
      <c r="DI58" s="94"/>
      <c r="DJ58" s="94"/>
      <c r="DK58" s="94"/>
      <c r="DL58" s="94"/>
      <c r="DM58" s="94"/>
      <c r="DN58" s="94"/>
      <c r="DO58" s="94"/>
      <c r="DP58" s="94"/>
      <c r="DQ58" s="94"/>
      <c r="DR58" s="94"/>
      <c r="DS58" s="94"/>
      <c r="DT58" s="94"/>
      <c r="DU58" s="94"/>
      <c r="DV58" s="94"/>
      <c r="DW58" s="94"/>
      <c r="DX58" s="94"/>
      <c r="DY58" s="94"/>
      <c r="DZ58" s="94"/>
      <c r="EA58" s="94"/>
      <c r="EB58" s="94"/>
      <c r="EC58" s="94"/>
      <c r="ED58" s="94"/>
      <c r="EE58" s="94"/>
      <c r="EF58" s="94"/>
      <c r="EG58" s="94"/>
      <c r="EH58" s="94"/>
      <c r="EI58" s="94"/>
      <c r="EJ58" s="94"/>
      <c r="EK58" s="94"/>
      <c r="EL58" s="94"/>
      <c r="EM58" s="94"/>
      <c r="EN58" s="94"/>
      <c r="EO58" s="94"/>
      <c r="EP58" s="94"/>
      <c r="EQ58" s="94"/>
      <c r="ER58" s="94"/>
      <c r="ES58" s="94"/>
      <c r="ET58" s="94"/>
      <c r="EU58" s="94"/>
      <c r="EV58" s="94"/>
      <c r="EW58" s="94"/>
      <c r="EX58" s="94"/>
      <c r="EY58" s="94"/>
      <c r="EZ58" s="94"/>
      <c r="FA58" s="94"/>
      <c r="FB58" s="94"/>
      <c r="FC58" s="94"/>
      <c r="FD58" s="94"/>
      <c r="FE58" s="94"/>
      <c r="FF58" s="94"/>
      <c r="FG58" s="94"/>
      <c r="FH58" s="94"/>
      <c r="FI58" s="94"/>
      <c r="FJ58" s="94"/>
      <c r="FK58" s="94"/>
      <c r="FL58" s="94"/>
      <c r="FM58" s="94"/>
      <c r="FN58" s="94"/>
      <c r="FO58" s="94"/>
      <c r="FP58" s="94"/>
      <c r="FQ58" s="94"/>
      <c r="FR58" s="94"/>
      <c r="FS58" s="94"/>
      <c r="FT58" s="94"/>
      <c r="FU58" s="94"/>
      <c r="FV58" s="94"/>
      <c r="FW58" s="94"/>
      <c r="FX58" s="94"/>
      <c r="FY58" s="94"/>
      <c r="FZ58" s="94"/>
      <c r="GA58" s="94"/>
      <c r="GB58" s="94"/>
      <c r="GC58" s="94"/>
      <c r="GD58" s="94"/>
      <c r="GE58" s="94"/>
      <c r="GF58" s="94"/>
      <c r="GG58" s="94"/>
      <c r="GH58" s="94"/>
      <c r="GI58" s="94"/>
      <c r="GJ58" s="94"/>
      <c r="GK58" s="94"/>
      <c r="GL58" s="94"/>
      <c r="GM58" s="94"/>
      <c r="GN58" s="94"/>
      <c r="GO58" s="94"/>
      <c r="GP58" s="94"/>
      <c r="GQ58" s="94"/>
      <c r="GR58" s="94"/>
      <c r="GS58" s="94"/>
      <c r="GT58" s="94"/>
      <c r="GU58" s="94"/>
      <c r="GV58" s="94"/>
      <c r="GW58" s="94"/>
      <c r="GX58" s="94"/>
      <c r="GY58" s="94"/>
      <c r="GZ58" s="94"/>
      <c r="HA58" s="94"/>
      <c r="HB58" s="94"/>
      <c r="HC58" s="94"/>
      <c r="HD58" s="94"/>
      <c r="HE58" s="94"/>
      <c r="HF58" s="94"/>
      <c r="HG58" s="94"/>
      <c r="HH58" s="94"/>
      <c r="HI58" s="94"/>
      <c r="HJ58" s="94"/>
      <c r="HK58" s="94"/>
      <c r="HL58" s="94"/>
      <c r="HM58" s="94"/>
      <c r="HN58" s="94"/>
      <c r="HO58" s="94"/>
      <c r="HP58" s="94"/>
      <c r="HQ58" s="94"/>
      <c r="HR58" s="94"/>
      <c r="HS58" s="94"/>
      <c r="HT58" s="94"/>
      <c r="HU58" s="94"/>
      <c r="HV58" s="94"/>
      <c r="HW58" s="94"/>
      <c r="HX58" s="94"/>
      <c r="HY58" s="94"/>
      <c r="HZ58" s="94"/>
      <c r="IA58" s="94"/>
      <c r="IB58" s="94"/>
      <c r="IC58" s="94"/>
      <c r="ID58" s="94"/>
      <c r="IE58" s="94"/>
      <c r="IF58" s="94"/>
      <c r="IG58" s="94"/>
      <c r="IH58" s="94"/>
      <c r="II58" s="94"/>
      <c r="IJ58" s="94"/>
      <c r="IK58" s="94"/>
      <c r="IL58" s="94"/>
      <c r="IM58" s="94"/>
      <c r="IN58" s="94"/>
      <c r="IO58" s="94"/>
      <c r="IP58" s="94"/>
      <c r="IQ58" s="94"/>
      <c r="IR58" s="94"/>
      <c r="IS58" s="94"/>
      <c r="IT58" s="94"/>
      <c r="IU58" s="94"/>
      <c r="IV58" s="94"/>
      <c r="IW58" s="94"/>
    </row>
    <row r="59" customFormat="false" ht="12.75" hidden="false" customHeight="false" outlineLevel="0" collapsed="false">
      <c r="A59" s="91" t="s">
        <v>124</v>
      </c>
      <c r="B59" s="78"/>
      <c r="C59" s="77" t="n">
        <v>571571.88</v>
      </c>
      <c r="D59" s="78"/>
      <c r="E59" s="77"/>
      <c r="F59" s="74"/>
      <c r="G59" s="77" t="n">
        <f aca="false">-42630.96-43334.73</f>
        <v>-85965.69</v>
      </c>
      <c r="H59" s="78"/>
      <c r="I59" s="77" t="n">
        <f aca="false">-17188.68+24632.52</f>
        <v>7443.84</v>
      </c>
      <c r="J59" s="78"/>
      <c r="K59" s="77" t="s">
        <v>145</v>
      </c>
      <c r="L59" s="78"/>
      <c r="M59" s="79" t="n">
        <f aca="false">SUM(C59:I59)</f>
        <v>493050.03</v>
      </c>
      <c r="N59" s="73"/>
      <c r="O59" s="80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4"/>
      <c r="DS59" s="94"/>
      <c r="DT59" s="94"/>
      <c r="DU59" s="94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4"/>
      <c r="ES59" s="94"/>
      <c r="ET59" s="94"/>
      <c r="EU59" s="94"/>
      <c r="EV59" s="94"/>
      <c r="EW59" s="94"/>
      <c r="EX59" s="94"/>
      <c r="EY59" s="94"/>
      <c r="EZ59" s="94"/>
      <c r="FA59" s="94"/>
      <c r="FB59" s="94"/>
      <c r="FC59" s="94"/>
      <c r="FD59" s="94"/>
      <c r="FE59" s="94"/>
      <c r="FF59" s="94"/>
      <c r="FG59" s="94"/>
      <c r="FH59" s="94"/>
      <c r="FI59" s="94"/>
      <c r="FJ59" s="94"/>
      <c r="FK59" s="94"/>
      <c r="FL59" s="94"/>
      <c r="FM59" s="94"/>
      <c r="FN59" s="94"/>
      <c r="FO59" s="94"/>
      <c r="FP59" s="94"/>
      <c r="FQ59" s="94"/>
      <c r="FR59" s="94"/>
      <c r="FS59" s="94"/>
      <c r="FT59" s="94"/>
      <c r="FU59" s="94"/>
      <c r="FV59" s="94"/>
      <c r="FW59" s="94"/>
      <c r="FX59" s="94"/>
      <c r="FY59" s="94"/>
      <c r="FZ59" s="94"/>
      <c r="GA59" s="94"/>
      <c r="GB59" s="94"/>
      <c r="GC59" s="94"/>
      <c r="GD59" s="94"/>
      <c r="GE59" s="94"/>
      <c r="GF59" s="94"/>
      <c r="GG59" s="94"/>
      <c r="GH59" s="94"/>
      <c r="GI59" s="94"/>
      <c r="GJ59" s="94"/>
      <c r="GK59" s="94"/>
      <c r="GL59" s="94"/>
      <c r="GM59" s="94"/>
      <c r="GN59" s="94"/>
      <c r="GO59" s="94"/>
      <c r="GP59" s="94"/>
      <c r="GQ59" s="94"/>
      <c r="GR59" s="94"/>
      <c r="GS59" s="94"/>
      <c r="GT59" s="94"/>
      <c r="GU59" s="94"/>
      <c r="GV59" s="94"/>
      <c r="GW59" s="94"/>
      <c r="GX59" s="94"/>
      <c r="GY59" s="94"/>
      <c r="GZ59" s="94"/>
      <c r="HA59" s="94"/>
      <c r="HB59" s="94"/>
      <c r="HC59" s="94"/>
      <c r="HD59" s="94"/>
      <c r="HE59" s="94"/>
      <c r="HF59" s="94"/>
      <c r="HG59" s="94"/>
      <c r="HH59" s="94"/>
      <c r="HI59" s="94"/>
      <c r="HJ59" s="94"/>
      <c r="HK59" s="94"/>
      <c r="HL59" s="94"/>
      <c r="HM59" s="94"/>
      <c r="HN59" s="94"/>
      <c r="HO59" s="94"/>
      <c r="HP59" s="94"/>
      <c r="HQ59" s="94"/>
      <c r="HR59" s="94"/>
      <c r="HS59" s="94"/>
      <c r="HT59" s="94"/>
      <c r="HU59" s="94"/>
      <c r="HV59" s="94"/>
      <c r="HW59" s="94"/>
      <c r="HX59" s="94"/>
      <c r="HY59" s="94"/>
      <c r="HZ59" s="94"/>
      <c r="IA59" s="94"/>
      <c r="IB59" s="94"/>
      <c r="IC59" s="94"/>
      <c r="ID59" s="94"/>
      <c r="IE59" s="94"/>
      <c r="IF59" s="94"/>
      <c r="IG59" s="94"/>
      <c r="IH59" s="94"/>
      <c r="II59" s="94"/>
      <c r="IJ59" s="94"/>
      <c r="IK59" s="94"/>
      <c r="IL59" s="94"/>
      <c r="IM59" s="94"/>
      <c r="IN59" s="94"/>
      <c r="IO59" s="94"/>
      <c r="IP59" s="94"/>
      <c r="IQ59" s="94"/>
      <c r="IR59" s="94"/>
      <c r="IS59" s="94"/>
      <c r="IT59" s="94"/>
      <c r="IU59" s="94"/>
      <c r="IV59" s="94"/>
      <c r="IW59" s="94"/>
    </row>
    <row r="60" customFormat="false" ht="12.75" hidden="false" customHeight="false" outlineLevel="0" collapsed="false">
      <c r="A60" s="91" t="s">
        <v>125</v>
      </c>
      <c r="B60" s="78"/>
      <c r="C60" s="77" t="n">
        <v>-400353.62</v>
      </c>
      <c r="D60" s="78"/>
      <c r="E60" s="77"/>
      <c r="F60" s="74"/>
      <c r="G60" s="77" t="n">
        <v>-2909</v>
      </c>
      <c r="H60" s="78"/>
      <c r="I60" s="77" t="n">
        <v>-47974</v>
      </c>
      <c r="J60" s="78"/>
      <c r="K60" s="77" t="s">
        <v>145</v>
      </c>
      <c r="L60" s="78"/>
      <c r="M60" s="79" t="n">
        <f aca="false">SUM(C60:I60)</f>
        <v>-451236.62</v>
      </c>
      <c r="N60" s="73"/>
      <c r="O60" s="80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U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  <c r="FX60" s="94"/>
      <c r="FY60" s="94"/>
      <c r="FZ60" s="94"/>
      <c r="GA60" s="94"/>
      <c r="GB60" s="94"/>
      <c r="GC60" s="94"/>
      <c r="GD60" s="94"/>
      <c r="GE60" s="94"/>
      <c r="GF60" s="94"/>
      <c r="GG60" s="94"/>
      <c r="GH60" s="94"/>
      <c r="GI60" s="94"/>
      <c r="GJ60" s="94"/>
      <c r="GK60" s="94"/>
      <c r="GL60" s="94"/>
      <c r="GM60" s="94"/>
      <c r="GN60" s="94"/>
      <c r="GO60" s="94"/>
      <c r="GP60" s="94"/>
      <c r="GQ60" s="94"/>
      <c r="GR60" s="94"/>
      <c r="GS60" s="94"/>
      <c r="GT60" s="94"/>
      <c r="GU60" s="94"/>
      <c r="GV60" s="94"/>
      <c r="GW60" s="94"/>
      <c r="GX60" s="94"/>
      <c r="GY60" s="94"/>
      <c r="GZ60" s="94"/>
      <c r="HA60" s="94"/>
      <c r="HB60" s="94"/>
      <c r="HC60" s="94"/>
      <c r="HD60" s="94"/>
      <c r="HE60" s="94"/>
      <c r="HF60" s="94"/>
      <c r="HG60" s="94"/>
      <c r="HH60" s="94"/>
      <c r="HI60" s="94"/>
      <c r="HJ60" s="94"/>
      <c r="HK60" s="94"/>
      <c r="HL60" s="94"/>
      <c r="HM60" s="94"/>
      <c r="HN60" s="94"/>
      <c r="HO60" s="94"/>
      <c r="HP60" s="94"/>
      <c r="HQ60" s="94"/>
      <c r="HR60" s="94"/>
      <c r="HS60" s="94"/>
      <c r="HT60" s="94"/>
      <c r="HU60" s="94"/>
      <c r="HV60" s="94"/>
      <c r="HW60" s="94"/>
      <c r="HX60" s="94"/>
      <c r="HY60" s="94"/>
      <c r="HZ60" s="94"/>
      <c r="IA60" s="94"/>
      <c r="IB60" s="94"/>
      <c r="IC60" s="94"/>
      <c r="ID60" s="94"/>
      <c r="IE60" s="94"/>
      <c r="IF60" s="94"/>
      <c r="IG60" s="94"/>
      <c r="IH60" s="94"/>
      <c r="II60" s="94"/>
      <c r="IJ60" s="94"/>
      <c r="IK60" s="94"/>
      <c r="IL60" s="94"/>
      <c r="IM60" s="94"/>
      <c r="IN60" s="94"/>
      <c r="IO60" s="94"/>
      <c r="IP60" s="94"/>
      <c r="IQ60" s="94"/>
      <c r="IR60" s="94"/>
      <c r="IS60" s="94"/>
      <c r="IT60" s="94"/>
      <c r="IU60" s="94"/>
      <c r="IV60" s="94"/>
      <c r="IW60" s="94"/>
    </row>
    <row r="61" customFormat="false" ht="12.75" hidden="false" customHeight="false" outlineLevel="0" collapsed="false">
      <c r="A61" s="91" t="s">
        <v>150</v>
      </c>
      <c r="B61" s="78"/>
      <c r="C61" s="77"/>
      <c r="D61" s="78"/>
      <c r="E61" s="77" t="n">
        <v>-124273</v>
      </c>
      <c r="F61" s="74"/>
      <c r="G61" s="77"/>
      <c r="H61" s="78"/>
      <c r="I61" s="77" t="n">
        <f aca="false">1045673.17-1056531+140371.62+11147</f>
        <v>140660.79</v>
      </c>
      <c r="J61" s="78"/>
      <c r="K61" s="77" t="s">
        <v>142</v>
      </c>
      <c r="L61" s="78"/>
      <c r="M61" s="79" t="n">
        <f aca="false">SUM(C61:I61)</f>
        <v>16387.79</v>
      </c>
      <c r="N61" s="73"/>
      <c r="O61" s="80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Q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  <c r="DS61" s="94"/>
      <c r="DT61" s="94"/>
      <c r="DU61" s="94"/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Y61" s="94"/>
      <c r="EZ61" s="94"/>
      <c r="FA61" s="94"/>
      <c r="FB61" s="94"/>
      <c r="FC61" s="94"/>
      <c r="FD61" s="94"/>
      <c r="FE61" s="94"/>
      <c r="FF61" s="94"/>
      <c r="FG61" s="94"/>
      <c r="FH61" s="94"/>
      <c r="FI61" s="94"/>
      <c r="FJ61" s="94"/>
      <c r="FK61" s="94"/>
      <c r="FL61" s="94"/>
      <c r="FM61" s="94"/>
      <c r="FN61" s="94"/>
      <c r="FO61" s="94"/>
      <c r="FP61" s="94"/>
      <c r="FQ61" s="94"/>
      <c r="FR61" s="94"/>
      <c r="FS61" s="94"/>
      <c r="FT61" s="94"/>
      <c r="FU61" s="94"/>
      <c r="FV61" s="94"/>
      <c r="FW61" s="94"/>
      <c r="FX61" s="94"/>
      <c r="FY61" s="94"/>
      <c r="FZ61" s="94"/>
      <c r="GA61" s="94"/>
      <c r="GB61" s="94"/>
      <c r="GC61" s="94"/>
      <c r="GD61" s="94"/>
      <c r="GE61" s="94"/>
      <c r="GF61" s="94"/>
      <c r="GG61" s="94"/>
      <c r="GH61" s="94"/>
      <c r="GI61" s="94"/>
      <c r="GJ61" s="94"/>
      <c r="GK61" s="94"/>
      <c r="GL61" s="94"/>
      <c r="GM61" s="94"/>
      <c r="GN61" s="94"/>
      <c r="GO61" s="94"/>
      <c r="GP61" s="94"/>
      <c r="GQ61" s="94"/>
      <c r="GR61" s="94"/>
      <c r="GS61" s="94"/>
      <c r="GT61" s="94"/>
      <c r="GU61" s="94"/>
      <c r="GV61" s="94"/>
      <c r="GW61" s="94"/>
      <c r="GX61" s="94"/>
      <c r="GY61" s="94"/>
      <c r="GZ61" s="94"/>
      <c r="HA61" s="94"/>
      <c r="HB61" s="94"/>
      <c r="HC61" s="94"/>
      <c r="HD61" s="94"/>
      <c r="HE61" s="94"/>
      <c r="HF61" s="94"/>
      <c r="HG61" s="94"/>
      <c r="HH61" s="94"/>
      <c r="HI61" s="94"/>
      <c r="HJ61" s="94"/>
      <c r="HK61" s="94"/>
      <c r="HL61" s="94"/>
      <c r="HM61" s="94"/>
      <c r="HN61" s="94"/>
      <c r="HO61" s="94"/>
      <c r="HP61" s="94"/>
      <c r="HQ61" s="94"/>
      <c r="HR61" s="94"/>
      <c r="HS61" s="94"/>
      <c r="HT61" s="94"/>
      <c r="HU61" s="94"/>
      <c r="HV61" s="94"/>
      <c r="HW61" s="94"/>
      <c r="HX61" s="94"/>
      <c r="HY61" s="94"/>
      <c r="HZ61" s="94"/>
      <c r="IA61" s="94"/>
      <c r="IB61" s="94"/>
      <c r="IC61" s="94"/>
      <c r="ID61" s="94"/>
      <c r="IE61" s="94"/>
      <c r="IF61" s="94"/>
      <c r="IG61" s="94"/>
      <c r="IH61" s="94"/>
      <c r="II61" s="94"/>
      <c r="IJ61" s="94"/>
      <c r="IK61" s="94"/>
      <c r="IL61" s="94"/>
      <c r="IM61" s="94"/>
      <c r="IN61" s="94"/>
      <c r="IO61" s="94"/>
      <c r="IP61" s="94"/>
      <c r="IQ61" s="94"/>
      <c r="IR61" s="94"/>
      <c r="IS61" s="94"/>
      <c r="IT61" s="94"/>
      <c r="IU61" s="94"/>
      <c r="IV61" s="94"/>
      <c r="IW61" s="94"/>
    </row>
    <row r="62" customFormat="false" ht="12.75" hidden="false" customHeight="false" outlineLevel="0" collapsed="false">
      <c r="A62" s="91" t="s">
        <v>113</v>
      </c>
      <c r="B62" s="78"/>
      <c r="C62" s="77" t="n">
        <v>-233529.66</v>
      </c>
      <c r="D62" s="78"/>
      <c r="E62" s="77"/>
      <c r="F62" s="74"/>
      <c r="G62" s="77" t="n">
        <v>-181</v>
      </c>
      <c r="H62" s="78"/>
      <c r="I62" s="77" t="n">
        <f aca="false">52731-11147</f>
        <v>41584</v>
      </c>
      <c r="J62" s="78"/>
      <c r="K62" s="77" t="s">
        <v>145</v>
      </c>
      <c r="L62" s="78"/>
      <c r="M62" s="79" t="n">
        <f aca="false">SUM(C62:I62)</f>
        <v>-192126.66</v>
      </c>
      <c r="N62" s="73"/>
      <c r="O62" s="80"/>
    </row>
    <row r="63" customFormat="false" ht="12.75" hidden="false" customHeight="false" outlineLevel="0" collapsed="false">
      <c r="A63" s="77" t="s">
        <v>151</v>
      </c>
      <c r="B63" s="78"/>
      <c r="C63" s="77" t="n">
        <v>22332.32</v>
      </c>
      <c r="D63" s="78"/>
      <c r="E63" s="77" t="n">
        <v>-64001</v>
      </c>
      <c r="F63" s="74"/>
      <c r="G63" s="77"/>
      <c r="H63" s="78"/>
      <c r="I63" s="77" t="n">
        <f aca="false">766319-1116187+492966.12</f>
        <v>143098.12</v>
      </c>
      <c r="J63" s="78"/>
      <c r="K63" s="77" t="s">
        <v>142</v>
      </c>
      <c r="L63" s="78"/>
      <c r="M63" s="79" t="n">
        <f aca="false">SUM(C63:I63)</f>
        <v>101429.44</v>
      </c>
      <c r="N63" s="73"/>
      <c r="O63" s="80"/>
    </row>
    <row r="64" customFormat="false" ht="12.75" hidden="false" customHeight="false" outlineLevel="0" collapsed="false">
      <c r="A64" s="91" t="s">
        <v>152</v>
      </c>
      <c r="B64" s="78"/>
      <c r="C64" s="77" t="n">
        <v>1055514.29</v>
      </c>
      <c r="D64" s="78"/>
      <c r="E64" s="77" t="n">
        <v>-198544</v>
      </c>
      <c r="F64" s="74"/>
      <c r="G64" s="77"/>
      <c r="H64" s="78"/>
      <c r="I64" s="77" t="n">
        <f aca="false">1063312.99-3509533+1032256.24</f>
        <v>-1413963.77</v>
      </c>
      <c r="J64" s="78"/>
      <c r="K64" s="77" t="s">
        <v>142</v>
      </c>
      <c r="L64" s="78"/>
      <c r="M64" s="79" t="n">
        <f aca="false">SUM(C64:I64)</f>
        <v>-556993.48</v>
      </c>
      <c r="N64" s="73"/>
      <c r="O64" s="80"/>
    </row>
    <row r="65" customFormat="false" ht="12.75" hidden="false" customHeight="false" outlineLevel="0" collapsed="false">
      <c r="A65" s="91" t="s">
        <v>120</v>
      </c>
      <c r="B65" s="78"/>
      <c r="C65" s="77" t="n">
        <v>-492503.81</v>
      </c>
      <c r="D65" s="78"/>
      <c r="E65" s="77" t="n">
        <f aca="false">-237787.11-23787</f>
        <v>-261574.11</v>
      </c>
      <c r="F65" s="74"/>
      <c r="G65" s="95"/>
      <c r="H65" s="78"/>
      <c r="I65" s="77" t="n">
        <f aca="false">-214000.11</f>
        <v>-214000.11</v>
      </c>
      <c r="J65" s="78"/>
      <c r="K65" s="77"/>
      <c r="L65" s="78"/>
      <c r="M65" s="79" t="n">
        <f aca="false">SUM(C65:I65)</f>
        <v>-968078.03</v>
      </c>
      <c r="N65" s="73"/>
      <c r="O65" s="80"/>
    </row>
    <row r="66" customFormat="false" ht="12.75" hidden="false" customHeight="false" outlineLevel="0" collapsed="false">
      <c r="A66" s="91" t="s">
        <v>153</v>
      </c>
      <c r="B66" s="78"/>
      <c r="C66" s="77" t="n">
        <v>0</v>
      </c>
      <c r="D66" s="78"/>
      <c r="E66" s="77"/>
      <c r="F66" s="74"/>
      <c r="G66" s="96"/>
      <c r="H66" s="78"/>
      <c r="I66" s="77" t="n">
        <f aca="false">4623996.14+2434860.28</f>
        <v>7058856.42</v>
      </c>
      <c r="J66" s="78"/>
      <c r="K66" s="77" t="s">
        <v>142</v>
      </c>
      <c r="L66" s="78"/>
      <c r="M66" s="79" t="n">
        <f aca="false">SUM(C66:I66)</f>
        <v>7058856.42</v>
      </c>
      <c r="N66" s="73"/>
      <c r="O66" s="80"/>
    </row>
    <row r="67" customFormat="false" ht="12.75" hidden="false" customHeight="false" outlineLevel="0" collapsed="false">
      <c r="A67" s="77" t="s">
        <v>154</v>
      </c>
      <c r="B67" s="78"/>
      <c r="C67" s="77" t="n">
        <v>2125041.75</v>
      </c>
      <c r="D67" s="78"/>
      <c r="E67" s="77"/>
      <c r="F67" s="74"/>
      <c r="G67" s="77"/>
      <c r="H67" s="78"/>
      <c r="I67" s="77"/>
      <c r="J67" s="78"/>
      <c r="K67" s="77"/>
      <c r="L67" s="78"/>
      <c r="M67" s="79" t="n">
        <f aca="false">SUM(C67:I67)</f>
        <v>2125041.75</v>
      </c>
      <c r="N67" s="73"/>
      <c r="O67" s="80"/>
    </row>
    <row r="68" customFormat="false" ht="12.75" hidden="false" customHeight="false" outlineLevel="0" collapsed="false">
      <c r="A68" s="91" t="s">
        <v>118</v>
      </c>
      <c r="B68" s="78"/>
      <c r="C68" s="77" t="n">
        <v>-365625</v>
      </c>
      <c r="D68" s="78"/>
      <c r="E68" s="77"/>
      <c r="F68" s="74"/>
      <c r="G68" s="77" t="n">
        <f aca="false">-483941.04-302836.05</f>
        <v>-786777.09</v>
      </c>
      <c r="H68" s="78"/>
      <c r="I68" s="77" t="n">
        <f aca="false">33896+959156</f>
        <v>993052</v>
      </c>
      <c r="J68" s="78"/>
      <c r="K68" s="77" t="s">
        <v>145</v>
      </c>
      <c r="L68" s="78"/>
      <c r="M68" s="79" t="n">
        <f aca="false">SUM(C68:I68)</f>
        <v>-159350.09</v>
      </c>
      <c r="N68" s="73"/>
      <c r="O68" s="80"/>
    </row>
    <row r="69" customFormat="false" ht="12.75" hidden="false" customHeight="false" outlineLevel="0" collapsed="false">
      <c r="A69" s="91" t="s">
        <v>155</v>
      </c>
      <c r="B69" s="78"/>
      <c r="C69" s="77" t="n">
        <v>359493.09</v>
      </c>
      <c r="D69" s="78"/>
      <c r="E69" s="77" t="n">
        <v>593792</v>
      </c>
      <c r="F69" s="74"/>
      <c r="G69" s="77"/>
      <c r="H69" s="78"/>
      <c r="I69" s="77" t="n">
        <f aca="false">1295331.05-2489073+223896.96</f>
        <v>-969844.99</v>
      </c>
      <c r="J69" s="78"/>
      <c r="K69" s="77" t="s">
        <v>142</v>
      </c>
      <c r="L69" s="78"/>
      <c r="M69" s="79" t="n">
        <f aca="false">SUM(C69:I69)</f>
        <v>-16559.8999999999</v>
      </c>
      <c r="N69" s="73"/>
      <c r="O69" s="80"/>
    </row>
    <row r="70" customFormat="false" ht="12.75" hidden="false" customHeight="false" outlineLevel="0" collapsed="false">
      <c r="A70" s="91" t="s">
        <v>128</v>
      </c>
      <c r="B70" s="78"/>
      <c r="C70" s="77" t="n">
        <v>80809.05</v>
      </c>
      <c r="D70" s="78"/>
      <c r="E70" s="77" t="n">
        <v>2886389.48</v>
      </c>
      <c r="F70" s="74"/>
      <c r="G70" s="77"/>
      <c r="H70" s="78"/>
      <c r="I70" s="77" t="n">
        <f aca="false">614866.92-3099-1092240</f>
        <v>-480472.08</v>
      </c>
      <c r="J70" s="78"/>
      <c r="K70" s="77" t="s">
        <v>145</v>
      </c>
      <c r="L70" s="78"/>
      <c r="M70" s="79" t="n">
        <f aca="false">SUM(C70:I70)</f>
        <v>2486726.45</v>
      </c>
      <c r="N70" s="73"/>
      <c r="O70" s="80"/>
    </row>
    <row r="71" customFormat="false" ht="12.75" hidden="false" customHeight="false" outlineLevel="0" collapsed="false">
      <c r="A71" s="91" t="s">
        <v>122</v>
      </c>
      <c r="B71" s="78"/>
      <c r="C71" s="77" t="n">
        <v>46911.87</v>
      </c>
      <c r="D71" s="78"/>
      <c r="E71" s="77"/>
      <c r="F71" s="74"/>
      <c r="G71" s="77" t="n">
        <v>-394081.66</v>
      </c>
      <c r="H71" s="78"/>
      <c r="I71" s="77" t="n">
        <f aca="false">64590.97+65162.73+17577.47-342409.05</f>
        <v>-195077.88</v>
      </c>
      <c r="J71" s="78"/>
      <c r="K71" s="77" t="s">
        <v>145</v>
      </c>
      <c r="L71" s="78"/>
      <c r="M71" s="79" t="n">
        <f aca="false">SUM(C71:I71)</f>
        <v>-542247.67</v>
      </c>
      <c r="N71" s="73"/>
      <c r="O71" s="80" t="s">
        <v>156</v>
      </c>
    </row>
    <row r="72" customFormat="false" ht="12.75" hidden="false" customHeight="false" outlineLevel="0" collapsed="false">
      <c r="A72" s="91" t="s">
        <v>157</v>
      </c>
      <c r="B72" s="78"/>
      <c r="C72" s="77"/>
      <c r="D72" s="78"/>
      <c r="E72" s="77" t="n">
        <v>-312921</v>
      </c>
      <c r="F72" s="74"/>
      <c r="G72" s="77"/>
      <c r="H72" s="78"/>
      <c r="I72" s="77" t="n">
        <f aca="false">934897.07+342409.05-1369074+541407.31</f>
        <v>449639.43</v>
      </c>
      <c r="J72" s="78"/>
      <c r="K72" s="77" t="s">
        <v>158</v>
      </c>
      <c r="L72" s="78"/>
      <c r="M72" s="79" t="n">
        <f aca="false">SUM(C72:I72)</f>
        <v>136718.43</v>
      </c>
      <c r="N72" s="73"/>
      <c r="O72" s="80" t="s">
        <v>159</v>
      </c>
    </row>
    <row r="73" customFormat="false" ht="12.75" hidden="false" customHeight="false" outlineLevel="0" collapsed="false">
      <c r="A73" s="91" t="s">
        <v>160</v>
      </c>
      <c r="B73" s="78"/>
      <c r="C73" s="77" t="n">
        <v>-198336</v>
      </c>
      <c r="D73" s="78"/>
      <c r="E73" s="77"/>
      <c r="F73" s="74"/>
      <c r="G73" s="77" t="n">
        <f aca="false">-84999-60000</f>
        <v>-144999</v>
      </c>
      <c r="H73" s="78"/>
      <c r="I73" s="77"/>
      <c r="J73" s="78"/>
      <c r="K73" s="77"/>
      <c r="L73" s="78"/>
      <c r="M73" s="79" t="n">
        <f aca="false">SUM(C73:I73)</f>
        <v>-343335</v>
      </c>
      <c r="N73" s="73"/>
      <c r="O73" s="80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</row>
    <row r="74" customFormat="false" ht="12.75" hidden="false" customHeight="false" outlineLevel="0" collapsed="false">
      <c r="A74" s="91" t="s">
        <v>129</v>
      </c>
      <c r="B74" s="78"/>
      <c r="C74" s="77" t="n">
        <v>903994.43</v>
      </c>
      <c r="D74" s="78"/>
      <c r="E74" s="77" t="n">
        <v>-3037971</v>
      </c>
      <c r="F74" s="74"/>
      <c r="G74" s="77"/>
      <c r="H74" s="78"/>
      <c r="I74" s="77" t="n">
        <f aca="false">-82621-2598.85+1835.5+368034+3871837.1-6654351+3312286</f>
        <v>814421.75</v>
      </c>
      <c r="J74" s="78"/>
      <c r="K74" s="77" t="s">
        <v>161</v>
      </c>
      <c r="L74" s="78"/>
      <c r="M74" s="79" t="n">
        <f aca="false">SUM(C74:I74)</f>
        <v>-1319554.82</v>
      </c>
      <c r="N74" s="73"/>
      <c r="O74" s="80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</row>
    <row r="75" customFormat="false" ht="12.75" hidden="false" customHeight="false" outlineLevel="0" collapsed="false">
      <c r="A75" s="91" t="s">
        <v>130</v>
      </c>
      <c r="B75" s="78"/>
      <c r="C75" s="77" t="n">
        <v>-3192970.57</v>
      </c>
      <c r="D75" s="78"/>
      <c r="E75" s="97"/>
      <c r="F75" s="74"/>
      <c r="G75" s="77"/>
      <c r="H75" s="78"/>
      <c r="I75" s="77" t="n">
        <f aca="false">5431939.58+5086215.21-4012898.01-3312286</f>
        <v>3192970.78</v>
      </c>
      <c r="J75" s="78"/>
      <c r="K75" s="77" t="s">
        <v>145</v>
      </c>
      <c r="L75" s="78"/>
      <c r="M75" s="79" t="n">
        <f aca="false">SUM(C75:I75)</f>
        <v>0.209999999497086</v>
      </c>
      <c r="N75" s="73"/>
      <c r="O75" s="80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4"/>
      <c r="GI75" s="94"/>
      <c r="GJ75" s="94"/>
      <c r="GK75" s="94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4"/>
      <c r="GW75" s="94"/>
      <c r="GX75" s="94"/>
      <c r="GY75" s="94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4"/>
      <c r="HK75" s="94"/>
      <c r="HL75" s="94"/>
      <c r="HM75" s="94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4"/>
      <c r="HY75" s="94"/>
      <c r="HZ75" s="94"/>
      <c r="IA75" s="94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4"/>
      <c r="IM75" s="94"/>
      <c r="IN75" s="94"/>
      <c r="IO75" s="94"/>
      <c r="IP75" s="94"/>
      <c r="IQ75" s="94"/>
      <c r="IR75" s="94"/>
      <c r="IS75" s="94"/>
      <c r="IT75" s="94"/>
      <c r="IU75" s="94"/>
      <c r="IV75" s="94"/>
      <c r="IW75" s="94"/>
    </row>
    <row r="76" customFormat="false" ht="12.75" hidden="false" customHeight="false" outlineLevel="0" collapsed="false">
      <c r="A76" s="91" t="s">
        <v>131</v>
      </c>
      <c r="B76" s="78"/>
      <c r="C76" s="77" t="n">
        <v>-2499193.67</v>
      </c>
      <c r="D76" s="78"/>
      <c r="E76" s="77" t="n">
        <f aca="false">-872320.95-916084.5</f>
        <v>-1788405.45</v>
      </c>
      <c r="F76" s="74"/>
      <c r="G76" s="77"/>
      <c r="H76" s="78"/>
      <c r="I76" s="77" t="n">
        <v>4012898.01</v>
      </c>
      <c r="J76" s="78"/>
      <c r="K76" s="77" t="s">
        <v>145</v>
      </c>
      <c r="L76" s="78"/>
      <c r="M76" s="79" t="n">
        <f aca="false">SUM(C76:I76)</f>
        <v>-274701.11</v>
      </c>
      <c r="N76" s="73"/>
      <c r="O76" s="80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  <c r="FG76" s="94"/>
      <c r="FH76" s="94"/>
      <c r="FI76" s="94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4"/>
      <c r="FU76" s="94"/>
      <c r="FV76" s="94"/>
      <c r="FW76" s="94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4"/>
      <c r="GI76" s="94"/>
      <c r="GJ76" s="94"/>
      <c r="GK76" s="94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4"/>
      <c r="IT76" s="94"/>
      <c r="IU76" s="94"/>
      <c r="IV76" s="94"/>
      <c r="IW76" s="94"/>
    </row>
    <row r="77" customFormat="false" ht="12.75" hidden="false" customHeight="false" outlineLevel="0" collapsed="false">
      <c r="A77" s="77" t="s">
        <v>162</v>
      </c>
      <c r="B77" s="78"/>
      <c r="C77" s="77" t="n">
        <v>492231</v>
      </c>
      <c r="D77" s="78"/>
      <c r="E77" s="77" t="n">
        <v>-1002388</v>
      </c>
      <c r="F77" s="74"/>
      <c r="G77" s="77"/>
      <c r="H77" s="78"/>
      <c r="I77" s="77" t="n">
        <f aca="false">1148446-1258415+1120554.21</f>
        <v>1010585.21</v>
      </c>
      <c r="J77" s="78"/>
      <c r="K77" s="77" t="s">
        <v>142</v>
      </c>
      <c r="L77" s="78"/>
      <c r="M77" s="98" t="n">
        <f aca="false">SUM(C77:I77)</f>
        <v>500428.21</v>
      </c>
      <c r="N77" s="73"/>
      <c r="O77" s="80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94"/>
      <c r="FI77" s="94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4"/>
      <c r="FU77" s="94"/>
      <c r="FV77" s="94"/>
      <c r="FW77" s="94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4"/>
      <c r="GI77" s="94"/>
      <c r="GJ77" s="94"/>
      <c r="GK77" s="94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4"/>
      <c r="GW77" s="94"/>
      <c r="GX77" s="94"/>
      <c r="GY77" s="94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4"/>
      <c r="HK77" s="94"/>
      <c r="HL77" s="94"/>
      <c r="HM77" s="94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4"/>
      <c r="HY77" s="94"/>
      <c r="HZ77" s="94"/>
      <c r="IA77" s="94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4"/>
      <c r="IM77" s="94"/>
      <c r="IN77" s="94"/>
      <c r="IO77" s="94"/>
      <c r="IP77" s="94"/>
      <c r="IQ77" s="94"/>
      <c r="IR77" s="94"/>
      <c r="IS77" s="94"/>
      <c r="IT77" s="94"/>
      <c r="IU77" s="94"/>
      <c r="IV77" s="94"/>
      <c r="IW77" s="94"/>
    </row>
    <row r="78" customFormat="false" ht="12.75" hidden="false" customHeight="false" outlineLevel="0" collapsed="false">
      <c r="A78" s="77" t="s">
        <v>163</v>
      </c>
      <c r="B78" s="78"/>
      <c r="C78" s="77" t="n">
        <v>0</v>
      </c>
      <c r="D78" s="78"/>
      <c r="E78" s="77"/>
      <c r="F78" s="74"/>
      <c r="G78" s="77" t="n">
        <v>-656105.24</v>
      </c>
      <c r="H78" s="78"/>
      <c r="I78" s="77" t="n">
        <v>656105.24</v>
      </c>
      <c r="J78" s="78"/>
      <c r="K78" s="77" t="s">
        <v>164</v>
      </c>
      <c r="L78" s="78"/>
      <c r="M78" s="98" t="n">
        <f aca="false">SUM(C78:I78)</f>
        <v>0</v>
      </c>
      <c r="N78" s="73"/>
      <c r="O78" s="80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</row>
    <row r="79" customFormat="false" ht="12.75" hidden="false" customHeight="false" outlineLevel="0" collapsed="false">
      <c r="A79" s="91" t="s">
        <v>165</v>
      </c>
      <c r="B79" s="78"/>
      <c r="C79" s="77" t="n">
        <v>3268473.49</v>
      </c>
      <c r="D79" s="78"/>
      <c r="E79" s="77" t="n">
        <v>-1511367</v>
      </c>
      <c r="F79" s="74"/>
      <c r="G79" s="77"/>
      <c r="H79" s="78"/>
      <c r="I79" s="77" t="n">
        <f aca="false">-2874-117681+3641826.29-8350943+2291593.43</f>
        <v>-2538078.28</v>
      </c>
      <c r="J79" s="78"/>
      <c r="K79" s="77" t="s">
        <v>166</v>
      </c>
      <c r="L79" s="78"/>
      <c r="M79" s="79" t="n">
        <f aca="false">SUM(C79:I79)</f>
        <v>-780971.79</v>
      </c>
      <c r="N79" s="73"/>
      <c r="O79" s="80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</row>
    <row r="80" customFormat="false" ht="12" hidden="false" customHeight="true" outlineLevel="0" collapsed="false">
      <c r="A80" s="91" t="s">
        <v>135</v>
      </c>
      <c r="B80" s="78"/>
      <c r="C80" s="77" t="n">
        <v>698915.2</v>
      </c>
      <c r="D80" s="78"/>
      <c r="E80" s="77"/>
      <c r="F80" s="74"/>
      <c r="G80" s="77"/>
      <c r="H80" s="78"/>
      <c r="I80" s="77" t="n">
        <f aca="false">163173.2+180673.6+445279.24+4715</f>
        <v>793841.04</v>
      </c>
      <c r="J80" s="78"/>
      <c r="K80" s="77" t="s">
        <v>161</v>
      </c>
      <c r="L80" s="78"/>
      <c r="M80" s="79" t="n">
        <f aca="false">SUM(C80:I80)</f>
        <v>1492756.24</v>
      </c>
      <c r="N80" s="73"/>
      <c r="O80" s="80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</row>
    <row r="81" customFormat="false" ht="12" hidden="false" customHeight="true" outlineLevel="0" collapsed="false">
      <c r="A81" s="91" t="s">
        <v>167</v>
      </c>
      <c r="B81" s="78"/>
      <c r="C81" s="77" t="n">
        <v>141616.08</v>
      </c>
      <c r="D81" s="78"/>
      <c r="E81" s="77" t="n">
        <v>-1360791</v>
      </c>
      <c r="F81" s="74"/>
      <c r="G81" s="77"/>
      <c r="H81" s="78"/>
      <c r="I81" s="77" t="n">
        <f aca="false">3057542.25-2713477+1903002.48</f>
        <v>2247067.73</v>
      </c>
      <c r="J81" s="78"/>
      <c r="K81" s="77" t="s">
        <v>161</v>
      </c>
      <c r="L81" s="78"/>
      <c r="M81" s="79" t="n">
        <f aca="false">SUM(C81:I81)</f>
        <v>1027892.81</v>
      </c>
      <c r="N81" s="73"/>
      <c r="O81" s="80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</row>
    <row r="82" customFormat="false" ht="12" hidden="false" customHeight="true" outlineLevel="0" collapsed="false">
      <c r="A82" s="91" t="s">
        <v>168</v>
      </c>
      <c r="B82" s="78"/>
      <c r="C82" s="77" t="n">
        <v>0</v>
      </c>
      <c r="D82" s="78"/>
      <c r="E82" s="77" t="n">
        <v>-177916.67</v>
      </c>
      <c r="F82" s="74"/>
      <c r="G82" s="77"/>
      <c r="H82" s="78"/>
      <c r="I82" s="77"/>
      <c r="J82" s="78"/>
      <c r="K82" s="77"/>
      <c r="L82" s="78"/>
      <c r="M82" s="79" t="n">
        <f aca="false">SUM(C82:I82)</f>
        <v>-177916.67</v>
      </c>
      <c r="N82" s="73"/>
      <c r="O82" s="80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</row>
    <row r="83" customFormat="false" ht="12.75" hidden="false" customHeight="false" outlineLevel="0" collapsed="false">
      <c r="A83" s="77" t="s">
        <v>169</v>
      </c>
      <c r="B83" s="78"/>
      <c r="C83" s="77" t="n">
        <v>1009156</v>
      </c>
      <c r="D83" s="78"/>
      <c r="E83" s="77"/>
      <c r="F83" s="74"/>
      <c r="G83" s="77" t="n">
        <f aca="false">-11666.66-2499.99</f>
        <v>-14166.65</v>
      </c>
      <c r="H83" s="78"/>
      <c r="I83" s="77" t="n">
        <f aca="false">-959156</f>
        <v>-959156</v>
      </c>
      <c r="J83" s="78"/>
      <c r="K83" s="77" t="s">
        <v>145</v>
      </c>
      <c r="L83" s="78"/>
      <c r="M83" s="79" t="n">
        <f aca="false">SUM(C83:I83)</f>
        <v>35833.35</v>
      </c>
      <c r="N83" s="73"/>
      <c r="O83" s="80" t="s">
        <v>170</v>
      </c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3"/>
      <c r="BU83" s="93"/>
      <c r="BV83" s="93"/>
      <c r="BW83" s="93"/>
      <c r="BX83" s="93"/>
      <c r="BY83" s="93"/>
      <c r="BZ83" s="93"/>
      <c r="CA83" s="93"/>
      <c r="CB83" s="93"/>
      <c r="CC83" s="93"/>
      <c r="CD83" s="93"/>
      <c r="CE83" s="93"/>
      <c r="CF83" s="93"/>
      <c r="CG83" s="93"/>
      <c r="CH83" s="93"/>
      <c r="CI83" s="93"/>
      <c r="CJ83" s="93"/>
      <c r="CK83" s="93"/>
      <c r="CL83" s="93"/>
      <c r="CM83" s="93"/>
      <c r="CN83" s="93"/>
      <c r="CO83" s="93"/>
      <c r="CP83" s="93"/>
      <c r="CQ83" s="93"/>
      <c r="CR83" s="93"/>
      <c r="CS83" s="93"/>
      <c r="CT83" s="93"/>
      <c r="CU83" s="93"/>
      <c r="CV83" s="93"/>
      <c r="CW83" s="93"/>
      <c r="CX83" s="93"/>
      <c r="CY83" s="93"/>
      <c r="CZ83" s="93"/>
      <c r="DA83" s="93"/>
      <c r="DB83" s="93"/>
      <c r="DC83" s="93"/>
      <c r="DD83" s="93"/>
      <c r="DE83" s="93"/>
      <c r="DF83" s="93"/>
      <c r="DG83" s="93"/>
      <c r="DH83" s="93"/>
      <c r="DI83" s="93"/>
      <c r="DJ83" s="93"/>
      <c r="DK83" s="93"/>
      <c r="DL83" s="93"/>
      <c r="DM83" s="93"/>
      <c r="DN83" s="93"/>
      <c r="DO83" s="93"/>
      <c r="DP83" s="93"/>
      <c r="DQ83" s="93"/>
      <c r="DR83" s="93"/>
      <c r="DS83" s="93"/>
      <c r="DT83" s="93"/>
      <c r="DU83" s="93"/>
      <c r="DV83" s="93"/>
      <c r="DW83" s="93"/>
      <c r="DX83" s="93"/>
      <c r="DY83" s="93"/>
      <c r="DZ83" s="93"/>
      <c r="EA83" s="93"/>
      <c r="EB83" s="93"/>
      <c r="EC83" s="93"/>
      <c r="ED83" s="93"/>
      <c r="EE83" s="93"/>
      <c r="EF83" s="93"/>
      <c r="EG83" s="93"/>
      <c r="EH83" s="93"/>
      <c r="EI83" s="93"/>
      <c r="EJ83" s="93"/>
      <c r="EK83" s="93"/>
      <c r="EL83" s="93"/>
      <c r="EM83" s="93"/>
      <c r="EN83" s="93"/>
      <c r="EO83" s="93"/>
      <c r="EP83" s="93"/>
      <c r="EQ83" s="93"/>
      <c r="ER83" s="93"/>
      <c r="ES83" s="93"/>
      <c r="ET83" s="93"/>
      <c r="EU83" s="93"/>
      <c r="EV83" s="93"/>
      <c r="EW83" s="93"/>
      <c r="EX83" s="93"/>
      <c r="EY83" s="93"/>
      <c r="EZ83" s="93"/>
      <c r="FA83" s="93"/>
      <c r="FB83" s="93"/>
      <c r="FC83" s="93"/>
      <c r="FD83" s="93"/>
      <c r="FE83" s="93"/>
      <c r="FF83" s="93"/>
      <c r="FG83" s="93"/>
      <c r="FH83" s="93"/>
      <c r="FI83" s="93"/>
      <c r="FJ83" s="93"/>
      <c r="FK83" s="9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  <c r="GF83" s="93"/>
      <c r="GG83" s="93"/>
      <c r="GH83" s="93"/>
      <c r="GI83" s="93"/>
      <c r="GJ83" s="93"/>
      <c r="GK83" s="93"/>
      <c r="GL83" s="93"/>
      <c r="GM83" s="93"/>
      <c r="GN83" s="93"/>
      <c r="GO83" s="93"/>
      <c r="GP83" s="93"/>
      <c r="GQ83" s="93"/>
      <c r="GR83" s="93"/>
      <c r="GS83" s="93"/>
      <c r="GT83" s="93"/>
      <c r="GU83" s="93"/>
      <c r="GV83" s="93"/>
      <c r="GW83" s="93"/>
      <c r="GX83" s="93"/>
      <c r="GY83" s="93"/>
      <c r="GZ83" s="93"/>
      <c r="HA83" s="93"/>
      <c r="HB83" s="93"/>
      <c r="HC83" s="93"/>
      <c r="HD83" s="93"/>
      <c r="HE83" s="93"/>
      <c r="HF83" s="93"/>
      <c r="HG83" s="93"/>
      <c r="HH83" s="93"/>
      <c r="HI83" s="93"/>
      <c r="HJ83" s="93"/>
      <c r="HK83" s="93"/>
      <c r="HL83" s="93"/>
      <c r="HM83" s="93"/>
      <c r="HN83" s="93"/>
      <c r="HO83" s="93"/>
      <c r="HP83" s="93"/>
      <c r="HQ83" s="93"/>
      <c r="HR83" s="93"/>
      <c r="HS83" s="93"/>
      <c r="HT83" s="93"/>
      <c r="HU83" s="93"/>
      <c r="HV83" s="93"/>
      <c r="HW83" s="93"/>
      <c r="HX83" s="93"/>
      <c r="HY83" s="93"/>
      <c r="HZ83" s="93"/>
      <c r="IA83" s="93"/>
      <c r="IB83" s="93"/>
      <c r="IC83" s="93"/>
      <c r="ID83" s="93"/>
      <c r="IE83" s="93"/>
      <c r="IF83" s="93"/>
      <c r="IG83" s="93"/>
      <c r="IH83" s="93"/>
      <c r="II83" s="93"/>
      <c r="IJ83" s="93"/>
      <c r="IK83" s="93"/>
      <c r="IL83" s="93"/>
      <c r="IM83" s="93"/>
      <c r="IN83" s="93"/>
      <c r="IO83" s="93"/>
      <c r="IP83" s="93"/>
      <c r="IQ83" s="93"/>
      <c r="IR83" s="93"/>
      <c r="IS83" s="93"/>
      <c r="IT83" s="93"/>
      <c r="IU83" s="93"/>
      <c r="IV83" s="93"/>
      <c r="IW83" s="93"/>
    </row>
    <row r="84" customFormat="false" ht="12.75" hidden="false" customHeight="false" outlineLevel="0" collapsed="false">
      <c r="A84" s="77" t="s">
        <v>171</v>
      </c>
      <c r="B84" s="78"/>
      <c r="C84" s="77" t="n">
        <v>-256532.46</v>
      </c>
      <c r="D84" s="78"/>
      <c r="E84" s="77"/>
      <c r="F84" s="74"/>
      <c r="G84" s="77"/>
      <c r="H84" s="78"/>
      <c r="I84" s="77" t="n">
        <v>256532</v>
      </c>
      <c r="J84" s="78"/>
      <c r="K84" s="77" t="s">
        <v>172</v>
      </c>
      <c r="L84" s="78"/>
      <c r="M84" s="79" t="n">
        <f aca="false">SUM(C84:I84)</f>
        <v>-0.459999999991851</v>
      </c>
      <c r="N84" s="73"/>
      <c r="O84" s="80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3"/>
      <c r="BU84" s="93"/>
      <c r="BV84" s="93"/>
      <c r="BW84" s="93"/>
      <c r="BX84" s="93"/>
      <c r="BY84" s="93"/>
      <c r="BZ84" s="93"/>
      <c r="CA84" s="93"/>
      <c r="CB84" s="93"/>
      <c r="CC84" s="93"/>
      <c r="CD84" s="93"/>
      <c r="CE84" s="93"/>
      <c r="CF84" s="93"/>
      <c r="CG84" s="93"/>
      <c r="CH84" s="93"/>
      <c r="CI84" s="93"/>
      <c r="CJ84" s="93"/>
      <c r="CK84" s="93"/>
      <c r="CL84" s="93"/>
      <c r="CM84" s="93"/>
      <c r="CN84" s="93"/>
      <c r="CO84" s="93"/>
      <c r="CP84" s="93"/>
      <c r="CQ84" s="93"/>
      <c r="CR84" s="93"/>
      <c r="CS84" s="93"/>
      <c r="CT84" s="93"/>
      <c r="CU84" s="93"/>
      <c r="CV84" s="93"/>
      <c r="CW84" s="93"/>
      <c r="CX84" s="93"/>
      <c r="CY84" s="93"/>
      <c r="CZ84" s="93"/>
      <c r="DA84" s="93"/>
      <c r="DB84" s="93"/>
      <c r="DC84" s="93"/>
      <c r="DD84" s="93"/>
      <c r="DE84" s="93"/>
      <c r="DF84" s="93"/>
      <c r="DG84" s="93"/>
      <c r="DH84" s="93"/>
      <c r="DI84" s="93"/>
      <c r="DJ84" s="93"/>
      <c r="DK84" s="93"/>
      <c r="DL84" s="93"/>
      <c r="DM84" s="93"/>
      <c r="DN84" s="93"/>
      <c r="DO84" s="93"/>
      <c r="DP84" s="93"/>
      <c r="DQ84" s="93"/>
      <c r="DR84" s="93"/>
      <c r="DS84" s="93"/>
      <c r="DT84" s="93"/>
      <c r="DU84" s="93"/>
      <c r="DV84" s="93"/>
      <c r="DW84" s="93"/>
      <c r="DX84" s="93"/>
      <c r="DY84" s="93"/>
      <c r="DZ84" s="93"/>
      <c r="EA84" s="93"/>
      <c r="EB84" s="93"/>
      <c r="EC84" s="93"/>
      <c r="ED84" s="93"/>
      <c r="EE84" s="93"/>
      <c r="EF84" s="93"/>
      <c r="EG84" s="93"/>
      <c r="EH84" s="93"/>
      <c r="EI84" s="93"/>
      <c r="EJ84" s="93"/>
      <c r="EK84" s="93"/>
      <c r="EL84" s="93"/>
      <c r="EM84" s="93"/>
      <c r="EN84" s="93"/>
      <c r="EO84" s="93"/>
      <c r="EP84" s="93"/>
      <c r="EQ84" s="93"/>
      <c r="ER84" s="93"/>
      <c r="ES84" s="93"/>
      <c r="ET84" s="93"/>
      <c r="EU84" s="93"/>
      <c r="EV84" s="93"/>
      <c r="EW84" s="93"/>
      <c r="EX84" s="93"/>
      <c r="EY84" s="93"/>
      <c r="EZ84" s="93"/>
      <c r="FA84" s="93"/>
      <c r="FB84" s="93"/>
      <c r="FC84" s="93"/>
      <c r="FD84" s="93"/>
      <c r="FE84" s="93"/>
      <c r="FF84" s="93"/>
      <c r="FG84" s="93"/>
      <c r="FH84" s="93"/>
      <c r="FI84" s="93"/>
      <c r="FJ84" s="93"/>
      <c r="FK84" s="93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  <c r="GF84" s="93"/>
      <c r="GG84" s="93"/>
      <c r="GH84" s="93"/>
      <c r="GI84" s="93"/>
      <c r="GJ84" s="93"/>
      <c r="GK84" s="93"/>
      <c r="GL84" s="93"/>
      <c r="GM84" s="93"/>
      <c r="GN84" s="93"/>
      <c r="GO84" s="93"/>
      <c r="GP84" s="93"/>
      <c r="GQ84" s="93"/>
      <c r="GR84" s="93"/>
      <c r="GS84" s="93"/>
      <c r="GT84" s="93"/>
      <c r="GU84" s="93"/>
      <c r="GV84" s="93"/>
      <c r="GW84" s="93"/>
      <c r="GX84" s="93"/>
      <c r="GY84" s="93"/>
      <c r="GZ84" s="93"/>
      <c r="HA84" s="93"/>
      <c r="HB84" s="93"/>
      <c r="HC84" s="93"/>
      <c r="HD84" s="93"/>
      <c r="HE84" s="93"/>
      <c r="HF84" s="93"/>
      <c r="HG84" s="93"/>
      <c r="HH84" s="93"/>
      <c r="HI84" s="93"/>
      <c r="HJ84" s="93"/>
      <c r="HK84" s="93"/>
      <c r="HL84" s="93"/>
      <c r="HM84" s="93"/>
      <c r="HN84" s="93"/>
      <c r="HO84" s="93"/>
      <c r="HP84" s="93"/>
      <c r="HQ84" s="93"/>
      <c r="HR84" s="93"/>
      <c r="HS84" s="93"/>
      <c r="HT84" s="93"/>
      <c r="HU84" s="93"/>
      <c r="HV84" s="93"/>
      <c r="HW84" s="93"/>
      <c r="HX84" s="93"/>
      <c r="HY84" s="93"/>
      <c r="HZ84" s="93"/>
      <c r="IA84" s="93"/>
      <c r="IB84" s="93"/>
      <c r="IC84" s="93"/>
      <c r="ID84" s="93"/>
      <c r="IE84" s="93"/>
      <c r="IF84" s="93"/>
      <c r="IG84" s="93"/>
      <c r="IH84" s="93"/>
      <c r="II84" s="93"/>
      <c r="IJ84" s="93"/>
      <c r="IK84" s="93"/>
      <c r="IL84" s="93"/>
      <c r="IM84" s="93"/>
      <c r="IN84" s="93"/>
      <c r="IO84" s="93"/>
      <c r="IP84" s="93"/>
      <c r="IQ84" s="93"/>
      <c r="IR84" s="93"/>
      <c r="IS84" s="93"/>
      <c r="IT84" s="93"/>
      <c r="IU84" s="93"/>
      <c r="IV84" s="93"/>
      <c r="IW84" s="93"/>
    </row>
    <row r="85" customFormat="false" ht="12.75" hidden="false" customHeight="false" outlineLevel="0" collapsed="false">
      <c r="A85" s="77" t="s">
        <v>173</v>
      </c>
      <c r="B85" s="78"/>
      <c r="C85" s="77" t="n">
        <v>600000</v>
      </c>
      <c r="D85" s="78"/>
      <c r="E85" s="77"/>
      <c r="F85" s="74"/>
      <c r="G85" s="77" t="n">
        <f aca="false">-110000-30000</f>
        <v>-140000</v>
      </c>
      <c r="H85" s="78"/>
      <c r="I85" s="77"/>
      <c r="J85" s="78"/>
      <c r="K85" s="77"/>
      <c r="L85" s="78"/>
      <c r="M85" s="79" t="n">
        <f aca="false">SUM(C85:I85)</f>
        <v>460000</v>
      </c>
      <c r="N85" s="73"/>
      <c r="O85" s="80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3"/>
      <c r="BU85" s="93"/>
      <c r="BV85" s="93"/>
      <c r="BW85" s="93"/>
      <c r="BX85" s="93"/>
      <c r="BY85" s="93"/>
      <c r="BZ85" s="93"/>
      <c r="CA85" s="93"/>
      <c r="CB85" s="93"/>
      <c r="CC85" s="93"/>
      <c r="CD85" s="93"/>
      <c r="CE85" s="93"/>
      <c r="CF85" s="93"/>
      <c r="CG85" s="93"/>
      <c r="CH85" s="93"/>
      <c r="CI85" s="93"/>
      <c r="CJ85" s="93"/>
      <c r="CK85" s="93"/>
      <c r="CL85" s="93"/>
      <c r="CM85" s="93"/>
      <c r="CN85" s="93"/>
      <c r="CO85" s="93"/>
      <c r="CP85" s="93"/>
      <c r="CQ85" s="93"/>
      <c r="CR85" s="93"/>
      <c r="CS85" s="93"/>
      <c r="CT85" s="93"/>
      <c r="CU85" s="93"/>
      <c r="CV85" s="93"/>
      <c r="CW85" s="93"/>
      <c r="CX85" s="93"/>
      <c r="CY85" s="93"/>
      <c r="CZ85" s="93"/>
      <c r="DA85" s="93"/>
      <c r="DB85" s="93"/>
      <c r="DC85" s="93"/>
      <c r="DD85" s="93"/>
      <c r="DE85" s="93"/>
      <c r="DF85" s="93"/>
      <c r="DG85" s="93"/>
      <c r="DH85" s="93"/>
      <c r="DI85" s="93"/>
      <c r="DJ85" s="93"/>
      <c r="DK85" s="93"/>
      <c r="DL85" s="93"/>
      <c r="DM85" s="93"/>
      <c r="DN85" s="93"/>
      <c r="DO85" s="93"/>
      <c r="DP85" s="93"/>
      <c r="DQ85" s="93"/>
      <c r="DR85" s="93"/>
      <c r="DS85" s="93"/>
      <c r="DT85" s="93"/>
      <c r="DU85" s="93"/>
      <c r="DV85" s="93"/>
      <c r="DW85" s="93"/>
      <c r="DX85" s="93"/>
      <c r="DY85" s="93"/>
      <c r="DZ85" s="93"/>
      <c r="EA85" s="93"/>
      <c r="EB85" s="93"/>
      <c r="EC85" s="93"/>
      <c r="ED85" s="93"/>
      <c r="EE85" s="93"/>
      <c r="EF85" s="93"/>
      <c r="EG85" s="93"/>
      <c r="EH85" s="93"/>
      <c r="EI85" s="93"/>
      <c r="EJ85" s="93"/>
      <c r="EK85" s="93"/>
      <c r="EL85" s="93"/>
      <c r="EM85" s="93"/>
      <c r="EN85" s="93"/>
      <c r="EO85" s="93"/>
      <c r="EP85" s="93"/>
      <c r="EQ85" s="93"/>
      <c r="ER85" s="93"/>
      <c r="ES85" s="93"/>
      <c r="ET85" s="93"/>
      <c r="EU85" s="93"/>
      <c r="EV85" s="93"/>
      <c r="EW85" s="93"/>
      <c r="EX85" s="93"/>
      <c r="EY85" s="93"/>
      <c r="EZ85" s="93"/>
      <c r="FA85" s="93"/>
      <c r="FB85" s="93"/>
      <c r="FC85" s="93"/>
      <c r="FD85" s="93"/>
      <c r="FE85" s="93"/>
      <c r="FF85" s="93"/>
      <c r="FG85" s="93"/>
      <c r="FH85" s="93"/>
      <c r="FI85" s="93"/>
      <c r="FJ85" s="93"/>
      <c r="FK85" s="93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  <c r="GB85" s="93"/>
      <c r="GC85" s="93"/>
      <c r="GD85" s="93"/>
      <c r="GE85" s="93"/>
      <c r="GF85" s="93"/>
      <c r="GG85" s="93"/>
      <c r="GH85" s="93"/>
      <c r="GI85" s="93"/>
      <c r="GJ85" s="93"/>
      <c r="GK85" s="93"/>
      <c r="GL85" s="93"/>
      <c r="GM85" s="93"/>
      <c r="GN85" s="93"/>
      <c r="GO85" s="93"/>
      <c r="GP85" s="93"/>
      <c r="GQ85" s="93"/>
      <c r="GR85" s="93"/>
      <c r="GS85" s="93"/>
      <c r="GT85" s="93"/>
      <c r="GU85" s="93"/>
      <c r="GV85" s="93"/>
      <c r="GW85" s="93"/>
      <c r="GX85" s="93"/>
      <c r="GY85" s="93"/>
      <c r="GZ85" s="93"/>
      <c r="HA85" s="93"/>
      <c r="HB85" s="93"/>
      <c r="HC85" s="93"/>
      <c r="HD85" s="93"/>
      <c r="HE85" s="93"/>
      <c r="HF85" s="93"/>
      <c r="HG85" s="93"/>
      <c r="HH85" s="93"/>
      <c r="HI85" s="93"/>
      <c r="HJ85" s="93"/>
      <c r="HK85" s="93"/>
      <c r="HL85" s="93"/>
      <c r="HM85" s="93"/>
      <c r="HN85" s="93"/>
      <c r="HO85" s="93"/>
      <c r="HP85" s="93"/>
      <c r="HQ85" s="93"/>
      <c r="HR85" s="93"/>
      <c r="HS85" s="93"/>
      <c r="HT85" s="93"/>
      <c r="HU85" s="93"/>
      <c r="HV85" s="93"/>
      <c r="HW85" s="93"/>
      <c r="HX85" s="93"/>
      <c r="HY85" s="93"/>
      <c r="HZ85" s="93"/>
      <c r="IA85" s="93"/>
      <c r="IB85" s="93"/>
      <c r="IC85" s="93"/>
      <c r="ID85" s="93"/>
      <c r="IE85" s="93"/>
      <c r="IF85" s="93"/>
      <c r="IG85" s="93"/>
      <c r="IH85" s="93"/>
      <c r="II85" s="93"/>
      <c r="IJ85" s="93"/>
      <c r="IK85" s="93"/>
      <c r="IL85" s="93"/>
      <c r="IM85" s="93"/>
      <c r="IN85" s="93"/>
      <c r="IO85" s="93"/>
      <c r="IP85" s="93"/>
      <c r="IQ85" s="93"/>
      <c r="IR85" s="93"/>
      <c r="IS85" s="93"/>
      <c r="IT85" s="93"/>
      <c r="IU85" s="93"/>
      <c r="IV85" s="93"/>
      <c r="IW85" s="93"/>
    </row>
    <row r="86" customFormat="false" ht="12.75" hidden="false" customHeight="false" outlineLevel="0" collapsed="false">
      <c r="A86" s="77" t="s">
        <v>174</v>
      </c>
      <c r="B86" s="78"/>
      <c r="C86" s="77" t="n">
        <v>3137.21</v>
      </c>
      <c r="D86" s="78"/>
      <c r="E86" s="77"/>
      <c r="F86" s="74"/>
      <c r="G86" s="77"/>
      <c r="H86" s="78"/>
      <c r="I86" s="77"/>
      <c r="J86" s="78"/>
      <c r="K86" s="77"/>
      <c r="L86" s="78"/>
      <c r="M86" s="79" t="n">
        <f aca="false">SUM(C86:I86)</f>
        <v>3137.21</v>
      </c>
      <c r="N86" s="73"/>
      <c r="O86" s="80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3"/>
      <c r="BU86" s="93"/>
      <c r="BV86" s="93"/>
      <c r="BW86" s="93"/>
      <c r="BX86" s="93"/>
      <c r="BY86" s="93"/>
      <c r="BZ86" s="93"/>
      <c r="CA86" s="93"/>
      <c r="CB86" s="93"/>
      <c r="CC86" s="93"/>
      <c r="CD86" s="93"/>
      <c r="CE86" s="93"/>
      <c r="CF86" s="93"/>
      <c r="CG86" s="93"/>
      <c r="CH86" s="93"/>
      <c r="CI86" s="93"/>
      <c r="CJ86" s="93"/>
      <c r="CK86" s="93"/>
      <c r="CL86" s="93"/>
      <c r="CM86" s="93"/>
      <c r="CN86" s="93"/>
      <c r="CO86" s="93"/>
      <c r="CP86" s="93"/>
      <c r="CQ86" s="93"/>
      <c r="CR86" s="93"/>
      <c r="CS86" s="93"/>
      <c r="CT86" s="93"/>
      <c r="CU86" s="93"/>
      <c r="CV86" s="93"/>
      <c r="CW86" s="93"/>
      <c r="CX86" s="93"/>
      <c r="CY86" s="93"/>
      <c r="CZ86" s="93"/>
      <c r="DA86" s="93"/>
      <c r="DB86" s="93"/>
      <c r="DC86" s="93"/>
      <c r="DD86" s="93"/>
      <c r="DE86" s="93"/>
      <c r="DF86" s="93"/>
      <c r="DG86" s="93"/>
      <c r="DH86" s="93"/>
      <c r="DI86" s="93"/>
      <c r="DJ86" s="93"/>
      <c r="DK86" s="93"/>
      <c r="DL86" s="93"/>
      <c r="DM86" s="93"/>
      <c r="DN86" s="93"/>
      <c r="DO86" s="93"/>
      <c r="DP86" s="93"/>
      <c r="DQ86" s="93"/>
      <c r="DR86" s="93"/>
      <c r="DS86" s="93"/>
      <c r="DT86" s="93"/>
      <c r="DU86" s="93"/>
      <c r="DV86" s="93"/>
      <c r="DW86" s="93"/>
      <c r="DX86" s="93"/>
      <c r="DY86" s="93"/>
      <c r="DZ86" s="93"/>
      <c r="EA86" s="93"/>
      <c r="EB86" s="93"/>
      <c r="EC86" s="93"/>
      <c r="ED86" s="93"/>
      <c r="EE86" s="93"/>
      <c r="EF86" s="93"/>
      <c r="EG86" s="93"/>
      <c r="EH86" s="93"/>
      <c r="EI86" s="93"/>
      <c r="EJ86" s="93"/>
      <c r="EK86" s="93"/>
      <c r="EL86" s="93"/>
      <c r="EM86" s="93"/>
      <c r="EN86" s="93"/>
      <c r="EO86" s="93"/>
      <c r="EP86" s="93"/>
      <c r="EQ86" s="93"/>
      <c r="ER86" s="93"/>
      <c r="ES86" s="93"/>
      <c r="ET86" s="93"/>
      <c r="EU86" s="93"/>
      <c r="EV86" s="93"/>
      <c r="EW86" s="93"/>
      <c r="EX86" s="93"/>
      <c r="EY86" s="93"/>
      <c r="EZ86" s="93"/>
      <c r="FA86" s="93"/>
      <c r="FB86" s="93"/>
      <c r="FC86" s="93"/>
      <c r="FD86" s="93"/>
      <c r="FE86" s="93"/>
      <c r="FF86" s="93"/>
      <c r="FG86" s="93"/>
      <c r="FH86" s="93"/>
      <c r="FI86" s="93"/>
      <c r="FJ86" s="93"/>
      <c r="FK86" s="93"/>
      <c r="FL86" s="9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  <c r="GB86" s="93"/>
      <c r="GC86" s="93"/>
      <c r="GD86" s="93"/>
      <c r="GE86" s="93"/>
      <c r="GF86" s="93"/>
      <c r="GG86" s="93"/>
      <c r="GH86" s="93"/>
      <c r="GI86" s="93"/>
      <c r="GJ86" s="93"/>
      <c r="GK86" s="93"/>
      <c r="GL86" s="93"/>
      <c r="GM86" s="93"/>
      <c r="GN86" s="93"/>
      <c r="GO86" s="93"/>
      <c r="GP86" s="93"/>
      <c r="GQ86" s="93"/>
      <c r="GR86" s="93"/>
      <c r="GS86" s="93"/>
      <c r="GT86" s="93"/>
      <c r="GU86" s="93"/>
      <c r="GV86" s="93"/>
      <c r="GW86" s="93"/>
      <c r="GX86" s="93"/>
      <c r="GY86" s="93"/>
      <c r="GZ86" s="93"/>
      <c r="HA86" s="93"/>
      <c r="HB86" s="93"/>
      <c r="HC86" s="93"/>
      <c r="HD86" s="93"/>
      <c r="HE86" s="93"/>
      <c r="HF86" s="93"/>
      <c r="HG86" s="93"/>
      <c r="HH86" s="93"/>
      <c r="HI86" s="93"/>
      <c r="HJ86" s="93"/>
      <c r="HK86" s="93"/>
      <c r="HL86" s="93"/>
      <c r="HM86" s="93"/>
      <c r="HN86" s="93"/>
      <c r="HO86" s="93"/>
      <c r="HP86" s="93"/>
      <c r="HQ86" s="93"/>
      <c r="HR86" s="93"/>
      <c r="HS86" s="93"/>
      <c r="HT86" s="93"/>
      <c r="HU86" s="93"/>
      <c r="HV86" s="93"/>
      <c r="HW86" s="93"/>
      <c r="HX86" s="93"/>
      <c r="HY86" s="93"/>
      <c r="HZ86" s="93"/>
      <c r="IA86" s="93"/>
      <c r="IB86" s="93"/>
      <c r="IC86" s="93"/>
      <c r="ID86" s="93"/>
      <c r="IE86" s="93"/>
      <c r="IF86" s="93"/>
      <c r="IG86" s="93"/>
      <c r="IH86" s="93"/>
      <c r="II86" s="93"/>
      <c r="IJ86" s="93"/>
      <c r="IK86" s="93"/>
      <c r="IL86" s="93"/>
      <c r="IM86" s="93"/>
      <c r="IN86" s="93"/>
      <c r="IO86" s="93"/>
      <c r="IP86" s="93"/>
      <c r="IQ86" s="93"/>
      <c r="IR86" s="93"/>
      <c r="IS86" s="93"/>
      <c r="IT86" s="93"/>
      <c r="IU86" s="93"/>
      <c r="IV86" s="93"/>
      <c r="IW86" s="93"/>
    </row>
    <row r="87" customFormat="false" ht="12.75" hidden="false" customHeight="false" outlineLevel="0" collapsed="false">
      <c r="A87" s="77" t="s">
        <v>175</v>
      </c>
      <c r="B87" s="78"/>
      <c r="C87" s="77" t="n">
        <v>5308157.3</v>
      </c>
      <c r="D87" s="78"/>
      <c r="E87" s="77"/>
      <c r="F87" s="74"/>
      <c r="G87" s="77"/>
      <c r="H87" s="78"/>
      <c r="I87" s="77" t="n">
        <f aca="false">-5308157</f>
        <v>-5308157</v>
      </c>
      <c r="J87" s="78"/>
      <c r="K87" s="77" t="s">
        <v>145</v>
      </c>
      <c r="L87" s="78"/>
      <c r="M87" s="79" t="n">
        <f aca="false">SUM(C87:I87)</f>
        <v>0.299999999813736</v>
      </c>
      <c r="N87" s="73"/>
      <c r="O87" s="80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3"/>
      <c r="BU87" s="93"/>
      <c r="BV87" s="93"/>
      <c r="BW87" s="93"/>
      <c r="BX87" s="93"/>
      <c r="BY87" s="93"/>
      <c r="BZ87" s="93"/>
      <c r="CA87" s="93"/>
      <c r="CB87" s="93"/>
      <c r="CC87" s="93"/>
      <c r="CD87" s="93"/>
      <c r="CE87" s="93"/>
      <c r="CF87" s="93"/>
      <c r="CG87" s="93"/>
      <c r="CH87" s="93"/>
      <c r="CI87" s="93"/>
      <c r="CJ87" s="93"/>
      <c r="CK87" s="93"/>
      <c r="CL87" s="93"/>
      <c r="CM87" s="93"/>
      <c r="CN87" s="93"/>
      <c r="CO87" s="93"/>
      <c r="CP87" s="93"/>
      <c r="CQ87" s="93"/>
      <c r="CR87" s="93"/>
      <c r="CS87" s="93"/>
      <c r="CT87" s="93"/>
      <c r="CU87" s="93"/>
      <c r="CV87" s="93"/>
      <c r="CW87" s="93"/>
      <c r="CX87" s="93"/>
      <c r="CY87" s="93"/>
      <c r="CZ87" s="93"/>
      <c r="DA87" s="93"/>
      <c r="DB87" s="93"/>
      <c r="DC87" s="93"/>
      <c r="DD87" s="93"/>
      <c r="DE87" s="93"/>
      <c r="DF87" s="93"/>
      <c r="DG87" s="93"/>
      <c r="DH87" s="93"/>
      <c r="DI87" s="93"/>
      <c r="DJ87" s="93"/>
      <c r="DK87" s="93"/>
      <c r="DL87" s="93"/>
      <c r="DM87" s="93"/>
      <c r="DN87" s="93"/>
      <c r="DO87" s="93"/>
      <c r="DP87" s="93"/>
      <c r="DQ87" s="93"/>
      <c r="DR87" s="93"/>
      <c r="DS87" s="93"/>
      <c r="DT87" s="93"/>
      <c r="DU87" s="93"/>
      <c r="DV87" s="93"/>
      <c r="DW87" s="93"/>
      <c r="DX87" s="93"/>
      <c r="DY87" s="93"/>
      <c r="DZ87" s="93"/>
      <c r="EA87" s="93"/>
      <c r="EB87" s="93"/>
      <c r="EC87" s="93"/>
      <c r="ED87" s="93"/>
      <c r="EE87" s="93"/>
      <c r="EF87" s="93"/>
      <c r="EG87" s="93"/>
      <c r="EH87" s="93"/>
      <c r="EI87" s="93"/>
      <c r="EJ87" s="93"/>
      <c r="EK87" s="93"/>
      <c r="EL87" s="93"/>
      <c r="EM87" s="93"/>
      <c r="EN87" s="93"/>
      <c r="EO87" s="93"/>
      <c r="EP87" s="93"/>
      <c r="EQ87" s="93"/>
      <c r="ER87" s="93"/>
      <c r="ES87" s="93"/>
      <c r="ET87" s="93"/>
      <c r="EU87" s="93"/>
      <c r="EV87" s="93"/>
      <c r="EW87" s="93"/>
      <c r="EX87" s="93"/>
      <c r="EY87" s="93"/>
      <c r="EZ87" s="93"/>
      <c r="FA87" s="93"/>
      <c r="FB87" s="93"/>
      <c r="FC87" s="93"/>
      <c r="FD87" s="93"/>
      <c r="FE87" s="93"/>
      <c r="FF87" s="93"/>
      <c r="FG87" s="93"/>
      <c r="FH87" s="93"/>
      <c r="FI87" s="93"/>
      <c r="FJ87" s="93"/>
      <c r="FK87" s="93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  <c r="GB87" s="93"/>
      <c r="GC87" s="93"/>
      <c r="GD87" s="93"/>
      <c r="GE87" s="93"/>
      <c r="GF87" s="93"/>
      <c r="GG87" s="93"/>
      <c r="GH87" s="93"/>
      <c r="GI87" s="93"/>
      <c r="GJ87" s="93"/>
      <c r="GK87" s="93"/>
      <c r="GL87" s="93"/>
      <c r="GM87" s="93"/>
      <c r="GN87" s="93"/>
      <c r="GO87" s="93"/>
      <c r="GP87" s="93"/>
      <c r="GQ87" s="93"/>
      <c r="GR87" s="93"/>
      <c r="GS87" s="93"/>
      <c r="GT87" s="93"/>
      <c r="GU87" s="93"/>
      <c r="GV87" s="93"/>
      <c r="GW87" s="93"/>
      <c r="GX87" s="93"/>
      <c r="GY87" s="93"/>
      <c r="GZ87" s="93"/>
      <c r="HA87" s="93"/>
      <c r="HB87" s="93"/>
      <c r="HC87" s="93"/>
      <c r="HD87" s="93"/>
      <c r="HE87" s="93"/>
      <c r="HF87" s="93"/>
      <c r="HG87" s="93"/>
      <c r="HH87" s="93"/>
      <c r="HI87" s="93"/>
      <c r="HJ87" s="93"/>
      <c r="HK87" s="93"/>
      <c r="HL87" s="93"/>
      <c r="HM87" s="93"/>
      <c r="HN87" s="93"/>
      <c r="HO87" s="93"/>
      <c r="HP87" s="93"/>
      <c r="HQ87" s="93"/>
      <c r="HR87" s="93"/>
      <c r="HS87" s="93"/>
      <c r="HT87" s="93"/>
      <c r="HU87" s="93"/>
      <c r="HV87" s="93"/>
      <c r="HW87" s="93"/>
      <c r="HX87" s="93"/>
      <c r="HY87" s="93"/>
      <c r="HZ87" s="93"/>
      <c r="IA87" s="93"/>
      <c r="IB87" s="93"/>
      <c r="IC87" s="93"/>
      <c r="ID87" s="93"/>
      <c r="IE87" s="93"/>
      <c r="IF87" s="93"/>
      <c r="IG87" s="93"/>
      <c r="IH87" s="93"/>
      <c r="II87" s="93"/>
      <c r="IJ87" s="93"/>
      <c r="IK87" s="93"/>
      <c r="IL87" s="93"/>
      <c r="IM87" s="93"/>
      <c r="IN87" s="93"/>
      <c r="IO87" s="93"/>
      <c r="IP87" s="93"/>
      <c r="IQ87" s="93"/>
      <c r="IR87" s="93"/>
      <c r="IS87" s="93"/>
      <c r="IT87" s="93"/>
      <c r="IU87" s="93"/>
      <c r="IV87" s="93"/>
      <c r="IW87" s="93"/>
    </row>
    <row r="88" customFormat="false" ht="12.75" hidden="false" customHeight="false" outlineLevel="0" collapsed="false">
      <c r="A88" s="77" t="s">
        <v>176</v>
      </c>
      <c r="B88" s="78"/>
      <c r="C88" s="77" t="n">
        <v>33896</v>
      </c>
      <c r="D88" s="78"/>
      <c r="E88" s="77"/>
      <c r="F88" s="74"/>
      <c r="G88" s="77"/>
      <c r="H88" s="78"/>
      <c r="I88" s="77" t="n">
        <v>-33896</v>
      </c>
      <c r="J88" s="78"/>
      <c r="K88" s="77" t="s">
        <v>145</v>
      </c>
      <c r="L88" s="78"/>
      <c r="M88" s="79" t="n">
        <f aca="false">SUM(C88:I88)</f>
        <v>0</v>
      </c>
      <c r="N88" s="73"/>
      <c r="O88" s="80" t="s">
        <v>170</v>
      </c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3"/>
      <c r="BU88" s="93"/>
      <c r="BV88" s="93"/>
      <c r="BW88" s="93"/>
      <c r="BX88" s="93"/>
      <c r="BY88" s="93"/>
      <c r="BZ88" s="93"/>
      <c r="CA88" s="93"/>
      <c r="CB88" s="93"/>
      <c r="CC88" s="93"/>
      <c r="CD88" s="93"/>
      <c r="CE88" s="93"/>
      <c r="CF88" s="93"/>
      <c r="CG88" s="93"/>
      <c r="CH88" s="93"/>
      <c r="CI88" s="93"/>
      <c r="CJ88" s="93"/>
      <c r="CK88" s="93"/>
      <c r="CL88" s="93"/>
      <c r="CM88" s="93"/>
      <c r="CN88" s="93"/>
      <c r="CO88" s="93"/>
      <c r="CP88" s="93"/>
      <c r="CQ88" s="93"/>
      <c r="CR88" s="93"/>
      <c r="CS88" s="93"/>
      <c r="CT88" s="93"/>
      <c r="CU88" s="93"/>
      <c r="CV88" s="93"/>
      <c r="CW88" s="93"/>
      <c r="CX88" s="93"/>
      <c r="CY88" s="93"/>
      <c r="CZ88" s="93"/>
      <c r="DA88" s="93"/>
      <c r="DB88" s="93"/>
      <c r="DC88" s="93"/>
      <c r="DD88" s="93"/>
      <c r="DE88" s="93"/>
      <c r="DF88" s="93"/>
      <c r="DG88" s="93"/>
      <c r="DH88" s="93"/>
      <c r="DI88" s="93"/>
      <c r="DJ88" s="93"/>
      <c r="DK88" s="93"/>
      <c r="DL88" s="93"/>
      <c r="DM88" s="93"/>
      <c r="DN88" s="93"/>
      <c r="DO88" s="93"/>
      <c r="DP88" s="93"/>
      <c r="DQ88" s="93"/>
      <c r="DR88" s="93"/>
      <c r="DS88" s="93"/>
      <c r="DT88" s="93"/>
      <c r="DU88" s="93"/>
      <c r="DV88" s="93"/>
      <c r="DW88" s="93"/>
      <c r="DX88" s="93"/>
      <c r="DY88" s="93"/>
      <c r="DZ88" s="93"/>
      <c r="EA88" s="93"/>
      <c r="EB88" s="93"/>
      <c r="EC88" s="93"/>
      <c r="ED88" s="93"/>
      <c r="EE88" s="93"/>
      <c r="EF88" s="93"/>
      <c r="EG88" s="93"/>
      <c r="EH88" s="93"/>
      <c r="EI88" s="93"/>
      <c r="EJ88" s="93"/>
      <c r="EK88" s="93"/>
      <c r="EL88" s="93"/>
      <c r="EM88" s="93"/>
      <c r="EN88" s="93"/>
      <c r="EO88" s="93"/>
      <c r="EP88" s="93"/>
      <c r="EQ88" s="93"/>
      <c r="ER88" s="93"/>
      <c r="ES88" s="93"/>
      <c r="ET88" s="93"/>
      <c r="EU88" s="93"/>
      <c r="EV88" s="93"/>
      <c r="EW88" s="93"/>
      <c r="EX88" s="93"/>
      <c r="EY88" s="93"/>
      <c r="EZ88" s="93"/>
      <c r="FA88" s="93"/>
      <c r="FB88" s="93"/>
      <c r="FC88" s="93"/>
      <c r="FD88" s="93"/>
      <c r="FE88" s="93"/>
      <c r="FF88" s="93"/>
      <c r="FG88" s="93"/>
      <c r="FH88" s="93"/>
      <c r="FI88" s="93"/>
      <c r="FJ88" s="93"/>
      <c r="FK88" s="93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  <c r="GF88" s="93"/>
      <c r="GG88" s="93"/>
      <c r="GH88" s="93"/>
      <c r="GI88" s="93"/>
      <c r="GJ88" s="93"/>
      <c r="GK88" s="93"/>
      <c r="GL88" s="93"/>
      <c r="GM88" s="93"/>
      <c r="GN88" s="93"/>
      <c r="GO88" s="93"/>
      <c r="GP88" s="93"/>
      <c r="GQ88" s="93"/>
      <c r="GR88" s="93"/>
      <c r="GS88" s="93"/>
      <c r="GT88" s="93"/>
      <c r="GU88" s="93"/>
      <c r="GV88" s="93"/>
      <c r="GW88" s="93"/>
      <c r="GX88" s="93"/>
      <c r="GY88" s="93"/>
      <c r="GZ88" s="93"/>
      <c r="HA88" s="93"/>
      <c r="HB88" s="93"/>
      <c r="HC88" s="93"/>
      <c r="HD88" s="93"/>
      <c r="HE88" s="93"/>
      <c r="HF88" s="93"/>
      <c r="HG88" s="93"/>
      <c r="HH88" s="93"/>
      <c r="HI88" s="93"/>
      <c r="HJ88" s="93"/>
      <c r="HK88" s="93"/>
      <c r="HL88" s="93"/>
      <c r="HM88" s="93"/>
      <c r="HN88" s="93"/>
      <c r="HO88" s="93"/>
      <c r="HP88" s="93"/>
      <c r="HQ88" s="93"/>
      <c r="HR88" s="93"/>
      <c r="HS88" s="93"/>
      <c r="HT88" s="93"/>
      <c r="HU88" s="93"/>
      <c r="HV88" s="93"/>
      <c r="HW88" s="93"/>
      <c r="HX88" s="93"/>
      <c r="HY88" s="93"/>
      <c r="HZ88" s="93"/>
      <c r="IA88" s="93"/>
      <c r="IB88" s="93"/>
      <c r="IC88" s="93"/>
      <c r="ID88" s="93"/>
      <c r="IE88" s="93"/>
      <c r="IF88" s="93"/>
      <c r="IG88" s="93"/>
      <c r="IH88" s="93"/>
      <c r="II88" s="93"/>
      <c r="IJ88" s="93"/>
      <c r="IK88" s="93"/>
      <c r="IL88" s="93"/>
      <c r="IM88" s="93"/>
      <c r="IN88" s="93"/>
      <c r="IO88" s="93"/>
      <c r="IP88" s="93"/>
      <c r="IQ88" s="93"/>
      <c r="IR88" s="93"/>
      <c r="IS88" s="93"/>
      <c r="IT88" s="93"/>
      <c r="IU88" s="93"/>
      <c r="IV88" s="93"/>
      <c r="IW88" s="93"/>
    </row>
    <row r="89" customFormat="false" ht="12.75" hidden="false" customHeight="false" outlineLevel="0" collapsed="false">
      <c r="A89" s="77" t="s">
        <v>177</v>
      </c>
      <c r="B89" s="78"/>
      <c r="C89" s="77" t="n">
        <v>487922.39</v>
      </c>
      <c r="D89" s="78"/>
      <c r="E89" s="77" t="n">
        <v>-303079</v>
      </c>
      <c r="F89" s="74"/>
      <c r="H89" s="78"/>
      <c r="I89" s="77" t="n">
        <f aca="false">82621+981098.09+2598.85-1835.5-1671459+318074.39</f>
        <v>-288902.17</v>
      </c>
      <c r="J89" s="78"/>
      <c r="K89" s="77" t="s">
        <v>161</v>
      </c>
      <c r="L89" s="78"/>
      <c r="M89" s="79" t="n">
        <f aca="false">SUM(C89:I89)</f>
        <v>-104058.78</v>
      </c>
      <c r="N89" s="73"/>
      <c r="O89" s="80"/>
    </row>
    <row r="90" customFormat="false" ht="12.75" hidden="false" customHeight="false" outlineLevel="0" collapsed="false">
      <c r="A90" s="77" t="s">
        <v>178</v>
      </c>
      <c r="B90" s="78"/>
      <c r="C90" s="77" t="n">
        <v>4481039.99</v>
      </c>
      <c r="D90" s="78"/>
      <c r="E90" s="77"/>
      <c r="F90" s="74"/>
      <c r="G90" s="77"/>
      <c r="H90" s="78"/>
      <c r="I90" s="77" t="n">
        <f aca="false">-1007640-3473400+409000+195801.51</f>
        <v>-3876238.49</v>
      </c>
      <c r="J90" s="78"/>
      <c r="K90" s="77" t="s">
        <v>145</v>
      </c>
      <c r="L90" s="78"/>
      <c r="M90" s="79" t="n">
        <f aca="false">SUM(C90:I90)</f>
        <v>604801.5</v>
      </c>
      <c r="N90" s="73"/>
      <c r="O90" s="80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  <c r="BT90" s="93"/>
      <c r="BU90" s="93"/>
      <c r="BV90" s="93"/>
      <c r="BW90" s="93"/>
      <c r="BX90" s="93"/>
      <c r="BY90" s="93"/>
      <c r="BZ90" s="93"/>
      <c r="CA90" s="93"/>
      <c r="CB90" s="93"/>
      <c r="CC90" s="93"/>
      <c r="CD90" s="93"/>
      <c r="CE90" s="93"/>
      <c r="CF90" s="93"/>
      <c r="CG90" s="93"/>
      <c r="CH90" s="93"/>
      <c r="CI90" s="93"/>
      <c r="CJ90" s="93"/>
      <c r="CK90" s="93"/>
      <c r="CL90" s="93"/>
      <c r="CM90" s="93"/>
      <c r="CN90" s="93"/>
      <c r="CO90" s="93"/>
      <c r="CP90" s="93"/>
      <c r="CQ90" s="93"/>
      <c r="CR90" s="93"/>
      <c r="CS90" s="93"/>
      <c r="CT90" s="93"/>
      <c r="CU90" s="93"/>
      <c r="CV90" s="93"/>
      <c r="CW90" s="93"/>
      <c r="CX90" s="93"/>
      <c r="CY90" s="93"/>
      <c r="CZ90" s="93"/>
      <c r="DA90" s="93"/>
      <c r="DB90" s="93"/>
      <c r="DC90" s="93"/>
      <c r="DD90" s="93"/>
      <c r="DE90" s="93"/>
      <c r="DF90" s="93"/>
      <c r="DG90" s="93"/>
      <c r="DH90" s="93"/>
      <c r="DI90" s="93"/>
      <c r="DJ90" s="93"/>
      <c r="DK90" s="93"/>
      <c r="DL90" s="93"/>
      <c r="DM90" s="93"/>
      <c r="DN90" s="93"/>
      <c r="DO90" s="93"/>
      <c r="DP90" s="93"/>
      <c r="DQ90" s="93"/>
      <c r="DR90" s="93"/>
      <c r="DS90" s="93"/>
      <c r="DT90" s="93"/>
      <c r="DU90" s="93"/>
      <c r="DV90" s="93"/>
      <c r="DW90" s="93"/>
      <c r="DX90" s="93"/>
      <c r="DY90" s="93"/>
      <c r="DZ90" s="93"/>
      <c r="EA90" s="93"/>
      <c r="EB90" s="93"/>
      <c r="EC90" s="93"/>
      <c r="ED90" s="93"/>
      <c r="EE90" s="93"/>
      <c r="EF90" s="93"/>
      <c r="EG90" s="93"/>
      <c r="EH90" s="93"/>
      <c r="EI90" s="93"/>
      <c r="EJ90" s="93"/>
      <c r="EK90" s="93"/>
      <c r="EL90" s="93"/>
      <c r="EM90" s="93"/>
      <c r="EN90" s="93"/>
      <c r="EO90" s="93"/>
      <c r="EP90" s="93"/>
      <c r="EQ90" s="93"/>
      <c r="ER90" s="93"/>
      <c r="ES90" s="93"/>
      <c r="ET90" s="93"/>
      <c r="EU90" s="93"/>
      <c r="EV90" s="93"/>
      <c r="EW90" s="93"/>
      <c r="EX90" s="93"/>
      <c r="EY90" s="93"/>
      <c r="EZ90" s="93"/>
      <c r="FA90" s="93"/>
      <c r="FB90" s="93"/>
      <c r="FC90" s="93"/>
      <c r="FD90" s="93"/>
      <c r="FE90" s="93"/>
      <c r="FF90" s="93"/>
      <c r="FG90" s="93"/>
      <c r="FH90" s="93"/>
      <c r="FI90" s="93"/>
      <c r="FJ90" s="93"/>
      <c r="FK90" s="93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  <c r="FW90" s="93"/>
      <c r="FX90" s="93"/>
      <c r="FY90" s="93"/>
      <c r="FZ90" s="93"/>
      <c r="GA90" s="93"/>
      <c r="GB90" s="93"/>
      <c r="GC90" s="93"/>
      <c r="GD90" s="93"/>
      <c r="GE90" s="93"/>
      <c r="GF90" s="93"/>
      <c r="GG90" s="93"/>
      <c r="GH90" s="93"/>
      <c r="GI90" s="93"/>
      <c r="GJ90" s="93"/>
      <c r="GK90" s="93"/>
      <c r="GL90" s="93"/>
      <c r="GM90" s="93"/>
      <c r="GN90" s="93"/>
      <c r="GO90" s="93"/>
      <c r="GP90" s="93"/>
      <c r="GQ90" s="93"/>
      <c r="GR90" s="93"/>
      <c r="GS90" s="93"/>
      <c r="GT90" s="93"/>
      <c r="GU90" s="93"/>
      <c r="GV90" s="93"/>
      <c r="GW90" s="93"/>
      <c r="GX90" s="93"/>
      <c r="GY90" s="93"/>
      <c r="GZ90" s="93"/>
      <c r="HA90" s="93"/>
      <c r="HB90" s="93"/>
      <c r="HC90" s="93"/>
      <c r="HD90" s="93"/>
      <c r="HE90" s="93"/>
      <c r="HF90" s="93"/>
      <c r="HG90" s="93"/>
      <c r="HH90" s="93"/>
      <c r="HI90" s="93"/>
      <c r="HJ90" s="93"/>
      <c r="HK90" s="93"/>
      <c r="HL90" s="93"/>
      <c r="HM90" s="93"/>
      <c r="HN90" s="93"/>
      <c r="HO90" s="93"/>
      <c r="HP90" s="93"/>
      <c r="HQ90" s="93"/>
      <c r="HR90" s="93"/>
      <c r="HS90" s="93"/>
      <c r="HT90" s="93"/>
      <c r="HU90" s="93"/>
      <c r="HV90" s="93"/>
      <c r="HW90" s="93"/>
      <c r="HX90" s="93"/>
      <c r="HY90" s="93"/>
      <c r="HZ90" s="93"/>
      <c r="IA90" s="93"/>
      <c r="IB90" s="93"/>
      <c r="IC90" s="93"/>
      <c r="ID90" s="93"/>
      <c r="IE90" s="93"/>
      <c r="IF90" s="93"/>
      <c r="IG90" s="93"/>
      <c r="IH90" s="93"/>
      <c r="II90" s="93"/>
      <c r="IJ90" s="93"/>
      <c r="IK90" s="93"/>
      <c r="IL90" s="93"/>
      <c r="IM90" s="93"/>
      <c r="IN90" s="93"/>
      <c r="IO90" s="93"/>
      <c r="IP90" s="93"/>
      <c r="IQ90" s="93"/>
      <c r="IR90" s="93"/>
      <c r="IS90" s="93"/>
      <c r="IT90" s="93"/>
      <c r="IU90" s="93"/>
      <c r="IV90" s="93"/>
      <c r="IW90" s="93"/>
    </row>
    <row r="91" customFormat="false" ht="12.75" hidden="false" customHeight="false" outlineLevel="0" collapsed="false">
      <c r="A91" s="77" t="s">
        <v>179</v>
      </c>
      <c r="B91" s="78"/>
      <c r="C91" s="77" t="n">
        <v>-149200.28</v>
      </c>
      <c r="D91" s="78"/>
      <c r="E91" s="77"/>
      <c r="F91" s="74"/>
      <c r="G91" s="77" t="n">
        <f aca="false">-74295.59+204818.94+74295.59</f>
        <v>204818.94</v>
      </c>
      <c r="H91" s="78"/>
      <c r="I91" s="77" t="n">
        <v>168677</v>
      </c>
      <c r="J91" s="78"/>
      <c r="K91" s="77" t="s">
        <v>180</v>
      </c>
      <c r="L91" s="78"/>
      <c r="M91" s="79" t="n">
        <f aca="false">SUM(C91:I91)</f>
        <v>224295.66</v>
      </c>
      <c r="N91" s="73"/>
      <c r="O91" s="80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  <c r="BT91" s="93"/>
      <c r="BU91" s="93"/>
      <c r="BV91" s="93"/>
      <c r="BW91" s="93"/>
      <c r="BX91" s="93"/>
      <c r="BY91" s="93"/>
      <c r="BZ91" s="93"/>
      <c r="CA91" s="93"/>
      <c r="CB91" s="93"/>
      <c r="CC91" s="93"/>
      <c r="CD91" s="93"/>
      <c r="CE91" s="93"/>
      <c r="CF91" s="93"/>
      <c r="CG91" s="93"/>
      <c r="CH91" s="93"/>
      <c r="CI91" s="93"/>
      <c r="CJ91" s="93"/>
      <c r="CK91" s="93"/>
      <c r="CL91" s="93"/>
      <c r="CM91" s="93"/>
      <c r="CN91" s="93"/>
      <c r="CO91" s="93"/>
      <c r="CP91" s="93"/>
      <c r="CQ91" s="93"/>
      <c r="CR91" s="93"/>
      <c r="CS91" s="93"/>
      <c r="CT91" s="93"/>
      <c r="CU91" s="93"/>
      <c r="CV91" s="93"/>
      <c r="CW91" s="93"/>
      <c r="CX91" s="93"/>
      <c r="CY91" s="93"/>
      <c r="CZ91" s="93"/>
      <c r="DA91" s="93"/>
      <c r="DB91" s="93"/>
      <c r="DC91" s="93"/>
      <c r="DD91" s="93"/>
      <c r="DE91" s="93"/>
      <c r="DF91" s="93"/>
      <c r="DG91" s="93"/>
      <c r="DH91" s="93"/>
      <c r="DI91" s="93"/>
      <c r="DJ91" s="93"/>
      <c r="DK91" s="93"/>
      <c r="DL91" s="93"/>
      <c r="DM91" s="93"/>
      <c r="DN91" s="93"/>
      <c r="DO91" s="93"/>
      <c r="DP91" s="93"/>
      <c r="DQ91" s="93"/>
      <c r="DR91" s="93"/>
      <c r="DS91" s="93"/>
      <c r="DT91" s="93"/>
      <c r="DU91" s="93"/>
      <c r="DV91" s="93"/>
      <c r="DW91" s="93"/>
      <c r="DX91" s="93"/>
      <c r="DY91" s="93"/>
      <c r="DZ91" s="93"/>
      <c r="EA91" s="93"/>
      <c r="EB91" s="93"/>
      <c r="EC91" s="93"/>
      <c r="ED91" s="93"/>
      <c r="EE91" s="93"/>
      <c r="EF91" s="93"/>
      <c r="EG91" s="93"/>
      <c r="EH91" s="93"/>
      <c r="EI91" s="93"/>
      <c r="EJ91" s="93"/>
      <c r="EK91" s="93"/>
      <c r="EL91" s="93"/>
      <c r="EM91" s="93"/>
      <c r="EN91" s="93"/>
      <c r="EO91" s="93"/>
      <c r="EP91" s="93"/>
      <c r="EQ91" s="93"/>
      <c r="ER91" s="93"/>
      <c r="ES91" s="93"/>
      <c r="ET91" s="93"/>
      <c r="EU91" s="93"/>
      <c r="EV91" s="93"/>
      <c r="EW91" s="93"/>
      <c r="EX91" s="93"/>
      <c r="EY91" s="93"/>
      <c r="EZ91" s="93"/>
      <c r="FA91" s="93"/>
      <c r="FB91" s="93"/>
      <c r="FC91" s="93"/>
      <c r="FD91" s="93"/>
      <c r="FE91" s="93"/>
      <c r="FF91" s="93"/>
      <c r="FG91" s="93"/>
      <c r="FH91" s="93"/>
      <c r="FI91" s="93"/>
      <c r="FJ91" s="93"/>
      <c r="FK91" s="93"/>
      <c r="FL91" s="93"/>
      <c r="FM91" s="93"/>
      <c r="FN91" s="93"/>
      <c r="FO91" s="93"/>
      <c r="FP91" s="93"/>
      <c r="FQ91" s="93"/>
      <c r="FR91" s="93"/>
      <c r="FS91" s="93"/>
      <c r="FT91" s="93"/>
      <c r="FU91" s="93"/>
      <c r="FV91" s="93"/>
      <c r="FW91" s="93"/>
      <c r="FX91" s="93"/>
      <c r="FY91" s="93"/>
      <c r="FZ91" s="93"/>
      <c r="GA91" s="93"/>
      <c r="GB91" s="93"/>
      <c r="GC91" s="93"/>
      <c r="GD91" s="93"/>
      <c r="GE91" s="93"/>
      <c r="GF91" s="93"/>
      <c r="GG91" s="93"/>
      <c r="GH91" s="93"/>
      <c r="GI91" s="93"/>
      <c r="GJ91" s="93"/>
      <c r="GK91" s="93"/>
      <c r="GL91" s="93"/>
      <c r="GM91" s="93"/>
      <c r="GN91" s="93"/>
      <c r="GO91" s="93"/>
      <c r="GP91" s="93"/>
      <c r="GQ91" s="93"/>
      <c r="GR91" s="93"/>
      <c r="GS91" s="93"/>
      <c r="GT91" s="93"/>
      <c r="GU91" s="93"/>
      <c r="GV91" s="93"/>
      <c r="GW91" s="93"/>
      <c r="GX91" s="93"/>
      <c r="GY91" s="93"/>
      <c r="GZ91" s="93"/>
      <c r="HA91" s="93"/>
      <c r="HB91" s="93"/>
      <c r="HC91" s="93"/>
      <c r="HD91" s="93"/>
      <c r="HE91" s="93"/>
      <c r="HF91" s="93"/>
      <c r="HG91" s="93"/>
      <c r="HH91" s="93"/>
      <c r="HI91" s="93"/>
      <c r="HJ91" s="93"/>
      <c r="HK91" s="93"/>
      <c r="HL91" s="93"/>
      <c r="HM91" s="93"/>
      <c r="HN91" s="93"/>
      <c r="HO91" s="93"/>
      <c r="HP91" s="93"/>
      <c r="HQ91" s="93"/>
      <c r="HR91" s="93"/>
      <c r="HS91" s="93"/>
      <c r="HT91" s="93"/>
      <c r="HU91" s="93"/>
      <c r="HV91" s="93"/>
      <c r="HW91" s="93"/>
      <c r="HX91" s="93"/>
      <c r="HY91" s="93"/>
      <c r="HZ91" s="93"/>
      <c r="IA91" s="93"/>
      <c r="IB91" s="93"/>
      <c r="IC91" s="93"/>
      <c r="ID91" s="93"/>
      <c r="IE91" s="93"/>
      <c r="IF91" s="93"/>
      <c r="IG91" s="93"/>
      <c r="IH91" s="93"/>
      <c r="II91" s="93"/>
      <c r="IJ91" s="93"/>
      <c r="IK91" s="93"/>
      <c r="IL91" s="93"/>
      <c r="IM91" s="93"/>
      <c r="IN91" s="93"/>
      <c r="IO91" s="93"/>
      <c r="IP91" s="93"/>
      <c r="IQ91" s="93"/>
      <c r="IR91" s="93"/>
      <c r="IS91" s="93"/>
      <c r="IT91" s="93"/>
      <c r="IU91" s="93"/>
      <c r="IV91" s="93"/>
      <c r="IW91" s="93"/>
    </row>
    <row r="92" customFormat="false" ht="12.75" hidden="false" customHeight="false" outlineLevel="0" collapsed="false">
      <c r="A92" s="77" t="s">
        <v>181</v>
      </c>
      <c r="B92" s="78"/>
      <c r="C92" s="77" t="n">
        <v>-82916.1</v>
      </c>
      <c r="D92" s="78"/>
      <c r="E92" s="77"/>
      <c r="F92" s="74"/>
      <c r="G92" s="77" t="n">
        <f aca="false">-225138.12-541464.72+225138.12</f>
        <v>-541464.72</v>
      </c>
      <c r="H92" s="78"/>
      <c r="I92" s="77" t="n">
        <f aca="false">4481040+294570</f>
        <v>4775610</v>
      </c>
      <c r="J92" s="78"/>
      <c r="K92" s="77" t="s">
        <v>145</v>
      </c>
      <c r="L92" s="78"/>
      <c r="M92" s="79" t="n">
        <f aca="false">SUM(C92:I92)</f>
        <v>4151229.18</v>
      </c>
      <c r="N92" s="73"/>
      <c r="O92" s="80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3"/>
      <c r="BU92" s="93"/>
      <c r="BV92" s="93"/>
      <c r="BW92" s="93"/>
      <c r="BX92" s="93"/>
      <c r="BY92" s="93"/>
      <c r="BZ92" s="93"/>
      <c r="CA92" s="93"/>
      <c r="CB92" s="93"/>
      <c r="CC92" s="93"/>
      <c r="CD92" s="93"/>
      <c r="CE92" s="93"/>
      <c r="CF92" s="93"/>
      <c r="CG92" s="93"/>
      <c r="CH92" s="93"/>
      <c r="CI92" s="93"/>
      <c r="CJ92" s="93"/>
      <c r="CK92" s="93"/>
      <c r="CL92" s="93"/>
      <c r="CM92" s="93"/>
      <c r="CN92" s="93"/>
      <c r="CO92" s="93"/>
      <c r="CP92" s="93"/>
      <c r="CQ92" s="93"/>
      <c r="CR92" s="93"/>
      <c r="CS92" s="93"/>
      <c r="CT92" s="93"/>
      <c r="CU92" s="93"/>
      <c r="CV92" s="93"/>
      <c r="CW92" s="93"/>
      <c r="CX92" s="93"/>
      <c r="CY92" s="93"/>
      <c r="CZ92" s="93"/>
      <c r="DA92" s="93"/>
      <c r="DB92" s="93"/>
      <c r="DC92" s="93"/>
      <c r="DD92" s="93"/>
      <c r="DE92" s="93"/>
      <c r="DF92" s="93"/>
      <c r="DG92" s="93"/>
      <c r="DH92" s="93"/>
      <c r="DI92" s="93"/>
      <c r="DJ92" s="93"/>
      <c r="DK92" s="93"/>
      <c r="DL92" s="93"/>
      <c r="DM92" s="93"/>
      <c r="DN92" s="93"/>
      <c r="DO92" s="93"/>
      <c r="DP92" s="93"/>
      <c r="DQ92" s="93"/>
      <c r="DR92" s="93"/>
      <c r="DS92" s="93"/>
      <c r="DT92" s="93"/>
      <c r="DU92" s="93"/>
      <c r="DV92" s="93"/>
      <c r="DW92" s="93"/>
      <c r="DX92" s="93"/>
      <c r="DY92" s="93"/>
      <c r="DZ92" s="93"/>
      <c r="EA92" s="93"/>
      <c r="EB92" s="93"/>
      <c r="EC92" s="93"/>
      <c r="ED92" s="93"/>
      <c r="EE92" s="93"/>
      <c r="EF92" s="93"/>
      <c r="EG92" s="93"/>
      <c r="EH92" s="93"/>
      <c r="EI92" s="93"/>
      <c r="EJ92" s="93"/>
      <c r="EK92" s="93"/>
      <c r="EL92" s="93"/>
      <c r="EM92" s="93"/>
      <c r="EN92" s="93"/>
      <c r="EO92" s="93"/>
      <c r="EP92" s="93"/>
      <c r="EQ92" s="93"/>
      <c r="ER92" s="93"/>
      <c r="ES92" s="93"/>
      <c r="ET92" s="93"/>
      <c r="EU92" s="93"/>
      <c r="EV92" s="93"/>
      <c r="EW92" s="93"/>
      <c r="EX92" s="93"/>
      <c r="EY92" s="93"/>
      <c r="EZ92" s="93"/>
      <c r="FA92" s="93"/>
      <c r="FB92" s="93"/>
      <c r="FC92" s="93"/>
      <c r="FD92" s="93"/>
      <c r="FE92" s="93"/>
      <c r="FF92" s="93"/>
      <c r="FG92" s="93"/>
      <c r="FH92" s="93"/>
      <c r="FI92" s="93"/>
      <c r="FJ92" s="93"/>
      <c r="FK92" s="93"/>
      <c r="FL92" s="93"/>
      <c r="FM92" s="93"/>
      <c r="FN92" s="93"/>
      <c r="FO92" s="93"/>
      <c r="FP92" s="93"/>
      <c r="FQ92" s="93"/>
      <c r="FR92" s="93"/>
      <c r="FS92" s="93"/>
      <c r="FT92" s="93"/>
      <c r="FU92" s="93"/>
      <c r="FV92" s="93"/>
      <c r="FW92" s="93"/>
      <c r="FX92" s="93"/>
      <c r="FY92" s="93"/>
      <c r="FZ92" s="93"/>
      <c r="GA92" s="93"/>
      <c r="GB92" s="93"/>
      <c r="GC92" s="93"/>
      <c r="GD92" s="93"/>
      <c r="GE92" s="93"/>
      <c r="GF92" s="93"/>
      <c r="GG92" s="93"/>
      <c r="GH92" s="93"/>
      <c r="GI92" s="93"/>
      <c r="GJ92" s="93"/>
      <c r="GK92" s="93"/>
      <c r="GL92" s="93"/>
      <c r="GM92" s="93"/>
      <c r="GN92" s="93"/>
      <c r="GO92" s="93"/>
      <c r="GP92" s="93"/>
      <c r="GQ92" s="93"/>
      <c r="GR92" s="93"/>
      <c r="GS92" s="93"/>
      <c r="GT92" s="93"/>
      <c r="GU92" s="93"/>
      <c r="GV92" s="93"/>
      <c r="GW92" s="93"/>
      <c r="GX92" s="93"/>
      <c r="GY92" s="93"/>
      <c r="GZ92" s="93"/>
      <c r="HA92" s="93"/>
      <c r="HB92" s="93"/>
      <c r="HC92" s="93"/>
      <c r="HD92" s="93"/>
      <c r="HE92" s="93"/>
      <c r="HF92" s="93"/>
      <c r="HG92" s="93"/>
      <c r="HH92" s="93"/>
      <c r="HI92" s="93"/>
      <c r="HJ92" s="93"/>
      <c r="HK92" s="93"/>
      <c r="HL92" s="93"/>
      <c r="HM92" s="93"/>
      <c r="HN92" s="93"/>
      <c r="HO92" s="93"/>
      <c r="HP92" s="93"/>
      <c r="HQ92" s="93"/>
      <c r="HR92" s="93"/>
      <c r="HS92" s="93"/>
      <c r="HT92" s="93"/>
      <c r="HU92" s="93"/>
      <c r="HV92" s="93"/>
      <c r="HW92" s="93"/>
      <c r="HX92" s="93"/>
      <c r="HY92" s="93"/>
      <c r="HZ92" s="93"/>
      <c r="IA92" s="93"/>
      <c r="IB92" s="93"/>
      <c r="IC92" s="93"/>
      <c r="ID92" s="93"/>
      <c r="IE92" s="93"/>
      <c r="IF92" s="93"/>
      <c r="IG92" s="93"/>
      <c r="IH92" s="93"/>
      <c r="II92" s="93"/>
      <c r="IJ92" s="93"/>
      <c r="IK92" s="93"/>
      <c r="IL92" s="93"/>
      <c r="IM92" s="93"/>
      <c r="IN92" s="93"/>
      <c r="IO92" s="93"/>
      <c r="IP92" s="93"/>
      <c r="IQ92" s="93"/>
      <c r="IR92" s="93"/>
      <c r="IS92" s="93"/>
      <c r="IT92" s="93"/>
      <c r="IU92" s="93"/>
      <c r="IV92" s="93"/>
      <c r="IW92" s="93"/>
    </row>
    <row r="93" customFormat="false" ht="12.75" hidden="false" customHeight="false" outlineLevel="0" collapsed="false">
      <c r="A93" s="77" t="s">
        <v>182</v>
      </c>
      <c r="B93" s="78"/>
      <c r="C93" s="77" t="n">
        <v>0</v>
      </c>
      <c r="D93" s="78"/>
      <c r="E93" s="77" t="n">
        <v>-4145520</v>
      </c>
      <c r="F93" s="74"/>
      <c r="G93" s="77"/>
      <c r="H93" s="78"/>
      <c r="I93" s="77" t="n">
        <f aca="false">1007640.12+5662678.75+197578.02-7782467+5124744.26</f>
        <v>4210174.15</v>
      </c>
      <c r="J93" s="78"/>
      <c r="K93" s="77" t="s">
        <v>183</v>
      </c>
      <c r="L93" s="78"/>
      <c r="M93" s="79" t="n">
        <f aca="false">SUM(C93:I93)</f>
        <v>64654.1499999994</v>
      </c>
      <c r="N93" s="73"/>
      <c r="O93" s="80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3"/>
      <c r="BU93" s="93"/>
      <c r="BV93" s="93"/>
      <c r="BW93" s="93"/>
      <c r="BX93" s="93"/>
      <c r="BY93" s="93"/>
      <c r="BZ93" s="93"/>
      <c r="CA93" s="93"/>
      <c r="CB93" s="93"/>
      <c r="CC93" s="93"/>
      <c r="CD93" s="93"/>
      <c r="CE93" s="93"/>
      <c r="CF93" s="93"/>
      <c r="CG93" s="93"/>
      <c r="CH93" s="93"/>
      <c r="CI93" s="93"/>
      <c r="CJ93" s="93"/>
      <c r="CK93" s="93"/>
      <c r="CL93" s="93"/>
      <c r="CM93" s="93"/>
      <c r="CN93" s="93"/>
      <c r="CO93" s="93"/>
      <c r="CP93" s="93"/>
      <c r="CQ93" s="93"/>
      <c r="CR93" s="93"/>
      <c r="CS93" s="93"/>
      <c r="CT93" s="93"/>
      <c r="CU93" s="93"/>
      <c r="CV93" s="93"/>
      <c r="CW93" s="93"/>
      <c r="CX93" s="93"/>
      <c r="CY93" s="93"/>
      <c r="CZ93" s="93"/>
      <c r="DA93" s="93"/>
      <c r="DB93" s="93"/>
      <c r="DC93" s="93"/>
      <c r="DD93" s="93"/>
      <c r="DE93" s="93"/>
      <c r="DF93" s="93"/>
      <c r="DG93" s="93"/>
      <c r="DH93" s="93"/>
      <c r="DI93" s="93"/>
      <c r="DJ93" s="93"/>
      <c r="DK93" s="93"/>
      <c r="DL93" s="93"/>
      <c r="DM93" s="93"/>
      <c r="DN93" s="93"/>
      <c r="DO93" s="93"/>
      <c r="DP93" s="93"/>
      <c r="DQ93" s="93"/>
      <c r="DR93" s="93"/>
      <c r="DS93" s="93"/>
      <c r="DT93" s="93"/>
      <c r="DU93" s="93"/>
      <c r="DV93" s="93"/>
      <c r="DW93" s="93"/>
      <c r="DX93" s="93"/>
      <c r="DY93" s="93"/>
      <c r="DZ93" s="93"/>
      <c r="EA93" s="93"/>
      <c r="EB93" s="93"/>
      <c r="EC93" s="93"/>
      <c r="ED93" s="93"/>
      <c r="EE93" s="93"/>
      <c r="EF93" s="93"/>
      <c r="EG93" s="93"/>
      <c r="EH93" s="93"/>
      <c r="EI93" s="93"/>
      <c r="EJ93" s="93"/>
      <c r="EK93" s="93"/>
      <c r="EL93" s="93"/>
      <c r="EM93" s="93"/>
      <c r="EN93" s="93"/>
      <c r="EO93" s="93"/>
      <c r="EP93" s="93"/>
      <c r="EQ93" s="93"/>
      <c r="ER93" s="93"/>
      <c r="ES93" s="93"/>
      <c r="ET93" s="93"/>
      <c r="EU93" s="93"/>
      <c r="EV93" s="93"/>
      <c r="EW93" s="93"/>
      <c r="EX93" s="93"/>
      <c r="EY93" s="93"/>
      <c r="EZ93" s="93"/>
      <c r="FA93" s="93"/>
      <c r="FB93" s="93"/>
      <c r="FC93" s="93"/>
      <c r="FD93" s="93"/>
      <c r="FE93" s="93"/>
      <c r="FF93" s="93"/>
      <c r="FG93" s="93"/>
      <c r="FH93" s="93"/>
      <c r="FI93" s="93"/>
      <c r="FJ93" s="93"/>
      <c r="FK93" s="93"/>
      <c r="FL93" s="93"/>
      <c r="FM93" s="93"/>
      <c r="FN93" s="93"/>
      <c r="FO93" s="93"/>
      <c r="FP93" s="93"/>
      <c r="FQ93" s="93"/>
      <c r="FR93" s="93"/>
      <c r="FS93" s="93"/>
      <c r="FT93" s="93"/>
      <c r="FU93" s="93"/>
      <c r="FV93" s="93"/>
      <c r="FW93" s="93"/>
      <c r="FX93" s="93"/>
      <c r="FY93" s="93"/>
      <c r="FZ93" s="93"/>
      <c r="GA93" s="93"/>
      <c r="GB93" s="93"/>
      <c r="GC93" s="93"/>
      <c r="GD93" s="93"/>
      <c r="GE93" s="93"/>
      <c r="GF93" s="93"/>
      <c r="GG93" s="93"/>
      <c r="GH93" s="93"/>
      <c r="GI93" s="93"/>
      <c r="GJ93" s="93"/>
      <c r="GK93" s="93"/>
      <c r="GL93" s="93"/>
      <c r="GM93" s="93"/>
      <c r="GN93" s="93"/>
      <c r="GO93" s="93"/>
      <c r="GP93" s="93"/>
      <c r="GQ93" s="93"/>
      <c r="GR93" s="93"/>
      <c r="GS93" s="93"/>
      <c r="GT93" s="93"/>
      <c r="GU93" s="93"/>
      <c r="GV93" s="93"/>
      <c r="GW93" s="93"/>
      <c r="GX93" s="93"/>
      <c r="GY93" s="93"/>
      <c r="GZ93" s="93"/>
      <c r="HA93" s="93"/>
      <c r="HB93" s="93"/>
      <c r="HC93" s="93"/>
      <c r="HD93" s="93"/>
      <c r="HE93" s="93"/>
      <c r="HF93" s="93"/>
      <c r="HG93" s="93"/>
      <c r="HH93" s="93"/>
      <c r="HI93" s="93"/>
      <c r="HJ93" s="93"/>
      <c r="HK93" s="93"/>
      <c r="HL93" s="93"/>
      <c r="HM93" s="93"/>
      <c r="HN93" s="93"/>
      <c r="HO93" s="93"/>
      <c r="HP93" s="93"/>
      <c r="HQ93" s="93"/>
      <c r="HR93" s="93"/>
      <c r="HS93" s="93"/>
      <c r="HT93" s="93"/>
      <c r="HU93" s="93"/>
      <c r="HV93" s="93"/>
      <c r="HW93" s="93"/>
      <c r="HX93" s="93"/>
      <c r="HY93" s="93"/>
      <c r="HZ93" s="93"/>
      <c r="IA93" s="93"/>
      <c r="IB93" s="93"/>
      <c r="IC93" s="93"/>
      <c r="ID93" s="93"/>
      <c r="IE93" s="93"/>
      <c r="IF93" s="93"/>
      <c r="IG93" s="93"/>
      <c r="IH93" s="93"/>
      <c r="II93" s="93"/>
      <c r="IJ93" s="93"/>
      <c r="IK93" s="93"/>
      <c r="IL93" s="93"/>
      <c r="IM93" s="93"/>
      <c r="IN93" s="93"/>
      <c r="IO93" s="93"/>
      <c r="IP93" s="93"/>
      <c r="IQ93" s="93"/>
      <c r="IR93" s="93"/>
      <c r="IS93" s="93"/>
      <c r="IT93" s="93"/>
      <c r="IU93" s="93"/>
      <c r="IV93" s="93"/>
      <c r="IW93" s="93"/>
    </row>
    <row r="94" customFormat="false" ht="12.75" hidden="false" customHeight="false" outlineLevel="0" collapsed="false">
      <c r="A94" s="77" t="s">
        <v>184</v>
      </c>
      <c r="B94" s="78"/>
      <c r="C94" s="77" t="n">
        <v>-5000000</v>
      </c>
      <c r="D94" s="78"/>
      <c r="E94" s="77"/>
      <c r="F94" s="74"/>
      <c r="G94" s="77"/>
      <c r="H94" s="78"/>
      <c r="I94" s="77" t="n">
        <v>5000000</v>
      </c>
      <c r="J94" s="78"/>
      <c r="K94" s="77" t="s">
        <v>185</v>
      </c>
      <c r="L94" s="78"/>
      <c r="M94" s="79" t="n">
        <f aca="false">SUM(C94:I94)</f>
        <v>0</v>
      </c>
      <c r="N94" s="73"/>
      <c r="O94" s="80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  <c r="BT94" s="93"/>
      <c r="BU94" s="93"/>
      <c r="BV94" s="93"/>
      <c r="BW94" s="93"/>
      <c r="BX94" s="93"/>
      <c r="BY94" s="93"/>
      <c r="BZ94" s="93"/>
      <c r="CA94" s="93"/>
      <c r="CB94" s="93"/>
      <c r="CC94" s="93"/>
      <c r="CD94" s="93"/>
      <c r="CE94" s="93"/>
      <c r="CF94" s="93"/>
      <c r="CG94" s="93"/>
      <c r="CH94" s="93"/>
      <c r="CI94" s="93"/>
      <c r="CJ94" s="93"/>
      <c r="CK94" s="93"/>
      <c r="CL94" s="93"/>
      <c r="CM94" s="93"/>
      <c r="CN94" s="93"/>
      <c r="CO94" s="93"/>
      <c r="CP94" s="93"/>
      <c r="CQ94" s="93"/>
      <c r="CR94" s="93"/>
      <c r="CS94" s="93"/>
      <c r="CT94" s="93"/>
      <c r="CU94" s="93"/>
      <c r="CV94" s="93"/>
      <c r="CW94" s="93"/>
      <c r="CX94" s="93"/>
      <c r="CY94" s="93"/>
      <c r="CZ94" s="93"/>
      <c r="DA94" s="93"/>
      <c r="DB94" s="93"/>
      <c r="DC94" s="93"/>
      <c r="DD94" s="93"/>
      <c r="DE94" s="93"/>
      <c r="DF94" s="93"/>
      <c r="DG94" s="93"/>
      <c r="DH94" s="93"/>
      <c r="DI94" s="93"/>
      <c r="DJ94" s="93"/>
      <c r="DK94" s="93"/>
      <c r="DL94" s="93"/>
      <c r="DM94" s="93"/>
      <c r="DN94" s="93"/>
      <c r="DO94" s="93"/>
      <c r="DP94" s="93"/>
      <c r="DQ94" s="93"/>
      <c r="DR94" s="93"/>
      <c r="DS94" s="93"/>
      <c r="DT94" s="93"/>
      <c r="DU94" s="93"/>
      <c r="DV94" s="93"/>
      <c r="DW94" s="93"/>
      <c r="DX94" s="93"/>
      <c r="DY94" s="93"/>
      <c r="DZ94" s="93"/>
      <c r="EA94" s="93"/>
      <c r="EB94" s="93"/>
      <c r="EC94" s="93"/>
      <c r="ED94" s="93"/>
      <c r="EE94" s="93"/>
      <c r="EF94" s="93"/>
      <c r="EG94" s="93"/>
      <c r="EH94" s="93"/>
      <c r="EI94" s="93"/>
      <c r="EJ94" s="93"/>
      <c r="EK94" s="93"/>
      <c r="EL94" s="93"/>
      <c r="EM94" s="93"/>
      <c r="EN94" s="93"/>
      <c r="EO94" s="93"/>
      <c r="EP94" s="93"/>
      <c r="EQ94" s="93"/>
      <c r="ER94" s="93"/>
      <c r="ES94" s="93"/>
      <c r="ET94" s="93"/>
      <c r="EU94" s="93"/>
      <c r="EV94" s="93"/>
      <c r="EW94" s="93"/>
      <c r="EX94" s="93"/>
      <c r="EY94" s="93"/>
      <c r="EZ94" s="93"/>
      <c r="FA94" s="93"/>
      <c r="FB94" s="93"/>
      <c r="FC94" s="93"/>
      <c r="FD94" s="93"/>
      <c r="FE94" s="93"/>
      <c r="FF94" s="93"/>
      <c r="FG94" s="93"/>
      <c r="FH94" s="93"/>
      <c r="FI94" s="93"/>
      <c r="FJ94" s="93"/>
      <c r="FK94" s="93"/>
      <c r="FL94" s="93"/>
      <c r="FM94" s="93"/>
      <c r="FN94" s="93"/>
      <c r="FO94" s="93"/>
      <c r="FP94" s="93"/>
      <c r="FQ94" s="93"/>
      <c r="FR94" s="93"/>
      <c r="FS94" s="93"/>
      <c r="FT94" s="93"/>
      <c r="FU94" s="93"/>
      <c r="FV94" s="93"/>
      <c r="FW94" s="93"/>
      <c r="FX94" s="93"/>
      <c r="FY94" s="93"/>
      <c r="FZ94" s="93"/>
      <c r="GA94" s="93"/>
      <c r="GB94" s="93"/>
      <c r="GC94" s="93"/>
      <c r="GD94" s="93"/>
      <c r="GE94" s="93"/>
      <c r="GF94" s="93"/>
      <c r="GG94" s="93"/>
      <c r="GH94" s="93"/>
      <c r="GI94" s="93"/>
      <c r="GJ94" s="93"/>
      <c r="GK94" s="93"/>
      <c r="GL94" s="93"/>
      <c r="GM94" s="93"/>
      <c r="GN94" s="93"/>
      <c r="GO94" s="93"/>
      <c r="GP94" s="93"/>
      <c r="GQ94" s="93"/>
      <c r="GR94" s="93"/>
      <c r="GS94" s="93"/>
      <c r="GT94" s="93"/>
      <c r="GU94" s="93"/>
      <c r="GV94" s="93"/>
      <c r="GW94" s="93"/>
      <c r="GX94" s="93"/>
      <c r="GY94" s="93"/>
      <c r="GZ94" s="93"/>
      <c r="HA94" s="93"/>
      <c r="HB94" s="93"/>
      <c r="HC94" s="93"/>
      <c r="HD94" s="93"/>
      <c r="HE94" s="93"/>
      <c r="HF94" s="93"/>
      <c r="HG94" s="93"/>
      <c r="HH94" s="93"/>
      <c r="HI94" s="93"/>
      <c r="HJ94" s="93"/>
      <c r="HK94" s="93"/>
      <c r="HL94" s="93"/>
      <c r="HM94" s="93"/>
      <c r="HN94" s="93"/>
      <c r="HO94" s="93"/>
      <c r="HP94" s="93"/>
      <c r="HQ94" s="93"/>
      <c r="HR94" s="93"/>
      <c r="HS94" s="93"/>
      <c r="HT94" s="93"/>
      <c r="HU94" s="93"/>
      <c r="HV94" s="93"/>
      <c r="HW94" s="93"/>
      <c r="HX94" s="93"/>
      <c r="HY94" s="93"/>
      <c r="HZ94" s="93"/>
      <c r="IA94" s="93"/>
      <c r="IB94" s="93"/>
      <c r="IC94" s="93"/>
      <c r="ID94" s="93"/>
      <c r="IE94" s="93"/>
      <c r="IF94" s="93"/>
      <c r="IG94" s="93"/>
      <c r="IH94" s="93"/>
      <c r="II94" s="93"/>
      <c r="IJ94" s="93"/>
      <c r="IK94" s="93"/>
      <c r="IL94" s="93"/>
      <c r="IM94" s="93"/>
      <c r="IN94" s="93"/>
      <c r="IO94" s="93"/>
      <c r="IP94" s="93"/>
      <c r="IQ94" s="93"/>
      <c r="IR94" s="93"/>
      <c r="IS94" s="93"/>
      <c r="IT94" s="93"/>
      <c r="IU94" s="93"/>
      <c r="IV94" s="93"/>
      <c r="IW94" s="93"/>
    </row>
    <row r="95" customFormat="false" ht="12.75" hidden="false" customHeight="false" outlineLevel="0" collapsed="false">
      <c r="A95" s="77" t="s">
        <v>186</v>
      </c>
      <c r="B95" s="78"/>
      <c r="C95" s="77" t="n">
        <v>-31910438</v>
      </c>
      <c r="D95" s="78"/>
      <c r="E95" s="77"/>
      <c r="F95" s="74"/>
      <c r="G95" s="77" t="n">
        <v>-11911868</v>
      </c>
      <c r="H95" s="78"/>
      <c r="I95" s="99" t="n">
        <v>43822306</v>
      </c>
      <c r="J95" s="78"/>
      <c r="K95" s="77" t="s">
        <v>145</v>
      </c>
      <c r="L95" s="78"/>
      <c r="M95" s="79" t="n">
        <f aca="false">SUM(C95:I95)</f>
        <v>0</v>
      </c>
      <c r="N95" s="73"/>
      <c r="O95" s="80" t="s">
        <v>187</v>
      </c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3"/>
      <c r="BU95" s="93"/>
      <c r="BV95" s="93"/>
      <c r="BW95" s="93"/>
      <c r="BX95" s="93"/>
      <c r="BY95" s="93"/>
      <c r="BZ95" s="93"/>
      <c r="CA95" s="93"/>
      <c r="CB95" s="93"/>
      <c r="CC95" s="93"/>
      <c r="CD95" s="93"/>
      <c r="CE95" s="93"/>
      <c r="CF95" s="93"/>
      <c r="CG95" s="93"/>
      <c r="CH95" s="93"/>
      <c r="CI95" s="93"/>
      <c r="CJ95" s="93"/>
      <c r="CK95" s="93"/>
      <c r="CL95" s="93"/>
      <c r="CM95" s="93"/>
      <c r="CN95" s="93"/>
      <c r="CO95" s="93"/>
      <c r="CP95" s="93"/>
      <c r="CQ95" s="93"/>
      <c r="CR95" s="93"/>
      <c r="CS95" s="93"/>
      <c r="CT95" s="93"/>
      <c r="CU95" s="93"/>
      <c r="CV95" s="93"/>
      <c r="CW95" s="93"/>
      <c r="CX95" s="93"/>
      <c r="CY95" s="93"/>
      <c r="CZ95" s="93"/>
      <c r="DA95" s="93"/>
      <c r="DB95" s="93"/>
      <c r="DC95" s="93"/>
      <c r="DD95" s="93"/>
      <c r="DE95" s="93"/>
      <c r="DF95" s="93"/>
      <c r="DG95" s="93"/>
      <c r="DH95" s="93"/>
      <c r="DI95" s="93"/>
      <c r="DJ95" s="93"/>
      <c r="DK95" s="93"/>
      <c r="DL95" s="93"/>
      <c r="DM95" s="93"/>
      <c r="DN95" s="93"/>
      <c r="DO95" s="93"/>
      <c r="DP95" s="93"/>
      <c r="DQ95" s="93"/>
      <c r="DR95" s="93"/>
      <c r="DS95" s="93"/>
      <c r="DT95" s="93"/>
      <c r="DU95" s="93"/>
      <c r="DV95" s="93"/>
      <c r="DW95" s="93"/>
      <c r="DX95" s="93"/>
      <c r="DY95" s="93"/>
      <c r="DZ95" s="93"/>
      <c r="EA95" s="93"/>
      <c r="EB95" s="93"/>
      <c r="EC95" s="93"/>
      <c r="ED95" s="93"/>
      <c r="EE95" s="93"/>
      <c r="EF95" s="93"/>
      <c r="EG95" s="93"/>
      <c r="EH95" s="93"/>
      <c r="EI95" s="93"/>
      <c r="EJ95" s="93"/>
      <c r="EK95" s="93"/>
      <c r="EL95" s="93"/>
      <c r="EM95" s="93"/>
      <c r="EN95" s="93"/>
      <c r="EO95" s="93"/>
      <c r="EP95" s="93"/>
      <c r="EQ95" s="93"/>
      <c r="ER95" s="93"/>
      <c r="ES95" s="93"/>
      <c r="ET95" s="93"/>
      <c r="EU95" s="93"/>
      <c r="EV95" s="93"/>
      <c r="EW95" s="93"/>
      <c r="EX95" s="93"/>
      <c r="EY95" s="93"/>
      <c r="EZ95" s="93"/>
      <c r="FA95" s="93"/>
      <c r="FB95" s="93"/>
      <c r="FC95" s="93"/>
      <c r="FD95" s="93"/>
      <c r="FE95" s="93"/>
      <c r="FF95" s="93"/>
      <c r="FG95" s="93"/>
      <c r="FH95" s="93"/>
      <c r="FI95" s="93"/>
      <c r="FJ95" s="93"/>
      <c r="FK95" s="93"/>
      <c r="FL95" s="93"/>
      <c r="FM95" s="93"/>
      <c r="FN95" s="93"/>
      <c r="FO95" s="93"/>
      <c r="FP95" s="93"/>
      <c r="FQ95" s="93"/>
      <c r="FR95" s="93"/>
      <c r="FS95" s="93"/>
      <c r="FT95" s="93"/>
      <c r="FU95" s="93"/>
      <c r="FV95" s="93"/>
      <c r="FW95" s="93"/>
      <c r="FX95" s="93"/>
      <c r="FY95" s="93"/>
      <c r="FZ95" s="93"/>
      <c r="GA95" s="93"/>
      <c r="GB95" s="93"/>
      <c r="GC95" s="93"/>
      <c r="GD95" s="93"/>
      <c r="GE95" s="93"/>
      <c r="GF95" s="93"/>
      <c r="GG95" s="93"/>
      <c r="GH95" s="93"/>
      <c r="GI95" s="93"/>
      <c r="GJ95" s="93"/>
      <c r="GK95" s="93"/>
      <c r="GL95" s="93"/>
      <c r="GM95" s="93"/>
      <c r="GN95" s="93"/>
      <c r="GO95" s="93"/>
      <c r="GP95" s="93"/>
      <c r="GQ95" s="93"/>
      <c r="GR95" s="93"/>
      <c r="GS95" s="93"/>
      <c r="GT95" s="93"/>
      <c r="GU95" s="93"/>
      <c r="GV95" s="93"/>
      <c r="GW95" s="93"/>
      <c r="GX95" s="93"/>
      <c r="GY95" s="93"/>
      <c r="GZ95" s="93"/>
      <c r="HA95" s="93"/>
      <c r="HB95" s="93"/>
      <c r="HC95" s="93"/>
      <c r="HD95" s="93"/>
      <c r="HE95" s="93"/>
      <c r="HF95" s="93"/>
      <c r="HG95" s="93"/>
      <c r="HH95" s="93"/>
      <c r="HI95" s="93"/>
      <c r="HJ95" s="93"/>
      <c r="HK95" s="93"/>
      <c r="HL95" s="93"/>
      <c r="HM95" s="93"/>
      <c r="HN95" s="93"/>
      <c r="HO95" s="93"/>
      <c r="HP95" s="93"/>
      <c r="HQ95" s="93"/>
      <c r="HR95" s="93"/>
      <c r="HS95" s="93"/>
      <c r="HT95" s="93"/>
      <c r="HU95" s="93"/>
      <c r="HV95" s="93"/>
      <c r="HW95" s="93"/>
      <c r="HX95" s="93"/>
      <c r="HY95" s="93"/>
      <c r="HZ95" s="93"/>
      <c r="IA95" s="93"/>
      <c r="IB95" s="93"/>
      <c r="IC95" s="93"/>
      <c r="ID95" s="93"/>
      <c r="IE95" s="93"/>
      <c r="IF95" s="93"/>
      <c r="IG95" s="93"/>
      <c r="IH95" s="93"/>
      <c r="II95" s="93"/>
      <c r="IJ95" s="93"/>
      <c r="IK95" s="93"/>
      <c r="IL95" s="93"/>
      <c r="IM95" s="93"/>
      <c r="IN95" s="93"/>
      <c r="IO95" s="93"/>
      <c r="IP95" s="93"/>
      <c r="IQ95" s="93"/>
      <c r="IR95" s="93"/>
      <c r="IS95" s="93"/>
      <c r="IT95" s="93"/>
      <c r="IU95" s="93"/>
      <c r="IV95" s="93"/>
      <c r="IW95" s="93"/>
    </row>
    <row r="96" customFormat="false" ht="12.75" hidden="false" customHeight="false" outlineLevel="0" collapsed="false">
      <c r="A96" s="77" t="s">
        <v>188</v>
      </c>
      <c r="B96" s="78"/>
      <c r="C96" s="77" t="n">
        <v>0</v>
      </c>
      <c r="D96" s="78"/>
      <c r="E96" s="77" t="n">
        <v>-111999</v>
      </c>
      <c r="F96" s="74"/>
      <c r="G96" s="77"/>
      <c r="H96" s="78"/>
      <c r="I96" s="77" t="n">
        <f aca="false">219141.54+413688.05</f>
        <v>632829.59</v>
      </c>
      <c r="J96" s="78"/>
      <c r="K96" s="77" t="s">
        <v>161</v>
      </c>
      <c r="L96" s="78"/>
      <c r="M96" s="79" t="n">
        <f aca="false">SUM(C96:I96)</f>
        <v>520830.59</v>
      </c>
      <c r="N96" s="73"/>
      <c r="O96" s="80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93"/>
      <c r="BR96" s="93"/>
      <c r="BS96" s="93"/>
      <c r="BT96" s="93"/>
      <c r="BU96" s="93"/>
      <c r="BV96" s="93"/>
      <c r="BW96" s="93"/>
      <c r="BX96" s="93"/>
      <c r="BY96" s="93"/>
      <c r="BZ96" s="93"/>
      <c r="CA96" s="93"/>
      <c r="CB96" s="93"/>
      <c r="CC96" s="93"/>
      <c r="CD96" s="93"/>
      <c r="CE96" s="93"/>
      <c r="CF96" s="93"/>
      <c r="CG96" s="93"/>
      <c r="CH96" s="93"/>
      <c r="CI96" s="93"/>
      <c r="CJ96" s="93"/>
      <c r="CK96" s="93"/>
      <c r="CL96" s="93"/>
      <c r="CM96" s="93"/>
      <c r="CN96" s="93"/>
      <c r="CO96" s="93"/>
      <c r="CP96" s="93"/>
      <c r="CQ96" s="93"/>
      <c r="CR96" s="93"/>
      <c r="CS96" s="93"/>
      <c r="CT96" s="93"/>
      <c r="CU96" s="93"/>
      <c r="CV96" s="93"/>
      <c r="CW96" s="93"/>
      <c r="CX96" s="93"/>
      <c r="CY96" s="93"/>
      <c r="CZ96" s="93"/>
      <c r="DA96" s="93"/>
      <c r="DB96" s="93"/>
      <c r="DC96" s="93"/>
      <c r="DD96" s="93"/>
      <c r="DE96" s="93"/>
      <c r="DF96" s="93"/>
      <c r="DG96" s="93"/>
      <c r="DH96" s="93"/>
      <c r="DI96" s="93"/>
      <c r="DJ96" s="93"/>
      <c r="DK96" s="93"/>
      <c r="DL96" s="93"/>
      <c r="DM96" s="93"/>
      <c r="DN96" s="93"/>
      <c r="DO96" s="93"/>
      <c r="DP96" s="93"/>
      <c r="DQ96" s="93"/>
      <c r="DR96" s="93"/>
      <c r="DS96" s="93"/>
      <c r="DT96" s="93"/>
      <c r="DU96" s="93"/>
      <c r="DV96" s="93"/>
      <c r="DW96" s="93"/>
      <c r="DX96" s="93"/>
      <c r="DY96" s="93"/>
      <c r="DZ96" s="93"/>
      <c r="EA96" s="93"/>
      <c r="EB96" s="93"/>
      <c r="EC96" s="93"/>
      <c r="ED96" s="93"/>
      <c r="EE96" s="93"/>
      <c r="EF96" s="93"/>
      <c r="EG96" s="93"/>
      <c r="EH96" s="93"/>
      <c r="EI96" s="93"/>
      <c r="EJ96" s="93"/>
      <c r="EK96" s="93"/>
      <c r="EL96" s="93"/>
      <c r="EM96" s="93"/>
      <c r="EN96" s="93"/>
      <c r="EO96" s="93"/>
      <c r="EP96" s="93"/>
      <c r="EQ96" s="93"/>
      <c r="ER96" s="93"/>
      <c r="ES96" s="93"/>
      <c r="ET96" s="93"/>
      <c r="EU96" s="93"/>
      <c r="EV96" s="93"/>
      <c r="EW96" s="93"/>
      <c r="EX96" s="93"/>
      <c r="EY96" s="93"/>
      <c r="EZ96" s="93"/>
      <c r="FA96" s="93"/>
      <c r="FB96" s="93"/>
      <c r="FC96" s="93"/>
      <c r="FD96" s="93"/>
      <c r="FE96" s="93"/>
      <c r="FF96" s="93"/>
      <c r="FG96" s="93"/>
      <c r="FH96" s="93"/>
      <c r="FI96" s="93"/>
      <c r="FJ96" s="93"/>
      <c r="FK96" s="93"/>
      <c r="FL96" s="93"/>
      <c r="FM96" s="93"/>
      <c r="FN96" s="93"/>
      <c r="FO96" s="93"/>
      <c r="FP96" s="93"/>
      <c r="FQ96" s="93"/>
      <c r="FR96" s="93"/>
      <c r="FS96" s="93"/>
      <c r="FT96" s="93"/>
      <c r="FU96" s="93"/>
      <c r="FV96" s="93"/>
      <c r="FW96" s="93"/>
      <c r="FX96" s="93"/>
      <c r="FY96" s="93"/>
      <c r="FZ96" s="93"/>
      <c r="GA96" s="93"/>
      <c r="GB96" s="93"/>
      <c r="GC96" s="93"/>
      <c r="GD96" s="93"/>
      <c r="GE96" s="93"/>
      <c r="GF96" s="93"/>
      <c r="GG96" s="93"/>
      <c r="GH96" s="93"/>
      <c r="GI96" s="93"/>
      <c r="GJ96" s="93"/>
      <c r="GK96" s="93"/>
      <c r="GL96" s="93"/>
      <c r="GM96" s="93"/>
      <c r="GN96" s="93"/>
      <c r="GO96" s="93"/>
      <c r="GP96" s="93"/>
      <c r="GQ96" s="93"/>
      <c r="GR96" s="93"/>
      <c r="GS96" s="93"/>
      <c r="GT96" s="93"/>
      <c r="GU96" s="93"/>
      <c r="GV96" s="93"/>
      <c r="GW96" s="93"/>
      <c r="GX96" s="93"/>
      <c r="GY96" s="93"/>
      <c r="GZ96" s="93"/>
      <c r="HA96" s="93"/>
      <c r="HB96" s="93"/>
      <c r="HC96" s="93"/>
      <c r="HD96" s="93"/>
      <c r="HE96" s="93"/>
      <c r="HF96" s="93"/>
      <c r="HG96" s="93"/>
      <c r="HH96" s="93"/>
      <c r="HI96" s="93"/>
      <c r="HJ96" s="93"/>
      <c r="HK96" s="93"/>
      <c r="HL96" s="93"/>
      <c r="HM96" s="93"/>
      <c r="HN96" s="93"/>
      <c r="HO96" s="93"/>
      <c r="HP96" s="93"/>
      <c r="HQ96" s="93"/>
      <c r="HR96" s="93"/>
      <c r="HS96" s="93"/>
      <c r="HT96" s="93"/>
      <c r="HU96" s="93"/>
      <c r="HV96" s="93"/>
      <c r="HW96" s="93"/>
      <c r="HX96" s="93"/>
      <c r="HY96" s="93"/>
      <c r="HZ96" s="93"/>
      <c r="IA96" s="93"/>
      <c r="IB96" s="93"/>
      <c r="IC96" s="93"/>
      <c r="ID96" s="93"/>
      <c r="IE96" s="93"/>
      <c r="IF96" s="93"/>
      <c r="IG96" s="93"/>
      <c r="IH96" s="93"/>
      <c r="II96" s="93"/>
      <c r="IJ96" s="93"/>
      <c r="IK96" s="93"/>
      <c r="IL96" s="93"/>
      <c r="IM96" s="93"/>
      <c r="IN96" s="93"/>
      <c r="IO96" s="93"/>
      <c r="IP96" s="93"/>
      <c r="IQ96" s="93"/>
      <c r="IR96" s="93"/>
      <c r="IS96" s="93"/>
      <c r="IT96" s="93"/>
      <c r="IU96" s="93"/>
      <c r="IV96" s="93"/>
      <c r="IW96" s="93"/>
    </row>
    <row r="97" customFormat="false" ht="12.75" hidden="false" customHeight="false" outlineLevel="0" collapsed="false">
      <c r="A97" s="77" t="s">
        <v>189</v>
      </c>
      <c r="B97" s="78"/>
      <c r="C97" s="77" t="n">
        <v>0</v>
      </c>
      <c r="D97" s="78"/>
      <c r="E97" s="77"/>
      <c r="F97" s="74"/>
      <c r="G97" s="77"/>
      <c r="H97" s="78"/>
      <c r="I97" s="77" t="n">
        <f aca="false">912521+900132.99</f>
        <v>1812653.99</v>
      </c>
      <c r="J97" s="78"/>
      <c r="K97" s="77" t="s">
        <v>161</v>
      </c>
      <c r="L97" s="78"/>
      <c r="M97" s="79" t="n">
        <f aca="false">SUM(C97:I97)</f>
        <v>1812653.99</v>
      </c>
      <c r="N97" s="73"/>
      <c r="O97" s="80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93"/>
      <c r="BR97" s="93"/>
      <c r="BS97" s="93"/>
      <c r="BT97" s="93"/>
      <c r="BU97" s="93"/>
      <c r="BV97" s="93"/>
      <c r="BW97" s="93"/>
      <c r="BX97" s="93"/>
      <c r="BY97" s="93"/>
      <c r="BZ97" s="93"/>
      <c r="CA97" s="93"/>
      <c r="CB97" s="93"/>
      <c r="CC97" s="93"/>
      <c r="CD97" s="93"/>
      <c r="CE97" s="93"/>
      <c r="CF97" s="93"/>
      <c r="CG97" s="93"/>
      <c r="CH97" s="93"/>
      <c r="CI97" s="93"/>
      <c r="CJ97" s="93"/>
      <c r="CK97" s="93"/>
      <c r="CL97" s="93"/>
      <c r="CM97" s="93"/>
      <c r="CN97" s="93"/>
      <c r="CO97" s="93"/>
      <c r="CP97" s="93"/>
      <c r="CQ97" s="93"/>
      <c r="CR97" s="93"/>
      <c r="CS97" s="93"/>
      <c r="CT97" s="93"/>
      <c r="CU97" s="93"/>
      <c r="CV97" s="93"/>
      <c r="CW97" s="93"/>
      <c r="CX97" s="93"/>
      <c r="CY97" s="93"/>
      <c r="CZ97" s="93"/>
      <c r="DA97" s="93"/>
      <c r="DB97" s="93"/>
      <c r="DC97" s="93"/>
      <c r="DD97" s="93"/>
      <c r="DE97" s="93"/>
      <c r="DF97" s="93"/>
      <c r="DG97" s="93"/>
      <c r="DH97" s="93"/>
      <c r="DI97" s="93"/>
      <c r="DJ97" s="93"/>
      <c r="DK97" s="93"/>
      <c r="DL97" s="93"/>
      <c r="DM97" s="93"/>
      <c r="DN97" s="93"/>
      <c r="DO97" s="93"/>
      <c r="DP97" s="93"/>
      <c r="DQ97" s="93"/>
      <c r="DR97" s="93"/>
      <c r="DS97" s="93"/>
      <c r="DT97" s="93"/>
      <c r="DU97" s="93"/>
      <c r="DV97" s="93"/>
      <c r="DW97" s="93"/>
      <c r="DX97" s="93"/>
      <c r="DY97" s="93"/>
      <c r="DZ97" s="93"/>
      <c r="EA97" s="93"/>
      <c r="EB97" s="93"/>
      <c r="EC97" s="93"/>
      <c r="ED97" s="93"/>
      <c r="EE97" s="93"/>
      <c r="EF97" s="93"/>
      <c r="EG97" s="93"/>
      <c r="EH97" s="93"/>
      <c r="EI97" s="93"/>
      <c r="EJ97" s="93"/>
      <c r="EK97" s="93"/>
      <c r="EL97" s="93"/>
      <c r="EM97" s="93"/>
      <c r="EN97" s="93"/>
      <c r="EO97" s="93"/>
      <c r="EP97" s="93"/>
      <c r="EQ97" s="93"/>
      <c r="ER97" s="93"/>
      <c r="ES97" s="93"/>
      <c r="ET97" s="93"/>
      <c r="EU97" s="93"/>
      <c r="EV97" s="93"/>
      <c r="EW97" s="93"/>
      <c r="EX97" s="93"/>
      <c r="EY97" s="93"/>
      <c r="EZ97" s="93"/>
      <c r="FA97" s="93"/>
      <c r="FB97" s="93"/>
      <c r="FC97" s="93"/>
      <c r="FD97" s="93"/>
      <c r="FE97" s="93"/>
      <c r="FF97" s="93"/>
      <c r="FG97" s="93"/>
      <c r="FH97" s="93"/>
      <c r="FI97" s="93"/>
      <c r="FJ97" s="93"/>
      <c r="FK97" s="93"/>
      <c r="FL97" s="93"/>
      <c r="FM97" s="93"/>
      <c r="FN97" s="93"/>
      <c r="FO97" s="93"/>
      <c r="FP97" s="93"/>
      <c r="FQ97" s="93"/>
      <c r="FR97" s="93"/>
      <c r="FS97" s="93"/>
      <c r="FT97" s="93"/>
      <c r="FU97" s="93"/>
      <c r="FV97" s="93"/>
      <c r="FW97" s="93"/>
      <c r="FX97" s="93"/>
      <c r="FY97" s="93"/>
      <c r="FZ97" s="93"/>
      <c r="GA97" s="93"/>
      <c r="GB97" s="93"/>
      <c r="GC97" s="93"/>
      <c r="GD97" s="93"/>
      <c r="GE97" s="93"/>
      <c r="GF97" s="93"/>
      <c r="GG97" s="93"/>
      <c r="GH97" s="93"/>
      <c r="GI97" s="93"/>
      <c r="GJ97" s="93"/>
      <c r="GK97" s="93"/>
      <c r="GL97" s="93"/>
      <c r="GM97" s="93"/>
      <c r="GN97" s="93"/>
      <c r="GO97" s="93"/>
      <c r="GP97" s="93"/>
      <c r="GQ97" s="93"/>
      <c r="GR97" s="93"/>
      <c r="GS97" s="93"/>
      <c r="GT97" s="93"/>
      <c r="GU97" s="93"/>
      <c r="GV97" s="93"/>
      <c r="GW97" s="93"/>
      <c r="GX97" s="93"/>
      <c r="GY97" s="93"/>
      <c r="GZ97" s="93"/>
      <c r="HA97" s="93"/>
      <c r="HB97" s="93"/>
      <c r="HC97" s="93"/>
      <c r="HD97" s="93"/>
      <c r="HE97" s="93"/>
      <c r="HF97" s="93"/>
      <c r="HG97" s="93"/>
      <c r="HH97" s="93"/>
      <c r="HI97" s="93"/>
      <c r="HJ97" s="93"/>
      <c r="HK97" s="93"/>
      <c r="HL97" s="93"/>
      <c r="HM97" s="93"/>
      <c r="HN97" s="93"/>
      <c r="HO97" s="93"/>
      <c r="HP97" s="93"/>
      <c r="HQ97" s="93"/>
      <c r="HR97" s="93"/>
      <c r="HS97" s="93"/>
      <c r="HT97" s="93"/>
      <c r="HU97" s="93"/>
      <c r="HV97" s="93"/>
      <c r="HW97" s="93"/>
      <c r="HX97" s="93"/>
      <c r="HY97" s="93"/>
      <c r="HZ97" s="93"/>
      <c r="IA97" s="93"/>
      <c r="IB97" s="93"/>
      <c r="IC97" s="93"/>
      <c r="ID97" s="93"/>
      <c r="IE97" s="93"/>
      <c r="IF97" s="93"/>
      <c r="IG97" s="93"/>
      <c r="IH97" s="93"/>
      <c r="II97" s="93"/>
      <c r="IJ97" s="93"/>
      <c r="IK97" s="93"/>
      <c r="IL97" s="93"/>
      <c r="IM97" s="93"/>
      <c r="IN97" s="93"/>
      <c r="IO97" s="93"/>
      <c r="IP97" s="93"/>
      <c r="IQ97" s="93"/>
      <c r="IR97" s="93"/>
      <c r="IS97" s="93"/>
      <c r="IT97" s="93"/>
      <c r="IU97" s="93"/>
      <c r="IV97" s="93"/>
      <c r="IW97" s="93"/>
    </row>
    <row r="98" customFormat="false" ht="12.75" hidden="false" customHeight="false" outlineLevel="0" collapsed="false">
      <c r="A98" s="77" t="s">
        <v>190</v>
      </c>
      <c r="B98" s="78"/>
      <c r="C98" s="77" t="n">
        <v>0</v>
      </c>
      <c r="D98" s="78"/>
      <c r="E98" s="77"/>
      <c r="F98" s="74"/>
      <c r="G98" s="77"/>
      <c r="H98" s="78"/>
      <c r="I98" s="77" t="n">
        <v>6148</v>
      </c>
      <c r="J98" s="78"/>
      <c r="K98" s="77" t="s">
        <v>145</v>
      </c>
      <c r="L98" s="78"/>
      <c r="M98" s="79" t="n">
        <f aca="false">SUM(C98:I98)</f>
        <v>6148</v>
      </c>
      <c r="N98" s="73"/>
      <c r="O98" s="80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93"/>
      <c r="BU98" s="93"/>
      <c r="BV98" s="93"/>
      <c r="BW98" s="93"/>
      <c r="BX98" s="93"/>
      <c r="BY98" s="93"/>
      <c r="BZ98" s="93"/>
      <c r="CA98" s="93"/>
      <c r="CB98" s="93"/>
      <c r="CC98" s="93"/>
      <c r="CD98" s="93"/>
      <c r="CE98" s="93"/>
      <c r="CF98" s="93"/>
      <c r="CG98" s="93"/>
      <c r="CH98" s="93"/>
      <c r="CI98" s="93"/>
      <c r="CJ98" s="93"/>
      <c r="CK98" s="93"/>
      <c r="CL98" s="93"/>
      <c r="CM98" s="93"/>
      <c r="CN98" s="93"/>
      <c r="CO98" s="93"/>
      <c r="CP98" s="93"/>
      <c r="CQ98" s="93"/>
      <c r="CR98" s="93"/>
      <c r="CS98" s="93"/>
      <c r="CT98" s="93"/>
      <c r="CU98" s="93"/>
      <c r="CV98" s="93"/>
      <c r="CW98" s="93"/>
      <c r="CX98" s="93"/>
      <c r="CY98" s="93"/>
      <c r="CZ98" s="93"/>
      <c r="DA98" s="93"/>
      <c r="DB98" s="93"/>
      <c r="DC98" s="93"/>
      <c r="DD98" s="93"/>
      <c r="DE98" s="93"/>
      <c r="DF98" s="93"/>
      <c r="DG98" s="93"/>
      <c r="DH98" s="93"/>
      <c r="DI98" s="93"/>
      <c r="DJ98" s="93"/>
      <c r="DK98" s="93"/>
      <c r="DL98" s="93"/>
      <c r="DM98" s="93"/>
      <c r="DN98" s="93"/>
      <c r="DO98" s="93"/>
      <c r="DP98" s="93"/>
      <c r="DQ98" s="93"/>
      <c r="DR98" s="93"/>
      <c r="DS98" s="93"/>
      <c r="DT98" s="93"/>
      <c r="DU98" s="93"/>
      <c r="DV98" s="93"/>
      <c r="DW98" s="93"/>
      <c r="DX98" s="93"/>
      <c r="DY98" s="93"/>
      <c r="DZ98" s="93"/>
      <c r="EA98" s="93"/>
      <c r="EB98" s="93"/>
      <c r="EC98" s="93"/>
      <c r="ED98" s="93"/>
      <c r="EE98" s="93"/>
      <c r="EF98" s="93"/>
      <c r="EG98" s="93"/>
      <c r="EH98" s="93"/>
      <c r="EI98" s="93"/>
      <c r="EJ98" s="93"/>
      <c r="EK98" s="93"/>
      <c r="EL98" s="93"/>
      <c r="EM98" s="93"/>
      <c r="EN98" s="93"/>
      <c r="EO98" s="93"/>
      <c r="EP98" s="93"/>
      <c r="EQ98" s="93"/>
      <c r="ER98" s="93"/>
      <c r="ES98" s="93"/>
      <c r="ET98" s="93"/>
      <c r="EU98" s="93"/>
      <c r="EV98" s="93"/>
      <c r="EW98" s="93"/>
      <c r="EX98" s="93"/>
      <c r="EY98" s="93"/>
      <c r="EZ98" s="93"/>
      <c r="FA98" s="93"/>
      <c r="FB98" s="93"/>
      <c r="FC98" s="93"/>
      <c r="FD98" s="93"/>
      <c r="FE98" s="93"/>
      <c r="FF98" s="93"/>
      <c r="FG98" s="93"/>
      <c r="FH98" s="93"/>
      <c r="FI98" s="93"/>
      <c r="FJ98" s="93"/>
      <c r="FK98" s="93"/>
      <c r="FL98" s="93"/>
      <c r="FM98" s="93"/>
      <c r="FN98" s="93"/>
      <c r="FO98" s="93"/>
      <c r="FP98" s="93"/>
      <c r="FQ98" s="93"/>
      <c r="FR98" s="93"/>
      <c r="FS98" s="93"/>
      <c r="FT98" s="93"/>
      <c r="FU98" s="93"/>
      <c r="FV98" s="93"/>
      <c r="FW98" s="93"/>
      <c r="FX98" s="93"/>
      <c r="FY98" s="93"/>
      <c r="FZ98" s="93"/>
      <c r="GA98" s="93"/>
      <c r="GB98" s="93"/>
      <c r="GC98" s="93"/>
      <c r="GD98" s="93"/>
      <c r="GE98" s="93"/>
      <c r="GF98" s="93"/>
      <c r="GG98" s="93"/>
      <c r="GH98" s="93"/>
      <c r="GI98" s="93"/>
      <c r="GJ98" s="93"/>
      <c r="GK98" s="93"/>
      <c r="GL98" s="93"/>
      <c r="GM98" s="93"/>
      <c r="GN98" s="93"/>
      <c r="GO98" s="93"/>
      <c r="GP98" s="93"/>
      <c r="GQ98" s="93"/>
      <c r="GR98" s="93"/>
      <c r="GS98" s="93"/>
      <c r="GT98" s="93"/>
      <c r="GU98" s="93"/>
      <c r="GV98" s="93"/>
      <c r="GW98" s="93"/>
      <c r="GX98" s="93"/>
      <c r="GY98" s="93"/>
      <c r="GZ98" s="93"/>
      <c r="HA98" s="93"/>
      <c r="HB98" s="93"/>
      <c r="HC98" s="93"/>
      <c r="HD98" s="93"/>
      <c r="HE98" s="93"/>
      <c r="HF98" s="93"/>
      <c r="HG98" s="93"/>
      <c r="HH98" s="93"/>
      <c r="HI98" s="93"/>
      <c r="HJ98" s="93"/>
      <c r="HK98" s="93"/>
      <c r="HL98" s="93"/>
      <c r="HM98" s="93"/>
      <c r="HN98" s="93"/>
      <c r="HO98" s="93"/>
      <c r="HP98" s="93"/>
      <c r="HQ98" s="93"/>
      <c r="HR98" s="93"/>
      <c r="HS98" s="93"/>
      <c r="HT98" s="93"/>
      <c r="HU98" s="93"/>
      <c r="HV98" s="93"/>
      <c r="HW98" s="93"/>
      <c r="HX98" s="93"/>
      <c r="HY98" s="93"/>
      <c r="HZ98" s="93"/>
      <c r="IA98" s="93"/>
      <c r="IB98" s="93"/>
      <c r="IC98" s="93"/>
      <c r="ID98" s="93"/>
      <c r="IE98" s="93"/>
      <c r="IF98" s="93"/>
      <c r="IG98" s="93"/>
      <c r="IH98" s="93"/>
      <c r="II98" s="93"/>
      <c r="IJ98" s="93"/>
      <c r="IK98" s="93"/>
      <c r="IL98" s="93"/>
      <c r="IM98" s="93"/>
      <c r="IN98" s="93"/>
      <c r="IO98" s="93"/>
      <c r="IP98" s="93"/>
      <c r="IQ98" s="93"/>
      <c r="IR98" s="93"/>
      <c r="IS98" s="93"/>
      <c r="IT98" s="93"/>
      <c r="IU98" s="93"/>
      <c r="IV98" s="93"/>
      <c r="IW98" s="93"/>
    </row>
    <row r="99" customFormat="false" ht="12.75" hidden="false" customHeight="false" outlineLevel="0" collapsed="false">
      <c r="A99" s="77" t="s">
        <v>191</v>
      </c>
      <c r="B99" s="78"/>
      <c r="C99" s="77" t="n">
        <v>0</v>
      </c>
      <c r="D99" s="78"/>
      <c r="E99" s="77"/>
      <c r="F99" s="74"/>
      <c r="G99" s="77" t="n">
        <v>663932.79</v>
      </c>
      <c r="H99" s="78"/>
      <c r="I99" s="77" t="n">
        <v>-663933</v>
      </c>
      <c r="J99" s="78"/>
      <c r="K99" s="77" t="s">
        <v>192</v>
      </c>
      <c r="L99" s="78"/>
      <c r="M99" s="79" t="n">
        <f aca="false">SUM(C99:I99)</f>
        <v>-0.209999999962747</v>
      </c>
      <c r="N99" s="73"/>
      <c r="O99" s="80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3"/>
      <c r="BN99" s="93"/>
      <c r="BO99" s="93"/>
      <c r="BP99" s="93"/>
      <c r="BQ99" s="93"/>
      <c r="BR99" s="93"/>
      <c r="BS99" s="93"/>
      <c r="BT99" s="93"/>
      <c r="BU99" s="93"/>
      <c r="BV99" s="93"/>
      <c r="BW99" s="93"/>
      <c r="BX99" s="93"/>
      <c r="BY99" s="93"/>
      <c r="BZ99" s="93"/>
      <c r="CA99" s="93"/>
      <c r="CB99" s="93"/>
      <c r="CC99" s="93"/>
      <c r="CD99" s="93"/>
      <c r="CE99" s="93"/>
      <c r="CF99" s="93"/>
      <c r="CG99" s="93"/>
      <c r="CH99" s="93"/>
      <c r="CI99" s="93"/>
      <c r="CJ99" s="93"/>
      <c r="CK99" s="93"/>
      <c r="CL99" s="93"/>
      <c r="CM99" s="93"/>
      <c r="CN99" s="93"/>
      <c r="CO99" s="93"/>
      <c r="CP99" s="93"/>
      <c r="CQ99" s="93"/>
      <c r="CR99" s="93"/>
      <c r="CS99" s="93"/>
      <c r="CT99" s="93"/>
      <c r="CU99" s="93"/>
      <c r="CV99" s="93"/>
      <c r="CW99" s="93"/>
      <c r="CX99" s="93"/>
      <c r="CY99" s="93"/>
      <c r="CZ99" s="93"/>
      <c r="DA99" s="93"/>
      <c r="DB99" s="93"/>
      <c r="DC99" s="93"/>
      <c r="DD99" s="93"/>
      <c r="DE99" s="93"/>
      <c r="DF99" s="93"/>
      <c r="DG99" s="93"/>
      <c r="DH99" s="93"/>
      <c r="DI99" s="93"/>
      <c r="DJ99" s="93"/>
      <c r="DK99" s="93"/>
      <c r="DL99" s="93"/>
      <c r="DM99" s="93"/>
      <c r="DN99" s="93"/>
      <c r="DO99" s="93"/>
      <c r="DP99" s="93"/>
      <c r="DQ99" s="93"/>
      <c r="DR99" s="93"/>
      <c r="DS99" s="93"/>
      <c r="DT99" s="93"/>
      <c r="DU99" s="93"/>
      <c r="DV99" s="93"/>
      <c r="DW99" s="93"/>
      <c r="DX99" s="93"/>
      <c r="DY99" s="93"/>
      <c r="DZ99" s="93"/>
      <c r="EA99" s="93"/>
      <c r="EB99" s="93"/>
      <c r="EC99" s="93"/>
      <c r="ED99" s="93"/>
      <c r="EE99" s="93"/>
      <c r="EF99" s="93"/>
      <c r="EG99" s="93"/>
      <c r="EH99" s="93"/>
      <c r="EI99" s="93"/>
      <c r="EJ99" s="93"/>
      <c r="EK99" s="93"/>
      <c r="EL99" s="93"/>
      <c r="EM99" s="93"/>
      <c r="EN99" s="93"/>
      <c r="EO99" s="93"/>
      <c r="EP99" s="93"/>
      <c r="EQ99" s="93"/>
      <c r="ER99" s="93"/>
      <c r="ES99" s="93"/>
      <c r="ET99" s="93"/>
      <c r="EU99" s="93"/>
      <c r="EV99" s="93"/>
      <c r="EW99" s="93"/>
      <c r="EX99" s="93"/>
      <c r="EY99" s="93"/>
      <c r="EZ99" s="93"/>
      <c r="FA99" s="93"/>
      <c r="FB99" s="93"/>
      <c r="FC99" s="93"/>
      <c r="FD99" s="93"/>
      <c r="FE99" s="93"/>
      <c r="FF99" s="93"/>
      <c r="FG99" s="93"/>
      <c r="FH99" s="93"/>
      <c r="FI99" s="93"/>
      <c r="FJ99" s="93"/>
      <c r="FK99" s="93"/>
      <c r="FL99" s="93"/>
      <c r="FM99" s="93"/>
      <c r="FN99" s="93"/>
      <c r="FO99" s="93"/>
      <c r="FP99" s="93"/>
      <c r="FQ99" s="93"/>
      <c r="FR99" s="93"/>
      <c r="FS99" s="93"/>
      <c r="FT99" s="93"/>
      <c r="FU99" s="93"/>
      <c r="FV99" s="93"/>
      <c r="FW99" s="93"/>
      <c r="FX99" s="93"/>
      <c r="FY99" s="93"/>
      <c r="FZ99" s="93"/>
      <c r="GA99" s="93"/>
      <c r="GB99" s="93"/>
      <c r="GC99" s="93"/>
      <c r="GD99" s="93"/>
      <c r="GE99" s="93"/>
      <c r="GF99" s="93"/>
      <c r="GG99" s="93"/>
      <c r="GH99" s="93"/>
      <c r="GI99" s="93"/>
      <c r="GJ99" s="93"/>
      <c r="GK99" s="93"/>
      <c r="GL99" s="93"/>
      <c r="GM99" s="93"/>
      <c r="GN99" s="93"/>
      <c r="GO99" s="93"/>
      <c r="GP99" s="93"/>
      <c r="GQ99" s="93"/>
      <c r="GR99" s="93"/>
      <c r="GS99" s="93"/>
      <c r="GT99" s="93"/>
      <c r="GU99" s="93"/>
      <c r="GV99" s="93"/>
      <c r="GW99" s="93"/>
      <c r="GX99" s="93"/>
      <c r="GY99" s="93"/>
      <c r="GZ99" s="93"/>
      <c r="HA99" s="93"/>
      <c r="HB99" s="93"/>
      <c r="HC99" s="93"/>
      <c r="HD99" s="93"/>
      <c r="HE99" s="93"/>
      <c r="HF99" s="93"/>
      <c r="HG99" s="93"/>
      <c r="HH99" s="93"/>
      <c r="HI99" s="93"/>
      <c r="HJ99" s="93"/>
      <c r="HK99" s="93"/>
      <c r="HL99" s="93"/>
      <c r="HM99" s="93"/>
      <c r="HN99" s="93"/>
      <c r="HO99" s="93"/>
      <c r="HP99" s="93"/>
      <c r="HQ99" s="93"/>
      <c r="HR99" s="93"/>
      <c r="HS99" s="93"/>
      <c r="HT99" s="93"/>
      <c r="HU99" s="93"/>
      <c r="HV99" s="93"/>
      <c r="HW99" s="93"/>
      <c r="HX99" s="93"/>
      <c r="HY99" s="93"/>
      <c r="HZ99" s="93"/>
      <c r="IA99" s="93"/>
      <c r="IB99" s="93"/>
      <c r="IC99" s="93"/>
      <c r="ID99" s="93"/>
      <c r="IE99" s="93"/>
      <c r="IF99" s="93"/>
      <c r="IG99" s="93"/>
      <c r="IH99" s="93"/>
      <c r="II99" s="93"/>
      <c r="IJ99" s="93"/>
      <c r="IK99" s="93"/>
      <c r="IL99" s="93"/>
      <c r="IM99" s="93"/>
      <c r="IN99" s="93"/>
      <c r="IO99" s="93"/>
      <c r="IP99" s="93"/>
      <c r="IQ99" s="93"/>
      <c r="IR99" s="93"/>
      <c r="IS99" s="93"/>
      <c r="IT99" s="93"/>
      <c r="IU99" s="93"/>
      <c r="IV99" s="93"/>
      <c r="IW99" s="93"/>
    </row>
    <row r="100" customFormat="false" ht="12.75" hidden="false" customHeight="false" outlineLevel="0" collapsed="false">
      <c r="A100" s="77" t="s">
        <v>193</v>
      </c>
      <c r="B100" s="78"/>
      <c r="C100" s="77" t="n">
        <v>-2421338.24</v>
      </c>
      <c r="D100" s="78"/>
      <c r="E100" s="77"/>
      <c r="F100" s="74"/>
      <c r="G100" s="77"/>
      <c r="H100" s="78"/>
      <c r="I100" s="77" t="n">
        <v>2421338</v>
      </c>
      <c r="J100" s="78"/>
      <c r="K100" s="77" t="s">
        <v>185</v>
      </c>
      <c r="L100" s="78"/>
      <c r="M100" s="79" t="n">
        <f aca="false">SUM(C100:I100)</f>
        <v>-0.240000000223517</v>
      </c>
      <c r="N100" s="73"/>
      <c r="O100" s="80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3"/>
      <c r="BN100" s="93"/>
      <c r="BO100" s="93"/>
      <c r="BP100" s="93"/>
      <c r="BQ100" s="93"/>
      <c r="BR100" s="93"/>
      <c r="BS100" s="93"/>
      <c r="BT100" s="93"/>
      <c r="BU100" s="93"/>
      <c r="BV100" s="93"/>
      <c r="BW100" s="93"/>
      <c r="BX100" s="93"/>
      <c r="BY100" s="93"/>
      <c r="BZ100" s="93"/>
      <c r="CA100" s="93"/>
      <c r="CB100" s="93"/>
      <c r="CC100" s="93"/>
      <c r="CD100" s="93"/>
      <c r="CE100" s="93"/>
      <c r="CF100" s="93"/>
      <c r="CG100" s="93"/>
      <c r="CH100" s="93"/>
      <c r="CI100" s="93"/>
      <c r="CJ100" s="93"/>
      <c r="CK100" s="93"/>
      <c r="CL100" s="93"/>
      <c r="CM100" s="93"/>
      <c r="CN100" s="93"/>
      <c r="CO100" s="93"/>
      <c r="CP100" s="93"/>
      <c r="CQ100" s="93"/>
      <c r="CR100" s="93"/>
      <c r="CS100" s="93"/>
      <c r="CT100" s="93"/>
      <c r="CU100" s="93"/>
      <c r="CV100" s="93"/>
      <c r="CW100" s="93"/>
      <c r="CX100" s="93"/>
      <c r="CY100" s="93"/>
      <c r="CZ100" s="93"/>
      <c r="DA100" s="93"/>
      <c r="DB100" s="93"/>
      <c r="DC100" s="93"/>
      <c r="DD100" s="93"/>
      <c r="DE100" s="93"/>
      <c r="DF100" s="93"/>
      <c r="DG100" s="93"/>
      <c r="DH100" s="93"/>
      <c r="DI100" s="93"/>
      <c r="DJ100" s="93"/>
      <c r="DK100" s="93"/>
      <c r="DL100" s="93"/>
      <c r="DM100" s="93"/>
      <c r="DN100" s="93"/>
      <c r="DO100" s="93"/>
      <c r="DP100" s="93"/>
      <c r="DQ100" s="93"/>
      <c r="DR100" s="93"/>
      <c r="DS100" s="93"/>
      <c r="DT100" s="93"/>
      <c r="DU100" s="93"/>
      <c r="DV100" s="93"/>
      <c r="DW100" s="93"/>
      <c r="DX100" s="93"/>
      <c r="DY100" s="93"/>
      <c r="DZ100" s="93"/>
      <c r="EA100" s="93"/>
      <c r="EB100" s="93"/>
      <c r="EC100" s="93"/>
      <c r="ED100" s="93"/>
      <c r="EE100" s="93"/>
      <c r="EF100" s="93"/>
      <c r="EG100" s="93"/>
      <c r="EH100" s="93"/>
      <c r="EI100" s="93"/>
      <c r="EJ100" s="93"/>
      <c r="EK100" s="93"/>
      <c r="EL100" s="93"/>
      <c r="EM100" s="93"/>
      <c r="EN100" s="93"/>
      <c r="EO100" s="93"/>
      <c r="EP100" s="93"/>
      <c r="EQ100" s="93"/>
      <c r="ER100" s="93"/>
      <c r="ES100" s="93"/>
      <c r="ET100" s="93"/>
      <c r="EU100" s="93"/>
      <c r="EV100" s="93"/>
      <c r="EW100" s="93"/>
      <c r="EX100" s="93"/>
      <c r="EY100" s="93"/>
      <c r="EZ100" s="93"/>
      <c r="FA100" s="93"/>
      <c r="FB100" s="93"/>
      <c r="FC100" s="93"/>
      <c r="FD100" s="93"/>
      <c r="FE100" s="93"/>
      <c r="FF100" s="93"/>
      <c r="FG100" s="93"/>
      <c r="FH100" s="93"/>
      <c r="FI100" s="93"/>
      <c r="FJ100" s="93"/>
      <c r="FK100" s="93"/>
      <c r="FL100" s="93"/>
      <c r="FM100" s="93"/>
      <c r="FN100" s="93"/>
      <c r="FO100" s="93"/>
      <c r="FP100" s="93"/>
      <c r="FQ100" s="93"/>
      <c r="FR100" s="93"/>
      <c r="FS100" s="93"/>
      <c r="FT100" s="93"/>
      <c r="FU100" s="93"/>
      <c r="FV100" s="93"/>
      <c r="FW100" s="93"/>
      <c r="FX100" s="93"/>
      <c r="FY100" s="93"/>
      <c r="FZ100" s="93"/>
      <c r="GA100" s="93"/>
      <c r="GB100" s="93"/>
      <c r="GC100" s="93"/>
      <c r="GD100" s="93"/>
      <c r="GE100" s="93"/>
      <c r="GF100" s="93"/>
      <c r="GG100" s="93"/>
      <c r="GH100" s="93"/>
      <c r="GI100" s="93"/>
      <c r="GJ100" s="93"/>
      <c r="GK100" s="93"/>
      <c r="GL100" s="93"/>
      <c r="GM100" s="93"/>
      <c r="GN100" s="93"/>
      <c r="GO100" s="93"/>
      <c r="GP100" s="93"/>
      <c r="GQ100" s="93"/>
      <c r="GR100" s="93"/>
      <c r="GS100" s="93"/>
      <c r="GT100" s="93"/>
      <c r="GU100" s="93"/>
      <c r="GV100" s="93"/>
      <c r="GW100" s="93"/>
      <c r="GX100" s="93"/>
      <c r="GY100" s="93"/>
      <c r="GZ100" s="93"/>
      <c r="HA100" s="93"/>
      <c r="HB100" s="93"/>
      <c r="HC100" s="93"/>
      <c r="HD100" s="93"/>
      <c r="HE100" s="93"/>
      <c r="HF100" s="93"/>
      <c r="HG100" s="93"/>
      <c r="HH100" s="93"/>
      <c r="HI100" s="93"/>
      <c r="HJ100" s="93"/>
      <c r="HK100" s="93"/>
      <c r="HL100" s="93"/>
      <c r="HM100" s="93"/>
      <c r="HN100" s="93"/>
      <c r="HO100" s="93"/>
      <c r="HP100" s="93"/>
      <c r="HQ100" s="93"/>
      <c r="HR100" s="93"/>
      <c r="HS100" s="93"/>
      <c r="HT100" s="93"/>
      <c r="HU100" s="93"/>
      <c r="HV100" s="93"/>
      <c r="HW100" s="93"/>
      <c r="HX100" s="93"/>
      <c r="HY100" s="93"/>
      <c r="HZ100" s="93"/>
      <c r="IA100" s="93"/>
      <c r="IB100" s="93"/>
      <c r="IC100" s="93"/>
      <c r="ID100" s="93"/>
      <c r="IE100" s="93"/>
      <c r="IF100" s="93"/>
      <c r="IG100" s="93"/>
      <c r="IH100" s="93"/>
      <c r="II100" s="93"/>
      <c r="IJ100" s="93"/>
      <c r="IK100" s="93"/>
      <c r="IL100" s="93"/>
      <c r="IM100" s="93"/>
      <c r="IN100" s="93"/>
      <c r="IO100" s="93"/>
      <c r="IP100" s="93"/>
      <c r="IQ100" s="93"/>
      <c r="IR100" s="93"/>
      <c r="IS100" s="93"/>
      <c r="IT100" s="93"/>
      <c r="IU100" s="93"/>
      <c r="IV100" s="93"/>
      <c r="IW100" s="93"/>
    </row>
    <row r="101" customFormat="false" ht="12.75" hidden="false" customHeight="false" outlineLevel="0" collapsed="false">
      <c r="A101" s="77" t="s">
        <v>194</v>
      </c>
      <c r="B101" s="78"/>
      <c r="C101" s="77"/>
      <c r="D101" s="78"/>
      <c r="E101" s="77" t="n">
        <v>0</v>
      </c>
      <c r="F101" s="74"/>
      <c r="G101" s="77"/>
      <c r="H101" s="78"/>
      <c r="I101" s="77" t="n">
        <v>46715.04</v>
      </c>
      <c r="J101" s="78"/>
      <c r="K101" s="77" t="s">
        <v>161</v>
      </c>
      <c r="L101" s="78"/>
      <c r="M101" s="79" t="n">
        <f aca="false">SUM(C101:I101)</f>
        <v>46715.04</v>
      </c>
      <c r="N101" s="73"/>
      <c r="O101" s="80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3"/>
      <c r="BN101" s="93"/>
      <c r="BO101" s="93"/>
      <c r="BP101" s="93"/>
      <c r="BQ101" s="93"/>
      <c r="BR101" s="93"/>
      <c r="BS101" s="93"/>
      <c r="BT101" s="93"/>
      <c r="BU101" s="93"/>
      <c r="BV101" s="93"/>
      <c r="BW101" s="93"/>
      <c r="BX101" s="93"/>
      <c r="BY101" s="93"/>
      <c r="BZ101" s="93"/>
      <c r="CA101" s="93"/>
      <c r="CB101" s="93"/>
      <c r="CC101" s="93"/>
      <c r="CD101" s="93"/>
      <c r="CE101" s="93"/>
      <c r="CF101" s="93"/>
      <c r="CG101" s="93"/>
      <c r="CH101" s="93"/>
      <c r="CI101" s="93"/>
      <c r="CJ101" s="93"/>
      <c r="CK101" s="93"/>
      <c r="CL101" s="93"/>
      <c r="CM101" s="93"/>
      <c r="CN101" s="93"/>
      <c r="CO101" s="93"/>
      <c r="CP101" s="93"/>
      <c r="CQ101" s="93"/>
      <c r="CR101" s="93"/>
      <c r="CS101" s="93"/>
      <c r="CT101" s="93"/>
      <c r="CU101" s="93"/>
      <c r="CV101" s="93"/>
      <c r="CW101" s="93"/>
      <c r="CX101" s="93"/>
      <c r="CY101" s="93"/>
      <c r="CZ101" s="93"/>
      <c r="DA101" s="93"/>
      <c r="DB101" s="93"/>
      <c r="DC101" s="93"/>
      <c r="DD101" s="93"/>
      <c r="DE101" s="93"/>
      <c r="DF101" s="93"/>
      <c r="DG101" s="93"/>
      <c r="DH101" s="93"/>
      <c r="DI101" s="93"/>
      <c r="DJ101" s="93"/>
      <c r="DK101" s="93"/>
      <c r="DL101" s="93"/>
      <c r="DM101" s="93"/>
      <c r="DN101" s="93"/>
      <c r="DO101" s="93"/>
      <c r="DP101" s="93"/>
      <c r="DQ101" s="93"/>
      <c r="DR101" s="93"/>
      <c r="DS101" s="93"/>
      <c r="DT101" s="93"/>
      <c r="DU101" s="93"/>
      <c r="DV101" s="93"/>
      <c r="DW101" s="93"/>
      <c r="DX101" s="93"/>
      <c r="DY101" s="93"/>
      <c r="DZ101" s="93"/>
      <c r="EA101" s="93"/>
      <c r="EB101" s="93"/>
      <c r="EC101" s="93"/>
      <c r="ED101" s="93"/>
      <c r="EE101" s="93"/>
      <c r="EF101" s="93"/>
      <c r="EG101" s="93"/>
      <c r="EH101" s="93"/>
      <c r="EI101" s="93"/>
      <c r="EJ101" s="93"/>
      <c r="EK101" s="93"/>
      <c r="EL101" s="93"/>
      <c r="EM101" s="93"/>
      <c r="EN101" s="93"/>
      <c r="EO101" s="93"/>
      <c r="EP101" s="93"/>
      <c r="EQ101" s="93"/>
      <c r="ER101" s="93"/>
      <c r="ES101" s="93"/>
      <c r="ET101" s="93"/>
      <c r="EU101" s="93"/>
      <c r="EV101" s="93"/>
      <c r="EW101" s="93"/>
      <c r="EX101" s="93"/>
      <c r="EY101" s="93"/>
      <c r="EZ101" s="93"/>
      <c r="FA101" s="93"/>
      <c r="FB101" s="93"/>
      <c r="FC101" s="93"/>
      <c r="FD101" s="93"/>
      <c r="FE101" s="93"/>
      <c r="FF101" s="93"/>
      <c r="FG101" s="93"/>
      <c r="FH101" s="93"/>
      <c r="FI101" s="93"/>
      <c r="FJ101" s="93"/>
      <c r="FK101" s="93"/>
      <c r="FL101" s="93"/>
      <c r="FM101" s="93"/>
      <c r="FN101" s="93"/>
      <c r="FO101" s="93"/>
      <c r="FP101" s="93"/>
      <c r="FQ101" s="93"/>
      <c r="FR101" s="93"/>
      <c r="FS101" s="93"/>
      <c r="FT101" s="93"/>
      <c r="FU101" s="93"/>
      <c r="FV101" s="93"/>
      <c r="FW101" s="93"/>
      <c r="FX101" s="93"/>
      <c r="FY101" s="93"/>
      <c r="FZ101" s="93"/>
      <c r="GA101" s="93"/>
      <c r="GB101" s="93"/>
      <c r="GC101" s="93"/>
      <c r="GD101" s="93"/>
      <c r="GE101" s="93"/>
      <c r="GF101" s="93"/>
      <c r="GG101" s="93"/>
      <c r="GH101" s="93"/>
      <c r="GI101" s="93"/>
      <c r="GJ101" s="93"/>
      <c r="GK101" s="93"/>
      <c r="GL101" s="93"/>
      <c r="GM101" s="93"/>
      <c r="GN101" s="93"/>
      <c r="GO101" s="93"/>
      <c r="GP101" s="93"/>
      <c r="GQ101" s="93"/>
      <c r="GR101" s="93"/>
      <c r="GS101" s="93"/>
      <c r="GT101" s="93"/>
      <c r="GU101" s="93"/>
      <c r="GV101" s="93"/>
      <c r="GW101" s="93"/>
      <c r="GX101" s="93"/>
      <c r="GY101" s="93"/>
      <c r="GZ101" s="93"/>
      <c r="HA101" s="93"/>
      <c r="HB101" s="93"/>
      <c r="HC101" s="93"/>
      <c r="HD101" s="93"/>
      <c r="HE101" s="93"/>
      <c r="HF101" s="93"/>
      <c r="HG101" s="93"/>
      <c r="HH101" s="93"/>
      <c r="HI101" s="93"/>
      <c r="HJ101" s="93"/>
      <c r="HK101" s="93"/>
      <c r="HL101" s="93"/>
      <c r="HM101" s="93"/>
      <c r="HN101" s="93"/>
      <c r="HO101" s="93"/>
      <c r="HP101" s="93"/>
      <c r="HQ101" s="93"/>
      <c r="HR101" s="93"/>
      <c r="HS101" s="93"/>
      <c r="HT101" s="93"/>
      <c r="HU101" s="93"/>
      <c r="HV101" s="93"/>
      <c r="HW101" s="93"/>
      <c r="HX101" s="93"/>
      <c r="HY101" s="93"/>
      <c r="HZ101" s="93"/>
      <c r="IA101" s="93"/>
      <c r="IB101" s="93"/>
      <c r="IC101" s="93"/>
      <c r="ID101" s="93"/>
      <c r="IE101" s="93"/>
      <c r="IF101" s="93"/>
      <c r="IG101" s="93"/>
      <c r="IH101" s="93"/>
      <c r="II101" s="93"/>
      <c r="IJ101" s="93"/>
      <c r="IK101" s="93"/>
      <c r="IL101" s="93"/>
      <c r="IM101" s="93"/>
      <c r="IN101" s="93"/>
      <c r="IO101" s="93"/>
      <c r="IP101" s="93"/>
      <c r="IQ101" s="93"/>
      <c r="IR101" s="93"/>
      <c r="IS101" s="93"/>
      <c r="IT101" s="93"/>
      <c r="IU101" s="93"/>
      <c r="IV101" s="93"/>
      <c r="IW101" s="93"/>
    </row>
    <row r="102" customFormat="false" ht="12.75" hidden="false" customHeight="false" outlineLevel="0" collapsed="false">
      <c r="A102" s="77" t="s">
        <v>195</v>
      </c>
      <c r="B102" s="78"/>
      <c r="C102" s="77"/>
      <c r="D102" s="78"/>
      <c r="E102" s="77" t="n">
        <v>0</v>
      </c>
      <c r="F102" s="74"/>
      <c r="G102" s="77"/>
      <c r="H102" s="78"/>
      <c r="I102" s="77" t="n">
        <v>146727.16</v>
      </c>
      <c r="J102" s="78"/>
      <c r="K102" s="77" t="s">
        <v>161</v>
      </c>
      <c r="L102" s="78"/>
      <c r="M102" s="79" t="n">
        <f aca="false">SUM(C102:I102)</f>
        <v>146727.16</v>
      </c>
      <c r="N102" s="73"/>
      <c r="O102" s="80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93"/>
      <c r="BU102" s="93"/>
      <c r="BV102" s="93"/>
      <c r="BW102" s="93"/>
      <c r="BX102" s="93"/>
      <c r="BY102" s="93"/>
      <c r="BZ102" s="93"/>
      <c r="CA102" s="93"/>
      <c r="CB102" s="93"/>
      <c r="CC102" s="93"/>
      <c r="CD102" s="93"/>
      <c r="CE102" s="93"/>
      <c r="CF102" s="93"/>
      <c r="CG102" s="93"/>
      <c r="CH102" s="93"/>
      <c r="CI102" s="93"/>
      <c r="CJ102" s="93"/>
      <c r="CK102" s="93"/>
      <c r="CL102" s="93"/>
      <c r="CM102" s="93"/>
      <c r="CN102" s="93"/>
      <c r="CO102" s="93"/>
      <c r="CP102" s="93"/>
      <c r="CQ102" s="93"/>
      <c r="CR102" s="93"/>
      <c r="CS102" s="93"/>
      <c r="CT102" s="93"/>
      <c r="CU102" s="93"/>
      <c r="CV102" s="93"/>
      <c r="CW102" s="93"/>
      <c r="CX102" s="93"/>
      <c r="CY102" s="93"/>
      <c r="CZ102" s="93"/>
      <c r="DA102" s="93"/>
      <c r="DB102" s="93"/>
      <c r="DC102" s="93"/>
      <c r="DD102" s="93"/>
      <c r="DE102" s="93"/>
      <c r="DF102" s="93"/>
      <c r="DG102" s="93"/>
      <c r="DH102" s="93"/>
      <c r="DI102" s="93"/>
      <c r="DJ102" s="93"/>
      <c r="DK102" s="93"/>
      <c r="DL102" s="93"/>
      <c r="DM102" s="93"/>
      <c r="DN102" s="93"/>
      <c r="DO102" s="93"/>
      <c r="DP102" s="93"/>
      <c r="DQ102" s="93"/>
      <c r="DR102" s="93"/>
      <c r="DS102" s="93"/>
      <c r="DT102" s="93"/>
      <c r="DU102" s="93"/>
      <c r="DV102" s="93"/>
      <c r="DW102" s="93"/>
      <c r="DX102" s="93"/>
      <c r="DY102" s="93"/>
      <c r="DZ102" s="93"/>
      <c r="EA102" s="93"/>
      <c r="EB102" s="93"/>
      <c r="EC102" s="93"/>
      <c r="ED102" s="93"/>
      <c r="EE102" s="93"/>
      <c r="EF102" s="93"/>
      <c r="EG102" s="93"/>
      <c r="EH102" s="93"/>
      <c r="EI102" s="93"/>
      <c r="EJ102" s="93"/>
      <c r="EK102" s="93"/>
      <c r="EL102" s="93"/>
      <c r="EM102" s="93"/>
      <c r="EN102" s="93"/>
      <c r="EO102" s="93"/>
      <c r="EP102" s="93"/>
      <c r="EQ102" s="93"/>
      <c r="ER102" s="93"/>
      <c r="ES102" s="93"/>
      <c r="ET102" s="93"/>
      <c r="EU102" s="93"/>
      <c r="EV102" s="93"/>
      <c r="EW102" s="93"/>
      <c r="EX102" s="93"/>
      <c r="EY102" s="93"/>
      <c r="EZ102" s="93"/>
      <c r="FA102" s="93"/>
      <c r="FB102" s="93"/>
      <c r="FC102" s="93"/>
      <c r="FD102" s="93"/>
      <c r="FE102" s="93"/>
      <c r="FF102" s="93"/>
      <c r="FG102" s="93"/>
      <c r="FH102" s="93"/>
      <c r="FI102" s="93"/>
      <c r="FJ102" s="93"/>
      <c r="FK102" s="93"/>
      <c r="FL102" s="93"/>
      <c r="FM102" s="93"/>
      <c r="FN102" s="93"/>
      <c r="FO102" s="93"/>
      <c r="FP102" s="93"/>
      <c r="FQ102" s="93"/>
      <c r="FR102" s="93"/>
      <c r="FS102" s="93"/>
      <c r="FT102" s="93"/>
      <c r="FU102" s="93"/>
      <c r="FV102" s="93"/>
      <c r="FW102" s="93"/>
      <c r="FX102" s="93"/>
      <c r="FY102" s="93"/>
      <c r="FZ102" s="93"/>
      <c r="GA102" s="93"/>
      <c r="GB102" s="93"/>
      <c r="GC102" s="93"/>
      <c r="GD102" s="93"/>
      <c r="GE102" s="93"/>
      <c r="GF102" s="93"/>
      <c r="GG102" s="93"/>
      <c r="GH102" s="93"/>
      <c r="GI102" s="93"/>
      <c r="GJ102" s="93"/>
      <c r="GK102" s="93"/>
      <c r="GL102" s="93"/>
      <c r="GM102" s="93"/>
      <c r="GN102" s="93"/>
      <c r="GO102" s="93"/>
      <c r="GP102" s="93"/>
      <c r="GQ102" s="93"/>
      <c r="GR102" s="93"/>
      <c r="GS102" s="93"/>
      <c r="GT102" s="93"/>
      <c r="GU102" s="93"/>
      <c r="GV102" s="93"/>
      <c r="GW102" s="93"/>
      <c r="GX102" s="93"/>
      <c r="GY102" s="93"/>
      <c r="GZ102" s="93"/>
      <c r="HA102" s="93"/>
      <c r="HB102" s="93"/>
      <c r="HC102" s="93"/>
      <c r="HD102" s="93"/>
      <c r="HE102" s="93"/>
      <c r="HF102" s="93"/>
      <c r="HG102" s="93"/>
      <c r="HH102" s="93"/>
      <c r="HI102" s="93"/>
      <c r="HJ102" s="93"/>
      <c r="HK102" s="93"/>
      <c r="HL102" s="93"/>
      <c r="HM102" s="93"/>
      <c r="HN102" s="93"/>
      <c r="HO102" s="93"/>
      <c r="HP102" s="93"/>
      <c r="HQ102" s="93"/>
      <c r="HR102" s="93"/>
      <c r="HS102" s="93"/>
      <c r="HT102" s="93"/>
      <c r="HU102" s="93"/>
      <c r="HV102" s="93"/>
      <c r="HW102" s="93"/>
      <c r="HX102" s="93"/>
      <c r="HY102" s="93"/>
      <c r="HZ102" s="93"/>
      <c r="IA102" s="93"/>
      <c r="IB102" s="93"/>
      <c r="IC102" s="93"/>
      <c r="ID102" s="93"/>
      <c r="IE102" s="93"/>
      <c r="IF102" s="93"/>
      <c r="IG102" s="93"/>
      <c r="IH102" s="93"/>
      <c r="II102" s="93"/>
      <c r="IJ102" s="93"/>
      <c r="IK102" s="93"/>
      <c r="IL102" s="93"/>
      <c r="IM102" s="93"/>
      <c r="IN102" s="93"/>
      <c r="IO102" s="93"/>
      <c r="IP102" s="93"/>
      <c r="IQ102" s="93"/>
      <c r="IR102" s="93"/>
      <c r="IS102" s="93"/>
      <c r="IT102" s="93"/>
      <c r="IU102" s="93"/>
      <c r="IV102" s="93"/>
      <c r="IW102" s="93"/>
    </row>
    <row r="103" customFormat="false" ht="12.75" hidden="false" customHeight="false" outlineLevel="0" collapsed="false">
      <c r="A103" s="77" t="s">
        <v>196</v>
      </c>
      <c r="B103" s="78"/>
      <c r="C103" s="77"/>
      <c r="D103" s="78"/>
      <c r="E103" s="77" t="n">
        <v>0</v>
      </c>
      <c r="F103" s="74"/>
      <c r="G103" s="77"/>
      <c r="H103" s="78"/>
      <c r="I103" s="77" t="n">
        <v>75695.23</v>
      </c>
      <c r="J103" s="78"/>
      <c r="K103" s="77" t="s">
        <v>161</v>
      </c>
      <c r="L103" s="78"/>
      <c r="M103" s="79" t="n">
        <f aca="false">SUM(C103:I103)</f>
        <v>75695.23</v>
      </c>
      <c r="N103" s="73"/>
      <c r="O103" s="80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93"/>
      <c r="BR103" s="93"/>
      <c r="BS103" s="93"/>
      <c r="BT103" s="93"/>
      <c r="BU103" s="93"/>
      <c r="BV103" s="93"/>
      <c r="BW103" s="93"/>
      <c r="BX103" s="93"/>
      <c r="BY103" s="93"/>
      <c r="BZ103" s="93"/>
      <c r="CA103" s="93"/>
      <c r="CB103" s="93"/>
      <c r="CC103" s="93"/>
      <c r="CD103" s="93"/>
      <c r="CE103" s="93"/>
      <c r="CF103" s="93"/>
      <c r="CG103" s="93"/>
      <c r="CH103" s="93"/>
      <c r="CI103" s="93"/>
      <c r="CJ103" s="93"/>
      <c r="CK103" s="93"/>
      <c r="CL103" s="93"/>
      <c r="CM103" s="93"/>
      <c r="CN103" s="93"/>
      <c r="CO103" s="93"/>
      <c r="CP103" s="93"/>
      <c r="CQ103" s="93"/>
      <c r="CR103" s="93"/>
      <c r="CS103" s="93"/>
      <c r="CT103" s="93"/>
      <c r="CU103" s="93"/>
      <c r="CV103" s="93"/>
      <c r="CW103" s="93"/>
      <c r="CX103" s="93"/>
      <c r="CY103" s="93"/>
      <c r="CZ103" s="93"/>
      <c r="DA103" s="93"/>
      <c r="DB103" s="93"/>
      <c r="DC103" s="93"/>
      <c r="DD103" s="93"/>
      <c r="DE103" s="93"/>
      <c r="DF103" s="93"/>
      <c r="DG103" s="93"/>
      <c r="DH103" s="93"/>
      <c r="DI103" s="93"/>
      <c r="DJ103" s="93"/>
      <c r="DK103" s="93"/>
      <c r="DL103" s="93"/>
      <c r="DM103" s="93"/>
      <c r="DN103" s="93"/>
      <c r="DO103" s="93"/>
      <c r="DP103" s="93"/>
      <c r="DQ103" s="93"/>
      <c r="DR103" s="93"/>
      <c r="DS103" s="93"/>
      <c r="DT103" s="93"/>
      <c r="DU103" s="93"/>
      <c r="DV103" s="93"/>
      <c r="DW103" s="93"/>
      <c r="DX103" s="93"/>
      <c r="DY103" s="93"/>
      <c r="DZ103" s="93"/>
      <c r="EA103" s="93"/>
      <c r="EB103" s="93"/>
      <c r="EC103" s="93"/>
      <c r="ED103" s="93"/>
      <c r="EE103" s="93"/>
      <c r="EF103" s="93"/>
      <c r="EG103" s="93"/>
      <c r="EH103" s="93"/>
      <c r="EI103" s="93"/>
      <c r="EJ103" s="93"/>
      <c r="EK103" s="93"/>
      <c r="EL103" s="93"/>
      <c r="EM103" s="93"/>
      <c r="EN103" s="93"/>
      <c r="EO103" s="93"/>
      <c r="EP103" s="93"/>
      <c r="EQ103" s="93"/>
      <c r="ER103" s="93"/>
      <c r="ES103" s="93"/>
      <c r="ET103" s="93"/>
      <c r="EU103" s="93"/>
      <c r="EV103" s="93"/>
      <c r="EW103" s="93"/>
      <c r="EX103" s="93"/>
      <c r="EY103" s="93"/>
      <c r="EZ103" s="93"/>
      <c r="FA103" s="93"/>
      <c r="FB103" s="93"/>
      <c r="FC103" s="93"/>
      <c r="FD103" s="93"/>
      <c r="FE103" s="93"/>
      <c r="FF103" s="93"/>
      <c r="FG103" s="93"/>
      <c r="FH103" s="93"/>
      <c r="FI103" s="93"/>
      <c r="FJ103" s="93"/>
      <c r="FK103" s="93"/>
      <c r="FL103" s="93"/>
      <c r="FM103" s="93"/>
      <c r="FN103" s="93"/>
      <c r="FO103" s="93"/>
      <c r="FP103" s="93"/>
      <c r="FQ103" s="93"/>
      <c r="FR103" s="93"/>
      <c r="FS103" s="93"/>
      <c r="FT103" s="93"/>
      <c r="FU103" s="93"/>
      <c r="FV103" s="93"/>
      <c r="FW103" s="93"/>
      <c r="FX103" s="93"/>
      <c r="FY103" s="93"/>
      <c r="FZ103" s="93"/>
      <c r="GA103" s="93"/>
      <c r="GB103" s="93"/>
      <c r="GC103" s="93"/>
      <c r="GD103" s="93"/>
      <c r="GE103" s="93"/>
      <c r="GF103" s="93"/>
      <c r="GG103" s="93"/>
      <c r="GH103" s="93"/>
      <c r="GI103" s="93"/>
      <c r="GJ103" s="93"/>
      <c r="GK103" s="93"/>
      <c r="GL103" s="93"/>
      <c r="GM103" s="93"/>
      <c r="GN103" s="93"/>
      <c r="GO103" s="93"/>
      <c r="GP103" s="93"/>
      <c r="GQ103" s="93"/>
      <c r="GR103" s="93"/>
      <c r="GS103" s="93"/>
      <c r="GT103" s="93"/>
      <c r="GU103" s="93"/>
      <c r="GV103" s="93"/>
      <c r="GW103" s="93"/>
      <c r="GX103" s="93"/>
      <c r="GY103" s="93"/>
      <c r="GZ103" s="93"/>
      <c r="HA103" s="93"/>
      <c r="HB103" s="93"/>
      <c r="HC103" s="93"/>
      <c r="HD103" s="93"/>
      <c r="HE103" s="93"/>
      <c r="HF103" s="93"/>
      <c r="HG103" s="93"/>
      <c r="HH103" s="93"/>
      <c r="HI103" s="93"/>
      <c r="HJ103" s="93"/>
      <c r="HK103" s="93"/>
      <c r="HL103" s="93"/>
      <c r="HM103" s="93"/>
      <c r="HN103" s="93"/>
      <c r="HO103" s="93"/>
      <c r="HP103" s="93"/>
      <c r="HQ103" s="93"/>
      <c r="HR103" s="93"/>
      <c r="HS103" s="93"/>
      <c r="HT103" s="93"/>
      <c r="HU103" s="93"/>
      <c r="HV103" s="93"/>
      <c r="HW103" s="93"/>
      <c r="HX103" s="93"/>
      <c r="HY103" s="93"/>
      <c r="HZ103" s="93"/>
      <c r="IA103" s="93"/>
      <c r="IB103" s="93"/>
      <c r="IC103" s="93"/>
      <c r="ID103" s="93"/>
      <c r="IE103" s="93"/>
      <c r="IF103" s="93"/>
      <c r="IG103" s="93"/>
      <c r="IH103" s="93"/>
      <c r="II103" s="93"/>
      <c r="IJ103" s="93"/>
      <c r="IK103" s="93"/>
      <c r="IL103" s="93"/>
      <c r="IM103" s="93"/>
      <c r="IN103" s="93"/>
      <c r="IO103" s="93"/>
      <c r="IP103" s="93"/>
      <c r="IQ103" s="93"/>
      <c r="IR103" s="93"/>
      <c r="IS103" s="93"/>
      <c r="IT103" s="93"/>
      <c r="IU103" s="93"/>
      <c r="IV103" s="93"/>
      <c r="IW103" s="93"/>
    </row>
    <row r="104" customFormat="false" ht="12.75" hidden="false" customHeight="false" outlineLevel="0" collapsed="false">
      <c r="A104" s="77" t="s">
        <v>197</v>
      </c>
      <c r="B104" s="78"/>
      <c r="C104" s="77"/>
      <c r="D104" s="78"/>
      <c r="E104" s="77" t="n">
        <v>0</v>
      </c>
      <c r="F104" s="74"/>
      <c r="G104" s="77"/>
      <c r="H104" s="78"/>
      <c r="I104" s="77" t="n">
        <v>3490725.5</v>
      </c>
      <c r="J104" s="78"/>
      <c r="K104" s="77" t="s">
        <v>198</v>
      </c>
      <c r="L104" s="78"/>
      <c r="M104" s="79" t="n">
        <f aca="false">SUM(C104:I104)</f>
        <v>3490725.5</v>
      </c>
      <c r="N104" s="73"/>
      <c r="O104" s="80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P104" s="93"/>
      <c r="BQ104" s="93"/>
      <c r="BR104" s="93"/>
      <c r="BS104" s="93"/>
      <c r="BT104" s="93"/>
      <c r="BU104" s="93"/>
      <c r="BV104" s="93"/>
      <c r="BW104" s="93"/>
      <c r="BX104" s="93"/>
      <c r="BY104" s="93"/>
      <c r="BZ104" s="93"/>
      <c r="CA104" s="93"/>
      <c r="CB104" s="93"/>
      <c r="CC104" s="93"/>
      <c r="CD104" s="93"/>
      <c r="CE104" s="93"/>
      <c r="CF104" s="93"/>
      <c r="CG104" s="93"/>
      <c r="CH104" s="93"/>
      <c r="CI104" s="93"/>
      <c r="CJ104" s="93"/>
      <c r="CK104" s="93"/>
      <c r="CL104" s="93"/>
      <c r="CM104" s="93"/>
      <c r="CN104" s="93"/>
      <c r="CO104" s="93"/>
      <c r="CP104" s="93"/>
      <c r="CQ104" s="93"/>
      <c r="CR104" s="93"/>
      <c r="CS104" s="93"/>
      <c r="CT104" s="93"/>
      <c r="CU104" s="93"/>
      <c r="CV104" s="93"/>
      <c r="CW104" s="93"/>
      <c r="CX104" s="93"/>
      <c r="CY104" s="93"/>
      <c r="CZ104" s="93"/>
      <c r="DA104" s="93"/>
      <c r="DB104" s="93"/>
      <c r="DC104" s="93"/>
      <c r="DD104" s="93"/>
      <c r="DE104" s="93"/>
      <c r="DF104" s="93"/>
      <c r="DG104" s="93"/>
      <c r="DH104" s="93"/>
      <c r="DI104" s="93"/>
      <c r="DJ104" s="93"/>
      <c r="DK104" s="93"/>
      <c r="DL104" s="93"/>
      <c r="DM104" s="93"/>
      <c r="DN104" s="93"/>
      <c r="DO104" s="93"/>
      <c r="DP104" s="93"/>
      <c r="DQ104" s="93"/>
      <c r="DR104" s="93"/>
      <c r="DS104" s="93"/>
      <c r="DT104" s="93"/>
      <c r="DU104" s="93"/>
      <c r="DV104" s="93"/>
      <c r="DW104" s="93"/>
      <c r="DX104" s="93"/>
      <c r="DY104" s="93"/>
      <c r="DZ104" s="93"/>
      <c r="EA104" s="93"/>
      <c r="EB104" s="93"/>
      <c r="EC104" s="93"/>
      <c r="ED104" s="93"/>
      <c r="EE104" s="93"/>
      <c r="EF104" s="93"/>
      <c r="EG104" s="93"/>
      <c r="EH104" s="93"/>
      <c r="EI104" s="93"/>
      <c r="EJ104" s="93"/>
      <c r="EK104" s="93"/>
      <c r="EL104" s="93"/>
      <c r="EM104" s="93"/>
      <c r="EN104" s="93"/>
      <c r="EO104" s="93"/>
      <c r="EP104" s="93"/>
      <c r="EQ104" s="93"/>
      <c r="ER104" s="93"/>
      <c r="ES104" s="93"/>
      <c r="ET104" s="93"/>
      <c r="EU104" s="93"/>
      <c r="EV104" s="93"/>
      <c r="EW104" s="93"/>
      <c r="EX104" s="93"/>
      <c r="EY104" s="93"/>
      <c r="EZ104" s="93"/>
      <c r="FA104" s="93"/>
      <c r="FB104" s="93"/>
      <c r="FC104" s="93"/>
      <c r="FD104" s="93"/>
      <c r="FE104" s="93"/>
      <c r="FF104" s="93"/>
      <c r="FG104" s="93"/>
      <c r="FH104" s="93"/>
      <c r="FI104" s="93"/>
      <c r="FJ104" s="93"/>
      <c r="FK104" s="93"/>
      <c r="FL104" s="93"/>
      <c r="FM104" s="93"/>
      <c r="FN104" s="93"/>
      <c r="FO104" s="93"/>
      <c r="FP104" s="93"/>
      <c r="FQ104" s="93"/>
      <c r="FR104" s="93"/>
      <c r="FS104" s="93"/>
      <c r="FT104" s="93"/>
      <c r="FU104" s="93"/>
      <c r="FV104" s="93"/>
      <c r="FW104" s="93"/>
      <c r="FX104" s="93"/>
      <c r="FY104" s="93"/>
      <c r="FZ104" s="93"/>
      <c r="GA104" s="93"/>
      <c r="GB104" s="93"/>
      <c r="GC104" s="93"/>
      <c r="GD104" s="93"/>
      <c r="GE104" s="93"/>
      <c r="GF104" s="93"/>
      <c r="GG104" s="93"/>
      <c r="GH104" s="93"/>
      <c r="GI104" s="93"/>
      <c r="GJ104" s="93"/>
      <c r="GK104" s="93"/>
      <c r="GL104" s="93"/>
      <c r="GM104" s="93"/>
      <c r="GN104" s="93"/>
      <c r="GO104" s="93"/>
      <c r="GP104" s="93"/>
      <c r="GQ104" s="93"/>
      <c r="GR104" s="93"/>
      <c r="GS104" s="93"/>
      <c r="GT104" s="93"/>
      <c r="GU104" s="93"/>
      <c r="GV104" s="93"/>
      <c r="GW104" s="93"/>
      <c r="GX104" s="93"/>
      <c r="GY104" s="93"/>
      <c r="GZ104" s="93"/>
      <c r="HA104" s="93"/>
      <c r="HB104" s="93"/>
      <c r="HC104" s="93"/>
      <c r="HD104" s="93"/>
      <c r="HE104" s="93"/>
      <c r="HF104" s="93"/>
      <c r="HG104" s="93"/>
      <c r="HH104" s="93"/>
      <c r="HI104" s="93"/>
      <c r="HJ104" s="93"/>
      <c r="HK104" s="93"/>
      <c r="HL104" s="93"/>
      <c r="HM104" s="93"/>
      <c r="HN104" s="93"/>
      <c r="HO104" s="93"/>
      <c r="HP104" s="93"/>
      <c r="HQ104" s="93"/>
      <c r="HR104" s="93"/>
      <c r="HS104" s="93"/>
      <c r="HT104" s="93"/>
      <c r="HU104" s="93"/>
      <c r="HV104" s="93"/>
      <c r="HW104" s="93"/>
      <c r="HX104" s="93"/>
      <c r="HY104" s="93"/>
      <c r="HZ104" s="93"/>
      <c r="IA104" s="93"/>
      <c r="IB104" s="93"/>
      <c r="IC104" s="93"/>
      <c r="ID104" s="93"/>
      <c r="IE104" s="93"/>
      <c r="IF104" s="93"/>
      <c r="IG104" s="93"/>
      <c r="IH104" s="93"/>
      <c r="II104" s="93"/>
      <c r="IJ104" s="93"/>
      <c r="IK104" s="93"/>
      <c r="IL104" s="93"/>
      <c r="IM104" s="93"/>
      <c r="IN104" s="93"/>
      <c r="IO104" s="93"/>
      <c r="IP104" s="93"/>
      <c r="IQ104" s="93"/>
      <c r="IR104" s="93"/>
      <c r="IS104" s="93"/>
      <c r="IT104" s="93"/>
      <c r="IU104" s="93"/>
      <c r="IV104" s="93"/>
      <c r="IW104" s="93"/>
    </row>
    <row r="105" customFormat="false" ht="12.75" hidden="false" customHeight="false" outlineLevel="0" collapsed="false">
      <c r="A105" s="77" t="s">
        <v>199</v>
      </c>
      <c r="B105" s="78"/>
      <c r="C105" s="77"/>
      <c r="D105" s="78"/>
      <c r="E105" s="77" t="n">
        <v>0</v>
      </c>
      <c r="F105" s="74"/>
      <c r="G105" s="77"/>
      <c r="H105" s="78"/>
      <c r="I105" s="77" t="n">
        <v>132751.81</v>
      </c>
      <c r="J105" s="78"/>
      <c r="K105" s="77"/>
      <c r="L105" s="78"/>
      <c r="M105" s="79" t="n">
        <f aca="false">SUM(C105:I105)</f>
        <v>132751.81</v>
      </c>
      <c r="N105" s="73"/>
      <c r="O105" s="80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  <c r="BM105" s="93"/>
      <c r="BN105" s="93"/>
      <c r="BO105" s="93"/>
      <c r="BP105" s="93"/>
      <c r="BQ105" s="93"/>
      <c r="BR105" s="93"/>
      <c r="BS105" s="93"/>
      <c r="BT105" s="93"/>
      <c r="BU105" s="93"/>
      <c r="BV105" s="93"/>
      <c r="BW105" s="93"/>
      <c r="BX105" s="93"/>
      <c r="BY105" s="93"/>
      <c r="BZ105" s="93"/>
      <c r="CA105" s="93"/>
      <c r="CB105" s="93"/>
      <c r="CC105" s="93"/>
      <c r="CD105" s="93"/>
      <c r="CE105" s="93"/>
      <c r="CF105" s="93"/>
      <c r="CG105" s="93"/>
      <c r="CH105" s="93"/>
      <c r="CI105" s="93"/>
      <c r="CJ105" s="93"/>
      <c r="CK105" s="93"/>
      <c r="CL105" s="93"/>
      <c r="CM105" s="93"/>
      <c r="CN105" s="93"/>
      <c r="CO105" s="93"/>
      <c r="CP105" s="93"/>
      <c r="CQ105" s="93"/>
      <c r="CR105" s="93"/>
      <c r="CS105" s="93"/>
      <c r="CT105" s="93"/>
      <c r="CU105" s="93"/>
      <c r="CV105" s="93"/>
      <c r="CW105" s="93"/>
      <c r="CX105" s="93"/>
      <c r="CY105" s="93"/>
      <c r="CZ105" s="93"/>
      <c r="DA105" s="93"/>
      <c r="DB105" s="93"/>
      <c r="DC105" s="93"/>
      <c r="DD105" s="93"/>
      <c r="DE105" s="93"/>
      <c r="DF105" s="93"/>
      <c r="DG105" s="93"/>
      <c r="DH105" s="93"/>
      <c r="DI105" s="93"/>
      <c r="DJ105" s="93"/>
      <c r="DK105" s="93"/>
      <c r="DL105" s="93"/>
      <c r="DM105" s="93"/>
      <c r="DN105" s="93"/>
      <c r="DO105" s="93"/>
      <c r="DP105" s="93"/>
      <c r="DQ105" s="93"/>
      <c r="DR105" s="93"/>
      <c r="DS105" s="93"/>
      <c r="DT105" s="93"/>
      <c r="DU105" s="93"/>
      <c r="DV105" s="93"/>
      <c r="DW105" s="93"/>
      <c r="DX105" s="93"/>
      <c r="DY105" s="93"/>
      <c r="DZ105" s="93"/>
      <c r="EA105" s="93"/>
      <c r="EB105" s="93"/>
      <c r="EC105" s="93"/>
      <c r="ED105" s="93"/>
      <c r="EE105" s="93"/>
      <c r="EF105" s="93"/>
      <c r="EG105" s="93"/>
      <c r="EH105" s="93"/>
      <c r="EI105" s="93"/>
      <c r="EJ105" s="93"/>
      <c r="EK105" s="93"/>
      <c r="EL105" s="93"/>
      <c r="EM105" s="93"/>
      <c r="EN105" s="93"/>
      <c r="EO105" s="93"/>
      <c r="EP105" s="93"/>
      <c r="EQ105" s="93"/>
      <c r="ER105" s="93"/>
      <c r="ES105" s="93"/>
      <c r="ET105" s="93"/>
      <c r="EU105" s="93"/>
      <c r="EV105" s="93"/>
      <c r="EW105" s="93"/>
      <c r="EX105" s="93"/>
      <c r="EY105" s="93"/>
      <c r="EZ105" s="93"/>
      <c r="FA105" s="93"/>
      <c r="FB105" s="93"/>
      <c r="FC105" s="93"/>
      <c r="FD105" s="93"/>
      <c r="FE105" s="93"/>
      <c r="FF105" s="93"/>
      <c r="FG105" s="93"/>
      <c r="FH105" s="93"/>
      <c r="FI105" s="93"/>
      <c r="FJ105" s="93"/>
      <c r="FK105" s="93"/>
      <c r="FL105" s="93"/>
      <c r="FM105" s="93"/>
      <c r="FN105" s="93"/>
      <c r="FO105" s="93"/>
      <c r="FP105" s="93"/>
      <c r="FQ105" s="93"/>
      <c r="FR105" s="93"/>
      <c r="FS105" s="93"/>
      <c r="FT105" s="93"/>
      <c r="FU105" s="93"/>
      <c r="FV105" s="93"/>
      <c r="FW105" s="93"/>
      <c r="FX105" s="93"/>
      <c r="FY105" s="93"/>
      <c r="FZ105" s="93"/>
      <c r="GA105" s="93"/>
      <c r="GB105" s="93"/>
      <c r="GC105" s="93"/>
      <c r="GD105" s="93"/>
      <c r="GE105" s="93"/>
      <c r="GF105" s="93"/>
      <c r="GG105" s="93"/>
      <c r="GH105" s="93"/>
      <c r="GI105" s="93"/>
      <c r="GJ105" s="93"/>
      <c r="GK105" s="93"/>
      <c r="GL105" s="93"/>
      <c r="GM105" s="93"/>
      <c r="GN105" s="93"/>
      <c r="GO105" s="93"/>
      <c r="GP105" s="93"/>
      <c r="GQ105" s="93"/>
      <c r="GR105" s="93"/>
      <c r="GS105" s="93"/>
      <c r="GT105" s="93"/>
      <c r="GU105" s="93"/>
      <c r="GV105" s="93"/>
      <c r="GW105" s="93"/>
      <c r="GX105" s="93"/>
      <c r="GY105" s="93"/>
      <c r="GZ105" s="93"/>
      <c r="HA105" s="93"/>
      <c r="HB105" s="93"/>
      <c r="HC105" s="93"/>
      <c r="HD105" s="93"/>
      <c r="HE105" s="93"/>
      <c r="HF105" s="93"/>
      <c r="HG105" s="93"/>
      <c r="HH105" s="93"/>
      <c r="HI105" s="93"/>
      <c r="HJ105" s="93"/>
      <c r="HK105" s="93"/>
      <c r="HL105" s="93"/>
      <c r="HM105" s="93"/>
      <c r="HN105" s="93"/>
      <c r="HO105" s="93"/>
      <c r="HP105" s="93"/>
      <c r="HQ105" s="93"/>
      <c r="HR105" s="93"/>
      <c r="HS105" s="93"/>
      <c r="HT105" s="93"/>
      <c r="HU105" s="93"/>
      <c r="HV105" s="93"/>
      <c r="HW105" s="93"/>
      <c r="HX105" s="93"/>
      <c r="HY105" s="93"/>
      <c r="HZ105" s="93"/>
      <c r="IA105" s="93"/>
      <c r="IB105" s="93"/>
      <c r="IC105" s="93"/>
      <c r="ID105" s="93"/>
      <c r="IE105" s="93"/>
      <c r="IF105" s="93"/>
      <c r="IG105" s="93"/>
      <c r="IH105" s="93"/>
      <c r="II105" s="93"/>
      <c r="IJ105" s="93"/>
      <c r="IK105" s="93"/>
      <c r="IL105" s="93"/>
      <c r="IM105" s="93"/>
      <c r="IN105" s="93"/>
      <c r="IO105" s="93"/>
      <c r="IP105" s="93"/>
      <c r="IQ105" s="93"/>
      <c r="IR105" s="93"/>
      <c r="IS105" s="93"/>
      <c r="IT105" s="93"/>
      <c r="IU105" s="93"/>
      <c r="IV105" s="93"/>
      <c r="IW105" s="93"/>
    </row>
    <row r="106" customFormat="false" ht="12.75" hidden="false" customHeight="false" outlineLevel="0" collapsed="false">
      <c r="A106" s="77" t="s">
        <v>200</v>
      </c>
      <c r="B106" s="78"/>
      <c r="C106" s="77"/>
      <c r="D106" s="78"/>
      <c r="E106" s="77" t="n">
        <v>0</v>
      </c>
      <c r="F106" s="74"/>
      <c r="G106" s="77"/>
      <c r="H106" s="78"/>
      <c r="I106" s="77" t="n">
        <v>-685392.04</v>
      </c>
      <c r="J106" s="78"/>
      <c r="K106" s="77"/>
      <c r="L106" s="78"/>
      <c r="M106" s="79" t="n">
        <f aca="false">SUM(C106:I106)</f>
        <v>-685392.04</v>
      </c>
      <c r="N106" s="73"/>
      <c r="O106" s="80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3"/>
      <c r="BI106" s="93"/>
      <c r="BJ106" s="93"/>
      <c r="BK106" s="93"/>
      <c r="BL106" s="93"/>
      <c r="BM106" s="93"/>
      <c r="BN106" s="93"/>
      <c r="BO106" s="93"/>
      <c r="BP106" s="93"/>
      <c r="BQ106" s="93"/>
      <c r="BR106" s="93"/>
      <c r="BS106" s="93"/>
      <c r="BT106" s="93"/>
      <c r="BU106" s="93"/>
      <c r="BV106" s="93"/>
      <c r="BW106" s="93"/>
      <c r="BX106" s="93"/>
      <c r="BY106" s="93"/>
      <c r="BZ106" s="93"/>
      <c r="CA106" s="93"/>
      <c r="CB106" s="93"/>
      <c r="CC106" s="93"/>
      <c r="CD106" s="93"/>
      <c r="CE106" s="93"/>
      <c r="CF106" s="93"/>
      <c r="CG106" s="93"/>
      <c r="CH106" s="93"/>
      <c r="CI106" s="93"/>
      <c r="CJ106" s="93"/>
      <c r="CK106" s="93"/>
      <c r="CL106" s="93"/>
      <c r="CM106" s="93"/>
      <c r="CN106" s="93"/>
      <c r="CO106" s="93"/>
      <c r="CP106" s="93"/>
      <c r="CQ106" s="93"/>
      <c r="CR106" s="93"/>
      <c r="CS106" s="93"/>
      <c r="CT106" s="93"/>
      <c r="CU106" s="93"/>
      <c r="CV106" s="93"/>
      <c r="CW106" s="93"/>
      <c r="CX106" s="93"/>
      <c r="CY106" s="93"/>
      <c r="CZ106" s="93"/>
      <c r="DA106" s="93"/>
      <c r="DB106" s="93"/>
      <c r="DC106" s="93"/>
      <c r="DD106" s="93"/>
      <c r="DE106" s="93"/>
      <c r="DF106" s="93"/>
      <c r="DG106" s="93"/>
      <c r="DH106" s="93"/>
      <c r="DI106" s="93"/>
      <c r="DJ106" s="93"/>
      <c r="DK106" s="93"/>
      <c r="DL106" s="93"/>
      <c r="DM106" s="93"/>
      <c r="DN106" s="93"/>
      <c r="DO106" s="93"/>
      <c r="DP106" s="93"/>
      <c r="DQ106" s="93"/>
      <c r="DR106" s="93"/>
      <c r="DS106" s="93"/>
      <c r="DT106" s="93"/>
      <c r="DU106" s="93"/>
      <c r="DV106" s="93"/>
      <c r="DW106" s="93"/>
      <c r="DX106" s="93"/>
      <c r="DY106" s="93"/>
      <c r="DZ106" s="93"/>
      <c r="EA106" s="93"/>
      <c r="EB106" s="93"/>
      <c r="EC106" s="93"/>
      <c r="ED106" s="93"/>
      <c r="EE106" s="93"/>
      <c r="EF106" s="93"/>
      <c r="EG106" s="93"/>
      <c r="EH106" s="93"/>
      <c r="EI106" s="93"/>
      <c r="EJ106" s="93"/>
      <c r="EK106" s="93"/>
      <c r="EL106" s="93"/>
      <c r="EM106" s="93"/>
      <c r="EN106" s="93"/>
      <c r="EO106" s="93"/>
      <c r="EP106" s="93"/>
      <c r="EQ106" s="93"/>
      <c r="ER106" s="93"/>
      <c r="ES106" s="93"/>
      <c r="ET106" s="93"/>
      <c r="EU106" s="93"/>
      <c r="EV106" s="93"/>
      <c r="EW106" s="93"/>
      <c r="EX106" s="93"/>
      <c r="EY106" s="93"/>
      <c r="EZ106" s="93"/>
      <c r="FA106" s="93"/>
      <c r="FB106" s="93"/>
      <c r="FC106" s="93"/>
      <c r="FD106" s="93"/>
      <c r="FE106" s="93"/>
      <c r="FF106" s="93"/>
      <c r="FG106" s="93"/>
      <c r="FH106" s="93"/>
      <c r="FI106" s="93"/>
      <c r="FJ106" s="93"/>
      <c r="FK106" s="93"/>
      <c r="FL106" s="93"/>
      <c r="FM106" s="93"/>
      <c r="FN106" s="93"/>
      <c r="FO106" s="93"/>
      <c r="FP106" s="93"/>
      <c r="FQ106" s="93"/>
      <c r="FR106" s="93"/>
      <c r="FS106" s="93"/>
      <c r="FT106" s="93"/>
      <c r="FU106" s="93"/>
      <c r="FV106" s="93"/>
      <c r="FW106" s="93"/>
      <c r="FX106" s="93"/>
      <c r="FY106" s="93"/>
      <c r="FZ106" s="93"/>
      <c r="GA106" s="93"/>
      <c r="GB106" s="93"/>
      <c r="GC106" s="93"/>
      <c r="GD106" s="93"/>
      <c r="GE106" s="93"/>
      <c r="GF106" s="93"/>
      <c r="GG106" s="93"/>
      <c r="GH106" s="93"/>
      <c r="GI106" s="93"/>
      <c r="GJ106" s="93"/>
      <c r="GK106" s="93"/>
      <c r="GL106" s="93"/>
      <c r="GM106" s="93"/>
      <c r="GN106" s="93"/>
      <c r="GO106" s="93"/>
      <c r="GP106" s="93"/>
      <c r="GQ106" s="93"/>
      <c r="GR106" s="93"/>
      <c r="GS106" s="93"/>
      <c r="GT106" s="93"/>
      <c r="GU106" s="93"/>
      <c r="GV106" s="93"/>
      <c r="GW106" s="93"/>
      <c r="GX106" s="93"/>
      <c r="GY106" s="93"/>
      <c r="GZ106" s="93"/>
      <c r="HA106" s="93"/>
      <c r="HB106" s="93"/>
      <c r="HC106" s="93"/>
      <c r="HD106" s="93"/>
      <c r="HE106" s="93"/>
      <c r="HF106" s="93"/>
      <c r="HG106" s="93"/>
      <c r="HH106" s="93"/>
      <c r="HI106" s="93"/>
      <c r="HJ106" s="93"/>
      <c r="HK106" s="93"/>
      <c r="HL106" s="93"/>
      <c r="HM106" s="93"/>
      <c r="HN106" s="93"/>
      <c r="HO106" s="93"/>
      <c r="HP106" s="93"/>
      <c r="HQ106" s="93"/>
      <c r="HR106" s="93"/>
      <c r="HS106" s="93"/>
      <c r="HT106" s="93"/>
      <c r="HU106" s="93"/>
      <c r="HV106" s="93"/>
      <c r="HW106" s="93"/>
      <c r="HX106" s="93"/>
      <c r="HY106" s="93"/>
      <c r="HZ106" s="93"/>
      <c r="IA106" s="93"/>
      <c r="IB106" s="93"/>
      <c r="IC106" s="93"/>
      <c r="ID106" s="93"/>
      <c r="IE106" s="93"/>
      <c r="IF106" s="93"/>
      <c r="IG106" s="93"/>
      <c r="IH106" s="93"/>
      <c r="II106" s="93"/>
      <c r="IJ106" s="93"/>
      <c r="IK106" s="93"/>
      <c r="IL106" s="93"/>
      <c r="IM106" s="93"/>
      <c r="IN106" s="93"/>
      <c r="IO106" s="93"/>
      <c r="IP106" s="93"/>
      <c r="IQ106" s="93"/>
      <c r="IR106" s="93"/>
      <c r="IS106" s="93"/>
      <c r="IT106" s="93"/>
      <c r="IU106" s="93"/>
      <c r="IV106" s="93"/>
      <c r="IW106" s="93"/>
    </row>
    <row r="107" customFormat="false" ht="12.75" hidden="false" customHeight="false" outlineLevel="0" collapsed="false">
      <c r="A107" s="77" t="s">
        <v>201</v>
      </c>
      <c r="B107" s="78"/>
      <c r="C107" s="77"/>
      <c r="D107" s="78"/>
      <c r="E107" s="77" t="n">
        <v>0</v>
      </c>
      <c r="F107" s="74"/>
      <c r="G107" s="77"/>
      <c r="H107" s="78"/>
      <c r="I107" s="77" t="n">
        <v>2934062</v>
      </c>
      <c r="J107" s="78"/>
      <c r="K107" s="77"/>
      <c r="L107" s="78"/>
      <c r="M107" s="79" t="n">
        <f aca="false">SUM(C107:I107)</f>
        <v>2934062</v>
      </c>
      <c r="N107" s="73"/>
      <c r="O107" s="80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3"/>
      <c r="BN107" s="93"/>
      <c r="BO107" s="93"/>
      <c r="BP107" s="93"/>
      <c r="BQ107" s="93"/>
      <c r="BR107" s="93"/>
      <c r="BS107" s="93"/>
      <c r="BT107" s="93"/>
      <c r="BU107" s="93"/>
      <c r="BV107" s="93"/>
      <c r="BW107" s="93"/>
      <c r="BX107" s="93"/>
      <c r="BY107" s="93"/>
      <c r="BZ107" s="93"/>
      <c r="CA107" s="93"/>
      <c r="CB107" s="93"/>
      <c r="CC107" s="93"/>
      <c r="CD107" s="93"/>
      <c r="CE107" s="93"/>
      <c r="CF107" s="93"/>
      <c r="CG107" s="93"/>
      <c r="CH107" s="93"/>
      <c r="CI107" s="93"/>
      <c r="CJ107" s="93"/>
      <c r="CK107" s="93"/>
      <c r="CL107" s="93"/>
      <c r="CM107" s="93"/>
      <c r="CN107" s="93"/>
      <c r="CO107" s="93"/>
      <c r="CP107" s="93"/>
      <c r="CQ107" s="93"/>
      <c r="CR107" s="93"/>
      <c r="CS107" s="93"/>
      <c r="CT107" s="93"/>
      <c r="CU107" s="93"/>
      <c r="CV107" s="93"/>
      <c r="CW107" s="93"/>
      <c r="CX107" s="93"/>
      <c r="CY107" s="93"/>
      <c r="CZ107" s="93"/>
      <c r="DA107" s="93"/>
      <c r="DB107" s="93"/>
      <c r="DC107" s="93"/>
      <c r="DD107" s="93"/>
      <c r="DE107" s="93"/>
      <c r="DF107" s="93"/>
      <c r="DG107" s="93"/>
      <c r="DH107" s="93"/>
      <c r="DI107" s="93"/>
      <c r="DJ107" s="93"/>
      <c r="DK107" s="93"/>
      <c r="DL107" s="93"/>
      <c r="DM107" s="93"/>
      <c r="DN107" s="93"/>
      <c r="DO107" s="93"/>
      <c r="DP107" s="93"/>
      <c r="DQ107" s="93"/>
      <c r="DR107" s="93"/>
      <c r="DS107" s="93"/>
      <c r="DT107" s="93"/>
      <c r="DU107" s="93"/>
      <c r="DV107" s="93"/>
      <c r="DW107" s="93"/>
      <c r="DX107" s="93"/>
      <c r="DY107" s="93"/>
      <c r="DZ107" s="93"/>
      <c r="EA107" s="93"/>
      <c r="EB107" s="93"/>
      <c r="EC107" s="93"/>
      <c r="ED107" s="93"/>
      <c r="EE107" s="93"/>
      <c r="EF107" s="93"/>
      <c r="EG107" s="93"/>
      <c r="EH107" s="93"/>
      <c r="EI107" s="93"/>
      <c r="EJ107" s="93"/>
      <c r="EK107" s="93"/>
      <c r="EL107" s="93"/>
      <c r="EM107" s="93"/>
      <c r="EN107" s="93"/>
      <c r="EO107" s="93"/>
      <c r="EP107" s="93"/>
      <c r="EQ107" s="93"/>
      <c r="ER107" s="93"/>
      <c r="ES107" s="93"/>
      <c r="ET107" s="93"/>
      <c r="EU107" s="93"/>
      <c r="EV107" s="93"/>
      <c r="EW107" s="93"/>
      <c r="EX107" s="93"/>
      <c r="EY107" s="93"/>
      <c r="EZ107" s="93"/>
      <c r="FA107" s="93"/>
      <c r="FB107" s="93"/>
      <c r="FC107" s="93"/>
      <c r="FD107" s="93"/>
      <c r="FE107" s="93"/>
      <c r="FF107" s="93"/>
      <c r="FG107" s="93"/>
      <c r="FH107" s="93"/>
      <c r="FI107" s="93"/>
      <c r="FJ107" s="93"/>
      <c r="FK107" s="93"/>
      <c r="FL107" s="93"/>
      <c r="FM107" s="93"/>
      <c r="FN107" s="93"/>
      <c r="FO107" s="93"/>
      <c r="FP107" s="93"/>
      <c r="FQ107" s="93"/>
      <c r="FR107" s="93"/>
      <c r="FS107" s="93"/>
      <c r="FT107" s="93"/>
      <c r="FU107" s="93"/>
      <c r="FV107" s="93"/>
      <c r="FW107" s="93"/>
      <c r="FX107" s="93"/>
      <c r="FY107" s="93"/>
      <c r="FZ107" s="93"/>
      <c r="GA107" s="93"/>
      <c r="GB107" s="93"/>
      <c r="GC107" s="93"/>
      <c r="GD107" s="93"/>
      <c r="GE107" s="93"/>
      <c r="GF107" s="93"/>
      <c r="GG107" s="93"/>
      <c r="GH107" s="93"/>
      <c r="GI107" s="93"/>
      <c r="GJ107" s="93"/>
      <c r="GK107" s="93"/>
      <c r="GL107" s="93"/>
      <c r="GM107" s="93"/>
      <c r="GN107" s="93"/>
      <c r="GO107" s="93"/>
      <c r="GP107" s="93"/>
      <c r="GQ107" s="93"/>
      <c r="GR107" s="93"/>
      <c r="GS107" s="93"/>
      <c r="GT107" s="93"/>
      <c r="GU107" s="93"/>
      <c r="GV107" s="93"/>
      <c r="GW107" s="93"/>
      <c r="GX107" s="93"/>
      <c r="GY107" s="93"/>
      <c r="GZ107" s="93"/>
      <c r="HA107" s="93"/>
      <c r="HB107" s="93"/>
      <c r="HC107" s="93"/>
      <c r="HD107" s="93"/>
      <c r="HE107" s="93"/>
      <c r="HF107" s="93"/>
      <c r="HG107" s="93"/>
      <c r="HH107" s="93"/>
      <c r="HI107" s="93"/>
      <c r="HJ107" s="93"/>
      <c r="HK107" s="93"/>
      <c r="HL107" s="93"/>
      <c r="HM107" s="93"/>
      <c r="HN107" s="93"/>
      <c r="HO107" s="93"/>
      <c r="HP107" s="93"/>
      <c r="HQ107" s="93"/>
      <c r="HR107" s="93"/>
      <c r="HS107" s="93"/>
      <c r="HT107" s="93"/>
      <c r="HU107" s="93"/>
      <c r="HV107" s="93"/>
      <c r="HW107" s="93"/>
      <c r="HX107" s="93"/>
      <c r="HY107" s="93"/>
      <c r="HZ107" s="93"/>
      <c r="IA107" s="93"/>
      <c r="IB107" s="93"/>
      <c r="IC107" s="93"/>
      <c r="ID107" s="93"/>
      <c r="IE107" s="93"/>
      <c r="IF107" s="93"/>
      <c r="IG107" s="93"/>
      <c r="IH107" s="93"/>
      <c r="II107" s="93"/>
      <c r="IJ107" s="93"/>
      <c r="IK107" s="93"/>
      <c r="IL107" s="93"/>
      <c r="IM107" s="93"/>
      <c r="IN107" s="93"/>
      <c r="IO107" s="93"/>
      <c r="IP107" s="93"/>
      <c r="IQ107" s="93"/>
      <c r="IR107" s="93"/>
      <c r="IS107" s="93"/>
      <c r="IT107" s="93"/>
      <c r="IU107" s="93"/>
      <c r="IV107" s="93"/>
      <c r="IW107" s="93"/>
    </row>
    <row r="108" customFormat="false" ht="12.75" hidden="false" customHeight="false" outlineLevel="0" collapsed="false">
      <c r="A108" s="77"/>
      <c r="B108" s="78"/>
      <c r="C108" s="77"/>
      <c r="D108" s="78"/>
      <c r="E108" s="77"/>
      <c r="F108" s="74"/>
      <c r="G108" s="77"/>
      <c r="H108" s="78"/>
      <c r="I108" s="77"/>
      <c r="J108" s="78"/>
      <c r="K108" s="77"/>
      <c r="L108" s="78"/>
      <c r="M108" s="79"/>
      <c r="N108" s="73"/>
      <c r="O108" s="80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3"/>
      <c r="BI108" s="93"/>
      <c r="BJ108" s="93"/>
      <c r="BK108" s="93"/>
      <c r="BL108" s="93"/>
      <c r="BM108" s="93"/>
      <c r="BN108" s="93"/>
      <c r="BO108" s="93"/>
      <c r="BP108" s="93"/>
      <c r="BQ108" s="93"/>
      <c r="BR108" s="93"/>
      <c r="BS108" s="93"/>
      <c r="BT108" s="93"/>
      <c r="BU108" s="93"/>
      <c r="BV108" s="93"/>
      <c r="BW108" s="93"/>
      <c r="BX108" s="93"/>
      <c r="BY108" s="93"/>
      <c r="BZ108" s="93"/>
      <c r="CA108" s="93"/>
      <c r="CB108" s="93"/>
      <c r="CC108" s="93"/>
      <c r="CD108" s="93"/>
      <c r="CE108" s="93"/>
      <c r="CF108" s="93"/>
      <c r="CG108" s="93"/>
      <c r="CH108" s="93"/>
      <c r="CI108" s="93"/>
      <c r="CJ108" s="93"/>
      <c r="CK108" s="93"/>
      <c r="CL108" s="93"/>
      <c r="CM108" s="93"/>
      <c r="CN108" s="93"/>
      <c r="CO108" s="93"/>
      <c r="CP108" s="93"/>
      <c r="CQ108" s="93"/>
      <c r="CR108" s="93"/>
      <c r="CS108" s="93"/>
      <c r="CT108" s="93"/>
      <c r="CU108" s="93"/>
      <c r="CV108" s="93"/>
      <c r="CW108" s="93"/>
      <c r="CX108" s="93"/>
      <c r="CY108" s="93"/>
      <c r="CZ108" s="93"/>
      <c r="DA108" s="93"/>
      <c r="DB108" s="93"/>
      <c r="DC108" s="93"/>
      <c r="DD108" s="93"/>
      <c r="DE108" s="93"/>
      <c r="DF108" s="93"/>
      <c r="DG108" s="93"/>
      <c r="DH108" s="93"/>
      <c r="DI108" s="93"/>
      <c r="DJ108" s="93"/>
      <c r="DK108" s="93"/>
      <c r="DL108" s="93"/>
      <c r="DM108" s="93"/>
      <c r="DN108" s="93"/>
      <c r="DO108" s="93"/>
      <c r="DP108" s="93"/>
      <c r="DQ108" s="93"/>
      <c r="DR108" s="93"/>
      <c r="DS108" s="93"/>
      <c r="DT108" s="93"/>
      <c r="DU108" s="93"/>
      <c r="DV108" s="93"/>
      <c r="DW108" s="93"/>
      <c r="DX108" s="93"/>
      <c r="DY108" s="93"/>
      <c r="DZ108" s="93"/>
      <c r="EA108" s="93"/>
      <c r="EB108" s="93"/>
      <c r="EC108" s="93"/>
      <c r="ED108" s="93"/>
      <c r="EE108" s="93"/>
      <c r="EF108" s="93"/>
      <c r="EG108" s="93"/>
      <c r="EH108" s="93"/>
      <c r="EI108" s="93"/>
      <c r="EJ108" s="93"/>
      <c r="EK108" s="93"/>
      <c r="EL108" s="93"/>
      <c r="EM108" s="93"/>
      <c r="EN108" s="93"/>
      <c r="EO108" s="93"/>
      <c r="EP108" s="93"/>
      <c r="EQ108" s="93"/>
      <c r="ER108" s="93"/>
      <c r="ES108" s="93"/>
      <c r="ET108" s="93"/>
      <c r="EU108" s="93"/>
      <c r="EV108" s="93"/>
      <c r="EW108" s="93"/>
      <c r="EX108" s="93"/>
      <c r="EY108" s="93"/>
      <c r="EZ108" s="93"/>
      <c r="FA108" s="93"/>
      <c r="FB108" s="93"/>
      <c r="FC108" s="93"/>
      <c r="FD108" s="93"/>
      <c r="FE108" s="93"/>
      <c r="FF108" s="93"/>
      <c r="FG108" s="93"/>
      <c r="FH108" s="93"/>
      <c r="FI108" s="93"/>
      <c r="FJ108" s="93"/>
      <c r="FK108" s="93"/>
      <c r="FL108" s="93"/>
      <c r="FM108" s="93"/>
      <c r="FN108" s="93"/>
      <c r="FO108" s="93"/>
      <c r="FP108" s="93"/>
      <c r="FQ108" s="93"/>
      <c r="FR108" s="93"/>
      <c r="FS108" s="93"/>
      <c r="FT108" s="93"/>
      <c r="FU108" s="93"/>
      <c r="FV108" s="93"/>
      <c r="FW108" s="93"/>
      <c r="FX108" s="93"/>
      <c r="FY108" s="93"/>
      <c r="FZ108" s="93"/>
      <c r="GA108" s="93"/>
      <c r="GB108" s="93"/>
      <c r="GC108" s="93"/>
      <c r="GD108" s="93"/>
      <c r="GE108" s="93"/>
      <c r="GF108" s="93"/>
      <c r="GG108" s="93"/>
      <c r="GH108" s="93"/>
      <c r="GI108" s="93"/>
      <c r="GJ108" s="93"/>
      <c r="GK108" s="93"/>
      <c r="GL108" s="93"/>
      <c r="GM108" s="93"/>
      <c r="GN108" s="93"/>
      <c r="GO108" s="93"/>
      <c r="GP108" s="93"/>
      <c r="GQ108" s="93"/>
      <c r="GR108" s="93"/>
      <c r="GS108" s="93"/>
      <c r="GT108" s="93"/>
      <c r="GU108" s="93"/>
      <c r="GV108" s="93"/>
      <c r="GW108" s="93"/>
      <c r="GX108" s="93"/>
      <c r="GY108" s="93"/>
      <c r="GZ108" s="93"/>
      <c r="HA108" s="93"/>
      <c r="HB108" s="93"/>
      <c r="HC108" s="93"/>
      <c r="HD108" s="93"/>
      <c r="HE108" s="93"/>
      <c r="HF108" s="93"/>
      <c r="HG108" s="93"/>
      <c r="HH108" s="93"/>
      <c r="HI108" s="93"/>
      <c r="HJ108" s="93"/>
      <c r="HK108" s="93"/>
      <c r="HL108" s="93"/>
      <c r="HM108" s="93"/>
      <c r="HN108" s="93"/>
      <c r="HO108" s="93"/>
      <c r="HP108" s="93"/>
      <c r="HQ108" s="93"/>
      <c r="HR108" s="93"/>
      <c r="HS108" s="93"/>
      <c r="HT108" s="93"/>
      <c r="HU108" s="93"/>
      <c r="HV108" s="93"/>
      <c r="HW108" s="93"/>
      <c r="HX108" s="93"/>
      <c r="HY108" s="93"/>
      <c r="HZ108" s="93"/>
      <c r="IA108" s="93"/>
      <c r="IB108" s="93"/>
      <c r="IC108" s="93"/>
      <c r="ID108" s="93"/>
      <c r="IE108" s="93"/>
      <c r="IF108" s="93"/>
      <c r="IG108" s="93"/>
      <c r="IH108" s="93"/>
      <c r="II108" s="93"/>
      <c r="IJ108" s="93"/>
      <c r="IK108" s="93"/>
      <c r="IL108" s="93"/>
      <c r="IM108" s="93"/>
      <c r="IN108" s="93"/>
      <c r="IO108" s="93"/>
      <c r="IP108" s="93"/>
      <c r="IQ108" s="93"/>
      <c r="IR108" s="93"/>
      <c r="IS108" s="93"/>
      <c r="IT108" s="93"/>
      <c r="IU108" s="93"/>
      <c r="IV108" s="93"/>
      <c r="IW108" s="93"/>
    </row>
    <row r="109" customFormat="false" ht="15.75" hidden="false" customHeight="true" outlineLevel="0" collapsed="false">
      <c r="A109" s="100"/>
      <c r="B109" s="73"/>
      <c r="C109" s="74"/>
      <c r="D109" s="74"/>
      <c r="E109" s="100"/>
      <c r="F109" s="74"/>
      <c r="G109" s="100"/>
      <c r="H109" s="74"/>
      <c r="I109" s="100"/>
      <c r="J109" s="74"/>
      <c r="K109" s="100"/>
      <c r="L109" s="74"/>
      <c r="M109" s="74"/>
      <c r="N109" s="73"/>
      <c r="O109" s="100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  <c r="BI109" s="94"/>
      <c r="BJ109" s="94"/>
      <c r="BK109" s="94"/>
      <c r="BL109" s="94"/>
      <c r="BM109" s="94"/>
      <c r="BN109" s="94"/>
      <c r="BO109" s="94"/>
      <c r="BP109" s="94"/>
      <c r="BQ109" s="94"/>
      <c r="BR109" s="94"/>
      <c r="BS109" s="94"/>
      <c r="BT109" s="94"/>
      <c r="BU109" s="94"/>
      <c r="BV109" s="94"/>
      <c r="BW109" s="94"/>
      <c r="BX109" s="94"/>
      <c r="BY109" s="94"/>
      <c r="BZ109" s="94"/>
      <c r="CA109" s="94"/>
      <c r="CB109" s="94"/>
      <c r="CC109" s="94"/>
      <c r="CD109" s="94"/>
      <c r="CE109" s="94"/>
      <c r="CF109" s="94"/>
      <c r="CG109" s="94"/>
      <c r="CH109" s="94"/>
      <c r="CI109" s="94"/>
      <c r="CJ109" s="94"/>
      <c r="CK109" s="94"/>
      <c r="CL109" s="94"/>
      <c r="CM109" s="94"/>
      <c r="CN109" s="94"/>
      <c r="CO109" s="94"/>
      <c r="CP109" s="94"/>
      <c r="CQ109" s="94"/>
      <c r="CR109" s="94"/>
      <c r="CS109" s="94"/>
      <c r="CT109" s="94"/>
      <c r="CU109" s="94"/>
      <c r="CV109" s="94"/>
      <c r="CW109" s="94"/>
      <c r="CX109" s="94"/>
      <c r="CY109" s="94"/>
      <c r="CZ109" s="94"/>
      <c r="DA109" s="94"/>
      <c r="DB109" s="94"/>
      <c r="DC109" s="94"/>
      <c r="DD109" s="94"/>
      <c r="DE109" s="94"/>
      <c r="DF109" s="94"/>
      <c r="DG109" s="94"/>
      <c r="DH109" s="94"/>
      <c r="DI109" s="94"/>
      <c r="DJ109" s="94"/>
      <c r="DK109" s="94"/>
      <c r="DL109" s="94"/>
      <c r="DM109" s="94"/>
      <c r="DN109" s="94"/>
      <c r="DO109" s="94"/>
      <c r="DP109" s="94"/>
      <c r="DQ109" s="94"/>
      <c r="DR109" s="94"/>
      <c r="DS109" s="94"/>
      <c r="DT109" s="94"/>
      <c r="DU109" s="94"/>
      <c r="DV109" s="94"/>
      <c r="DW109" s="94"/>
      <c r="DX109" s="94"/>
      <c r="DY109" s="94"/>
      <c r="DZ109" s="94"/>
      <c r="EA109" s="94"/>
      <c r="EB109" s="94"/>
      <c r="EC109" s="94"/>
      <c r="ED109" s="94"/>
      <c r="EE109" s="94"/>
      <c r="EF109" s="94"/>
      <c r="EG109" s="94"/>
      <c r="EH109" s="94"/>
      <c r="EI109" s="94"/>
      <c r="EJ109" s="94"/>
      <c r="EK109" s="94"/>
      <c r="EL109" s="94"/>
      <c r="EM109" s="94"/>
      <c r="EN109" s="94"/>
      <c r="EO109" s="94"/>
      <c r="EP109" s="94"/>
      <c r="EQ109" s="94"/>
      <c r="ER109" s="94"/>
      <c r="ES109" s="94"/>
      <c r="ET109" s="94"/>
      <c r="EU109" s="94"/>
      <c r="EV109" s="94"/>
      <c r="EW109" s="94"/>
      <c r="EX109" s="94"/>
      <c r="EY109" s="94"/>
      <c r="EZ109" s="94"/>
      <c r="FA109" s="94"/>
      <c r="FB109" s="94"/>
      <c r="FC109" s="94"/>
      <c r="FD109" s="94"/>
      <c r="FE109" s="94"/>
      <c r="FF109" s="94"/>
      <c r="FG109" s="94"/>
      <c r="FH109" s="94"/>
      <c r="FI109" s="94"/>
      <c r="FJ109" s="94"/>
      <c r="FK109" s="94"/>
      <c r="FL109" s="94"/>
      <c r="FM109" s="94"/>
      <c r="FN109" s="94"/>
      <c r="FO109" s="94"/>
      <c r="FP109" s="94"/>
      <c r="FQ109" s="94"/>
      <c r="FR109" s="94"/>
      <c r="FS109" s="94"/>
      <c r="FT109" s="94"/>
      <c r="FU109" s="94"/>
      <c r="FV109" s="94"/>
      <c r="FW109" s="94"/>
      <c r="FX109" s="94"/>
      <c r="FY109" s="94"/>
      <c r="FZ109" s="94"/>
      <c r="GA109" s="94"/>
      <c r="GB109" s="94"/>
      <c r="GC109" s="94"/>
      <c r="GD109" s="94"/>
      <c r="GE109" s="94"/>
      <c r="GF109" s="94"/>
      <c r="GG109" s="94"/>
      <c r="GH109" s="94"/>
      <c r="GI109" s="94"/>
      <c r="GJ109" s="94"/>
      <c r="GK109" s="94"/>
      <c r="GL109" s="94"/>
      <c r="GM109" s="94"/>
      <c r="GN109" s="94"/>
      <c r="GO109" s="94"/>
      <c r="GP109" s="94"/>
      <c r="GQ109" s="94"/>
      <c r="GR109" s="94"/>
      <c r="GS109" s="94"/>
      <c r="GT109" s="94"/>
      <c r="GU109" s="94"/>
      <c r="GV109" s="94"/>
      <c r="GW109" s="94"/>
      <c r="GX109" s="94"/>
      <c r="GY109" s="94"/>
      <c r="GZ109" s="94"/>
      <c r="HA109" s="94"/>
      <c r="HB109" s="94"/>
      <c r="HC109" s="94"/>
      <c r="HD109" s="94"/>
      <c r="HE109" s="94"/>
      <c r="HF109" s="94"/>
      <c r="HG109" s="94"/>
      <c r="HH109" s="94"/>
      <c r="HI109" s="94"/>
      <c r="HJ109" s="94"/>
      <c r="HK109" s="94"/>
      <c r="HL109" s="94"/>
      <c r="HM109" s="94"/>
      <c r="HN109" s="94"/>
      <c r="HO109" s="94"/>
      <c r="HP109" s="94"/>
      <c r="HQ109" s="94"/>
      <c r="HR109" s="94"/>
      <c r="HS109" s="94"/>
      <c r="HT109" s="94"/>
      <c r="HU109" s="94"/>
      <c r="HV109" s="94"/>
      <c r="HW109" s="94"/>
      <c r="HX109" s="94"/>
      <c r="HY109" s="94"/>
      <c r="HZ109" s="94"/>
      <c r="IA109" s="94"/>
      <c r="IB109" s="94"/>
      <c r="IC109" s="94"/>
      <c r="ID109" s="94"/>
      <c r="IE109" s="94"/>
      <c r="IF109" s="94"/>
      <c r="IG109" s="94"/>
      <c r="IH109" s="94"/>
      <c r="II109" s="94"/>
      <c r="IJ109" s="94"/>
      <c r="IK109" s="94"/>
      <c r="IL109" s="94"/>
      <c r="IM109" s="94"/>
      <c r="IN109" s="94"/>
      <c r="IO109" s="94"/>
      <c r="IP109" s="94"/>
      <c r="IQ109" s="94"/>
      <c r="IR109" s="94"/>
      <c r="IS109" s="94"/>
      <c r="IT109" s="94"/>
      <c r="IU109" s="94"/>
      <c r="IV109" s="94"/>
      <c r="IW109" s="94"/>
    </row>
    <row r="110" customFormat="false" ht="15.75" hidden="false" customHeight="true" outlineLevel="0" collapsed="false">
      <c r="A110" s="55" t="s">
        <v>202</v>
      </c>
      <c r="B110" s="73"/>
      <c r="C110" s="84" t="n">
        <v>-26158618.1</v>
      </c>
      <c r="D110" s="87"/>
      <c r="E110" s="84" t="n">
        <f aca="false">SUM(E48:E109)</f>
        <v>-11619080.75</v>
      </c>
      <c r="F110" s="87"/>
      <c r="G110" s="84" t="n">
        <f aca="false">SUM(G48:G109)</f>
        <v>-13386174.45</v>
      </c>
      <c r="H110" s="87"/>
      <c r="I110" s="84" t="n">
        <f aca="false">SUM(I48:I109)</f>
        <v>72572507.81</v>
      </c>
      <c r="J110" s="87"/>
      <c r="K110" s="88"/>
      <c r="L110" s="87"/>
      <c r="M110" s="84" t="n">
        <f aca="false">SUM(M48:M108)</f>
        <v>21408634.17</v>
      </c>
      <c r="N110" s="73"/>
      <c r="O110" s="73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  <c r="BJ110" s="94"/>
      <c r="BK110" s="94"/>
      <c r="BL110" s="94"/>
      <c r="BM110" s="94"/>
      <c r="BN110" s="94"/>
      <c r="BO110" s="94"/>
      <c r="BP110" s="94"/>
      <c r="BQ110" s="94"/>
      <c r="BR110" s="94"/>
      <c r="BS110" s="94"/>
      <c r="BT110" s="94"/>
      <c r="BU110" s="94"/>
      <c r="BV110" s="94"/>
      <c r="BW110" s="94"/>
      <c r="BX110" s="94"/>
      <c r="BY110" s="94"/>
      <c r="BZ110" s="94"/>
      <c r="CA110" s="94"/>
      <c r="CB110" s="94"/>
      <c r="CC110" s="94"/>
      <c r="CD110" s="94"/>
      <c r="CE110" s="94"/>
      <c r="CF110" s="94"/>
      <c r="CG110" s="94"/>
      <c r="CH110" s="94"/>
      <c r="CI110" s="94"/>
      <c r="CJ110" s="94"/>
      <c r="CK110" s="94"/>
      <c r="CL110" s="94"/>
      <c r="CM110" s="94"/>
      <c r="CN110" s="94"/>
      <c r="CO110" s="94"/>
      <c r="CP110" s="94"/>
      <c r="CQ110" s="94"/>
      <c r="CR110" s="94"/>
      <c r="CS110" s="94"/>
      <c r="CT110" s="94"/>
      <c r="CU110" s="94"/>
      <c r="CV110" s="94"/>
      <c r="CW110" s="94"/>
      <c r="CX110" s="94"/>
      <c r="CY110" s="94"/>
      <c r="CZ110" s="94"/>
      <c r="DA110" s="94"/>
      <c r="DB110" s="94"/>
      <c r="DC110" s="94"/>
      <c r="DD110" s="94"/>
      <c r="DE110" s="94"/>
      <c r="DF110" s="94"/>
      <c r="DG110" s="94"/>
      <c r="DH110" s="94"/>
      <c r="DI110" s="94"/>
      <c r="DJ110" s="94"/>
      <c r="DK110" s="94"/>
      <c r="DL110" s="94"/>
      <c r="DM110" s="94"/>
      <c r="DN110" s="94"/>
      <c r="DO110" s="94"/>
      <c r="DP110" s="94"/>
      <c r="DQ110" s="94"/>
      <c r="DR110" s="94"/>
      <c r="DS110" s="94"/>
      <c r="DT110" s="94"/>
      <c r="DU110" s="94"/>
      <c r="DV110" s="94"/>
      <c r="DW110" s="94"/>
      <c r="DX110" s="94"/>
      <c r="DY110" s="94"/>
      <c r="DZ110" s="94"/>
      <c r="EA110" s="94"/>
      <c r="EB110" s="94"/>
      <c r="EC110" s="94"/>
      <c r="ED110" s="94"/>
      <c r="EE110" s="94"/>
      <c r="EF110" s="94"/>
      <c r="EG110" s="94"/>
      <c r="EH110" s="94"/>
      <c r="EI110" s="94"/>
      <c r="EJ110" s="94"/>
      <c r="EK110" s="94"/>
      <c r="EL110" s="94"/>
      <c r="EM110" s="94"/>
      <c r="EN110" s="94"/>
      <c r="EO110" s="94"/>
      <c r="EP110" s="94"/>
      <c r="EQ110" s="94"/>
      <c r="ER110" s="94"/>
      <c r="ES110" s="94"/>
      <c r="ET110" s="94"/>
      <c r="EU110" s="94"/>
      <c r="EV110" s="94"/>
      <c r="EW110" s="94"/>
      <c r="EX110" s="94"/>
      <c r="EY110" s="94"/>
      <c r="EZ110" s="94"/>
      <c r="FA110" s="94"/>
      <c r="FB110" s="94"/>
      <c r="FC110" s="94"/>
      <c r="FD110" s="94"/>
      <c r="FE110" s="94"/>
      <c r="FF110" s="94"/>
      <c r="FG110" s="94"/>
      <c r="FH110" s="94"/>
      <c r="FI110" s="94"/>
      <c r="FJ110" s="94"/>
      <c r="FK110" s="94"/>
      <c r="FL110" s="94"/>
      <c r="FM110" s="94"/>
      <c r="FN110" s="94"/>
      <c r="FO110" s="94"/>
      <c r="FP110" s="94"/>
      <c r="FQ110" s="94"/>
      <c r="FR110" s="94"/>
      <c r="FS110" s="94"/>
      <c r="FT110" s="94"/>
      <c r="FU110" s="94"/>
      <c r="FV110" s="94"/>
      <c r="FW110" s="94"/>
      <c r="FX110" s="94"/>
      <c r="FY110" s="94"/>
      <c r="FZ110" s="94"/>
      <c r="GA110" s="94"/>
      <c r="GB110" s="94"/>
      <c r="GC110" s="94"/>
      <c r="GD110" s="94"/>
      <c r="GE110" s="94"/>
      <c r="GF110" s="94"/>
      <c r="GG110" s="94"/>
      <c r="GH110" s="94"/>
      <c r="GI110" s="94"/>
      <c r="GJ110" s="94"/>
      <c r="GK110" s="94"/>
      <c r="GL110" s="94"/>
      <c r="GM110" s="94"/>
      <c r="GN110" s="94"/>
      <c r="GO110" s="94"/>
      <c r="GP110" s="94"/>
      <c r="GQ110" s="94"/>
      <c r="GR110" s="94"/>
      <c r="GS110" s="94"/>
      <c r="GT110" s="94"/>
      <c r="GU110" s="94"/>
      <c r="GV110" s="94"/>
      <c r="GW110" s="94"/>
      <c r="GX110" s="94"/>
      <c r="GY110" s="94"/>
      <c r="GZ110" s="94"/>
      <c r="HA110" s="94"/>
      <c r="HB110" s="94"/>
      <c r="HC110" s="94"/>
      <c r="HD110" s="94"/>
      <c r="HE110" s="94"/>
      <c r="HF110" s="94"/>
      <c r="HG110" s="94"/>
      <c r="HH110" s="94"/>
      <c r="HI110" s="94"/>
      <c r="HJ110" s="94"/>
      <c r="HK110" s="94"/>
      <c r="HL110" s="94"/>
      <c r="HM110" s="94"/>
      <c r="HN110" s="94"/>
      <c r="HO110" s="94"/>
      <c r="HP110" s="94"/>
      <c r="HQ110" s="94"/>
      <c r="HR110" s="94"/>
      <c r="HS110" s="94"/>
      <c r="HT110" s="94"/>
      <c r="HU110" s="94"/>
      <c r="HV110" s="94"/>
      <c r="HW110" s="94"/>
      <c r="HX110" s="94"/>
      <c r="HY110" s="94"/>
      <c r="HZ110" s="94"/>
      <c r="IA110" s="94"/>
      <c r="IB110" s="94"/>
      <c r="IC110" s="94"/>
      <c r="ID110" s="94"/>
      <c r="IE110" s="94"/>
      <c r="IF110" s="94"/>
      <c r="IG110" s="94"/>
      <c r="IH110" s="94"/>
      <c r="II110" s="94"/>
      <c r="IJ110" s="94"/>
      <c r="IK110" s="94"/>
      <c r="IL110" s="94"/>
      <c r="IM110" s="94"/>
      <c r="IN110" s="94"/>
      <c r="IO110" s="94"/>
      <c r="IP110" s="94"/>
      <c r="IQ110" s="94"/>
      <c r="IR110" s="94"/>
      <c r="IS110" s="94"/>
      <c r="IT110" s="94"/>
      <c r="IU110" s="94"/>
      <c r="IV110" s="94"/>
      <c r="IW110" s="94"/>
    </row>
    <row r="111" customFormat="false" ht="15.75" hidden="false" customHeight="true" outlineLevel="0" collapsed="false">
      <c r="A111" s="85" t="s">
        <v>137</v>
      </c>
      <c r="B111" s="73"/>
      <c r="C111" s="88"/>
      <c r="D111" s="87"/>
      <c r="E111" s="88"/>
      <c r="F111" s="87"/>
      <c r="G111" s="88"/>
      <c r="H111" s="87"/>
      <c r="I111" s="88"/>
      <c r="J111" s="87"/>
      <c r="K111" s="88"/>
      <c r="L111" s="87"/>
      <c r="M111" s="88"/>
      <c r="N111" s="73"/>
      <c r="O111" s="73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  <c r="BJ111" s="94"/>
      <c r="BK111" s="94"/>
      <c r="BL111" s="94"/>
      <c r="BM111" s="94"/>
      <c r="BN111" s="94"/>
      <c r="BO111" s="94"/>
      <c r="BP111" s="94"/>
      <c r="BQ111" s="94"/>
      <c r="BR111" s="94"/>
      <c r="BS111" s="94"/>
      <c r="BT111" s="94"/>
      <c r="BU111" s="94"/>
      <c r="BV111" s="94"/>
      <c r="BW111" s="94"/>
      <c r="BX111" s="94"/>
      <c r="BY111" s="94"/>
      <c r="BZ111" s="94"/>
      <c r="CA111" s="94"/>
      <c r="CB111" s="94"/>
      <c r="CC111" s="94"/>
      <c r="CD111" s="94"/>
      <c r="CE111" s="94"/>
      <c r="CF111" s="94"/>
      <c r="CG111" s="94"/>
      <c r="CH111" s="94"/>
      <c r="CI111" s="94"/>
      <c r="CJ111" s="94"/>
      <c r="CK111" s="94"/>
      <c r="CL111" s="94"/>
      <c r="CM111" s="94"/>
      <c r="CN111" s="94"/>
      <c r="CO111" s="94"/>
      <c r="CP111" s="94"/>
      <c r="CQ111" s="94"/>
      <c r="CR111" s="94"/>
      <c r="CS111" s="94"/>
      <c r="CT111" s="94"/>
      <c r="CU111" s="94"/>
      <c r="CV111" s="94"/>
      <c r="CW111" s="94"/>
      <c r="CX111" s="94"/>
      <c r="CY111" s="94"/>
      <c r="CZ111" s="94"/>
      <c r="DA111" s="94"/>
      <c r="DB111" s="94"/>
      <c r="DC111" s="94"/>
      <c r="DD111" s="94"/>
      <c r="DE111" s="94"/>
      <c r="DF111" s="94"/>
      <c r="DG111" s="94"/>
      <c r="DH111" s="94"/>
      <c r="DI111" s="94"/>
      <c r="DJ111" s="94"/>
      <c r="DK111" s="94"/>
      <c r="DL111" s="94"/>
      <c r="DM111" s="94"/>
      <c r="DN111" s="94"/>
      <c r="DO111" s="94"/>
      <c r="DP111" s="94"/>
      <c r="DQ111" s="94"/>
      <c r="DR111" s="94"/>
      <c r="DS111" s="94"/>
      <c r="DT111" s="94"/>
      <c r="DU111" s="94"/>
      <c r="DV111" s="94"/>
      <c r="DW111" s="94"/>
      <c r="DX111" s="94"/>
      <c r="DY111" s="94"/>
      <c r="DZ111" s="94"/>
      <c r="EA111" s="94"/>
      <c r="EB111" s="94"/>
      <c r="EC111" s="94"/>
      <c r="ED111" s="94"/>
      <c r="EE111" s="94"/>
      <c r="EF111" s="94"/>
      <c r="EG111" s="94"/>
      <c r="EH111" s="94"/>
      <c r="EI111" s="94"/>
      <c r="EJ111" s="94"/>
      <c r="EK111" s="94"/>
      <c r="EL111" s="94"/>
      <c r="EM111" s="94"/>
      <c r="EN111" s="94"/>
      <c r="EO111" s="94"/>
      <c r="EP111" s="94"/>
      <c r="EQ111" s="94"/>
      <c r="ER111" s="94"/>
      <c r="ES111" s="94"/>
      <c r="ET111" s="94"/>
      <c r="EU111" s="94"/>
      <c r="EV111" s="94"/>
      <c r="EW111" s="94"/>
      <c r="EX111" s="94"/>
      <c r="EY111" s="94"/>
      <c r="EZ111" s="94"/>
      <c r="FA111" s="94"/>
      <c r="FB111" s="94"/>
      <c r="FC111" s="94"/>
      <c r="FD111" s="94"/>
      <c r="FE111" s="94"/>
      <c r="FF111" s="94"/>
      <c r="FG111" s="94"/>
      <c r="FH111" s="94"/>
      <c r="FI111" s="94"/>
      <c r="FJ111" s="94"/>
      <c r="FK111" s="94"/>
      <c r="FL111" s="94"/>
      <c r="FM111" s="94"/>
      <c r="FN111" s="94"/>
      <c r="FO111" s="94"/>
      <c r="FP111" s="94"/>
      <c r="FQ111" s="94"/>
      <c r="FR111" s="94"/>
      <c r="FS111" s="94"/>
      <c r="FT111" s="94"/>
      <c r="FU111" s="94"/>
      <c r="FV111" s="94"/>
      <c r="FW111" s="94"/>
      <c r="FX111" s="94"/>
      <c r="FY111" s="94"/>
      <c r="FZ111" s="94"/>
      <c r="GA111" s="94"/>
      <c r="GB111" s="94"/>
      <c r="GC111" s="94"/>
      <c r="GD111" s="94"/>
      <c r="GE111" s="94"/>
      <c r="GF111" s="94"/>
      <c r="GG111" s="94"/>
      <c r="GH111" s="94"/>
      <c r="GI111" s="94"/>
      <c r="GJ111" s="94"/>
      <c r="GK111" s="94"/>
      <c r="GL111" s="94"/>
      <c r="GM111" s="94"/>
      <c r="GN111" s="94"/>
      <c r="GO111" s="94"/>
      <c r="GP111" s="94"/>
      <c r="GQ111" s="94"/>
      <c r="GR111" s="94"/>
      <c r="GS111" s="94"/>
      <c r="GT111" s="94"/>
      <c r="GU111" s="94"/>
      <c r="GV111" s="94"/>
      <c r="GW111" s="94"/>
      <c r="GX111" s="94"/>
      <c r="GY111" s="94"/>
      <c r="GZ111" s="94"/>
      <c r="HA111" s="94"/>
      <c r="HB111" s="94"/>
      <c r="HC111" s="94"/>
      <c r="HD111" s="94"/>
      <c r="HE111" s="94"/>
      <c r="HF111" s="94"/>
      <c r="HG111" s="94"/>
      <c r="HH111" s="94"/>
      <c r="HI111" s="94"/>
      <c r="HJ111" s="94"/>
      <c r="HK111" s="94"/>
      <c r="HL111" s="94"/>
      <c r="HM111" s="94"/>
      <c r="HN111" s="94"/>
      <c r="HO111" s="94"/>
      <c r="HP111" s="94"/>
      <c r="HQ111" s="94"/>
      <c r="HR111" s="94"/>
      <c r="HS111" s="94"/>
      <c r="HT111" s="94"/>
      <c r="HU111" s="94"/>
      <c r="HV111" s="94"/>
      <c r="HW111" s="94"/>
      <c r="HX111" s="94"/>
      <c r="HY111" s="94"/>
      <c r="HZ111" s="94"/>
      <c r="IA111" s="94"/>
      <c r="IB111" s="94"/>
      <c r="IC111" s="94"/>
      <c r="ID111" s="94"/>
      <c r="IE111" s="94"/>
      <c r="IF111" s="94"/>
      <c r="IG111" s="94"/>
      <c r="IH111" s="94"/>
      <c r="II111" s="94"/>
      <c r="IJ111" s="94"/>
      <c r="IK111" s="94"/>
      <c r="IL111" s="94"/>
      <c r="IM111" s="94"/>
      <c r="IN111" s="94"/>
      <c r="IO111" s="94"/>
      <c r="IP111" s="94"/>
      <c r="IQ111" s="94"/>
      <c r="IR111" s="94"/>
      <c r="IS111" s="94"/>
      <c r="IT111" s="94"/>
      <c r="IU111" s="94"/>
      <c r="IV111" s="94"/>
      <c r="IW111" s="94"/>
    </row>
    <row r="112" customFormat="false" ht="12.75" hidden="false" customHeight="false" outlineLevel="0" collapsed="false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5" t="str">
        <f aca="false">A2</f>
        <v>COMPANY # 20R</v>
      </c>
      <c r="N112" s="52"/>
      <c r="O112" s="56"/>
    </row>
    <row r="113" customFormat="false" ht="12.75" hidden="false" customHeight="false" outlineLevel="0" collapsed="false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3" t="s">
        <v>95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3" activeCellId="0" sqref="A3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3.62"/>
    <col collapsed="false" customWidth="true" hidden="false" outlineLevel="0" max="3" min="3" style="101" width="12.62"/>
    <col collapsed="false" customWidth="true" hidden="false" outlineLevel="0" max="4" min="4" style="101" width="2.62"/>
    <col collapsed="false" customWidth="true" hidden="false" outlineLevel="0" max="5" min="5" style="101" width="12.62"/>
    <col collapsed="false" customWidth="true" hidden="false" outlineLevel="0" max="6" min="6" style="101" width="2.62"/>
    <col collapsed="false" customWidth="true" hidden="false" outlineLevel="0" max="7" min="7" style="101" width="12.62"/>
    <col collapsed="false" customWidth="true" hidden="false" outlineLevel="0" max="8" min="8" style="101" width="2.62"/>
    <col collapsed="false" customWidth="true" hidden="false" outlineLevel="0" max="9" min="9" style="101" width="12.62"/>
    <col collapsed="false" customWidth="true" hidden="false" outlineLevel="0" max="10" min="10" style="101" width="2.62"/>
    <col collapsed="false" customWidth="true" hidden="false" outlineLevel="0" max="11" min="11" style="101" width="12.62"/>
    <col collapsed="false" customWidth="true" hidden="false" outlineLevel="0" max="12" min="12" style="101" width="2.62"/>
    <col collapsed="false" customWidth="true" hidden="false" outlineLevel="0" max="13" min="13" style="101" width="12.62"/>
    <col collapsed="false" customWidth="true" hidden="false" outlineLevel="0" max="14" min="14" style="101" width="2.62"/>
    <col collapsed="false" customWidth="true" hidden="false" outlineLevel="0" max="15" min="15" style="101" width="12.62"/>
    <col collapsed="false" customWidth="true" hidden="false" outlineLevel="0" max="16" min="16" style="101" width="2.62"/>
    <col collapsed="false" customWidth="true" hidden="false" outlineLevel="0" max="17" min="17" style="101" width="12.62"/>
    <col collapsed="false" customWidth="true" hidden="false" outlineLevel="0" max="18" min="18" style="101" width="2.62"/>
    <col collapsed="false" customWidth="true" hidden="false" outlineLevel="0" max="19" min="19" style="101" width="12.62"/>
    <col collapsed="false" customWidth="true" hidden="false" outlineLevel="0" max="20" min="20" style="101" width="3.62"/>
    <col collapsed="false" customWidth="true" hidden="false" outlineLevel="0" max="21" min="21" style="101" width="7.62"/>
    <col collapsed="false" customWidth="false" hidden="false" outlineLevel="0" max="257" min="22" style="101" width="20.62"/>
  </cols>
  <sheetData>
    <row r="1" customFormat="false" ht="15" hidden="false" customHeight="tru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customFormat="false" ht="15" hidden="false" customHeight="true" outlineLevel="0" collapsed="false">
      <c r="A2" s="3" t="s">
        <v>203</v>
      </c>
      <c r="B2" s="103"/>
      <c r="C2" s="104"/>
      <c r="D2" s="104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customFormat="false" ht="15" hidden="false" customHeight="true" outlineLevel="0" collapsed="false">
      <c r="A3" s="3" t="s">
        <v>204</v>
      </c>
      <c r="B3" s="103"/>
      <c r="C3" s="104"/>
      <c r="D3" s="104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customFormat="false" ht="15" hidden="false" customHeight="true" outlineLevel="0" collapsed="false">
      <c r="A4" s="102" t="s">
        <v>205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</row>
    <row r="5" customFormat="false" ht="15" hidden="false" customHeight="true" outlineLevel="0" collapsed="false">
      <c r="A5" s="8" t="str">
        <f aca="false">'E8.XLS'!A5</f>
        <v>FOR THE 6 MONTHS ENDED 06-30-2001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</row>
    <row r="6" customFormat="false" ht="15" hidden="false" customHeight="true" outlineLevel="0" collapsed="false"/>
    <row r="7" customFormat="false" ht="15" hidden="false" customHeight="true" outlineLevel="0" collapsed="false">
      <c r="A7" s="105" t="str">
        <f aca="false">'E8.XLS'!A7</f>
        <v>PREPARED BY: Carrie Chaffin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6" t="str">
        <f aca="false">A2</f>
        <v>COMPANY 20R</v>
      </c>
      <c r="T7" s="103"/>
    </row>
    <row r="8" customFormat="false" ht="15" hidden="false" customHeight="true" outlineLevel="0" collapsed="false">
      <c r="A8" s="102" t="str">
        <f aca="false">'E8.XLS'!A8</f>
        <v>EXTENSION: x53907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7" t="s">
        <v>206</v>
      </c>
      <c r="T8" s="103"/>
    </row>
    <row r="9" customFormat="false" ht="15" hidden="false" customHeight="true" outlineLevel="0" collapsed="false">
      <c r="A9" s="108"/>
      <c r="B9" s="109"/>
      <c r="C9" s="110" t="s">
        <v>74</v>
      </c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11"/>
      <c r="T9" s="103"/>
    </row>
    <row r="10" customFormat="false" ht="15" hidden="false" customHeight="true" outlineLevel="0" collapsed="false">
      <c r="A10" s="112"/>
      <c r="B10" s="113"/>
      <c r="C10" s="114" t="s">
        <v>75</v>
      </c>
      <c r="D10" s="113"/>
      <c r="E10" s="115" t="s">
        <v>76</v>
      </c>
      <c r="F10" s="113"/>
      <c r="G10" s="115" t="s">
        <v>77</v>
      </c>
      <c r="H10" s="113"/>
      <c r="I10" s="115" t="s">
        <v>76</v>
      </c>
      <c r="J10" s="113"/>
      <c r="K10" s="115" t="s">
        <v>78</v>
      </c>
      <c r="L10" s="113"/>
      <c r="M10" s="115" t="s">
        <v>76</v>
      </c>
      <c r="N10" s="113"/>
      <c r="O10" s="115" t="s">
        <v>79</v>
      </c>
      <c r="P10" s="113"/>
      <c r="Q10" s="115" t="s">
        <v>76</v>
      </c>
      <c r="R10" s="113"/>
      <c r="S10" s="116" t="s">
        <v>80</v>
      </c>
      <c r="T10" s="117"/>
    </row>
    <row r="11" customFormat="false" ht="15" hidden="false" customHeight="true" outlineLevel="0" collapsed="false">
      <c r="A11" s="118" t="s">
        <v>81</v>
      </c>
      <c r="B11" s="113"/>
      <c r="C11" s="115" t="s">
        <v>82</v>
      </c>
      <c r="D11" s="113"/>
      <c r="E11" s="115" t="s">
        <v>83</v>
      </c>
      <c r="F11" s="113"/>
      <c r="G11" s="115" t="s">
        <v>82</v>
      </c>
      <c r="H11" s="113"/>
      <c r="I11" s="114" t="s">
        <v>83</v>
      </c>
      <c r="J11" s="119"/>
      <c r="K11" s="115" t="s">
        <v>82</v>
      </c>
      <c r="L11" s="113"/>
      <c r="M11" s="114" t="s">
        <v>83</v>
      </c>
      <c r="N11" s="113"/>
      <c r="O11" s="115" t="s">
        <v>82</v>
      </c>
      <c r="P11" s="113"/>
      <c r="Q11" s="114" t="s">
        <v>83</v>
      </c>
      <c r="R11" s="113"/>
      <c r="S11" s="120" t="s">
        <v>82</v>
      </c>
      <c r="T11" s="117"/>
    </row>
    <row r="12" customFormat="false" ht="15" hidden="false" customHeight="true" outlineLevel="0" collapsed="false">
      <c r="A12" s="121"/>
      <c r="B12" s="122"/>
      <c r="C12" s="123" t="s">
        <v>84</v>
      </c>
      <c r="D12" s="123"/>
      <c r="E12" s="123" t="s">
        <v>84</v>
      </c>
      <c r="F12" s="122"/>
      <c r="G12" s="123" t="s">
        <v>84</v>
      </c>
      <c r="H12" s="122"/>
      <c r="I12" s="123" t="s">
        <v>84</v>
      </c>
      <c r="J12" s="122"/>
      <c r="K12" s="123" t="s">
        <v>84</v>
      </c>
      <c r="L12" s="122"/>
      <c r="M12" s="123" t="s">
        <v>84</v>
      </c>
      <c r="N12" s="122"/>
      <c r="O12" s="123" t="s">
        <v>84</v>
      </c>
      <c r="P12" s="122"/>
      <c r="Q12" s="123" t="s">
        <v>84</v>
      </c>
      <c r="R12" s="122"/>
      <c r="S12" s="124" t="s">
        <v>84</v>
      </c>
      <c r="T12" s="117"/>
    </row>
    <row r="13" customFormat="false" ht="15" hidden="false" customHeight="true" outlineLevel="0" collapsed="false">
      <c r="A13" s="25" t="s">
        <v>106</v>
      </c>
      <c r="B13" s="113"/>
      <c r="C13" s="115"/>
      <c r="D13" s="115"/>
      <c r="E13" s="115"/>
      <c r="F13" s="113"/>
      <c r="G13" s="115"/>
      <c r="H13" s="113"/>
      <c r="I13" s="115"/>
      <c r="J13" s="113"/>
      <c r="K13" s="115"/>
      <c r="L13" s="113"/>
      <c r="M13" s="115"/>
      <c r="N13" s="113"/>
      <c r="O13" s="115"/>
      <c r="P13" s="113"/>
      <c r="Q13" s="115"/>
      <c r="R13" s="113"/>
      <c r="S13" s="115"/>
      <c r="T13" s="117"/>
    </row>
    <row r="14" customFormat="false" ht="15" hidden="false" customHeight="true" outlineLevel="0" collapsed="false">
      <c r="A14" s="25" t="s">
        <v>86</v>
      </c>
      <c r="B14" s="113"/>
      <c r="C14" s="115"/>
      <c r="D14" s="115"/>
      <c r="E14" s="115"/>
      <c r="F14" s="113"/>
      <c r="G14" s="115"/>
      <c r="H14" s="113"/>
      <c r="I14" s="115"/>
      <c r="J14" s="113"/>
      <c r="K14" s="115"/>
      <c r="L14" s="113"/>
      <c r="M14" s="115"/>
      <c r="N14" s="113"/>
      <c r="O14" s="115"/>
      <c r="P14" s="113"/>
      <c r="Q14" s="115"/>
      <c r="R14" s="113"/>
      <c r="S14" s="115"/>
      <c r="T14" s="117"/>
    </row>
    <row r="15" customFormat="false" ht="24.95" hidden="false" customHeight="true" outlineLevel="0" collapsed="false">
      <c r="A15" s="125" t="s">
        <v>207</v>
      </c>
      <c r="B15" s="126"/>
      <c r="C15" s="127" t="n">
        <v>57856312.59</v>
      </c>
      <c r="D15" s="128"/>
      <c r="E15" s="125" t="n">
        <f aca="false">-64829633.5+6000000</f>
        <v>-58829633.5</v>
      </c>
      <c r="F15" s="128"/>
      <c r="G15" s="125" t="n">
        <f aca="false">SUM(C15:E15)</f>
        <v>-973320.909999996</v>
      </c>
      <c r="H15" s="128"/>
      <c r="I15" s="125" t="n">
        <v>-7144810.39</v>
      </c>
      <c r="J15" s="128"/>
      <c r="K15" s="125" t="n">
        <f aca="false">SUM(G15:I15)</f>
        <v>-8118131.3</v>
      </c>
      <c r="L15" s="128"/>
      <c r="M15" s="125"/>
      <c r="N15" s="128"/>
      <c r="O15" s="125" t="n">
        <f aca="false">SUM(K15:M15)</f>
        <v>-8118131.3</v>
      </c>
      <c r="P15" s="128"/>
      <c r="Q15" s="125"/>
      <c r="R15" s="128"/>
      <c r="S15" s="125" t="n">
        <f aca="false">SUM(O15:Q15)</f>
        <v>-8118131.3</v>
      </c>
      <c r="T15" s="103"/>
    </row>
    <row r="16" customFormat="false" ht="24.95" hidden="false" customHeight="true" outlineLevel="0" collapsed="false">
      <c r="A16" s="125" t="s">
        <v>208</v>
      </c>
      <c r="B16" s="126"/>
      <c r="C16" s="127"/>
      <c r="D16" s="128"/>
      <c r="E16" s="125"/>
      <c r="F16" s="128"/>
      <c r="G16" s="125" t="n">
        <f aca="false">SUM(C16:E16)</f>
        <v>0</v>
      </c>
      <c r="H16" s="128"/>
      <c r="I16" s="125" t="n">
        <v>-1800000</v>
      </c>
      <c r="J16" s="128"/>
      <c r="K16" s="125" t="n">
        <f aca="false">SUM(G16:I16)</f>
        <v>-1800000</v>
      </c>
      <c r="L16" s="128"/>
      <c r="M16" s="125"/>
      <c r="N16" s="128"/>
      <c r="O16" s="125" t="n">
        <f aca="false">SUM(K16:M16)</f>
        <v>-1800000</v>
      </c>
      <c r="P16" s="128"/>
      <c r="Q16" s="125"/>
      <c r="R16" s="128"/>
      <c r="S16" s="125" t="n">
        <f aca="false">SUM(O16:Q16)</f>
        <v>-1800000</v>
      </c>
      <c r="T16" s="103"/>
    </row>
    <row r="17" customFormat="false" ht="24.95" hidden="false" customHeight="true" outlineLevel="0" collapsed="false">
      <c r="A17" s="125" t="s">
        <v>209</v>
      </c>
      <c r="B17" s="126"/>
      <c r="C17" s="127"/>
      <c r="D17" s="128"/>
      <c r="E17" s="125"/>
      <c r="F17" s="128"/>
      <c r="G17" s="125" t="n">
        <f aca="false">SUM(C17:E17)</f>
        <v>0</v>
      </c>
      <c r="H17" s="128"/>
      <c r="I17" s="125" t="n">
        <v>-4200000</v>
      </c>
      <c r="J17" s="128"/>
      <c r="K17" s="125" t="n">
        <f aca="false">SUM(G17:I17)</f>
        <v>-4200000</v>
      </c>
      <c r="L17" s="128"/>
      <c r="M17" s="125"/>
      <c r="N17" s="128"/>
      <c r="O17" s="125" t="n">
        <f aca="false">SUM(K17:M17)</f>
        <v>-4200000</v>
      </c>
      <c r="P17" s="128"/>
      <c r="Q17" s="125"/>
      <c r="R17" s="128"/>
      <c r="S17" s="125" t="n">
        <f aca="false">SUM(O17:Q17)</f>
        <v>-4200000</v>
      </c>
      <c r="T17" s="103"/>
    </row>
    <row r="18" customFormat="false" ht="24.95" hidden="false" customHeight="true" outlineLevel="0" collapsed="false">
      <c r="A18" s="125"/>
      <c r="B18" s="126"/>
      <c r="C18" s="127"/>
      <c r="D18" s="128"/>
      <c r="E18" s="125"/>
      <c r="F18" s="128"/>
      <c r="G18" s="125" t="n">
        <f aca="false">SUM(C18:E18)</f>
        <v>0</v>
      </c>
      <c r="H18" s="128"/>
      <c r="I18" s="125"/>
      <c r="J18" s="128"/>
      <c r="K18" s="125" t="n">
        <f aca="false">SUM(G18:I18)</f>
        <v>0</v>
      </c>
      <c r="L18" s="128"/>
      <c r="M18" s="125"/>
      <c r="N18" s="128"/>
      <c r="O18" s="125" t="n">
        <f aca="false">SUM(K18:M18)</f>
        <v>0</v>
      </c>
      <c r="P18" s="128"/>
      <c r="Q18" s="125"/>
      <c r="R18" s="128"/>
      <c r="S18" s="125" t="n">
        <f aca="false">SUM(O18:Q18)</f>
        <v>0</v>
      </c>
      <c r="T18" s="103"/>
    </row>
    <row r="19" customFormat="false" ht="24.95" hidden="false" customHeight="true" outlineLevel="0" collapsed="false">
      <c r="A19" s="125"/>
      <c r="B19" s="126"/>
      <c r="C19" s="127"/>
      <c r="D19" s="128"/>
      <c r="E19" s="125"/>
      <c r="F19" s="128"/>
      <c r="G19" s="125" t="n">
        <f aca="false">SUM(C19:E19)</f>
        <v>0</v>
      </c>
      <c r="H19" s="128"/>
      <c r="I19" s="125"/>
      <c r="J19" s="128"/>
      <c r="K19" s="125" t="n">
        <f aca="false">SUM(G19:I19)</f>
        <v>0</v>
      </c>
      <c r="L19" s="128"/>
      <c r="M19" s="125"/>
      <c r="N19" s="128"/>
      <c r="O19" s="125" t="n">
        <f aca="false">SUM(K19:M19)</f>
        <v>0</v>
      </c>
      <c r="P19" s="128"/>
      <c r="Q19" s="125"/>
      <c r="R19" s="128"/>
      <c r="S19" s="125" t="n">
        <f aca="false">SUM(O19:Q19)</f>
        <v>0</v>
      </c>
      <c r="T19" s="103"/>
    </row>
    <row r="20" customFormat="false" ht="24.95" hidden="false" customHeight="true" outlineLevel="0" collapsed="false">
      <c r="A20" s="125"/>
      <c r="B20" s="126"/>
      <c r="C20" s="127"/>
      <c r="D20" s="128"/>
      <c r="E20" s="125"/>
      <c r="F20" s="128"/>
      <c r="G20" s="125" t="n">
        <f aca="false">SUM(C20:E20)</f>
        <v>0</v>
      </c>
      <c r="H20" s="128"/>
      <c r="I20" s="125"/>
      <c r="J20" s="128"/>
      <c r="K20" s="125" t="n">
        <f aca="false">SUM(G20:I20)</f>
        <v>0</v>
      </c>
      <c r="L20" s="128"/>
      <c r="M20" s="125"/>
      <c r="N20" s="128"/>
      <c r="O20" s="125" t="n">
        <f aca="false">SUM(K20:M20)</f>
        <v>0</v>
      </c>
      <c r="P20" s="128"/>
      <c r="Q20" s="125"/>
      <c r="R20" s="128"/>
      <c r="S20" s="125" t="n">
        <f aca="false">SUM(O20:Q20)</f>
        <v>0</v>
      </c>
      <c r="T20" s="103"/>
    </row>
    <row r="21" customFormat="false" ht="24.95" hidden="false" customHeight="true" outlineLevel="0" collapsed="false">
      <c r="A21" s="125"/>
      <c r="B21" s="126"/>
      <c r="C21" s="127"/>
      <c r="D21" s="128"/>
      <c r="E21" s="125"/>
      <c r="F21" s="128"/>
      <c r="G21" s="125" t="n">
        <f aca="false">SUM(C21:E21)</f>
        <v>0</v>
      </c>
      <c r="H21" s="128"/>
      <c r="I21" s="125"/>
      <c r="J21" s="128"/>
      <c r="K21" s="125" t="n">
        <f aca="false">SUM(G21:I21)</f>
        <v>0</v>
      </c>
      <c r="L21" s="128"/>
      <c r="M21" s="125"/>
      <c r="N21" s="128"/>
      <c r="O21" s="125" t="n">
        <f aca="false">SUM(K21:M21)</f>
        <v>0</v>
      </c>
      <c r="P21" s="128"/>
      <c r="Q21" s="125"/>
      <c r="R21" s="128"/>
      <c r="S21" s="125" t="n">
        <f aca="false">SUM(O21:Q21)</f>
        <v>0</v>
      </c>
      <c r="T21" s="103"/>
    </row>
    <row r="22" customFormat="false" ht="24.95" hidden="false" customHeight="true" outlineLevel="0" collapsed="false">
      <c r="A22" s="125"/>
      <c r="B22" s="126"/>
      <c r="C22" s="127"/>
      <c r="D22" s="128"/>
      <c r="E22" s="125"/>
      <c r="F22" s="128"/>
      <c r="G22" s="125" t="n">
        <f aca="false">SUM(C22:E22)</f>
        <v>0</v>
      </c>
      <c r="H22" s="128"/>
      <c r="I22" s="125"/>
      <c r="J22" s="128"/>
      <c r="K22" s="125" t="n">
        <f aca="false">SUM(G22:I22)</f>
        <v>0</v>
      </c>
      <c r="L22" s="128"/>
      <c r="M22" s="125"/>
      <c r="N22" s="128"/>
      <c r="O22" s="125" t="n">
        <f aca="false">SUM(K22:M22)</f>
        <v>0</v>
      </c>
      <c r="P22" s="128"/>
      <c r="Q22" s="125"/>
      <c r="R22" s="128"/>
      <c r="S22" s="125" t="n">
        <f aca="false">SUM(O22:Q22)</f>
        <v>0</v>
      </c>
      <c r="T22" s="103"/>
    </row>
    <row r="23" customFormat="false" ht="24.95" hidden="false" customHeight="true" outlineLevel="0" collapsed="false">
      <c r="A23" s="125"/>
      <c r="B23" s="126"/>
      <c r="C23" s="127"/>
      <c r="D23" s="128"/>
      <c r="E23" s="125"/>
      <c r="F23" s="128"/>
      <c r="G23" s="125" t="n">
        <f aca="false">SUM(C23:E23)</f>
        <v>0</v>
      </c>
      <c r="H23" s="128"/>
      <c r="I23" s="125"/>
      <c r="J23" s="128"/>
      <c r="K23" s="125" t="n">
        <f aca="false">SUM(G23:I23)</f>
        <v>0</v>
      </c>
      <c r="L23" s="128"/>
      <c r="M23" s="125"/>
      <c r="N23" s="128"/>
      <c r="O23" s="125" t="n">
        <f aca="false">SUM(K23:M23)</f>
        <v>0</v>
      </c>
      <c r="P23" s="128"/>
      <c r="Q23" s="125"/>
      <c r="R23" s="128"/>
      <c r="S23" s="125" t="n">
        <f aca="false">SUM(O23:Q23)</f>
        <v>0</v>
      </c>
      <c r="T23" s="103"/>
    </row>
    <row r="24" customFormat="false" ht="24.95" hidden="false" customHeight="true" outlineLevel="0" collapsed="false">
      <c r="A24" s="125"/>
      <c r="B24" s="126"/>
      <c r="C24" s="127"/>
      <c r="D24" s="128"/>
      <c r="E24" s="125"/>
      <c r="F24" s="128"/>
      <c r="G24" s="125" t="n">
        <f aca="false">SUM(C24:E24)</f>
        <v>0</v>
      </c>
      <c r="H24" s="128"/>
      <c r="I24" s="125"/>
      <c r="J24" s="128"/>
      <c r="K24" s="125" t="n">
        <f aca="false">SUM(G24:I24)</f>
        <v>0</v>
      </c>
      <c r="L24" s="128"/>
      <c r="M24" s="125"/>
      <c r="N24" s="128"/>
      <c r="O24" s="125" t="n">
        <f aca="false">SUM(K24:M24)</f>
        <v>0</v>
      </c>
      <c r="P24" s="128"/>
      <c r="Q24" s="125"/>
      <c r="R24" s="128"/>
      <c r="S24" s="125" t="n">
        <f aca="false">SUM(O24:Q24)</f>
        <v>0</v>
      </c>
      <c r="T24" s="103"/>
    </row>
    <row r="25" customFormat="false" ht="24.95" hidden="false" customHeight="true" outlineLevel="0" collapsed="false">
      <c r="A25" s="125"/>
      <c r="B25" s="126"/>
      <c r="C25" s="127"/>
      <c r="D25" s="128"/>
      <c r="E25" s="125"/>
      <c r="F25" s="128"/>
      <c r="G25" s="125" t="n">
        <f aca="false">SUM(C25:E25)</f>
        <v>0</v>
      </c>
      <c r="H25" s="128"/>
      <c r="I25" s="125"/>
      <c r="J25" s="128"/>
      <c r="K25" s="125" t="n">
        <f aca="false">SUM(G25:I25)</f>
        <v>0</v>
      </c>
      <c r="L25" s="128"/>
      <c r="M25" s="125"/>
      <c r="N25" s="128"/>
      <c r="O25" s="125" t="n">
        <f aca="false">SUM(K25:M25)</f>
        <v>0</v>
      </c>
      <c r="P25" s="128"/>
      <c r="Q25" s="125"/>
      <c r="R25" s="128"/>
      <c r="S25" s="125" t="n">
        <f aca="false">SUM(O25:Q25)</f>
        <v>0</v>
      </c>
      <c r="T25" s="103"/>
    </row>
    <row r="26" customFormat="false" ht="24.95" hidden="false" customHeight="true" outlineLevel="0" collapsed="false">
      <c r="A26" s="125"/>
      <c r="B26" s="126"/>
      <c r="C26" s="127"/>
      <c r="D26" s="128"/>
      <c r="E26" s="125"/>
      <c r="F26" s="128"/>
      <c r="G26" s="125" t="n">
        <f aca="false">SUM(C26:E26)</f>
        <v>0</v>
      </c>
      <c r="H26" s="128"/>
      <c r="I26" s="125"/>
      <c r="J26" s="128"/>
      <c r="K26" s="125" t="n">
        <f aca="false">SUM(G26:I26)</f>
        <v>0</v>
      </c>
      <c r="L26" s="128"/>
      <c r="M26" s="125"/>
      <c r="N26" s="128"/>
      <c r="O26" s="125" t="n">
        <f aca="false">SUM(K26:M26)</f>
        <v>0</v>
      </c>
      <c r="P26" s="128"/>
      <c r="Q26" s="125"/>
      <c r="R26" s="128"/>
      <c r="S26" s="125" t="n">
        <f aca="false">SUM(O26:Q26)</f>
        <v>0</v>
      </c>
      <c r="T26" s="103"/>
    </row>
    <row r="27" customFormat="false" ht="24.95" hidden="false" customHeight="true" outlineLevel="0" collapsed="false">
      <c r="A27" s="125"/>
      <c r="B27" s="126"/>
      <c r="C27" s="127"/>
      <c r="D27" s="128"/>
      <c r="E27" s="125"/>
      <c r="F27" s="128"/>
      <c r="G27" s="125" t="n">
        <f aca="false">SUM(C27:E27)</f>
        <v>0</v>
      </c>
      <c r="H27" s="128"/>
      <c r="I27" s="125"/>
      <c r="J27" s="128"/>
      <c r="K27" s="125" t="n">
        <f aca="false">SUM(G27:I27)</f>
        <v>0</v>
      </c>
      <c r="L27" s="128"/>
      <c r="M27" s="125"/>
      <c r="N27" s="128"/>
      <c r="O27" s="125" t="n">
        <f aca="false">SUM(K27:M27)</f>
        <v>0</v>
      </c>
      <c r="P27" s="128"/>
      <c r="Q27" s="125"/>
      <c r="R27" s="128"/>
      <c r="S27" s="125" t="n">
        <f aca="false">SUM(O27:Q27)</f>
        <v>0</v>
      </c>
      <c r="T27" s="103"/>
    </row>
    <row r="28" customFormat="false" ht="24.95" hidden="false" customHeight="true" outlineLevel="0" collapsed="false">
      <c r="A28" s="125"/>
      <c r="B28" s="126"/>
      <c r="C28" s="127"/>
      <c r="D28" s="128"/>
      <c r="E28" s="125"/>
      <c r="F28" s="128"/>
      <c r="G28" s="125" t="n">
        <f aca="false">SUM(C28:E28)</f>
        <v>0</v>
      </c>
      <c r="H28" s="128"/>
      <c r="I28" s="125"/>
      <c r="J28" s="128"/>
      <c r="K28" s="125" t="n">
        <f aca="false">SUM(G28:I28)</f>
        <v>0</v>
      </c>
      <c r="L28" s="128"/>
      <c r="M28" s="125"/>
      <c r="N28" s="128"/>
      <c r="O28" s="125" t="n">
        <f aca="false">SUM(K28:M28)</f>
        <v>0</v>
      </c>
      <c r="P28" s="128"/>
      <c r="Q28" s="125"/>
      <c r="R28" s="128"/>
      <c r="S28" s="125" t="n">
        <f aca="false">SUM(O28:Q28)</f>
        <v>0</v>
      </c>
      <c r="T28" s="103"/>
    </row>
    <row r="29" customFormat="false" ht="24.95" hidden="false" customHeight="true" outlineLevel="0" collapsed="false">
      <c r="A29" s="103"/>
      <c r="B29" s="103"/>
      <c r="C29" s="129" t="s">
        <v>62</v>
      </c>
      <c r="D29" s="129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</row>
    <row r="30" customFormat="false" ht="24.95" hidden="false" customHeight="true" outlineLevel="0" collapsed="false">
      <c r="A30" s="106" t="s">
        <v>210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</row>
    <row r="31" customFormat="false" ht="24.95" hidden="false" customHeight="true" outlineLevel="0" collapsed="false">
      <c r="A31" s="106" t="s">
        <v>211</v>
      </c>
      <c r="B31" s="106" t="s">
        <v>212</v>
      </c>
      <c r="C31" s="130" t="n">
        <f aca="false">SUM(C15:C28)</f>
        <v>57856312.59</v>
      </c>
      <c r="D31" s="103"/>
      <c r="E31" s="130" t="n">
        <f aca="false">SUM(E15:E28)</f>
        <v>-58829633.5</v>
      </c>
      <c r="F31" s="103"/>
      <c r="G31" s="130" t="n">
        <f aca="false">SUM(G15:G28)</f>
        <v>-973320.909999996</v>
      </c>
      <c r="H31" s="103"/>
      <c r="I31" s="130" t="n">
        <f aca="false">SUM(I15:I28)</f>
        <v>-13144810.39</v>
      </c>
      <c r="J31" s="103"/>
      <c r="K31" s="130" t="n">
        <f aca="false">SUM(K15:K28)</f>
        <v>-14118131.3</v>
      </c>
      <c r="L31" s="103"/>
      <c r="M31" s="130" t="n">
        <f aca="false">SUM(M15:M28)</f>
        <v>0</v>
      </c>
      <c r="N31" s="103"/>
      <c r="O31" s="130" t="n">
        <f aca="false">SUM(O15:O28)</f>
        <v>-14118131.3</v>
      </c>
      <c r="P31" s="103"/>
      <c r="Q31" s="130" t="n">
        <f aca="false">SUM(Q15:Q28)</f>
        <v>0</v>
      </c>
      <c r="R31" s="103"/>
      <c r="S31" s="130" t="n">
        <f aca="false">SUM(S15:S28)</f>
        <v>-14118131.3</v>
      </c>
      <c r="T31" s="106" t="s">
        <v>212</v>
      </c>
    </row>
    <row r="32" customFormat="false" ht="24.95" hidden="false" customHeight="true" outlineLevel="0" collapsed="false">
      <c r="A32" s="131" t="s">
        <v>213</v>
      </c>
    </row>
    <row r="33" customFormat="false" ht="14.25" hidden="false" customHeight="true" outlineLevel="0" collapsed="false">
      <c r="A33" s="132" t="s">
        <v>214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</row>
    <row r="34" customFormat="false" ht="14.25" hidden="false" customHeight="true" outlineLevel="0" collapsed="false">
      <c r="A34" s="132" t="s">
        <v>62</v>
      </c>
    </row>
    <row r="35" customFormat="false" ht="14.25" hidden="false" customHeight="true" outlineLevel="0" collapsed="false">
      <c r="A35" s="132" t="s">
        <v>62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6" t="str">
        <f aca="false">S7</f>
        <v>COMPANY 20R</v>
      </c>
      <c r="T35" s="103"/>
    </row>
    <row r="36" customFormat="false" ht="24.95" hidden="false" customHeight="true" outlineLevel="0" collapsed="false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7" t="str">
        <f aca="false">S8</f>
        <v>E-11</v>
      </c>
      <c r="T36" s="103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D23" colorId="64" zoomScale="100" zoomScaleNormal="100" zoomScalePageLayoutView="100" workbookViewId="0">
      <selection pane="topLeft" activeCell="K39" activeCellId="0" sqref="K39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133" width="30.62"/>
    <col collapsed="false" customWidth="true" hidden="false" outlineLevel="0" max="2" min="2" style="133" width="3.62"/>
    <col collapsed="false" customWidth="true" hidden="false" outlineLevel="0" max="3" min="3" style="133" width="16.24"/>
    <col collapsed="false" customWidth="true" hidden="false" outlineLevel="0" max="4" min="4" style="134" width="1.62"/>
    <col collapsed="false" customWidth="true" hidden="false" outlineLevel="0" max="5" min="5" style="133" width="16.24"/>
    <col collapsed="false" customWidth="true" hidden="false" outlineLevel="0" max="6" min="6" style="134" width="1.62"/>
    <col collapsed="false" customWidth="true" hidden="false" outlineLevel="0" max="7" min="7" style="133" width="16.24"/>
    <col collapsed="false" customWidth="true" hidden="false" outlineLevel="0" max="8" min="8" style="134" width="1.62"/>
    <col collapsed="false" customWidth="true" hidden="false" outlineLevel="0" max="9" min="9" style="133" width="16.37"/>
    <col collapsed="false" customWidth="true" hidden="false" outlineLevel="0" max="10" min="10" style="134" width="1.62"/>
    <col collapsed="false" customWidth="true" hidden="false" outlineLevel="0" max="11" min="11" style="133" width="16.37"/>
    <col collapsed="false" customWidth="true" hidden="false" outlineLevel="0" max="12" min="12" style="134" width="1.62"/>
    <col collapsed="false" customWidth="true" hidden="false" outlineLevel="0" max="13" min="13" style="133" width="16.24"/>
    <col collapsed="false" customWidth="true" hidden="false" outlineLevel="0" max="14" min="14" style="134" width="1.62"/>
    <col collapsed="false" customWidth="true" hidden="false" outlineLevel="0" max="15" min="15" style="133" width="11.37"/>
    <col collapsed="false" customWidth="false" hidden="false" outlineLevel="0" max="257" min="16" style="133" width="14.62"/>
  </cols>
  <sheetData>
    <row r="1" customFormat="false" ht="10.5" hidden="false" customHeight="true" outlineLevel="0" collapsed="false">
      <c r="A1" s="135" t="s">
        <v>0</v>
      </c>
      <c r="B1" s="136"/>
      <c r="C1" s="136"/>
      <c r="D1" s="137"/>
      <c r="E1" s="136"/>
      <c r="F1" s="137"/>
      <c r="G1" s="136"/>
      <c r="H1" s="137"/>
      <c r="I1" s="136"/>
      <c r="J1" s="137"/>
      <c r="K1" s="136"/>
      <c r="L1" s="137"/>
      <c r="M1" s="136"/>
      <c r="N1" s="137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  <c r="II1" s="136"/>
      <c r="IJ1" s="136"/>
      <c r="IK1" s="136"/>
      <c r="IL1" s="136"/>
      <c r="IM1" s="136"/>
      <c r="IN1" s="136"/>
      <c r="IO1" s="136"/>
      <c r="IP1" s="136"/>
      <c r="IQ1" s="136"/>
      <c r="IR1" s="136"/>
      <c r="IS1" s="136"/>
      <c r="IT1" s="136"/>
      <c r="IU1" s="136"/>
      <c r="IV1" s="136"/>
      <c r="IW1" s="136"/>
    </row>
    <row r="2" customFormat="false" ht="10.5" hidden="false" customHeight="true" outlineLevel="0" collapsed="false">
      <c r="A2" s="3" t="s">
        <v>203</v>
      </c>
      <c r="B2" s="136"/>
      <c r="C2" s="136"/>
      <c r="D2" s="137"/>
      <c r="E2" s="136"/>
      <c r="F2" s="137"/>
      <c r="G2" s="136"/>
      <c r="H2" s="137"/>
      <c r="I2" s="136"/>
      <c r="J2" s="137"/>
      <c r="K2" s="136"/>
      <c r="L2" s="137"/>
      <c r="M2" s="136"/>
      <c r="N2" s="137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136"/>
      <c r="EG2" s="136"/>
      <c r="EH2" s="136"/>
      <c r="EI2" s="136"/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  <c r="EY2" s="136"/>
      <c r="EZ2" s="136"/>
      <c r="FA2" s="136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36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  <c r="II2" s="136"/>
      <c r="IJ2" s="136"/>
      <c r="IK2" s="136"/>
      <c r="IL2" s="136"/>
      <c r="IM2" s="136"/>
      <c r="IN2" s="136"/>
      <c r="IO2" s="136"/>
      <c r="IP2" s="136"/>
      <c r="IQ2" s="136"/>
      <c r="IR2" s="136"/>
      <c r="IS2" s="136"/>
      <c r="IT2" s="136"/>
      <c r="IU2" s="136"/>
      <c r="IV2" s="136"/>
      <c r="IW2" s="136"/>
    </row>
    <row r="3" customFormat="false" ht="10.5" hidden="false" customHeight="true" outlineLevel="0" collapsed="false">
      <c r="A3" s="3" t="s">
        <v>204</v>
      </c>
      <c r="B3" s="136"/>
      <c r="C3" s="136"/>
      <c r="D3" s="137"/>
      <c r="E3" s="136"/>
      <c r="F3" s="137"/>
      <c r="G3" s="136"/>
      <c r="H3" s="137"/>
      <c r="I3" s="136"/>
      <c r="J3" s="137"/>
      <c r="K3" s="136"/>
      <c r="L3" s="137"/>
      <c r="M3" s="136"/>
      <c r="N3" s="137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  <c r="IT3" s="136"/>
      <c r="IU3" s="136"/>
      <c r="IV3" s="136"/>
      <c r="IW3" s="136"/>
    </row>
    <row r="4" customFormat="false" ht="10.5" hidden="false" customHeight="true" outlineLevel="0" collapsed="false">
      <c r="A4" s="135" t="s">
        <v>215</v>
      </c>
      <c r="B4" s="136"/>
      <c r="C4" s="136"/>
      <c r="D4" s="137"/>
      <c r="E4" s="136"/>
      <c r="F4" s="137"/>
      <c r="G4" s="136"/>
      <c r="H4" s="137"/>
      <c r="I4" s="136"/>
      <c r="J4" s="137"/>
      <c r="K4" s="136"/>
      <c r="L4" s="137"/>
      <c r="M4" s="136"/>
      <c r="N4" s="137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  <c r="IW4" s="136"/>
    </row>
    <row r="5" customFormat="false" ht="10.5" hidden="false" customHeight="true" outlineLevel="0" collapsed="false">
      <c r="A5" s="8" t="str">
        <f aca="false">'ELIST.XLS'!A5</f>
        <v>FOR THE 6 MONTHS ENDED 06-30-2001</v>
      </c>
      <c r="B5" s="136"/>
      <c r="C5" s="136"/>
      <c r="D5" s="137"/>
      <c r="E5" s="136"/>
      <c r="F5" s="137"/>
      <c r="G5" s="136"/>
      <c r="H5" s="137"/>
      <c r="I5" s="136"/>
      <c r="J5" s="137"/>
      <c r="K5" s="136"/>
      <c r="L5" s="137"/>
      <c r="M5" s="136"/>
      <c r="N5" s="137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</row>
    <row r="6" customFormat="false" ht="10.5" hidden="false" customHeight="true" outlineLevel="0" collapsed="false">
      <c r="A6" s="136"/>
      <c r="B6" s="136"/>
      <c r="C6" s="136"/>
      <c r="D6" s="137"/>
      <c r="E6" s="136"/>
      <c r="F6" s="137"/>
      <c r="G6" s="136"/>
      <c r="H6" s="137"/>
      <c r="I6" s="136"/>
      <c r="J6" s="137"/>
      <c r="K6" s="136"/>
      <c r="L6" s="137"/>
      <c r="M6" s="136"/>
      <c r="N6" s="137"/>
      <c r="O6" s="138" t="str">
        <f aca="false">A2</f>
        <v>COMPANY 20R</v>
      </c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6"/>
      <c r="EC6" s="136"/>
      <c r="ED6" s="136"/>
      <c r="EE6" s="136"/>
      <c r="EF6" s="136"/>
      <c r="EG6" s="136"/>
      <c r="EH6" s="136"/>
      <c r="EI6" s="136"/>
      <c r="EJ6" s="136"/>
      <c r="EK6" s="136"/>
      <c r="EL6" s="136"/>
      <c r="EM6" s="136"/>
      <c r="EN6" s="136"/>
      <c r="EO6" s="136"/>
      <c r="EP6" s="136"/>
      <c r="EQ6" s="136"/>
      <c r="ER6" s="136"/>
      <c r="ES6" s="136"/>
      <c r="ET6" s="136"/>
      <c r="EU6" s="136"/>
      <c r="EV6" s="136"/>
      <c r="EW6" s="136"/>
      <c r="EX6" s="136"/>
      <c r="EY6" s="136"/>
      <c r="EZ6" s="136"/>
      <c r="FA6" s="136"/>
      <c r="FB6" s="136"/>
      <c r="FC6" s="136"/>
      <c r="FD6" s="136"/>
      <c r="FE6" s="136"/>
      <c r="FF6" s="136"/>
      <c r="FG6" s="136"/>
      <c r="FH6" s="136"/>
      <c r="FI6" s="136"/>
      <c r="FJ6" s="136"/>
      <c r="FK6" s="136"/>
      <c r="FL6" s="136"/>
      <c r="FM6" s="136"/>
      <c r="FN6" s="136"/>
      <c r="FO6" s="136"/>
      <c r="FP6" s="136"/>
      <c r="FQ6" s="136"/>
      <c r="FR6" s="136"/>
      <c r="FS6" s="136"/>
      <c r="FT6" s="136"/>
      <c r="FU6" s="136"/>
      <c r="FV6" s="136"/>
      <c r="FW6" s="136"/>
      <c r="FX6" s="136"/>
      <c r="FY6" s="136"/>
      <c r="FZ6" s="136"/>
      <c r="GA6" s="136"/>
      <c r="GB6" s="136"/>
      <c r="GC6" s="136"/>
      <c r="GD6" s="136"/>
      <c r="GE6" s="136"/>
      <c r="GF6" s="136"/>
      <c r="GG6" s="136"/>
      <c r="GH6" s="136"/>
      <c r="GI6" s="136"/>
      <c r="GJ6" s="136"/>
      <c r="GK6" s="136"/>
      <c r="GL6" s="136"/>
      <c r="GM6" s="136"/>
      <c r="GN6" s="136"/>
      <c r="GO6" s="136"/>
      <c r="GP6" s="136"/>
      <c r="GQ6" s="136"/>
      <c r="GR6" s="136"/>
      <c r="GS6" s="136"/>
      <c r="GT6" s="136"/>
      <c r="GU6" s="136"/>
      <c r="GV6" s="136"/>
      <c r="GW6" s="136"/>
      <c r="GX6" s="136"/>
      <c r="GY6" s="136"/>
      <c r="GZ6" s="136"/>
      <c r="HA6" s="136"/>
      <c r="HB6" s="136"/>
      <c r="HC6" s="136"/>
      <c r="HD6" s="136"/>
      <c r="HE6" s="136"/>
      <c r="HF6" s="136"/>
      <c r="HG6" s="136"/>
      <c r="HH6" s="136"/>
      <c r="HI6" s="136"/>
      <c r="HJ6" s="136"/>
      <c r="HK6" s="136"/>
      <c r="HL6" s="136"/>
      <c r="HM6" s="136"/>
      <c r="HN6" s="136"/>
      <c r="HO6" s="136"/>
      <c r="HP6" s="136"/>
      <c r="HQ6" s="136"/>
      <c r="HR6" s="136"/>
      <c r="HS6" s="136"/>
      <c r="HT6" s="136"/>
      <c r="HU6" s="136"/>
      <c r="HV6" s="136"/>
      <c r="HW6" s="136"/>
      <c r="HX6" s="136"/>
      <c r="HY6" s="136"/>
      <c r="HZ6" s="136"/>
      <c r="IA6" s="136"/>
      <c r="IB6" s="136"/>
      <c r="IC6" s="136"/>
      <c r="ID6" s="136"/>
      <c r="IE6" s="136"/>
      <c r="IF6" s="136"/>
      <c r="IG6" s="136"/>
      <c r="IH6" s="136"/>
      <c r="II6" s="136"/>
      <c r="IJ6" s="136"/>
      <c r="IK6" s="136"/>
      <c r="IL6" s="136"/>
      <c r="IM6" s="136"/>
      <c r="IN6" s="136"/>
      <c r="IO6" s="136"/>
      <c r="IP6" s="136"/>
      <c r="IQ6" s="136"/>
      <c r="IR6" s="136"/>
      <c r="IS6" s="136"/>
      <c r="IT6" s="136"/>
      <c r="IU6" s="136"/>
      <c r="IV6" s="136"/>
      <c r="IW6" s="136"/>
    </row>
    <row r="7" customFormat="false" ht="10.5" hidden="false" customHeight="true" outlineLevel="0" collapsed="false">
      <c r="A7" s="139" t="str">
        <f aca="false">'E8.XLS'!A7</f>
        <v>PREPARED BY: Carrie Chaffin</v>
      </c>
      <c r="B7" s="136"/>
      <c r="C7" s="136"/>
      <c r="D7" s="137"/>
      <c r="E7" s="136"/>
      <c r="F7" s="137"/>
      <c r="G7" s="136"/>
      <c r="H7" s="137"/>
      <c r="I7" s="136"/>
      <c r="J7" s="137"/>
      <c r="K7" s="136"/>
      <c r="L7" s="137"/>
      <c r="M7" s="136"/>
      <c r="N7" s="137"/>
      <c r="O7" s="140" t="s">
        <v>216</v>
      </c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6"/>
      <c r="ED7" s="136"/>
      <c r="EE7" s="136"/>
      <c r="EF7" s="136"/>
      <c r="EG7" s="136"/>
      <c r="EH7" s="136"/>
      <c r="EI7" s="136"/>
      <c r="EJ7" s="136"/>
      <c r="EK7" s="136"/>
      <c r="EL7" s="136"/>
      <c r="EM7" s="136"/>
      <c r="EN7" s="136"/>
      <c r="EO7" s="136"/>
      <c r="EP7" s="136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6"/>
      <c r="FB7" s="136"/>
      <c r="FC7" s="136"/>
      <c r="FD7" s="136"/>
      <c r="FE7" s="136"/>
      <c r="FF7" s="136"/>
      <c r="FG7" s="136"/>
      <c r="FH7" s="136"/>
      <c r="FI7" s="136"/>
      <c r="FJ7" s="136"/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136"/>
      <c r="GZ7" s="136"/>
      <c r="HA7" s="136"/>
      <c r="HB7" s="136"/>
      <c r="HC7" s="136"/>
      <c r="HD7" s="136"/>
      <c r="HE7" s="136"/>
      <c r="HF7" s="136"/>
      <c r="HG7" s="136"/>
      <c r="HH7" s="136"/>
      <c r="HI7" s="136"/>
      <c r="HJ7" s="136"/>
      <c r="HK7" s="136"/>
      <c r="HL7" s="136"/>
      <c r="HM7" s="136"/>
      <c r="HN7" s="136"/>
      <c r="HO7" s="136"/>
      <c r="HP7" s="136"/>
      <c r="HQ7" s="136"/>
      <c r="HR7" s="136"/>
      <c r="HS7" s="136"/>
      <c r="HT7" s="136"/>
      <c r="HU7" s="136"/>
      <c r="HV7" s="136"/>
      <c r="HW7" s="136"/>
      <c r="HX7" s="136"/>
      <c r="HY7" s="136"/>
      <c r="HZ7" s="136"/>
      <c r="IA7" s="136"/>
      <c r="IB7" s="136"/>
      <c r="IC7" s="136"/>
      <c r="ID7" s="136"/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</row>
    <row r="8" customFormat="false" ht="10.5" hidden="false" customHeight="true" outlineLevel="0" collapsed="false">
      <c r="A8" s="135" t="str">
        <f aca="false">'E8.XLS'!A8</f>
        <v>EXTENSION: x53907</v>
      </c>
      <c r="B8" s="136"/>
      <c r="C8" s="136"/>
      <c r="D8" s="137"/>
      <c r="E8" s="136"/>
      <c r="F8" s="137"/>
      <c r="G8" s="136"/>
      <c r="H8" s="137"/>
      <c r="I8" s="136"/>
      <c r="J8" s="137"/>
      <c r="K8" s="136"/>
      <c r="L8" s="137"/>
      <c r="M8" s="136"/>
      <c r="N8" s="137"/>
      <c r="O8" s="137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  <c r="DO8" s="136"/>
      <c r="DP8" s="136"/>
      <c r="DQ8" s="136"/>
      <c r="DR8" s="136"/>
      <c r="DS8" s="136"/>
      <c r="DT8" s="136"/>
      <c r="DU8" s="136"/>
      <c r="DV8" s="136"/>
      <c r="DW8" s="136"/>
      <c r="DX8" s="136"/>
      <c r="DY8" s="136"/>
      <c r="DZ8" s="136"/>
      <c r="EA8" s="136"/>
      <c r="EB8" s="136"/>
      <c r="EC8" s="136"/>
      <c r="ED8" s="136"/>
      <c r="EE8" s="136"/>
      <c r="EF8" s="136"/>
      <c r="EG8" s="136"/>
      <c r="EH8" s="136"/>
      <c r="EI8" s="136"/>
      <c r="EJ8" s="136"/>
      <c r="EK8" s="136"/>
      <c r="EL8" s="136"/>
      <c r="EM8" s="136"/>
      <c r="EN8" s="136"/>
      <c r="EO8" s="136"/>
      <c r="EP8" s="136"/>
      <c r="EQ8" s="136"/>
      <c r="ER8" s="136"/>
      <c r="ES8" s="136"/>
      <c r="ET8" s="136"/>
      <c r="EU8" s="136"/>
      <c r="EV8" s="136"/>
      <c r="EW8" s="136"/>
      <c r="EX8" s="136"/>
      <c r="EY8" s="136"/>
      <c r="EZ8" s="136"/>
      <c r="FA8" s="136"/>
      <c r="FB8" s="136"/>
      <c r="FC8" s="136"/>
      <c r="FD8" s="136"/>
      <c r="FE8" s="136"/>
      <c r="FF8" s="136"/>
      <c r="FG8" s="136"/>
      <c r="FH8" s="136"/>
      <c r="FI8" s="136"/>
      <c r="FJ8" s="136"/>
      <c r="FK8" s="136"/>
      <c r="FL8" s="136"/>
      <c r="FM8" s="136"/>
      <c r="FN8" s="136"/>
      <c r="FO8" s="136"/>
      <c r="FP8" s="136"/>
      <c r="FQ8" s="136"/>
      <c r="FR8" s="136"/>
      <c r="FS8" s="136"/>
      <c r="FT8" s="136"/>
      <c r="FU8" s="136"/>
      <c r="FV8" s="136"/>
      <c r="FW8" s="136"/>
      <c r="FX8" s="136"/>
      <c r="FY8" s="136"/>
      <c r="FZ8" s="136"/>
      <c r="GA8" s="136"/>
      <c r="GB8" s="136"/>
      <c r="GC8" s="136"/>
      <c r="GD8" s="136"/>
      <c r="GE8" s="136"/>
      <c r="GF8" s="136"/>
      <c r="GG8" s="136"/>
      <c r="GH8" s="136"/>
      <c r="GI8" s="136"/>
      <c r="GJ8" s="136"/>
      <c r="GK8" s="136"/>
      <c r="GL8" s="136"/>
      <c r="GM8" s="136"/>
      <c r="GN8" s="136"/>
      <c r="GO8" s="136"/>
      <c r="GP8" s="136"/>
      <c r="GQ8" s="136"/>
      <c r="GR8" s="136"/>
      <c r="GS8" s="136"/>
      <c r="GT8" s="136"/>
      <c r="GU8" s="136"/>
      <c r="GV8" s="136"/>
      <c r="GW8" s="136"/>
      <c r="GX8" s="136"/>
      <c r="GY8" s="136"/>
      <c r="GZ8" s="136"/>
      <c r="HA8" s="136"/>
      <c r="HB8" s="136"/>
      <c r="HC8" s="136"/>
      <c r="HD8" s="136"/>
      <c r="HE8" s="136"/>
      <c r="HF8" s="136"/>
      <c r="HG8" s="136"/>
      <c r="HH8" s="136"/>
      <c r="HI8" s="136"/>
      <c r="HJ8" s="136"/>
      <c r="HK8" s="136"/>
      <c r="HL8" s="136"/>
      <c r="HM8" s="136"/>
      <c r="HN8" s="136"/>
      <c r="HO8" s="136"/>
      <c r="HP8" s="136"/>
      <c r="HQ8" s="136"/>
      <c r="HR8" s="136"/>
      <c r="HS8" s="136"/>
      <c r="HT8" s="136"/>
      <c r="HU8" s="136"/>
      <c r="HV8" s="136"/>
      <c r="HW8" s="136"/>
      <c r="HX8" s="136"/>
      <c r="HY8" s="136"/>
      <c r="HZ8" s="136"/>
      <c r="IA8" s="136"/>
      <c r="IB8" s="136"/>
      <c r="IC8" s="136"/>
      <c r="ID8" s="136"/>
      <c r="IE8" s="136"/>
      <c r="IF8" s="136"/>
      <c r="IG8" s="136"/>
      <c r="IH8" s="136"/>
      <c r="II8" s="136"/>
      <c r="IJ8" s="136"/>
      <c r="IK8" s="136"/>
      <c r="IL8" s="136"/>
      <c r="IM8" s="136"/>
      <c r="IN8" s="136"/>
      <c r="IO8" s="136"/>
      <c r="IP8" s="136"/>
      <c r="IQ8" s="136"/>
      <c r="IR8" s="136"/>
      <c r="IS8" s="136"/>
      <c r="IT8" s="136"/>
      <c r="IU8" s="136"/>
      <c r="IV8" s="136"/>
      <c r="IW8" s="136"/>
    </row>
    <row r="9" customFormat="false" ht="12" hidden="false" customHeight="true" outlineLevel="0" collapsed="false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6"/>
      <c r="FZ9" s="136"/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</row>
    <row r="10" customFormat="false" ht="13.5" hidden="false" customHeight="true" outlineLevel="0" collapsed="false">
      <c r="A10" s="141"/>
      <c r="B10" s="142"/>
      <c r="C10" s="143" t="s">
        <v>74</v>
      </c>
      <c r="D10" s="142"/>
      <c r="E10" s="142"/>
      <c r="F10" s="142"/>
      <c r="G10" s="143" t="s">
        <v>96</v>
      </c>
      <c r="H10" s="142"/>
      <c r="I10" s="144" t="s">
        <v>97</v>
      </c>
      <c r="J10" s="144"/>
      <c r="K10" s="144"/>
      <c r="L10" s="142"/>
      <c r="M10" s="142"/>
      <c r="N10" s="142"/>
      <c r="O10" s="145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</row>
    <row r="11" customFormat="false" ht="12.75" hidden="false" customHeight="true" outlineLevel="0" collapsed="false">
      <c r="A11" s="146" t="s">
        <v>81</v>
      </c>
      <c r="B11" s="147"/>
      <c r="C11" s="148" t="s">
        <v>84</v>
      </c>
      <c r="D11" s="147"/>
      <c r="E11" s="148" t="s">
        <v>217</v>
      </c>
      <c r="F11" s="147"/>
      <c r="G11" s="148" t="s">
        <v>99</v>
      </c>
      <c r="H11" s="147"/>
      <c r="I11" s="148" t="s">
        <v>100</v>
      </c>
      <c r="J11" s="149"/>
      <c r="K11" s="148" t="s">
        <v>101</v>
      </c>
      <c r="L11" s="148"/>
      <c r="M11" s="148" t="s">
        <v>84</v>
      </c>
      <c r="N11" s="147"/>
      <c r="O11" s="150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</row>
    <row r="12" customFormat="false" ht="13.5" hidden="false" customHeight="true" outlineLevel="0" collapsed="false">
      <c r="A12" s="151"/>
      <c r="B12" s="152"/>
      <c r="C12" s="153" t="s">
        <v>102</v>
      </c>
      <c r="D12" s="152"/>
      <c r="E12" s="153" t="s">
        <v>84</v>
      </c>
      <c r="F12" s="152"/>
      <c r="G12" s="153" t="s">
        <v>84</v>
      </c>
      <c r="H12" s="152"/>
      <c r="I12" s="153" t="s">
        <v>84</v>
      </c>
      <c r="J12" s="152"/>
      <c r="K12" s="153" t="s">
        <v>103</v>
      </c>
      <c r="L12" s="152"/>
      <c r="M12" s="153" t="s">
        <v>104</v>
      </c>
      <c r="N12" s="152"/>
      <c r="O12" s="154" t="s">
        <v>105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</row>
    <row r="13" customFormat="false" ht="13.5" hidden="false" customHeight="true" outlineLevel="0" collapsed="false">
      <c r="A13" s="147"/>
      <c r="B13" s="147"/>
      <c r="C13" s="148"/>
      <c r="D13" s="147"/>
      <c r="E13" s="148"/>
      <c r="F13" s="147"/>
      <c r="G13" s="148"/>
      <c r="H13" s="147"/>
      <c r="I13" s="148"/>
      <c r="J13" s="147"/>
      <c r="K13" s="148"/>
      <c r="L13" s="147"/>
      <c r="M13" s="148"/>
      <c r="N13" s="147"/>
      <c r="O13" s="148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</row>
    <row r="14" customFormat="false" ht="10.5" hidden="false" customHeight="true" outlineLevel="0" collapsed="false">
      <c r="A14" s="140" t="s">
        <v>218</v>
      </c>
      <c r="B14" s="155"/>
      <c r="C14" s="155"/>
      <c r="D14" s="137"/>
      <c r="E14" s="136"/>
      <c r="F14" s="137"/>
      <c r="G14" s="136"/>
      <c r="H14" s="137"/>
      <c r="I14" s="136"/>
      <c r="J14" s="137"/>
      <c r="K14" s="136"/>
      <c r="L14" s="137"/>
      <c r="M14" s="136"/>
      <c r="N14" s="137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  <c r="DM14" s="136"/>
      <c r="DN14" s="136"/>
      <c r="DO14" s="136"/>
      <c r="DP14" s="136"/>
      <c r="DQ14" s="136"/>
      <c r="DR14" s="136"/>
      <c r="DS14" s="136"/>
      <c r="DT14" s="136"/>
      <c r="DU14" s="136"/>
      <c r="DV14" s="136"/>
      <c r="DW14" s="136"/>
      <c r="DX14" s="136"/>
      <c r="DY14" s="136"/>
      <c r="DZ14" s="136"/>
      <c r="EA14" s="136"/>
      <c r="EB14" s="136"/>
      <c r="EC14" s="136"/>
      <c r="ED14" s="136"/>
      <c r="EE14" s="136"/>
      <c r="EF14" s="136"/>
      <c r="EG14" s="136"/>
      <c r="EH14" s="136"/>
      <c r="EI14" s="136"/>
      <c r="EJ14" s="136"/>
      <c r="EK14" s="136"/>
      <c r="EL14" s="136"/>
      <c r="EM14" s="136"/>
      <c r="EN14" s="136"/>
      <c r="EO14" s="136"/>
      <c r="EP14" s="136"/>
      <c r="EQ14" s="136"/>
      <c r="ER14" s="136"/>
      <c r="ES14" s="136"/>
      <c r="ET14" s="136"/>
      <c r="EU14" s="136"/>
      <c r="EV14" s="136"/>
      <c r="EW14" s="136"/>
      <c r="EX14" s="136"/>
      <c r="EY14" s="136"/>
      <c r="EZ14" s="136"/>
      <c r="FA14" s="136"/>
      <c r="FB14" s="136"/>
      <c r="FC14" s="136"/>
      <c r="FD14" s="136"/>
      <c r="FE14" s="136"/>
      <c r="FF14" s="136"/>
      <c r="FG14" s="136"/>
      <c r="FH14" s="136"/>
      <c r="FI14" s="136"/>
      <c r="FJ14" s="136"/>
      <c r="FK14" s="136"/>
      <c r="FL14" s="136"/>
      <c r="FM14" s="136"/>
      <c r="FN14" s="136"/>
      <c r="FO14" s="136"/>
      <c r="FP14" s="136"/>
      <c r="FQ14" s="136"/>
      <c r="FR14" s="136"/>
      <c r="FS14" s="136"/>
      <c r="FT14" s="136"/>
      <c r="FU14" s="136"/>
      <c r="FV14" s="136"/>
      <c r="FW14" s="136"/>
      <c r="FX14" s="136"/>
      <c r="FY14" s="136"/>
      <c r="FZ14" s="136"/>
      <c r="GA14" s="136"/>
      <c r="GB14" s="136"/>
      <c r="GC14" s="136"/>
      <c r="GD14" s="136"/>
      <c r="GE14" s="136"/>
      <c r="GF14" s="136"/>
      <c r="GG14" s="136"/>
      <c r="GH14" s="136"/>
      <c r="GI14" s="136"/>
      <c r="GJ14" s="136"/>
      <c r="GK14" s="136"/>
      <c r="GL14" s="136"/>
      <c r="GM14" s="136"/>
      <c r="GN14" s="136"/>
      <c r="GO14" s="136"/>
      <c r="GP14" s="136"/>
      <c r="GQ14" s="136"/>
      <c r="GR14" s="136"/>
      <c r="GS14" s="136"/>
      <c r="GT14" s="136"/>
      <c r="GU14" s="136"/>
      <c r="GV14" s="136"/>
      <c r="GW14" s="136"/>
      <c r="GX14" s="136"/>
      <c r="GY14" s="136"/>
      <c r="GZ14" s="136"/>
      <c r="HA14" s="136"/>
      <c r="HB14" s="136"/>
      <c r="HC14" s="136"/>
      <c r="HD14" s="136"/>
      <c r="HE14" s="136"/>
      <c r="HF14" s="136"/>
      <c r="HG14" s="136"/>
      <c r="HH14" s="136"/>
      <c r="HI14" s="136"/>
      <c r="HJ14" s="136"/>
      <c r="HK14" s="136"/>
      <c r="HL14" s="136"/>
      <c r="HM14" s="136"/>
      <c r="HN14" s="136"/>
      <c r="HO14" s="136"/>
      <c r="HP14" s="136"/>
      <c r="HQ14" s="136"/>
      <c r="HR14" s="136"/>
      <c r="HS14" s="136"/>
      <c r="HT14" s="136"/>
      <c r="HU14" s="136"/>
      <c r="HV14" s="136"/>
      <c r="HW14" s="136"/>
      <c r="HX14" s="136"/>
      <c r="HY14" s="136"/>
      <c r="HZ14" s="136"/>
      <c r="IA14" s="136"/>
      <c r="IB14" s="136"/>
      <c r="IC14" s="136"/>
      <c r="ID14" s="136"/>
      <c r="IE14" s="136"/>
      <c r="IF14" s="136"/>
      <c r="IG14" s="136"/>
      <c r="IH14" s="136"/>
      <c r="II14" s="136"/>
      <c r="IJ14" s="136"/>
      <c r="IK14" s="136"/>
      <c r="IL14" s="136"/>
      <c r="IM14" s="136"/>
      <c r="IN14" s="136"/>
      <c r="IO14" s="136"/>
      <c r="IP14" s="136"/>
      <c r="IQ14" s="136"/>
      <c r="IR14" s="136"/>
      <c r="IS14" s="136"/>
      <c r="IT14" s="136"/>
      <c r="IU14" s="136"/>
      <c r="IV14" s="136"/>
      <c r="IW14" s="136"/>
    </row>
    <row r="15" customFormat="false" ht="10.5" hidden="false" customHeight="true" outlineLevel="0" collapsed="false">
      <c r="A15" s="156" t="s">
        <v>219</v>
      </c>
      <c r="B15" s="155"/>
      <c r="C15" s="155"/>
      <c r="D15" s="137"/>
      <c r="E15" s="136"/>
      <c r="F15" s="137"/>
      <c r="G15" s="136"/>
      <c r="H15" s="137"/>
      <c r="I15" s="136"/>
      <c r="J15" s="137"/>
      <c r="K15" s="136"/>
      <c r="L15" s="137"/>
      <c r="M15" s="136"/>
      <c r="N15" s="137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  <c r="DM15" s="136"/>
      <c r="DN15" s="136"/>
      <c r="DO15" s="136"/>
      <c r="DP15" s="136"/>
      <c r="DQ15" s="136"/>
      <c r="DR15" s="136"/>
      <c r="DS15" s="136"/>
      <c r="DT15" s="136"/>
      <c r="DU15" s="136"/>
      <c r="DV15" s="136"/>
      <c r="DW15" s="136"/>
      <c r="DX15" s="136"/>
      <c r="DY15" s="136"/>
      <c r="DZ15" s="136"/>
      <c r="EA15" s="136"/>
      <c r="EB15" s="136"/>
      <c r="EC15" s="136"/>
      <c r="ED15" s="136"/>
      <c r="EE15" s="136"/>
      <c r="EF15" s="136"/>
      <c r="EG15" s="136"/>
      <c r="EH15" s="136"/>
      <c r="EI15" s="136"/>
      <c r="EJ15" s="136"/>
      <c r="EK15" s="136"/>
      <c r="EL15" s="136"/>
      <c r="EM15" s="136"/>
      <c r="EN15" s="136"/>
      <c r="EO15" s="136"/>
      <c r="EP15" s="136"/>
      <c r="EQ15" s="136"/>
      <c r="ER15" s="136"/>
      <c r="ES15" s="136"/>
      <c r="ET15" s="136"/>
      <c r="EU15" s="136"/>
      <c r="EV15" s="136"/>
      <c r="EW15" s="136"/>
      <c r="EX15" s="136"/>
      <c r="EY15" s="136"/>
      <c r="EZ15" s="136"/>
      <c r="FA15" s="136"/>
      <c r="FB15" s="136"/>
      <c r="FC15" s="136"/>
      <c r="FD15" s="136"/>
      <c r="FE15" s="136"/>
      <c r="FF15" s="136"/>
      <c r="FG15" s="136"/>
      <c r="FH15" s="136"/>
      <c r="FI15" s="136"/>
      <c r="FJ15" s="136"/>
      <c r="FK15" s="136"/>
      <c r="FL15" s="136"/>
      <c r="FM15" s="136"/>
      <c r="FN15" s="136"/>
      <c r="FO15" s="136"/>
      <c r="FP15" s="136"/>
      <c r="FQ15" s="136"/>
      <c r="FR15" s="136"/>
      <c r="FS15" s="136"/>
      <c r="FT15" s="136"/>
      <c r="FU15" s="136"/>
      <c r="FV15" s="136"/>
      <c r="FW15" s="136"/>
      <c r="FX15" s="136"/>
      <c r="FY15" s="136"/>
      <c r="FZ15" s="136"/>
      <c r="GA15" s="136"/>
      <c r="GB15" s="136"/>
      <c r="GC15" s="136"/>
      <c r="GD15" s="136"/>
      <c r="GE15" s="136"/>
      <c r="GF15" s="136"/>
      <c r="GG15" s="136"/>
      <c r="GH15" s="136"/>
      <c r="GI15" s="136"/>
      <c r="GJ15" s="136"/>
      <c r="GK15" s="136"/>
      <c r="GL15" s="136"/>
      <c r="GM15" s="136"/>
      <c r="GN15" s="136"/>
      <c r="GO15" s="136"/>
      <c r="GP15" s="136"/>
      <c r="GQ15" s="136"/>
      <c r="GR15" s="136"/>
      <c r="GS15" s="136"/>
      <c r="GT15" s="136"/>
      <c r="GU15" s="136"/>
      <c r="GV15" s="136"/>
      <c r="GW15" s="136"/>
      <c r="GX15" s="136"/>
      <c r="GY15" s="136"/>
      <c r="GZ15" s="136"/>
      <c r="HA15" s="136"/>
      <c r="HB15" s="136"/>
      <c r="HC15" s="136"/>
      <c r="HD15" s="136"/>
      <c r="HE15" s="136"/>
      <c r="HF15" s="136"/>
      <c r="HG15" s="136"/>
      <c r="HH15" s="136"/>
      <c r="HI15" s="136"/>
      <c r="HJ15" s="136"/>
      <c r="HK15" s="136"/>
      <c r="HL15" s="136"/>
      <c r="HM15" s="136"/>
      <c r="HN15" s="136"/>
      <c r="HO15" s="136"/>
      <c r="HP15" s="136"/>
      <c r="HQ15" s="136"/>
      <c r="HR15" s="136"/>
      <c r="HS15" s="136"/>
      <c r="HT15" s="136"/>
      <c r="HU15" s="136"/>
      <c r="HV15" s="136"/>
      <c r="HW15" s="136"/>
      <c r="HX15" s="136"/>
      <c r="HY15" s="136"/>
      <c r="HZ15" s="136"/>
      <c r="IA15" s="136"/>
      <c r="IB15" s="136"/>
      <c r="IC15" s="136"/>
      <c r="ID15" s="136"/>
      <c r="IE15" s="136"/>
      <c r="IF15" s="136"/>
      <c r="IG15" s="136"/>
      <c r="IH15" s="136"/>
      <c r="II15" s="136"/>
      <c r="IJ15" s="136"/>
      <c r="IK15" s="136"/>
      <c r="IL15" s="136"/>
      <c r="IM15" s="136"/>
      <c r="IN15" s="136"/>
      <c r="IO15" s="136"/>
      <c r="IP15" s="136"/>
      <c r="IQ15" s="136"/>
      <c r="IR15" s="136"/>
      <c r="IS15" s="136"/>
      <c r="IT15" s="136"/>
      <c r="IU15" s="136"/>
      <c r="IV15" s="136"/>
      <c r="IW15" s="136"/>
    </row>
    <row r="16" customFormat="false" ht="10.5" hidden="false" customHeight="true" outlineLevel="0" collapsed="false">
      <c r="A16" s="156" t="s">
        <v>220</v>
      </c>
      <c r="B16" s="155"/>
      <c r="C16" s="155"/>
      <c r="D16" s="137"/>
      <c r="E16" s="136"/>
      <c r="F16" s="137"/>
      <c r="G16" s="136"/>
      <c r="H16" s="137"/>
      <c r="I16" s="136"/>
      <c r="J16" s="137"/>
      <c r="K16" s="136"/>
      <c r="L16" s="137"/>
      <c r="M16" s="136"/>
      <c r="N16" s="137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  <c r="DM16" s="136"/>
      <c r="DN16" s="136"/>
      <c r="DO16" s="136"/>
      <c r="DP16" s="136"/>
      <c r="DQ16" s="136"/>
      <c r="DR16" s="136"/>
      <c r="DS16" s="136"/>
      <c r="DT16" s="136"/>
      <c r="DU16" s="136"/>
      <c r="DV16" s="136"/>
      <c r="DW16" s="136"/>
      <c r="DX16" s="136"/>
      <c r="DY16" s="136"/>
      <c r="DZ16" s="136"/>
      <c r="EA16" s="136"/>
      <c r="EB16" s="136"/>
      <c r="EC16" s="136"/>
      <c r="ED16" s="136"/>
      <c r="EE16" s="136"/>
      <c r="EF16" s="136"/>
      <c r="EG16" s="136"/>
      <c r="EH16" s="136"/>
      <c r="EI16" s="136"/>
      <c r="EJ16" s="136"/>
      <c r="EK16" s="136"/>
      <c r="EL16" s="136"/>
      <c r="EM16" s="136"/>
      <c r="EN16" s="136"/>
      <c r="EO16" s="136"/>
      <c r="EP16" s="136"/>
      <c r="EQ16" s="136"/>
      <c r="ER16" s="136"/>
      <c r="ES16" s="136"/>
      <c r="ET16" s="136"/>
      <c r="EU16" s="136"/>
      <c r="EV16" s="136"/>
      <c r="EW16" s="136"/>
      <c r="EX16" s="136"/>
      <c r="EY16" s="136"/>
      <c r="EZ16" s="136"/>
      <c r="FA16" s="136"/>
      <c r="FB16" s="136"/>
      <c r="FC16" s="136"/>
      <c r="FD16" s="136"/>
      <c r="FE16" s="136"/>
      <c r="FF16" s="136"/>
      <c r="FG16" s="136"/>
      <c r="FH16" s="136"/>
      <c r="FI16" s="136"/>
      <c r="FJ16" s="136"/>
      <c r="FK16" s="136"/>
      <c r="FL16" s="136"/>
      <c r="FM16" s="136"/>
      <c r="FN16" s="136"/>
      <c r="FO16" s="136"/>
      <c r="FP16" s="136"/>
      <c r="FQ16" s="136"/>
      <c r="FR16" s="136"/>
      <c r="FS16" s="136"/>
      <c r="FT16" s="136"/>
      <c r="FU16" s="136"/>
      <c r="FV16" s="136"/>
      <c r="FW16" s="136"/>
      <c r="FX16" s="136"/>
      <c r="FY16" s="136"/>
      <c r="FZ16" s="136"/>
      <c r="GA16" s="136"/>
      <c r="GB16" s="136"/>
      <c r="GC16" s="136"/>
      <c r="GD16" s="136"/>
      <c r="GE16" s="136"/>
      <c r="GF16" s="136"/>
      <c r="GG16" s="136"/>
      <c r="GH16" s="136"/>
      <c r="GI16" s="136"/>
      <c r="GJ16" s="136"/>
      <c r="GK16" s="136"/>
      <c r="GL16" s="136"/>
      <c r="GM16" s="136"/>
      <c r="GN16" s="136"/>
      <c r="GO16" s="136"/>
      <c r="GP16" s="136"/>
      <c r="GQ16" s="136"/>
      <c r="GR16" s="136"/>
      <c r="GS16" s="136"/>
      <c r="GT16" s="136"/>
      <c r="GU16" s="136"/>
      <c r="GV16" s="136"/>
      <c r="GW16" s="136"/>
      <c r="GX16" s="136"/>
      <c r="GY16" s="136"/>
      <c r="GZ16" s="136"/>
      <c r="HA16" s="136"/>
      <c r="HB16" s="136"/>
      <c r="HC16" s="136"/>
      <c r="HD16" s="136"/>
      <c r="HE16" s="136"/>
      <c r="HF16" s="136"/>
      <c r="HG16" s="136"/>
      <c r="HH16" s="136"/>
      <c r="HI16" s="136"/>
      <c r="HJ16" s="136"/>
      <c r="HK16" s="136"/>
      <c r="HL16" s="136"/>
      <c r="HM16" s="136"/>
      <c r="HN16" s="136"/>
      <c r="HO16" s="136"/>
      <c r="HP16" s="136"/>
      <c r="HQ16" s="136"/>
      <c r="HR16" s="136"/>
      <c r="HS16" s="136"/>
      <c r="HT16" s="136"/>
      <c r="HU16" s="136"/>
      <c r="HV16" s="136"/>
      <c r="HW16" s="136"/>
      <c r="HX16" s="136"/>
      <c r="HY16" s="136"/>
      <c r="HZ16" s="136"/>
      <c r="IA16" s="136"/>
      <c r="IB16" s="136"/>
      <c r="IC16" s="136"/>
      <c r="ID16" s="136"/>
      <c r="IE16" s="136"/>
      <c r="IF16" s="136"/>
      <c r="IG16" s="136"/>
      <c r="IH16" s="136"/>
      <c r="II16" s="136"/>
      <c r="IJ16" s="136"/>
      <c r="IK16" s="136"/>
      <c r="IL16" s="136"/>
      <c r="IM16" s="136"/>
      <c r="IN16" s="136"/>
      <c r="IO16" s="136"/>
      <c r="IP16" s="136"/>
      <c r="IQ16" s="136"/>
      <c r="IR16" s="136"/>
      <c r="IS16" s="136"/>
      <c r="IT16" s="136"/>
      <c r="IU16" s="136"/>
      <c r="IV16" s="136"/>
      <c r="IW16" s="136"/>
    </row>
    <row r="17" customFormat="false" ht="10.5" hidden="false" customHeight="true" outlineLevel="0" collapsed="false">
      <c r="A17" s="136"/>
      <c r="B17" s="136"/>
      <c r="C17" s="136"/>
      <c r="D17" s="137"/>
      <c r="E17" s="136"/>
      <c r="F17" s="137"/>
      <c r="G17" s="136"/>
      <c r="H17" s="137"/>
      <c r="I17" s="136"/>
      <c r="J17" s="137"/>
      <c r="K17" s="136"/>
      <c r="L17" s="137"/>
      <c r="M17" s="136"/>
      <c r="N17" s="137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  <c r="DM17" s="136"/>
      <c r="DN17" s="136"/>
      <c r="DO17" s="136"/>
      <c r="DP17" s="136"/>
      <c r="DQ17" s="136"/>
      <c r="DR17" s="136"/>
      <c r="DS17" s="136"/>
      <c r="DT17" s="136"/>
      <c r="DU17" s="136"/>
      <c r="DV17" s="136"/>
      <c r="DW17" s="136"/>
      <c r="DX17" s="136"/>
      <c r="DY17" s="136"/>
      <c r="DZ17" s="136"/>
      <c r="EA17" s="136"/>
      <c r="EB17" s="136"/>
      <c r="EC17" s="136"/>
      <c r="ED17" s="136"/>
      <c r="EE17" s="136"/>
      <c r="EF17" s="136"/>
      <c r="EG17" s="136"/>
      <c r="EH17" s="136"/>
      <c r="EI17" s="136"/>
      <c r="EJ17" s="136"/>
      <c r="EK17" s="136"/>
      <c r="EL17" s="136"/>
      <c r="EM17" s="136"/>
      <c r="EN17" s="136"/>
      <c r="EO17" s="136"/>
      <c r="EP17" s="136"/>
      <c r="EQ17" s="136"/>
      <c r="ER17" s="136"/>
      <c r="ES17" s="136"/>
      <c r="ET17" s="136"/>
      <c r="EU17" s="136"/>
      <c r="EV17" s="136"/>
      <c r="EW17" s="136"/>
      <c r="EX17" s="136"/>
      <c r="EY17" s="136"/>
      <c r="EZ17" s="136"/>
      <c r="FA17" s="136"/>
      <c r="FB17" s="136"/>
      <c r="FC17" s="136"/>
      <c r="FD17" s="136"/>
      <c r="FE17" s="136"/>
      <c r="FF17" s="136"/>
      <c r="FG17" s="136"/>
      <c r="FH17" s="136"/>
      <c r="FI17" s="136"/>
      <c r="FJ17" s="136"/>
      <c r="FK17" s="136"/>
      <c r="FL17" s="136"/>
      <c r="FM17" s="136"/>
      <c r="FN17" s="136"/>
      <c r="FO17" s="136"/>
      <c r="FP17" s="136"/>
      <c r="FQ17" s="136"/>
      <c r="FR17" s="136"/>
      <c r="FS17" s="136"/>
      <c r="FT17" s="136"/>
      <c r="FU17" s="136"/>
      <c r="FV17" s="136"/>
      <c r="FW17" s="136"/>
      <c r="FX17" s="136"/>
      <c r="FY17" s="136"/>
      <c r="FZ17" s="136"/>
      <c r="GA17" s="136"/>
      <c r="GB17" s="136"/>
      <c r="GC17" s="136"/>
      <c r="GD17" s="136"/>
      <c r="GE17" s="136"/>
      <c r="GF17" s="136"/>
      <c r="GG17" s="136"/>
      <c r="GH17" s="136"/>
      <c r="GI17" s="136"/>
      <c r="GJ17" s="136"/>
      <c r="GK17" s="136"/>
      <c r="GL17" s="136"/>
      <c r="GM17" s="136"/>
      <c r="GN17" s="136"/>
      <c r="GO17" s="136"/>
      <c r="GP17" s="136"/>
      <c r="GQ17" s="136"/>
      <c r="GR17" s="136"/>
      <c r="GS17" s="136"/>
      <c r="GT17" s="136"/>
      <c r="GU17" s="136"/>
      <c r="GV17" s="136"/>
      <c r="GW17" s="136"/>
      <c r="GX17" s="136"/>
      <c r="GY17" s="136"/>
      <c r="GZ17" s="136"/>
      <c r="HA17" s="136"/>
      <c r="HB17" s="136"/>
      <c r="HC17" s="136"/>
      <c r="HD17" s="136"/>
      <c r="HE17" s="136"/>
      <c r="HF17" s="136"/>
      <c r="HG17" s="136"/>
      <c r="HH17" s="136"/>
      <c r="HI17" s="136"/>
      <c r="HJ17" s="136"/>
      <c r="HK17" s="136"/>
      <c r="HL17" s="136"/>
      <c r="HM17" s="136"/>
      <c r="HN17" s="136"/>
      <c r="HO17" s="136"/>
      <c r="HP17" s="136"/>
      <c r="HQ17" s="136"/>
      <c r="HR17" s="136"/>
      <c r="HS17" s="136"/>
      <c r="HT17" s="136"/>
      <c r="HU17" s="136"/>
      <c r="HV17" s="136"/>
      <c r="HW17" s="136"/>
      <c r="HX17" s="136"/>
      <c r="HY17" s="136"/>
      <c r="HZ17" s="136"/>
      <c r="IA17" s="136"/>
      <c r="IB17" s="136"/>
      <c r="IC17" s="136"/>
      <c r="ID17" s="136"/>
      <c r="IE17" s="136"/>
      <c r="IF17" s="136"/>
      <c r="IG17" s="136"/>
      <c r="IH17" s="136"/>
      <c r="II17" s="136"/>
      <c r="IJ17" s="136"/>
      <c r="IK17" s="136"/>
      <c r="IL17" s="136"/>
      <c r="IM17" s="136"/>
      <c r="IN17" s="136"/>
      <c r="IO17" s="136"/>
      <c r="IP17" s="136"/>
      <c r="IQ17" s="136"/>
      <c r="IR17" s="136"/>
      <c r="IS17" s="136"/>
      <c r="IT17" s="136"/>
      <c r="IU17" s="136"/>
      <c r="IV17" s="136"/>
      <c r="IW17" s="136"/>
    </row>
    <row r="18" customFormat="false" ht="10.5" hidden="false" customHeight="true" outlineLevel="0" collapsed="false">
      <c r="A18" s="137"/>
      <c r="B18" s="136"/>
      <c r="C18" s="157"/>
      <c r="D18" s="137"/>
      <c r="E18" s="157"/>
      <c r="F18" s="137"/>
      <c r="G18" s="157"/>
      <c r="H18" s="137"/>
      <c r="I18" s="157"/>
      <c r="J18" s="137"/>
      <c r="K18" s="157"/>
      <c r="L18" s="137"/>
      <c r="M18" s="157"/>
      <c r="N18" s="137"/>
      <c r="O18" s="157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  <c r="DM18" s="136"/>
      <c r="DN18" s="136"/>
      <c r="DO18" s="136"/>
      <c r="DP18" s="136"/>
      <c r="DQ18" s="136"/>
      <c r="DR18" s="136"/>
      <c r="DS18" s="136"/>
      <c r="DT18" s="136"/>
      <c r="DU18" s="136"/>
      <c r="DV18" s="136"/>
      <c r="DW18" s="136"/>
      <c r="DX18" s="136"/>
      <c r="DY18" s="136"/>
      <c r="DZ18" s="136"/>
      <c r="EA18" s="136"/>
      <c r="EB18" s="136"/>
      <c r="EC18" s="136"/>
      <c r="ED18" s="136"/>
      <c r="EE18" s="136"/>
      <c r="EF18" s="136"/>
      <c r="EG18" s="136"/>
      <c r="EH18" s="136"/>
      <c r="EI18" s="136"/>
      <c r="EJ18" s="136"/>
      <c r="EK18" s="136"/>
      <c r="EL18" s="136"/>
      <c r="EM18" s="136"/>
      <c r="EN18" s="136"/>
      <c r="EO18" s="136"/>
      <c r="EP18" s="136"/>
      <c r="EQ18" s="136"/>
      <c r="ER18" s="136"/>
      <c r="ES18" s="136"/>
      <c r="ET18" s="136"/>
      <c r="EU18" s="136"/>
      <c r="EV18" s="136"/>
      <c r="EW18" s="136"/>
      <c r="EX18" s="136"/>
      <c r="EY18" s="136"/>
      <c r="EZ18" s="136"/>
      <c r="FA18" s="136"/>
      <c r="FB18" s="136"/>
      <c r="FC18" s="136"/>
      <c r="FD18" s="136"/>
      <c r="FE18" s="136"/>
      <c r="FF18" s="136"/>
      <c r="FG18" s="136"/>
      <c r="FH18" s="136"/>
      <c r="FI18" s="136"/>
      <c r="FJ18" s="136"/>
      <c r="FK18" s="136"/>
      <c r="FL18" s="136"/>
      <c r="FM18" s="136"/>
      <c r="FN18" s="136"/>
      <c r="FO18" s="136"/>
      <c r="FP18" s="136"/>
      <c r="FQ18" s="136"/>
      <c r="FR18" s="136"/>
      <c r="FS18" s="136"/>
      <c r="FT18" s="136"/>
      <c r="FU18" s="136"/>
      <c r="FV18" s="136"/>
      <c r="FW18" s="136"/>
      <c r="FX18" s="136"/>
      <c r="FY18" s="136"/>
      <c r="FZ18" s="136"/>
      <c r="GA18" s="136"/>
      <c r="GB18" s="136"/>
      <c r="GC18" s="136"/>
      <c r="GD18" s="136"/>
      <c r="GE18" s="136"/>
      <c r="GF18" s="136"/>
      <c r="GG18" s="136"/>
      <c r="GH18" s="136"/>
      <c r="GI18" s="136"/>
      <c r="GJ18" s="136"/>
      <c r="GK18" s="136"/>
      <c r="GL18" s="136"/>
      <c r="GM18" s="136"/>
      <c r="GN18" s="136"/>
      <c r="GO18" s="136"/>
      <c r="GP18" s="136"/>
      <c r="GQ18" s="136"/>
      <c r="GR18" s="136"/>
      <c r="GS18" s="136"/>
      <c r="GT18" s="136"/>
      <c r="GU18" s="136"/>
      <c r="GV18" s="136"/>
      <c r="GW18" s="136"/>
      <c r="GX18" s="136"/>
      <c r="GY18" s="136"/>
      <c r="GZ18" s="136"/>
      <c r="HA18" s="136"/>
      <c r="HB18" s="136"/>
      <c r="HC18" s="136"/>
      <c r="HD18" s="136"/>
      <c r="HE18" s="136"/>
      <c r="HF18" s="136"/>
      <c r="HG18" s="136"/>
      <c r="HH18" s="136"/>
      <c r="HI18" s="136"/>
      <c r="HJ18" s="136"/>
      <c r="HK18" s="136"/>
      <c r="HL18" s="136"/>
      <c r="HM18" s="136"/>
      <c r="HN18" s="136"/>
      <c r="HO18" s="136"/>
      <c r="HP18" s="136"/>
      <c r="HQ18" s="136"/>
      <c r="HR18" s="136"/>
      <c r="HS18" s="136"/>
      <c r="HT18" s="136"/>
      <c r="HU18" s="136"/>
      <c r="HV18" s="136"/>
      <c r="HW18" s="136"/>
      <c r="HX18" s="136"/>
      <c r="HY18" s="136"/>
      <c r="HZ18" s="136"/>
      <c r="IA18" s="136"/>
      <c r="IB18" s="136"/>
      <c r="IC18" s="136"/>
      <c r="ID18" s="136"/>
      <c r="IE18" s="136"/>
      <c r="IF18" s="136"/>
      <c r="IG18" s="136"/>
      <c r="IH18" s="136"/>
      <c r="II18" s="136"/>
      <c r="IJ18" s="136"/>
      <c r="IK18" s="136"/>
      <c r="IL18" s="136"/>
      <c r="IM18" s="136"/>
      <c r="IN18" s="136"/>
      <c r="IO18" s="136"/>
      <c r="IP18" s="136"/>
      <c r="IQ18" s="136"/>
      <c r="IR18" s="136"/>
      <c r="IS18" s="136"/>
      <c r="IT18" s="136"/>
      <c r="IU18" s="136"/>
      <c r="IV18" s="136"/>
      <c r="IW18" s="136"/>
    </row>
    <row r="19" customFormat="false" ht="10.5" hidden="false" customHeight="true" outlineLevel="0" collapsed="false">
      <c r="A19" s="140" t="s">
        <v>221</v>
      </c>
      <c r="B19" s="136"/>
      <c r="C19" s="136"/>
      <c r="D19" s="137"/>
      <c r="E19" s="136"/>
      <c r="F19" s="137"/>
      <c r="G19" s="136"/>
      <c r="H19" s="137"/>
      <c r="I19" s="136"/>
      <c r="J19" s="137"/>
      <c r="K19" s="136"/>
      <c r="L19" s="137"/>
      <c r="M19" s="136"/>
      <c r="N19" s="137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36"/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  <c r="DM19" s="136"/>
      <c r="DN19" s="136"/>
      <c r="DO19" s="136"/>
      <c r="DP19" s="136"/>
      <c r="DQ19" s="136"/>
      <c r="DR19" s="136"/>
      <c r="DS19" s="136"/>
      <c r="DT19" s="136"/>
      <c r="DU19" s="136"/>
      <c r="DV19" s="136"/>
      <c r="DW19" s="136"/>
      <c r="DX19" s="136"/>
      <c r="DY19" s="136"/>
      <c r="DZ19" s="136"/>
      <c r="EA19" s="136"/>
      <c r="EB19" s="136"/>
      <c r="EC19" s="136"/>
      <c r="ED19" s="136"/>
      <c r="EE19" s="136"/>
      <c r="EF19" s="136"/>
      <c r="EG19" s="136"/>
      <c r="EH19" s="136"/>
      <c r="EI19" s="136"/>
      <c r="EJ19" s="136"/>
      <c r="EK19" s="136"/>
      <c r="EL19" s="136"/>
      <c r="EM19" s="136"/>
      <c r="EN19" s="136"/>
      <c r="EO19" s="136"/>
      <c r="EP19" s="136"/>
      <c r="EQ19" s="136"/>
      <c r="ER19" s="136"/>
      <c r="ES19" s="136"/>
      <c r="ET19" s="136"/>
      <c r="EU19" s="136"/>
      <c r="EV19" s="136"/>
      <c r="EW19" s="136"/>
      <c r="EX19" s="136"/>
      <c r="EY19" s="136"/>
      <c r="EZ19" s="136"/>
      <c r="FA19" s="136"/>
      <c r="FB19" s="136"/>
      <c r="FC19" s="136"/>
      <c r="FD19" s="136"/>
      <c r="FE19" s="136"/>
      <c r="FF19" s="136"/>
      <c r="FG19" s="136"/>
      <c r="FH19" s="136"/>
      <c r="FI19" s="136"/>
      <c r="FJ19" s="136"/>
      <c r="FK19" s="136"/>
      <c r="FL19" s="136"/>
      <c r="FM19" s="136"/>
      <c r="FN19" s="136"/>
      <c r="FO19" s="136"/>
      <c r="FP19" s="136"/>
      <c r="FQ19" s="136"/>
      <c r="FR19" s="136"/>
      <c r="FS19" s="136"/>
      <c r="FT19" s="136"/>
      <c r="FU19" s="136"/>
      <c r="FV19" s="136"/>
      <c r="FW19" s="136"/>
      <c r="FX19" s="136"/>
      <c r="FY19" s="136"/>
      <c r="FZ19" s="136"/>
      <c r="GA19" s="136"/>
      <c r="GB19" s="136"/>
      <c r="GC19" s="136"/>
      <c r="GD19" s="136"/>
      <c r="GE19" s="136"/>
      <c r="GF19" s="136"/>
      <c r="GG19" s="136"/>
      <c r="GH19" s="136"/>
      <c r="GI19" s="136"/>
      <c r="GJ19" s="136"/>
      <c r="GK19" s="136"/>
      <c r="GL19" s="136"/>
      <c r="GM19" s="136"/>
      <c r="GN19" s="136"/>
      <c r="GO19" s="136"/>
      <c r="GP19" s="136"/>
      <c r="GQ19" s="136"/>
      <c r="GR19" s="136"/>
      <c r="GS19" s="136"/>
      <c r="GT19" s="136"/>
      <c r="GU19" s="136"/>
      <c r="GV19" s="136"/>
      <c r="GW19" s="136"/>
      <c r="GX19" s="136"/>
      <c r="GY19" s="136"/>
      <c r="GZ19" s="136"/>
      <c r="HA19" s="136"/>
      <c r="HB19" s="136"/>
      <c r="HC19" s="136"/>
      <c r="HD19" s="136"/>
      <c r="HE19" s="136"/>
      <c r="HF19" s="136"/>
      <c r="HG19" s="136"/>
      <c r="HH19" s="136"/>
      <c r="HI19" s="136"/>
      <c r="HJ19" s="136"/>
      <c r="HK19" s="136"/>
      <c r="HL19" s="136"/>
      <c r="HM19" s="136"/>
      <c r="HN19" s="136"/>
      <c r="HO19" s="136"/>
      <c r="HP19" s="136"/>
      <c r="HQ19" s="136"/>
      <c r="HR19" s="136"/>
      <c r="HS19" s="136"/>
      <c r="HT19" s="136"/>
      <c r="HU19" s="136"/>
      <c r="HV19" s="136"/>
      <c r="HW19" s="136"/>
      <c r="HX19" s="136"/>
      <c r="HY19" s="136"/>
      <c r="HZ19" s="136"/>
      <c r="IA19" s="136"/>
      <c r="IB19" s="136"/>
      <c r="IC19" s="136"/>
      <c r="ID19" s="136"/>
      <c r="IE19" s="136"/>
      <c r="IF19" s="136"/>
      <c r="IG19" s="136"/>
      <c r="IH19" s="136"/>
      <c r="II19" s="136"/>
      <c r="IJ19" s="136"/>
      <c r="IK19" s="136"/>
      <c r="IL19" s="136"/>
      <c r="IM19" s="136"/>
      <c r="IN19" s="136"/>
      <c r="IO19" s="136"/>
      <c r="IP19" s="136"/>
      <c r="IQ19" s="136"/>
      <c r="IR19" s="136"/>
      <c r="IS19" s="136"/>
      <c r="IT19" s="136"/>
      <c r="IU19" s="136"/>
      <c r="IV19" s="136"/>
      <c r="IW19" s="136"/>
    </row>
    <row r="20" customFormat="false" ht="10.5" hidden="false" customHeight="true" outlineLevel="0" collapsed="false">
      <c r="A20" s="137"/>
      <c r="B20" s="136"/>
      <c r="C20" s="136"/>
      <c r="D20" s="137"/>
      <c r="E20" s="158"/>
      <c r="F20" s="137"/>
      <c r="G20" s="158"/>
      <c r="H20" s="137"/>
      <c r="I20" s="136"/>
      <c r="J20" s="137"/>
      <c r="K20" s="136"/>
      <c r="L20" s="137"/>
      <c r="M20" s="136"/>
      <c r="N20" s="137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36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  <c r="DM20" s="136"/>
      <c r="DN20" s="136"/>
      <c r="DO20" s="136"/>
      <c r="DP20" s="136"/>
      <c r="DQ20" s="136"/>
      <c r="DR20" s="136"/>
      <c r="DS20" s="136"/>
      <c r="DT20" s="136"/>
      <c r="DU20" s="136"/>
      <c r="DV20" s="136"/>
      <c r="DW20" s="136"/>
      <c r="DX20" s="136"/>
      <c r="DY20" s="136"/>
      <c r="DZ20" s="136"/>
      <c r="EA20" s="136"/>
      <c r="EB20" s="136"/>
      <c r="EC20" s="136"/>
      <c r="ED20" s="136"/>
      <c r="EE20" s="136"/>
      <c r="EF20" s="136"/>
      <c r="EG20" s="136"/>
      <c r="EH20" s="136"/>
      <c r="EI20" s="136"/>
      <c r="EJ20" s="136"/>
      <c r="EK20" s="136"/>
      <c r="EL20" s="136"/>
      <c r="EM20" s="136"/>
      <c r="EN20" s="136"/>
      <c r="EO20" s="136"/>
      <c r="EP20" s="136"/>
      <c r="EQ20" s="136"/>
      <c r="ER20" s="136"/>
      <c r="ES20" s="136"/>
      <c r="ET20" s="136"/>
      <c r="EU20" s="136"/>
      <c r="EV20" s="136"/>
      <c r="EW20" s="136"/>
      <c r="EX20" s="136"/>
      <c r="EY20" s="136"/>
      <c r="EZ20" s="136"/>
      <c r="FA20" s="136"/>
      <c r="FB20" s="136"/>
      <c r="FC20" s="136"/>
      <c r="FD20" s="136"/>
      <c r="FE20" s="136"/>
      <c r="FF20" s="136"/>
      <c r="FG20" s="136"/>
      <c r="FH20" s="136"/>
      <c r="FI20" s="136"/>
      <c r="FJ20" s="136"/>
      <c r="FK20" s="136"/>
      <c r="FL20" s="136"/>
      <c r="FM20" s="136"/>
      <c r="FN20" s="136"/>
      <c r="FO20" s="136"/>
      <c r="FP20" s="136"/>
      <c r="FQ20" s="136"/>
      <c r="FR20" s="136"/>
      <c r="FS20" s="136"/>
      <c r="FT20" s="136"/>
      <c r="FU20" s="136"/>
      <c r="FV20" s="136"/>
      <c r="FW20" s="136"/>
      <c r="FX20" s="136"/>
      <c r="FY20" s="136"/>
      <c r="FZ20" s="136"/>
      <c r="GA20" s="136"/>
      <c r="GB20" s="136"/>
      <c r="GC20" s="136"/>
      <c r="GD20" s="136"/>
      <c r="GE20" s="136"/>
      <c r="GF20" s="136"/>
      <c r="GG20" s="136"/>
      <c r="GH20" s="136"/>
      <c r="GI20" s="136"/>
      <c r="GJ20" s="136"/>
      <c r="GK20" s="136"/>
      <c r="GL20" s="136"/>
      <c r="GM20" s="136"/>
      <c r="GN20" s="136"/>
      <c r="GO20" s="136"/>
      <c r="GP20" s="136"/>
      <c r="GQ20" s="136"/>
      <c r="GR20" s="136"/>
      <c r="GS20" s="136"/>
      <c r="GT20" s="136"/>
      <c r="GU20" s="136"/>
      <c r="GV20" s="136"/>
      <c r="GW20" s="136"/>
      <c r="GX20" s="136"/>
      <c r="GY20" s="136"/>
      <c r="GZ20" s="136"/>
      <c r="HA20" s="136"/>
      <c r="HB20" s="136"/>
      <c r="HC20" s="136"/>
      <c r="HD20" s="136"/>
      <c r="HE20" s="136"/>
      <c r="HF20" s="136"/>
      <c r="HG20" s="136"/>
      <c r="HH20" s="136"/>
      <c r="HI20" s="136"/>
      <c r="HJ20" s="136"/>
      <c r="HK20" s="136"/>
      <c r="HL20" s="136"/>
      <c r="HM20" s="136"/>
      <c r="HN20" s="136"/>
      <c r="HO20" s="136"/>
      <c r="HP20" s="136"/>
      <c r="HQ20" s="136"/>
      <c r="HR20" s="136"/>
      <c r="HS20" s="136"/>
      <c r="HT20" s="136"/>
      <c r="HU20" s="136"/>
      <c r="HV20" s="136"/>
      <c r="HW20" s="136"/>
      <c r="HX20" s="136"/>
      <c r="HY20" s="136"/>
      <c r="HZ20" s="136"/>
      <c r="IA20" s="136"/>
      <c r="IB20" s="136"/>
      <c r="IC20" s="136"/>
      <c r="ID20" s="136"/>
      <c r="IE20" s="136"/>
      <c r="IF20" s="136"/>
      <c r="IG20" s="136"/>
      <c r="IH20" s="136"/>
      <c r="II20" s="136"/>
      <c r="IJ20" s="136"/>
      <c r="IK20" s="136"/>
      <c r="IL20" s="136"/>
      <c r="IM20" s="136"/>
      <c r="IN20" s="136"/>
      <c r="IO20" s="136"/>
      <c r="IP20" s="136"/>
      <c r="IQ20" s="136"/>
      <c r="IR20" s="136"/>
      <c r="IS20" s="136"/>
      <c r="IT20" s="136"/>
      <c r="IU20" s="136"/>
      <c r="IV20" s="136"/>
      <c r="IW20" s="136"/>
    </row>
    <row r="21" customFormat="false" ht="21" hidden="false" customHeight="true" outlineLevel="0" collapsed="false">
      <c r="A21" s="159" t="s">
        <v>222</v>
      </c>
      <c r="B21" s="137"/>
      <c r="C21" s="160" t="n">
        <v>0</v>
      </c>
      <c r="D21" s="161"/>
      <c r="E21" s="160" t="n">
        <v>145530.79</v>
      </c>
      <c r="F21" s="162"/>
      <c r="G21" s="160"/>
      <c r="H21" s="161"/>
      <c r="I21" s="160"/>
      <c r="J21" s="161"/>
      <c r="K21" s="160"/>
      <c r="L21" s="161"/>
      <c r="M21" s="163" t="n">
        <f aca="false">SUM(C21:I21)</f>
        <v>145530.79</v>
      </c>
      <c r="N21" s="164"/>
      <c r="O21" s="165"/>
      <c r="P21" s="24"/>
      <c r="Q21" s="24"/>
      <c r="R21" s="24"/>
      <c r="S21" s="24"/>
      <c r="T21" s="24"/>
      <c r="U21" s="24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6"/>
      <c r="EI21" s="136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6"/>
      <c r="FG21" s="136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6"/>
      <c r="FV21" s="136"/>
      <c r="FW21" s="136"/>
      <c r="FX21" s="136"/>
      <c r="FY21" s="136"/>
      <c r="FZ21" s="136"/>
      <c r="GA21" s="136"/>
      <c r="GB21" s="136"/>
      <c r="GC21" s="136"/>
      <c r="GD21" s="136"/>
      <c r="GE21" s="136"/>
      <c r="GF21" s="136"/>
      <c r="GG21" s="136"/>
      <c r="GH21" s="136"/>
      <c r="GI21" s="136"/>
      <c r="GJ21" s="136"/>
      <c r="GK21" s="136"/>
      <c r="GL21" s="136"/>
      <c r="GM21" s="136"/>
      <c r="GN21" s="136"/>
      <c r="GO21" s="136"/>
      <c r="GP21" s="136"/>
      <c r="GQ21" s="136"/>
      <c r="GR21" s="136"/>
      <c r="GS21" s="136"/>
      <c r="GT21" s="136"/>
      <c r="GU21" s="136"/>
      <c r="GV21" s="136"/>
      <c r="GW21" s="136"/>
      <c r="GX21" s="136"/>
      <c r="GY21" s="136"/>
      <c r="GZ21" s="136"/>
      <c r="HA21" s="136"/>
      <c r="HB21" s="136"/>
      <c r="HC21" s="136"/>
      <c r="HD21" s="136"/>
      <c r="HE21" s="136"/>
      <c r="HF21" s="136"/>
      <c r="HG21" s="136"/>
      <c r="HH21" s="136"/>
      <c r="HI21" s="136"/>
      <c r="HJ21" s="136"/>
      <c r="HK21" s="136"/>
      <c r="HL21" s="136"/>
      <c r="HM21" s="136"/>
      <c r="HN21" s="136"/>
      <c r="HO21" s="136"/>
      <c r="HP21" s="136"/>
      <c r="HQ21" s="136"/>
      <c r="HR21" s="136"/>
      <c r="HS21" s="136"/>
      <c r="HT21" s="136"/>
      <c r="HU21" s="136"/>
      <c r="HV21" s="136"/>
      <c r="HW21" s="136"/>
      <c r="HX21" s="136"/>
      <c r="HY21" s="136"/>
      <c r="HZ21" s="136"/>
      <c r="IA21" s="136"/>
      <c r="IB21" s="136"/>
      <c r="IC21" s="136"/>
      <c r="ID21" s="136"/>
      <c r="IE21" s="136"/>
      <c r="IF21" s="136"/>
      <c r="IG21" s="136"/>
      <c r="IH21" s="136"/>
      <c r="II21" s="136"/>
      <c r="IJ21" s="136"/>
      <c r="IK21" s="136"/>
      <c r="IL21" s="136"/>
      <c r="IM21" s="136"/>
      <c r="IN21" s="136"/>
      <c r="IO21" s="136"/>
      <c r="IP21" s="136"/>
      <c r="IQ21" s="136"/>
      <c r="IR21" s="136"/>
      <c r="IS21" s="136"/>
      <c r="IT21" s="136"/>
      <c r="IU21" s="136"/>
      <c r="IV21" s="136"/>
      <c r="IW21" s="136"/>
    </row>
    <row r="22" customFormat="false" ht="12.75" hidden="false" customHeight="true" outlineLevel="0" collapsed="false">
      <c r="A22" s="159" t="s">
        <v>223</v>
      </c>
      <c r="B22" s="161"/>
      <c r="C22" s="160"/>
      <c r="D22" s="161"/>
      <c r="E22" s="160" t="n">
        <v>-370352.84</v>
      </c>
      <c r="F22" s="162"/>
      <c r="G22" s="160"/>
      <c r="H22" s="161"/>
      <c r="I22" s="160"/>
      <c r="J22" s="161"/>
      <c r="K22" s="160"/>
      <c r="L22" s="161"/>
      <c r="M22" s="163" t="n">
        <f aca="false">SUM(C22:I22)</f>
        <v>-370352.84</v>
      </c>
      <c r="N22" s="164"/>
      <c r="O22" s="165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</row>
    <row r="23" customFormat="false" ht="12.75" hidden="false" customHeight="true" outlineLevel="0" collapsed="false">
      <c r="A23" s="159" t="s">
        <v>224</v>
      </c>
      <c r="B23" s="161"/>
      <c r="C23" s="160"/>
      <c r="D23" s="161"/>
      <c r="E23" s="160" t="n">
        <v>-533750.01</v>
      </c>
      <c r="F23" s="162"/>
      <c r="G23" s="160"/>
      <c r="H23" s="161"/>
      <c r="I23" s="160"/>
      <c r="J23" s="161"/>
      <c r="K23" s="160"/>
      <c r="L23" s="161"/>
      <c r="M23" s="163" t="n">
        <f aca="false">SUM(C23:I23)</f>
        <v>-533750.01</v>
      </c>
      <c r="N23" s="164"/>
      <c r="O23" s="165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</row>
    <row r="24" customFormat="false" ht="12.75" hidden="false" customHeight="true" outlineLevel="0" collapsed="false">
      <c r="A24" s="160" t="s">
        <v>225</v>
      </c>
      <c r="B24" s="161"/>
      <c r="C24" s="160"/>
      <c r="D24" s="161"/>
      <c r="E24" s="160" t="n">
        <v>-1500000</v>
      </c>
      <c r="F24" s="162"/>
      <c r="G24" s="160"/>
      <c r="H24" s="161"/>
      <c r="I24" s="160"/>
      <c r="J24" s="161"/>
      <c r="K24" s="160"/>
      <c r="L24" s="161"/>
      <c r="M24" s="163" t="n">
        <f aca="false">SUM(C24:I24)</f>
        <v>-1500000</v>
      </c>
      <c r="N24" s="164"/>
      <c r="O24" s="165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</row>
    <row r="25" customFormat="false" ht="12.75" hidden="false" customHeight="true" outlineLevel="0" collapsed="false">
      <c r="A25" s="160"/>
      <c r="B25" s="161"/>
      <c r="C25" s="160"/>
      <c r="D25" s="161"/>
      <c r="E25" s="160"/>
      <c r="F25" s="162"/>
      <c r="G25" s="160"/>
      <c r="H25" s="161"/>
      <c r="I25" s="160"/>
      <c r="J25" s="161"/>
      <c r="K25" s="160"/>
      <c r="L25" s="161"/>
      <c r="M25" s="163" t="n">
        <f aca="false">SUM(C25:I25)</f>
        <v>0</v>
      </c>
      <c r="N25" s="164"/>
      <c r="O25" s="165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</row>
    <row r="26" customFormat="false" ht="12.75" hidden="false" customHeight="true" outlineLevel="0" collapsed="false">
      <c r="A26" s="160"/>
      <c r="B26" s="161"/>
      <c r="C26" s="160"/>
      <c r="D26" s="161"/>
      <c r="E26" s="160"/>
      <c r="F26" s="162"/>
      <c r="G26" s="160"/>
      <c r="H26" s="161"/>
      <c r="I26" s="160"/>
      <c r="J26" s="161"/>
      <c r="K26" s="160"/>
      <c r="L26" s="161"/>
      <c r="M26" s="163" t="n">
        <f aca="false">SUM(C26:I26)</f>
        <v>0</v>
      </c>
      <c r="N26" s="164"/>
      <c r="O26" s="165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</row>
    <row r="27" customFormat="false" ht="12.75" hidden="false" customHeight="true" outlineLevel="0" collapsed="false">
      <c r="A27" s="160"/>
      <c r="B27" s="161"/>
      <c r="C27" s="160"/>
      <c r="D27" s="161"/>
      <c r="E27" s="160"/>
      <c r="F27" s="162"/>
      <c r="G27" s="160"/>
      <c r="H27" s="161"/>
      <c r="I27" s="160"/>
      <c r="J27" s="161"/>
      <c r="K27" s="160"/>
      <c r="L27" s="161"/>
      <c r="M27" s="163" t="n">
        <f aca="false">SUM(C27:I27)</f>
        <v>0</v>
      </c>
      <c r="N27" s="164"/>
      <c r="O27" s="165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</row>
    <row r="28" customFormat="false" ht="12.75" hidden="false" customHeight="true" outlineLevel="0" collapsed="false">
      <c r="A28" s="160"/>
      <c r="B28" s="161"/>
      <c r="C28" s="160"/>
      <c r="D28" s="161"/>
      <c r="E28" s="160"/>
      <c r="F28" s="162"/>
      <c r="G28" s="160"/>
      <c r="H28" s="161"/>
      <c r="I28" s="160"/>
      <c r="J28" s="161"/>
      <c r="K28" s="160"/>
      <c r="L28" s="161"/>
      <c r="M28" s="163" t="n">
        <f aca="false">SUM(C28:I28)</f>
        <v>0</v>
      </c>
      <c r="N28" s="164"/>
      <c r="O28" s="165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true" outlineLevel="0" collapsed="false">
      <c r="A29" s="160"/>
      <c r="B29" s="161"/>
      <c r="C29" s="160"/>
      <c r="D29" s="161"/>
      <c r="E29" s="160"/>
      <c r="F29" s="162"/>
      <c r="G29" s="160"/>
      <c r="H29" s="161"/>
      <c r="I29" s="160"/>
      <c r="J29" s="161"/>
      <c r="K29" s="160"/>
      <c r="L29" s="161"/>
      <c r="M29" s="163" t="n">
        <f aca="false">SUM(C29:I29)</f>
        <v>0</v>
      </c>
      <c r="N29" s="164"/>
      <c r="O29" s="165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</row>
    <row r="30" customFormat="false" ht="12.75" hidden="false" customHeight="true" outlineLevel="0" collapsed="false">
      <c r="A30" s="160"/>
      <c r="B30" s="161"/>
      <c r="C30" s="160"/>
      <c r="D30" s="161"/>
      <c r="E30" s="160"/>
      <c r="F30" s="162"/>
      <c r="G30" s="160"/>
      <c r="H30" s="161"/>
      <c r="I30" s="160"/>
      <c r="J30" s="161"/>
      <c r="K30" s="160"/>
      <c r="L30" s="161"/>
      <c r="M30" s="163" t="n">
        <f aca="false">SUM(C30:I30)</f>
        <v>0</v>
      </c>
      <c r="N30" s="164"/>
      <c r="O30" s="165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</row>
    <row r="31" customFormat="false" ht="12.75" hidden="false" customHeight="true" outlineLevel="0" collapsed="false">
      <c r="A31" s="160"/>
      <c r="B31" s="161"/>
      <c r="C31" s="160"/>
      <c r="D31" s="161"/>
      <c r="E31" s="160"/>
      <c r="F31" s="162"/>
      <c r="G31" s="160"/>
      <c r="H31" s="161"/>
      <c r="I31" s="160"/>
      <c r="J31" s="161"/>
      <c r="K31" s="160"/>
      <c r="L31" s="161"/>
      <c r="M31" s="163" t="n">
        <f aca="false">SUM(C31:I31)</f>
        <v>0</v>
      </c>
      <c r="N31" s="164"/>
      <c r="O31" s="165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</row>
    <row r="32" customFormat="false" ht="12.75" hidden="false" customHeight="true" outlineLevel="0" collapsed="false">
      <c r="A32" s="160"/>
      <c r="B32" s="161"/>
      <c r="C32" s="160"/>
      <c r="D32" s="161"/>
      <c r="E32" s="160"/>
      <c r="F32" s="162"/>
      <c r="G32" s="160"/>
      <c r="H32" s="161"/>
      <c r="I32" s="160"/>
      <c r="J32" s="161"/>
      <c r="K32" s="160"/>
      <c r="L32" s="161"/>
      <c r="M32" s="163" t="n">
        <f aca="false">SUM(C32:I32)</f>
        <v>0</v>
      </c>
      <c r="N32" s="164"/>
      <c r="O32" s="165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</row>
    <row r="33" customFormat="false" ht="12.75" hidden="false" customHeight="true" outlineLevel="0" collapsed="false">
      <c r="A33" s="160"/>
      <c r="B33" s="161"/>
      <c r="C33" s="160"/>
      <c r="D33" s="161"/>
      <c r="E33" s="160"/>
      <c r="F33" s="162"/>
      <c r="G33" s="160"/>
      <c r="H33" s="161"/>
      <c r="I33" s="160"/>
      <c r="J33" s="161"/>
      <c r="K33" s="160"/>
      <c r="L33" s="161"/>
      <c r="M33" s="163" t="n">
        <f aca="false">SUM(C33:I33)</f>
        <v>0</v>
      </c>
      <c r="N33" s="164"/>
      <c r="O33" s="165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</row>
    <row r="34" customFormat="false" ht="12.75" hidden="false" customHeight="true" outlineLevel="0" collapsed="false">
      <c r="A34" s="160"/>
      <c r="B34" s="161"/>
      <c r="C34" s="160"/>
      <c r="D34" s="161"/>
      <c r="E34" s="160"/>
      <c r="F34" s="162"/>
      <c r="G34" s="160"/>
      <c r="H34" s="161"/>
      <c r="I34" s="160"/>
      <c r="J34" s="161"/>
      <c r="K34" s="160"/>
      <c r="L34" s="161"/>
      <c r="M34" s="163" t="n">
        <f aca="false">SUM(C34:I34)</f>
        <v>0</v>
      </c>
      <c r="N34" s="164"/>
      <c r="O34" s="165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</row>
    <row r="35" customFormat="false" ht="12.75" hidden="false" customHeight="true" outlineLevel="0" collapsed="false">
      <c r="A35" s="160"/>
      <c r="B35" s="161"/>
      <c r="C35" s="160"/>
      <c r="D35" s="161"/>
      <c r="E35" s="160"/>
      <c r="F35" s="162"/>
      <c r="G35" s="160"/>
      <c r="H35" s="161"/>
      <c r="I35" s="160"/>
      <c r="J35" s="161"/>
      <c r="K35" s="160"/>
      <c r="L35" s="161"/>
      <c r="M35" s="163" t="n">
        <f aca="false">SUM(C35:I35)</f>
        <v>0</v>
      </c>
      <c r="N35" s="164"/>
      <c r="O35" s="165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</row>
    <row r="36" customFormat="false" ht="12.75" hidden="false" customHeight="true" outlineLevel="0" collapsed="false">
      <c r="A36" s="160"/>
      <c r="B36" s="161"/>
      <c r="C36" s="160"/>
      <c r="D36" s="161"/>
      <c r="E36" s="160"/>
      <c r="F36" s="162"/>
      <c r="G36" s="160"/>
      <c r="H36" s="161"/>
      <c r="I36" s="160"/>
      <c r="J36" s="161"/>
      <c r="K36" s="160"/>
      <c r="L36" s="161"/>
      <c r="M36" s="163" t="n">
        <f aca="false">SUM(C36:I36)</f>
        <v>0</v>
      </c>
      <c r="N36" s="164"/>
      <c r="O36" s="165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</row>
    <row r="37" customFormat="false" ht="12.75" hidden="false" customHeight="true" outlineLevel="0" collapsed="false">
      <c r="A37" s="160"/>
      <c r="B37" s="161"/>
      <c r="C37" s="160"/>
      <c r="D37" s="161"/>
      <c r="E37" s="160"/>
      <c r="F37" s="162"/>
      <c r="G37" s="160"/>
      <c r="H37" s="161"/>
      <c r="I37" s="160"/>
      <c r="J37" s="161"/>
      <c r="K37" s="160"/>
      <c r="L37" s="161"/>
      <c r="M37" s="163" t="n">
        <f aca="false">SUM(C37:I37)</f>
        <v>0</v>
      </c>
      <c r="N37" s="164"/>
      <c r="O37" s="165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</row>
    <row r="38" customFormat="false" ht="12.75" hidden="false" customHeight="true" outlineLevel="0" collapsed="false">
      <c r="A38" s="160"/>
      <c r="B38" s="161"/>
      <c r="C38" s="160"/>
      <c r="D38" s="161"/>
      <c r="E38" s="160"/>
      <c r="F38" s="162"/>
      <c r="G38" s="160"/>
      <c r="H38" s="161"/>
      <c r="I38" s="160"/>
      <c r="J38" s="161"/>
      <c r="K38" s="160"/>
      <c r="L38" s="161"/>
      <c r="M38" s="163" t="n">
        <f aca="false">SUM(C38:I38)</f>
        <v>0</v>
      </c>
      <c r="N38" s="164"/>
      <c r="O38" s="165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</row>
    <row r="39" customFormat="false" ht="10.5" hidden="false" customHeight="true" outlineLevel="0" collapsed="false">
      <c r="A39" s="137"/>
      <c r="B39" s="136"/>
      <c r="C39" s="136"/>
      <c r="D39" s="137"/>
      <c r="E39" s="136"/>
      <c r="F39" s="137"/>
      <c r="G39" s="136"/>
      <c r="H39" s="137"/>
      <c r="I39" s="136"/>
      <c r="J39" s="137"/>
      <c r="K39" s="136"/>
      <c r="L39" s="137"/>
      <c r="M39" s="136"/>
      <c r="N39" s="137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136"/>
      <c r="CR39" s="136"/>
      <c r="CS39" s="136"/>
      <c r="CT39" s="136"/>
      <c r="CU39" s="136"/>
      <c r="CV39" s="136"/>
      <c r="CW39" s="136"/>
      <c r="CX39" s="136"/>
      <c r="CY39" s="136"/>
      <c r="CZ39" s="136"/>
      <c r="DA39" s="136"/>
      <c r="DB39" s="136"/>
      <c r="DC39" s="136"/>
      <c r="DD39" s="136"/>
      <c r="DE39" s="136"/>
      <c r="DF39" s="136"/>
      <c r="DG39" s="136"/>
      <c r="DH39" s="136"/>
      <c r="DI39" s="136"/>
      <c r="DJ39" s="136"/>
      <c r="DK39" s="136"/>
      <c r="DL39" s="136"/>
      <c r="DM39" s="136"/>
      <c r="DN39" s="136"/>
      <c r="DO39" s="136"/>
      <c r="DP39" s="136"/>
      <c r="DQ39" s="136"/>
      <c r="DR39" s="136"/>
      <c r="DS39" s="136"/>
      <c r="DT39" s="136"/>
      <c r="DU39" s="136"/>
      <c r="DV39" s="136"/>
      <c r="DW39" s="136"/>
      <c r="DX39" s="136"/>
      <c r="DY39" s="136"/>
      <c r="DZ39" s="136"/>
      <c r="EA39" s="136"/>
      <c r="EB39" s="136"/>
      <c r="EC39" s="136"/>
      <c r="ED39" s="136"/>
      <c r="EE39" s="136"/>
      <c r="EF39" s="136"/>
      <c r="EG39" s="136"/>
      <c r="EH39" s="136"/>
      <c r="EI39" s="136"/>
      <c r="EJ39" s="136"/>
      <c r="EK39" s="136"/>
      <c r="EL39" s="136"/>
      <c r="EM39" s="136"/>
      <c r="EN39" s="136"/>
      <c r="EO39" s="136"/>
      <c r="EP39" s="136"/>
      <c r="EQ39" s="136"/>
      <c r="ER39" s="136"/>
      <c r="ES39" s="136"/>
      <c r="ET39" s="136"/>
      <c r="EU39" s="136"/>
      <c r="EV39" s="136"/>
      <c r="EW39" s="136"/>
      <c r="EX39" s="136"/>
      <c r="EY39" s="136"/>
      <c r="EZ39" s="136"/>
      <c r="FA39" s="136"/>
      <c r="FB39" s="136"/>
      <c r="FC39" s="136"/>
      <c r="FD39" s="136"/>
      <c r="FE39" s="136"/>
      <c r="FF39" s="136"/>
      <c r="FG39" s="136"/>
      <c r="FH39" s="136"/>
      <c r="FI39" s="136"/>
      <c r="FJ39" s="136"/>
      <c r="FK39" s="136"/>
      <c r="FL39" s="136"/>
      <c r="FM39" s="136"/>
      <c r="FN39" s="136"/>
      <c r="FO39" s="136"/>
      <c r="FP39" s="136"/>
      <c r="FQ39" s="136"/>
      <c r="FR39" s="136"/>
      <c r="FS39" s="136"/>
      <c r="FT39" s="136"/>
      <c r="FU39" s="136"/>
      <c r="FV39" s="136"/>
      <c r="FW39" s="136"/>
      <c r="FX39" s="136"/>
      <c r="FY39" s="136"/>
      <c r="FZ39" s="136"/>
      <c r="GA39" s="136"/>
      <c r="GB39" s="136"/>
      <c r="GC39" s="136"/>
      <c r="GD39" s="136"/>
      <c r="GE39" s="136"/>
      <c r="GF39" s="136"/>
      <c r="GG39" s="136"/>
      <c r="GH39" s="136"/>
      <c r="GI39" s="136"/>
      <c r="GJ39" s="136"/>
      <c r="GK39" s="136"/>
      <c r="GL39" s="136"/>
      <c r="GM39" s="136"/>
      <c r="GN39" s="136"/>
      <c r="GO39" s="136"/>
      <c r="GP39" s="136"/>
      <c r="GQ39" s="136"/>
      <c r="GR39" s="136"/>
      <c r="GS39" s="136"/>
      <c r="GT39" s="136"/>
      <c r="GU39" s="136"/>
      <c r="GV39" s="136"/>
      <c r="GW39" s="136"/>
      <c r="GX39" s="136"/>
      <c r="GY39" s="136"/>
      <c r="GZ39" s="136"/>
      <c r="HA39" s="136"/>
      <c r="HB39" s="136"/>
      <c r="HC39" s="136"/>
      <c r="HD39" s="136"/>
      <c r="HE39" s="136"/>
      <c r="HF39" s="136"/>
      <c r="HG39" s="136"/>
      <c r="HH39" s="136"/>
      <c r="HI39" s="136"/>
      <c r="HJ39" s="136"/>
      <c r="HK39" s="136"/>
      <c r="HL39" s="136"/>
      <c r="HM39" s="136"/>
      <c r="HN39" s="136"/>
      <c r="HO39" s="136"/>
      <c r="HP39" s="136"/>
      <c r="HQ39" s="136"/>
      <c r="HR39" s="136"/>
      <c r="HS39" s="136"/>
      <c r="HT39" s="136"/>
      <c r="HU39" s="136"/>
      <c r="HV39" s="136"/>
      <c r="HW39" s="136"/>
      <c r="HX39" s="136"/>
      <c r="HY39" s="136"/>
      <c r="HZ39" s="136"/>
      <c r="IA39" s="136"/>
      <c r="IB39" s="136"/>
      <c r="IC39" s="136"/>
      <c r="ID39" s="136"/>
      <c r="IE39" s="136"/>
      <c r="IF39" s="136"/>
      <c r="IG39" s="136"/>
      <c r="IH39" s="136"/>
      <c r="II39" s="136"/>
      <c r="IJ39" s="136"/>
      <c r="IK39" s="136"/>
      <c r="IL39" s="136"/>
      <c r="IM39" s="136"/>
      <c r="IN39" s="136"/>
      <c r="IO39" s="136"/>
      <c r="IP39" s="136"/>
      <c r="IQ39" s="136"/>
      <c r="IR39" s="136"/>
      <c r="IS39" s="136"/>
      <c r="IT39" s="136"/>
      <c r="IU39" s="136"/>
      <c r="IV39" s="136"/>
      <c r="IW39" s="136"/>
    </row>
    <row r="40" customFormat="false" ht="15.75" hidden="false" customHeight="true" outlineLevel="0" collapsed="false">
      <c r="A40" s="138" t="s">
        <v>226</v>
      </c>
      <c r="B40" s="136"/>
      <c r="C40" s="166" t="n">
        <f aca="false">SUM(C21:C39)</f>
        <v>0</v>
      </c>
      <c r="D40" s="167"/>
      <c r="E40" s="166" t="n">
        <f aca="false">SUM(E21:E39)</f>
        <v>-2258572.06</v>
      </c>
      <c r="F40" s="167"/>
      <c r="G40" s="166" t="n">
        <f aca="false">SUM(G21:G39)</f>
        <v>0</v>
      </c>
      <c r="H40" s="167"/>
      <c r="I40" s="166" t="n">
        <f aca="false">SUM(I21:I39)</f>
        <v>0</v>
      </c>
      <c r="J40" s="167"/>
      <c r="K40" s="168"/>
      <c r="L40" s="167"/>
      <c r="M40" s="166" t="n">
        <f aca="false">SUM(M21:M39)</f>
        <v>-2258572.06</v>
      </c>
      <c r="N40" s="164"/>
      <c r="O40" s="164"/>
      <c r="P40" s="41"/>
      <c r="Q40" s="41"/>
      <c r="R40" s="41"/>
      <c r="S40" s="41"/>
      <c r="T40" s="41"/>
      <c r="U40" s="41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6"/>
      <c r="CH40" s="136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  <c r="CS40" s="136"/>
      <c r="CT40" s="136"/>
      <c r="CU40" s="136"/>
      <c r="CV40" s="136"/>
      <c r="CW40" s="136"/>
      <c r="CX40" s="136"/>
      <c r="CY40" s="136"/>
      <c r="CZ40" s="136"/>
      <c r="DA40" s="136"/>
      <c r="DB40" s="136"/>
      <c r="DC40" s="136"/>
      <c r="DD40" s="136"/>
      <c r="DE40" s="136"/>
      <c r="DF40" s="136"/>
      <c r="DG40" s="136"/>
      <c r="DH40" s="136"/>
      <c r="DI40" s="136"/>
      <c r="DJ40" s="136"/>
      <c r="DK40" s="136"/>
      <c r="DL40" s="136"/>
      <c r="DM40" s="136"/>
      <c r="DN40" s="136"/>
      <c r="DO40" s="136"/>
      <c r="DP40" s="136"/>
      <c r="DQ40" s="136"/>
      <c r="DR40" s="136"/>
      <c r="DS40" s="136"/>
      <c r="DT40" s="136"/>
      <c r="DU40" s="136"/>
      <c r="DV40" s="136"/>
      <c r="DW40" s="136"/>
      <c r="DX40" s="136"/>
      <c r="DY40" s="136"/>
      <c r="DZ40" s="136"/>
      <c r="EA40" s="136"/>
      <c r="EB40" s="136"/>
      <c r="EC40" s="136"/>
      <c r="ED40" s="136"/>
      <c r="EE40" s="136"/>
      <c r="EF40" s="136"/>
      <c r="EG40" s="136"/>
      <c r="EH40" s="136"/>
      <c r="EI40" s="136"/>
      <c r="EJ40" s="136"/>
      <c r="EK40" s="136"/>
      <c r="EL40" s="136"/>
      <c r="EM40" s="136"/>
      <c r="EN40" s="136"/>
      <c r="EO40" s="136"/>
      <c r="EP40" s="136"/>
      <c r="EQ40" s="136"/>
      <c r="ER40" s="136"/>
      <c r="ES40" s="136"/>
      <c r="ET40" s="136"/>
      <c r="EU40" s="136"/>
      <c r="EV40" s="136"/>
      <c r="EW40" s="136"/>
      <c r="EX40" s="136"/>
      <c r="EY40" s="136"/>
      <c r="EZ40" s="136"/>
      <c r="FA40" s="136"/>
      <c r="FB40" s="136"/>
      <c r="FC40" s="136"/>
      <c r="FD40" s="136"/>
      <c r="FE40" s="136"/>
      <c r="FF40" s="136"/>
      <c r="FG40" s="136"/>
      <c r="FH40" s="136"/>
      <c r="FI40" s="136"/>
      <c r="FJ40" s="136"/>
      <c r="FK40" s="136"/>
      <c r="FL40" s="136"/>
      <c r="FM40" s="136"/>
      <c r="FN40" s="136"/>
      <c r="FO40" s="136"/>
      <c r="FP40" s="136"/>
      <c r="FQ40" s="136"/>
      <c r="FR40" s="136"/>
      <c r="FS40" s="136"/>
      <c r="FT40" s="136"/>
      <c r="FU40" s="136"/>
      <c r="FV40" s="136"/>
      <c r="FW40" s="136"/>
      <c r="FX40" s="136"/>
      <c r="FY40" s="136"/>
      <c r="FZ40" s="136"/>
      <c r="GA40" s="136"/>
      <c r="GB40" s="136"/>
      <c r="GC40" s="136"/>
      <c r="GD40" s="136"/>
      <c r="GE40" s="136"/>
      <c r="GF40" s="136"/>
      <c r="GG40" s="136"/>
      <c r="GH40" s="136"/>
      <c r="GI40" s="136"/>
      <c r="GJ40" s="136"/>
      <c r="GK40" s="136"/>
      <c r="GL40" s="136"/>
      <c r="GM40" s="136"/>
      <c r="GN40" s="136"/>
      <c r="GO40" s="136"/>
      <c r="GP40" s="136"/>
      <c r="GQ40" s="136"/>
      <c r="GR40" s="136"/>
      <c r="GS40" s="136"/>
      <c r="GT40" s="136"/>
      <c r="GU40" s="136"/>
      <c r="GV40" s="136"/>
      <c r="GW40" s="136"/>
      <c r="GX40" s="136"/>
      <c r="GY40" s="136"/>
      <c r="GZ40" s="136"/>
      <c r="HA40" s="136"/>
      <c r="HB40" s="136"/>
      <c r="HC40" s="136"/>
      <c r="HD40" s="136"/>
      <c r="HE40" s="136"/>
      <c r="HF40" s="136"/>
      <c r="HG40" s="136"/>
      <c r="HH40" s="136"/>
      <c r="HI40" s="136"/>
      <c r="HJ40" s="136"/>
      <c r="HK40" s="136"/>
      <c r="HL40" s="136"/>
      <c r="HM40" s="136"/>
      <c r="HN40" s="136"/>
      <c r="HO40" s="136"/>
      <c r="HP40" s="136"/>
      <c r="HQ40" s="136"/>
      <c r="HR40" s="136"/>
      <c r="HS40" s="136"/>
      <c r="HT40" s="136"/>
      <c r="HU40" s="136"/>
      <c r="HV40" s="136"/>
      <c r="HW40" s="136"/>
      <c r="HX40" s="136"/>
      <c r="HY40" s="136"/>
      <c r="HZ40" s="136"/>
      <c r="IA40" s="136"/>
      <c r="IB40" s="136"/>
      <c r="IC40" s="136"/>
      <c r="ID40" s="136"/>
      <c r="IE40" s="136"/>
      <c r="IF40" s="136"/>
      <c r="IG40" s="136"/>
      <c r="IH40" s="136"/>
      <c r="II40" s="136"/>
      <c r="IJ40" s="136"/>
      <c r="IK40" s="136"/>
      <c r="IL40" s="136"/>
      <c r="IM40" s="136"/>
      <c r="IN40" s="136"/>
      <c r="IO40" s="136"/>
      <c r="IP40" s="136"/>
      <c r="IQ40" s="136"/>
      <c r="IR40" s="136"/>
      <c r="IS40" s="136"/>
      <c r="IT40" s="136"/>
      <c r="IU40" s="136"/>
      <c r="IV40" s="136"/>
      <c r="IW40" s="136"/>
    </row>
    <row r="41" customFormat="false" ht="10.5" hidden="false" customHeight="true" outlineLevel="0" collapsed="false">
      <c r="A41" s="169" t="s">
        <v>137</v>
      </c>
      <c r="B41" s="136"/>
      <c r="C41" s="157"/>
      <c r="D41" s="137"/>
      <c r="E41" s="157"/>
      <c r="F41" s="137"/>
      <c r="G41" s="157"/>
      <c r="H41" s="137"/>
      <c r="I41" s="157"/>
      <c r="J41" s="137"/>
      <c r="K41" s="157"/>
      <c r="L41" s="137"/>
      <c r="M41" s="157"/>
      <c r="N41" s="137"/>
      <c r="O41" s="157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  <c r="CG41" s="136"/>
      <c r="CH41" s="136"/>
      <c r="CI41" s="136"/>
      <c r="CJ41" s="136"/>
      <c r="CK41" s="136"/>
      <c r="CL41" s="136"/>
      <c r="CM41" s="136"/>
      <c r="CN41" s="136"/>
      <c r="CO41" s="136"/>
      <c r="CP41" s="136"/>
      <c r="CQ41" s="136"/>
      <c r="CR41" s="136"/>
      <c r="CS41" s="136"/>
      <c r="CT41" s="136"/>
      <c r="CU41" s="136"/>
      <c r="CV41" s="136"/>
      <c r="CW41" s="136"/>
      <c r="CX41" s="136"/>
      <c r="CY41" s="136"/>
      <c r="CZ41" s="136"/>
      <c r="DA41" s="136"/>
      <c r="DB41" s="136"/>
      <c r="DC41" s="136"/>
      <c r="DD41" s="136"/>
      <c r="DE41" s="136"/>
      <c r="DF41" s="136"/>
      <c r="DG41" s="136"/>
      <c r="DH41" s="136"/>
      <c r="DI41" s="136"/>
      <c r="DJ41" s="136"/>
      <c r="DK41" s="136"/>
      <c r="DL41" s="136"/>
      <c r="DM41" s="136"/>
      <c r="DN41" s="136"/>
      <c r="DO41" s="136"/>
      <c r="DP41" s="136"/>
      <c r="DQ41" s="136"/>
      <c r="DR41" s="136"/>
      <c r="DS41" s="136"/>
      <c r="DT41" s="136"/>
      <c r="DU41" s="136"/>
      <c r="DV41" s="136"/>
      <c r="DW41" s="136"/>
      <c r="DX41" s="136"/>
      <c r="DY41" s="136"/>
      <c r="DZ41" s="136"/>
      <c r="EA41" s="136"/>
      <c r="EB41" s="136"/>
      <c r="EC41" s="136"/>
      <c r="ED41" s="136"/>
      <c r="EE41" s="136"/>
      <c r="EF41" s="136"/>
      <c r="EG41" s="136"/>
      <c r="EH41" s="136"/>
      <c r="EI41" s="136"/>
      <c r="EJ41" s="136"/>
      <c r="EK41" s="136"/>
      <c r="EL41" s="136"/>
      <c r="EM41" s="136"/>
      <c r="EN41" s="136"/>
      <c r="EO41" s="136"/>
      <c r="EP41" s="136"/>
      <c r="EQ41" s="136"/>
      <c r="ER41" s="136"/>
      <c r="ES41" s="136"/>
      <c r="ET41" s="136"/>
      <c r="EU41" s="136"/>
      <c r="EV41" s="136"/>
      <c r="EW41" s="136"/>
      <c r="EX41" s="136"/>
      <c r="EY41" s="136"/>
      <c r="EZ41" s="136"/>
      <c r="FA41" s="136"/>
      <c r="FB41" s="136"/>
      <c r="FC41" s="136"/>
      <c r="FD41" s="136"/>
      <c r="FE41" s="136"/>
      <c r="FF41" s="136"/>
      <c r="FG41" s="136"/>
      <c r="FH41" s="136"/>
      <c r="FI41" s="136"/>
      <c r="FJ41" s="136"/>
      <c r="FK41" s="136"/>
      <c r="FL41" s="136"/>
      <c r="FM41" s="136"/>
      <c r="FN41" s="136"/>
      <c r="FO41" s="136"/>
      <c r="FP41" s="136"/>
      <c r="FQ41" s="136"/>
      <c r="FR41" s="136"/>
      <c r="FS41" s="136"/>
      <c r="FT41" s="136"/>
      <c r="FU41" s="136"/>
      <c r="FV41" s="136"/>
      <c r="FW41" s="136"/>
      <c r="FX41" s="136"/>
      <c r="FY41" s="136"/>
      <c r="FZ41" s="136"/>
      <c r="GA41" s="136"/>
      <c r="GB41" s="136"/>
      <c r="GC41" s="136"/>
      <c r="GD41" s="136"/>
      <c r="GE41" s="136"/>
      <c r="GF41" s="136"/>
      <c r="GG41" s="136"/>
      <c r="GH41" s="136"/>
      <c r="GI41" s="136"/>
      <c r="GJ41" s="136"/>
      <c r="GK41" s="136"/>
      <c r="GL41" s="136"/>
      <c r="GM41" s="136"/>
      <c r="GN41" s="136"/>
      <c r="GO41" s="136"/>
      <c r="GP41" s="136"/>
      <c r="GQ41" s="136"/>
      <c r="GR41" s="136"/>
      <c r="GS41" s="136"/>
      <c r="GT41" s="136"/>
      <c r="GU41" s="136"/>
      <c r="GV41" s="136"/>
      <c r="GW41" s="136"/>
      <c r="GX41" s="136"/>
      <c r="GY41" s="136"/>
      <c r="GZ41" s="136"/>
      <c r="HA41" s="136"/>
      <c r="HB41" s="136"/>
      <c r="HC41" s="136"/>
      <c r="HD41" s="136"/>
      <c r="HE41" s="136"/>
      <c r="HF41" s="136"/>
      <c r="HG41" s="136"/>
      <c r="HH41" s="136"/>
      <c r="HI41" s="136"/>
      <c r="HJ41" s="136"/>
      <c r="HK41" s="136"/>
      <c r="HL41" s="136"/>
      <c r="HM41" s="136"/>
      <c r="HN41" s="136"/>
      <c r="HO41" s="136"/>
      <c r="HP41" s="136"/>
      <c r="HQ41" s="136"/>
      <c r="HR41" s="136"/>
      <c r="HS41" s="136"/>
      <c r="HT41" s="136"/>
      <c r="HU41" s="136"/>
      <c r="HV41" s="136"/>
      <c r="HW41" s="136"/>
      <c r="HX41" s="136"/>
      <c r="HY41" s="136"/>
      <c r="HZ41" s="136"/>
      <c r="IA41" s="136"/>
      <c r="IB41" s="136"/>
      <c r="IC41" s="136"/>
      <c r="ID41" s="136"/>
      <c r="IE41" s="136"/>
      <c r="IF41" s="136"/>
      <c r="IG41" s="136"/>
      <c r="IH41" s="136"/>
      <c r="II41" s="136"/>
      <c r="IJ41" s="136"/>
      <c r="IK41" s="136"/>
      <c r="IL41" s="136"/>
      <c r="IM41" s="136"/>
      <c r="IN41" s="136"/>
      <c r="IO41" s="136"/>
      <c r="IP41" s="136"/>
      <c r="IQ41" s="136"/>
      <c r="IR41" s="136"/>
      <c r="IS41" s="136"/>
      <c r="IT41" s="136"/>
      <c r="IU41" s="136"/>
      <c r="IV41" s="136"/>
      <c r="IW41" s="136"/>
    </row>
    <row r="42" customFormat="false" ht="9" hidden="false" customHeight="true" outlineLevel="0" collapsed="false">
      <c r="A42" s="170" t="s">
        <v>214</v>
      </c>
      <c r="B42" s="136"/>
      <c r="C42" s="136"/>
      <c r="D42" s="137"/>
      <c r="E42" s="136"/>
      <c r="F42" s="137"/>
      <c r="G42" s="136"/>
      <c r="H42" s="137"/>
      <c r="I42" s="136"/>
      <c r="J42" s="137"/>
      <c r="K42" s="136"/>
      <c r="L42" s="137"/>
      <c r="M42" s="136"/>
      <c r="N42" s="137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6"/>
      <c r="BM42" s="136"/>
      <c r="BN42" s="136"/>
      <c r="BO42" s="136"/>
      <c r="BP42" s="136"/>
      <c r="BQ42" s="136"/>
      <c r="BR42" s="136"/>
      <c r="BS42" s="136"/>
      <c r="BT42" s="136"/>
      <c r="BU42" s="136"/>
      <c r="BV42" s="136"/>
      <c r="BW42" s="136"/>
      <c r="BX42" s="136"/>
      <c r="BY42" s="136"/>
      <c r="BZ42" s="136"/>
      <c r="CA42" s="136"/>
      <c r="CB42" s="136"/>
      <c r="CC42" s="136"/>
      <c r="CD42" s="136"/>
      <c r="CE42" s="136"/>
      <c r="CF42" s="136"/>
      <c r="CG42" s="136"/>
      <c r="CH42" s="136"/>
      <c r="CI42" s="136"/>
      <c r="CJ42" s="136"/>
      <c r="CK42" s="136"/>
      <c r="CL42" s="136"/>
      <c r="CM42" s="136"/>
      <c r="CN42" s="136"/>
      <c r="CO42" s="136"/>
      <c r="CP42" s="136"/>
      <c r="CQ42" s="136"/>
      <c r="CR42" s="136"/>
      <c r="CS42" s="136"/>
      <c r="CT42" s="136"/>
      <c r="CU42" s="136"/>
      <c r="CV42" s="136"/>
      <c r="CW42" s="136"/>
      <c r="CX42" s="136"/>
      <c r="CY42" s="136"/>
      <c r="CZ42" s="136"/>
      <c r="DA42" s="136"/>
      <c r="DB42" s="136"/>
      <c r="DC42" s="136"/>
      <c r="DD42" s="136"/>
      <c r="DE42" s="136"/>
      <c r="DF42" s="136"/>
      <c r="DG42" s="136"/>
      <c r="DH42" s="136"/>
      <c r="DI42" s="136"/>
      <c r="DJ42" s="136"/>
      <c r="DK42" s="136"/>
      <c r="DL42" s="136"/>
      <c r="DM42" s="136"/>
      <c r="DN42" s="136"/>
      <c r="DO42" s="136"/>
      <c r="DP42" s="136"/>
      <c r="DQ42" s="136"/>
      <c r="DR42" s="136"/>
      <c r="DS42" s="136"/>
      <c r="DT42" s="136"/>
      <c r="DU42" s="136"/>
      <c r="DV42" s="136"/>
      <c r="DW42" s="136"/>
      <c r="DX42" s="136"/>
      <c r="DY42" s="136"/>
      <c r="DZ42" s="136"/>
      <c r="EA42" s="136"/>
      <c r="EB42" s="136"/>
      <c r="EC42" s="136"/>
      <c r="ED42" s="136"/>
      <c r="EE42" s="136"/>
      <c r="EF42" s="136"/>
      <c r="EG42" s="136"/>
      <c r="EH42" s="136"/>
      <c r="EI42" s="136"/>
      <c r="EJ42" s="136"/>
      <c r="EK42" s="136"/>
      <c r="EL42" s="136"/>
      <c r="EM42" s="136"/>
      <c r="EN42" s="136"/>
      <c r="EO42" s="136"/>
      <c r="EP42" s="136"/>
      <c r="EQ42" s="136"/>
      <c r="ER42" s="136"/>
      <c r="ES42" s="136"/>
      <c r="ET42" s="136"/>
      <c r="EU42" s="136"/>
      <c r="EV42" s="136"/>
      <c r="EW42" s="136"/>
      <c r="EX42" s="136"/>
      <c r="EY42" s="136"/>
      <c r="EZ42" s="136"/>
      <c r="FA42" s="136"/>
      <c r="FB42" s="136"/>
      <c r="FC42" s="136"/>
      <c r="FD42" s="136"/>
      <c r="FE42" s="136"/>
      <c r="FF42" s="136"/>
      <c r="FG42" s="136"/>
      <c r="FH42" s="136"/>
      <c r="FI42" s="136"/>
      <c r="FJ42" s="136"/>
      <c r="FK42" s="136"/>
      <c r="FL42" s="136"/>
      <c r="FM42" s="136"/>
      <c r="FN42" s="136"/>
      <c r="FO42" s="136"/>
      <c r="FP42" s="136"/>
      <c r="FQ42" s="136"/>
      <c r="FR42" s="136"/>
      <c r="FS42" s="136"/>
      <c r="FT42" s="136"/>
      <c r="FU42" s="136"/>
      <c r="FV42" s="136"/>
      <c r="FW42" s="136"/>
      <c r="FX42" s="136"/>
      <c r="FY42" s="136"/>
      <c r="FZ42" s="136"/>
      <c r="GA42" s="136"/>
      <c r="GB42" s="136"/>
      <c r="GC42" s="136"/>
      <c r="GD42" s="136"/>
      <c r="GE42" s="136"/>
      <c r="GF42" s="136"/>
      <c r="GG42" s="136"/>
      <c r="GH42" s="136"/>
      <c r="GI42" s="136"/>
      <c r="GJ42" s="136"/>
      <c r="GK42" s="136"/>
      <c r="GL42" s="136"/>
      <c r="GM42" s="136"/>
      <c r="GN42" s="136"/>
      <c r="GO42" s="136"/>
      <c r="GP42" s="136"/>
      <c r="GQ42" s="136"/>
      <c r="GR42" s="136"/>
      <c r="GS42" s="136"/>
      <c r="GT42" s="136"/>
      <c r="GU42" s="136"/>
      <c r="GV42" s="136"/>
      <c r="GW42" s="136"/>
      <c r="GX42" s="136"/>
      <c r="GY42" s="136"/>
      <c r="GZ42" s="136"/>
      <c r="HA42" s="136"/>
      <c r="HB42" s="136"/>
      <c r="HC42" s="136"/>
      <c r="HD42" s="136"/>
      <c r="HE42" s="136"/>
      <c r="HF42" s="136"/>
      <c r="HG42" s="136"/>
      <c r="HH42" s="136"/>
      <c r="HI42" s="136"/>
      <c r="HJ42" s="136"/>
      <c r="HK42" s="136"/>
      <c r="HL42" s="136"/>
      <c r="HM42" s="136"/>
      <c r="HN42" s="136"/>
      <c r="HO42" s="136"/>
      <c r="HP42" s="136"/>
      <c r="HQ42" s="136"/>
      <c r="HR42" s="136"/>
      <c r="HS42" s="136"/>
      <c r="HT42" s="136"/>
      <c r="HU42" s="136"/>
      <c r="HV42" s="136"/>
      <c r="HW42" s="136"/>
      <c r="HX42" s="136"/>
      <c r="HY42" s="136"/>
      <c r="HZ42" s="136"/>
      <c r="IA42" s="136"/>
      <c r="IB42" s="136"/>
      <c r="IC42" s="136"/>
      <c r="ID42" s="136"/>
      <c r="IE42" s="136"/>
      <c r="IF42" s="136"/>
      <c r="IG42" s="136"/>
      <c r="IH42" s="136"/>
      <c r="II42" s="136"/>
      <c r="IJ42" s="136"/>
      <c r="IK42" s="136"/>
      <c r="IL42" s="136"/>
      <c r="IM42" s="136"/>
      <c r="IN42" s="136"/>
      <c r="IO42" s="136"/>
      <c r="IP42" s="136"/>
      <c r="IQ42" s="136"/>
      <c r="IR42" s="136"/>
      <c r="IS42" s="136"/>
      <c r="IT42" s="136"/>
      <c r="IU42" s="136"/>
      <c r="IV42" s="136"/>
      <c r="IW42" s="136"/>
    </row>
    <row r="43" customFormat="false" ht="8.25" hidden="false" customHeight="true" outlineLevel="0" collapsed="false">
      <c r="A43" s="170"/>
      <c r="B43" s="136"/>
      <c r="C43" s="136"/>
      <c r="D43" s="137"/>
      <c r="E43" s="136"/>
      <c r="F43" s="137"/>
      <c r="G43" s="136"/>
      <c r="H43" s="137"/>
      <c r="I43" s="136"/>
      <c r="J43" s="137"/>
      <c r="K43" s="136"/>
      <c r="L43" s="137"/>
      <c r="M43" s="136"/>
      <c r="N43" s="137"/>
      <c r="O43" s="138" t="str">
        <f aca="false">A2</f>
        <v>COMPANY 20R</v>
      </c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36"/>
      <c r="BO43" s="136"/>
      <c r="BP43" s="136"/>
      <c r="BQ43" s="136"/>
      <c r="BR43" s="136"/>
      <c r="BS43" s="136"/>
      <c r="BT43" s="136"/>
      <c r="BU43" s="136"/>
      <c r="BV43" s="136"/>
      <c r="BW43" s="136"/>
      <c r="BX43" s="136"/>
      <c r="BY43" s="136"/>
      <c r="BZ43" s="136"/>
      <c r="CA43" s="136"/>
      <c r="CB43" s="136"/>
      <c r="CC43" s="136"/>
      <c r="CD43" s="136"/>
      <c r="CE43" s="136"/>
      <c r="CF43" s="136"/>
      <c r="CG43" s="136"/>
      <c r="CH43" s="136"/>
      <c r="CI43" s="136"/>
      <c r="CJ43" s="136"/>
      <c r="CK43" s="136"/>
      <c r="CL43" s="136"/>
      <c r="CM43" s="136"/>
      <c r="CN43" s="136"/>
      <c r="CO43" s="136"/>
      <c r="CP43" s="136"/>
      <c r="CQ43" s="136"/>
      <c r="CR43" s="136"/>
      <c r="CS43" s="136"/>
      <c r="CT43" s="136"/>
      <c r="CU43" s="136"/>
      <c r="CV43" s="136"/>
      <c r="CW43" s="136"/>
      <c r="CX43" s="136"/>
      <c r="CY43" s="136"/>
      <c r="CZ43" s="136"/>
      <c r="DA43" s="136"/>
      <c r="DB43" s="136"/>
      <c r="DC43" s="136"/>
      <c r="DD43" s="136"/>
      <c r="DE43" s="136"/>
      <c r="DF43" s="136"/>
      <c r="DG43" s="136"/>
      <c r="DH43" s="136"/>
      <c r="DI43" s="136"/>
      <c r="DJ43" s="136"/>
      <c r="DK43" s="136"/>
      <c r="DL43" s="136"/>
      <c r="DM43" s="136"/>
      <c r="DN43" s="136"/>
      <c r="DO43" s="136"/>
      <c r="DP43" s="136"/>
      <c r="DQ43" s="136"/>
      <c r="DR43" s="136"/>
      <c r="DS43" s="136"/>
      <c r="DT43" s="136"/>
      <c r="DU43" s="136"/>
      <c r="DV43" s="136"/>
      <c r="DW43" s="136"/>
      <c r="DX43" s="136"/>
      <c r="DY43" s="136"/>
      <c r="DZ43" s="136"/>
      <c r="EA43" s="136"/>
      <c r="EB43" s="136"/>
      <c r="EC43" s="136"/>
      <c r="ED43" s="136"/>
      <c r="EE43" s="136"/>
      <c r="EF43" s="136"/>
      <c r="EG43" s="136"/>
      <c r="EH43" s="136"/>
      <c r="EI43" s="136"/>
      <c r="EJ43" s="136"/>
      <c r="EK43" s="136"/>
      <c r="EL43" s="136"/>
      <c r="EM43" s="136"/>
      <c r="EN43" s="136"/>
      <c r="EO43" s="136"/>
      <c r="EP43" s="136"/>
      <c r="EQ43" s="136"/>
      <c r="ER43" s="136"/>
      <c r="ES43" s="136"/>
      <c r="ET43" s="136"/>
      <c r="EU43" s="136"/>
      <c r="EV43" s="136"/>
      <c r="EW43" s="136"/>
      <c r="EX43" s="136"/>
      <c r="EY43" s="136"/>
      <c r="EZ43" s="136"/>
      <c r="FA43" s="136"/>
      <c r="FB43" s="136"/>
      <c r="FC43" s="136"/>
      <c r="FD43" s="136"/>
      <c r="FE43" s="136"/>
      <c r="FF43" s="136"/>
      <c r="FG43" s="136"/>
      <c r="FH43" s="136"/>
      <c r="FI43" s="136"/>
      <c r="FJ43" s="136"/>
      <c r="FK43" s="136"/>
      <c r="FL43" s="136"/>
      <c r="FM43" s="136"/>
      <c r="FN43" s="136"/>
      <c r="FO43" s="136"/>
      <c r="FP43" s="136"/>
      <c r="FQ43" s="136"/>
      <c r="FR43" s="136"/>
      <c r="FS43" s="136"/>
      <c r="FT43" s="136"/>
      <c r="FU43" s="136"/>
      <c r="FV43" s="136"/>
      <c r="FW43" s="136"/>
      <c r="FX43" s="136"/>
      <c r="FY43" s="136"/>
      <c r="FZ43" s="136"/>
      <c r="GA43" s="136"/>
      <c r="GB43" s="136"/>
      <c r="GC43" s="136"/>
      <c r="GD43" s="136"/>
      <c r="GE43" s="136"/>
      <c r="GF43" s="136"/>
      <c r="GG43" s="136"/>
      <c r="GH43" s="136"/>
      <c r="GI43" s="136"/>
      <c r="GJ43" s="136"/>
      <c r="GK43" s="136"/>
      <c r="GL43" s="136"/>
      <c r="GM43" s="136"/>
      <c r="GN43" s="136"/>
      <c r="GO43" s="136"/>
      <c r="GP43" s="136"/>
      <c r="GQ43" s="136"/>
      <c r="GR43" s="136"/>
      <c r="GS43" s="136"/>
      <c r="GT43" s="136"/>
      <c r="GU43" s="136"/>
      <c r="GV43" s="136"/>
      <c r="GW43" s="136"/>
      <c r="GX43" s="136"/>
      <c r="GY43" s="136"/>
      <c r="GZ43" s="136"/>
      <c r="HA43" s="136"/>
      <c r="HB43" s="136"/>
      <c r="HC43" s="136"/>
      <c r="HD43" s="136"/>
      <c r="HE43" s="136"/>
      <c r="HF43" s="136"/>
      <c r="HG43" s="136"/>
      <c r="HH43" s="136"/>
      <c r="HI43" s="136"/>
      <c r="HJ43" s="136"/>
      <c r="HK43" s="136"/>
      <c r="HL43" s="136"/>
      <c r="HM43" s="136"/>
      <c r="HN43" s="136"/>
      <c r="HO43" s="136"/>
      <c r="HP43" s="136"/>
      <c r="HQ43" s="136"/>
      <c r="HR43" s="136"/>
      <c r="HS43" s="136"/>
      <c r="HT43" s="136"/>
      <c r="HU43" s="136"/>
      <c r="HV43" s="136"/>
      <c r="HW43" s="136"/>
      <c r="HX43" s="136"/>
      <c r="HY43" s="136"/>
      <c r="HZ43" s="136"/>
      <c r="IA43" s="136"/>
      <c r="IB43" s="136"/>
      <c r="IC43" s="136"/>
      <c r="ID43" s="136"/>
      <c r="IE43" s="136"/>
      <c r="IF43" s="136"/>
      <c r="IG43" s="136"/>
      <c r="IH43" s="136"/>
      <c r="II43" s="136"/>
      <c r="IJ43" s="136"/>
      <c r="IK43" s="136"/>
      <c r="IL43" s="136"/>
      <c r="IM43" s="136"/>
      <c r="IN43" s="136"/>
      <c r="IO43" s="136"/>
      <c r="IP43" s="136"/>
      <c r="IQ43" s="136"/>
      <c r="IR43" s="136"/>
      <c r="IS43" s="136"/>
      <c r="IT43" s="136"/>
      <c r="IU43" s="136"/>
      <c r="IV43" s="136"/>
      <c r="IW43" s="136"/>
    </row>
    <row r="44" customFormat="false" ht="9" hidden="false" customHeight="true" outlineLevel="0" collapsed="false">
      <c r="A44" s="170"/>
      <c r="B44" s="136"/>
      <c r="C44" s="136"/>
      <c r="D44" s="137"/>
      <c r="E44" s="136"/>
      <c r="F44" s="137"/>
      <c r="G44" s="136"/>
      <c r="H44" s="137"/>
      <c r="I44" s="136"/>
      <c r="J44" s="137"/>
      <c r="K44" s="136"/>
      <c r="L44" s="137"/>
      <c r="M44" s="136"/>
      <c r="N44" s="137"/>
      <c r="O44" s="140" t="s">
        <v>216</v>
      </c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</row>
    <row r="45" customFormat="false" ht="9" hidden="false" customHeight="true" outlineLevel="0" collapsed="false">
      <c r="A45" s="136"/>
      <c r="B45" s="136"/>
      <c r="C45" s="136"/>
      <c r="D45" s="137"/>
      <c r="E45" s="136"/>
      <c r="F45" s="137"/>
      <c r="G45" s="136"/>
      <c r="H45" s="137"/>
      <c r="I45" s="136"/>
      <c r="J45" s="137"/>
      <c r="K45" s="136"/>
      <c r="L45" s="137"/>
      <c r="M45" s="136"/>
      <c r="N45" s="137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  <c r="CG45" s="136"/>
      <c r="CH45" s="136"/>
      <c r="CI45" s="136"/>
      <c r="CJ45" s="136"/>
      <c r="CK45" s="136"/>
      <c r="CL45" s="136"/>
      <c r="CM45" s="136"/>
      <c r="CN45" s="136"/>
      <c r="CO45" s="136"/>
      <c r="CP45" s="136"/>
      <c r="CQ45" s="136"/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E45" s="136"/>
      <c r="DF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36"/>
      <c r="EG45" s="136"/>
      <c r="EH45" s="136"/>
      <c r="EI45" s="136"/>
      <c r="EJ45" s="136"/>
      <c r="EK45" s="136"/>
      <c r="EL45" s="136"/>
      <c r="EM45" s="136"/>
      <c r="EN45" s="136"/>
      <c r="EO45" s="136"/>
      <c r="EP45" s="136"/>
      <c r="EQ45" s="136"/>
      <c r="ER45" s="136"/>
      <c r="ES45" s="136"/>
      <c r="ET45" s="136"/>
      <c r="EU45" s="136"/>
      <c r="EV45" s="136"/>
      <c r="EW45" s="136"/>
      <c r="EX45" s="136"/>
      <c r="EY45" s="136"/>
      <c r="EZ45" s="136"/>
      <c r="FA45" s="136"/>
      <c r="FB45" s="136"/>
      <c r="FC45" s="136"/>
      <c r="FD45" s="136"/>
      <c r="FE45" s="136"/>
      <c r="FF45" s="136"/>
      <c r="FG45" s="136"/>
      <c r="FH45" s="136"/>
      <c r="FI45" s="136"/>
      <c r="FJ45" s="136"/>
      <c r="FK45" s="136"/>
      <c r="FL45" s="136"/>
      <c r="FM45" s="136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B45" s="136"/>
      <c r="HC45" s="136"/>
      <c r="HD45" s="136"/>
      <c r="HE45" s="136"/>
      <c r="HF45" s="136"/>
      <c r="HG45" s="136"/>
      <c r="HH45" s="136"/>
      <c r="HI45" s="136"/>
      <c r="HJ45" s="136"/>
      <c r="HK45" s="136"/>
      <c r="HL45" s="136"/>
      <c r="HM45" s="136"/>
      <c r="HN45" s="136"/>
      <c r="HO45" s="136"/>
      <c r="HP45" s="136"/>
      <c r="HQ45" s="136"/>
      <c r="HR45" s="136"/>
      <c r="HS45" s="136"/>
      <c r="HT45" s="136"/>
      <c r="HU45" s="136"/>
      <c r="HV45" s="136"/>
      <c r="HW45" s="136"/>
      <c r="HX45" s="136"/>
      <c r="HY45" s="136"/>
      <c r="HZ45" s="136"/>
      <c r="IA45" s="136"/>
      <c r="IB45" s="136"/>
      <c r="IC45" s="136"/>
      <c r="ID45" s="136"/>
      <c r="IE45" s="136"/>
      <c r="IF45" s="136"/>
      <c r="IG45" s="136"/>
      <c r="IH45" s="136"/>
      <c r="II45" s="136"/>
      <c r="IJ45" s="136"/>
      <c r="IK45" s="136"/>
      <c r="IL45" s="136"/>
      <c r="IM45" s="136"/>
      <c r="IN45" s="136"/>
      <c r="IO45" s="136"/>
      <c r="IP45" s="136"/>
      <c r="IQ45" s="136"/>
      <c r="IR45" s="136"/>
      <c r="IS45" s="136"/>
      <c r="IT45" s="136"/>
      <c r="IU45" s="136"/>
      <c r="IV45" s="136"/>
      <c r="IW45" s="136"/>
    </row>
    <row r="46" customFormat="false" ht="6.95" hidden="false" customHeight="true" outlineLevel="0" collapsed="false">
      <c r="A46" s="171"/>
      <c r="B46" s="171"/>
      <c r="C46" s="171"/>
      <c r="D46" s="172"/>
      <c r="E46" s="171"/>
      <c r="F46" s="172"/>
      <c r="G46" s="171"/>
      <c r="H46" s="172"/>
      <c r="I46" s="171"/>
      <c r="J46" s="172"/>
      <c r="K46" s="171"/>
      <c r="L46" s="172"/>
      <c r="M46" s="171"/>
      <c r="N46" s="172"/>
      <c r="O46" s="171"/>
    </row>
    <row r="47" customFormat="false" ht="6.95" hidden="false" customHeight="true" outlineLevel="0" collapsed="false">
      <c r="A47" s="171"/>
      <c r="B47" s="171"/>
      <c r="C47" s="171"/>
      <c r="D47" s="172"/>
      <c r="E47" s="171"/>
      <c r="F47" s="172"/>
      <c r="G47" s="171"/>
      <c r="H47" s="172"/>
      <c r="I47" s="171"/>
      <c r="J47" s="172"/>
      <c r="K47" s="171"/>
      <c r="L47" s="172"/>
      <c r="M47" s="171"/>
      <c r="N47" s="172"/>
      <c r="O47" s="171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173" width="40.62"/>
    <col collapsed="false" customWidth="true" hidden="false" outlineLevel="0" max="2" min="2" style="173" width="2.62"/>
    <col collapsed="false" customWidth="true" hidden="false" outlineLevel="0" max="3" min="3" style="173" width="12.62"/>
    <col collapsed="false" customWidth="true" hidden="false" outlineLevel="0" max="4" min="4" style="173" width="1.62"/>
    <col collapsed="false" customWidth="true" hidden="false" outlineLevel="0" max="5" min="5" style="173" width="12.62"/>
    <col collapsed="false" customWidth="true" hidden="false" outlineLevel="0" max="6" min="6" style="173" width="1.62"/>
    <col collapsed="false" customWidth="true" hidden="false" outlineLevel="0" max="7" min="7" style="173" width="12.62"/>
    <col collapsed="false" customWidth="true" hidden="false" outlineLevel="0" max="8" min="8" style="173" width="1.62"/>
    <col collapsed="false" customWidth="true" hidden="false" outlineLevel="0" max="9" min="9" style="173" width="12.62"/>
    <col collapsed="false" customWidth="true" hidden="false" outlineLevel="0" max="10" min="10" style="173" width="1.62"/>
    <col collapsed="false" customWidth="true" hidden="false" outlineLevel="0" max="11" min="11" style="173" width="12.62"/>
    <col collapsed="false" customWidth="true" hidden="false" outlineLevel="0" max="12" min="12" style="173" width="1.62"/>
    <col collapsed="false" customWidth="true" hidden="false" outlineLevel="0" max="13" min="13" style="173" width="12.62"/>
    <col collapsed="false" customWidth="true" hidden="false" outlineLevel="0" max="14" min="14" style="173" width="1.62"/>
    <col collapsed="false" customWidth="true" hidden="false" outlineLevel="0" max="15" min="15" style="173" width="12.62"/>
    <col collapsed="false" customWidth="true" hidden="false" outlineLevel="0" max="16" min="16" style="173" width="1.62"/>
    <col collapsed="false" customWidth="true" hidden="false" outlineLevel="0" max="17" min="17" style="173" width="12.62"/>
    <col collapsed="false" customWidth="true" hidden="false" outlineLevel="0" max="18" min="18" style="173" width="1.62"/>
    <col collapsed="false" customWidth="true" hidden="false" outlineLevel="0" max="19" min="19" style="173" width="12.62"/>
    <col collapsed="false" customWidth="true" hidden="false" outlineLevel="0" max="20" min="20" style="173" width="1.62"/>
    <col collapsed="false" customWidth="false" hidden="false" outlineLevel="0" max="257" min="21" style="173" width="20.24"/>
  </cols>
  <sheetData>
    <row r="1" customFormat="false" ht="15" hidden="false" customHeight="true" outlineLevel="0" collapsed="false">
      <c r="A1" s="174" t="s">
        <v>0</v>
      </c>
    </row>
    <row r="2" customFormat="false" ht="15" hidden="false" customHeight="true" outlineLevel="0" collapsed="false">
      <c r="A2" s="3" t="s">
        <v>227</v>
      </c>
      <c r="C2" s="175"/>
    </row>
    <row r="3" customFormat="false" ht="15" hidden="false" customHeight="true" outlineLevel="0" collapsed="false">
      <c r="A3" s="3" t="s">
        <v>204</v>
      </c>
      <c r="C3" s="175"/>
    </row>
    <row r="4" customFormat="false" ht="15" hidden="false" customHeight="true" outlineLevel="0" collapsed="false">
      <c r="A4" s="174" t="s">
        <v>228</v>
      </c>
    </row>
    <row r="5" customFormat="false" ht="15" hidden="false" customHeight="true" outlineLevel="0" collapsed="false">
      <c r="A5" s="8" t="str">
        <f aca="false">'ELIST.XLS'!A5</f>
        <v>FOR THE 6 MONTHS ENDED 06-30-2001</v>
      </c>
    </row>
    <row r="6" customFormat="false" ht="15" hidden="false" customHeight="true" outlineLevel="0" collapsed="false"/>
    <row r="7" customFormat="false" ht="15" hidden="false" customHeight="true" outlineLevel="0" collapsed="false">
      <c r="A7" s="3" t="s">
        <v>229</v>
      </c>
      <c r="S7" s="176" t="str">
        <f aca="false">A2</f>
        <v>COMPANY # </v>
      </c>
    </row>
    <row r="8" customFormat="false" ht="15" hidden="false" customHeight="true" outlineLevel="0" collapsed="false">
      <c r="A8" s="174" t="s">
        <v>230</v>
      </c>
      <c r="S8" s="177" t="s">
        <v>231</v>
      </c>
    </row>
    <row r="9" customFormat="false" ht="15" hidden="false" customHeight="true" outlineLevel="0" collapsed="false">
      <c r="A9" s="108"/>
      <c r="B9" s="109"/>
      <c r="C9" s="110" t="s">
        <v>232</v>
      </c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11"/>
    </row>
    <row r="10" customFormat="false" ht="15" hidden="false" customHeight="true" outlineLevel="0" collapsed="false">
      <c r="A10" s="112"/>
      <c r="B10" s="113"/>
      <c r="C10" s="114" t="s">
        <v>75</v>
      </c>
      <c r="D10" s="113"/>
      <c r="E10" s="115" t="s">
        <v>76</v>
      </c>
      <c r="F10" s="113"/>
      <c r="G10" s="115" t="s">
        <v>233</v>
      </c>
      <c r="H10" s="113"/>
      <c r="I10" s="115" t="s">
        <v>76</v>
      </c>
      <c r="J10" s="113"/>
      <c r="K10" s="115" t="s">
        <v>234</v>
      </c>
      <c r="L10" s="113"/>
      <c r="M10" s="115" t="s">
        <v>76</v>
      </c>
      <c r="N10" s="113"/>
      <c r="O10" s="115" t="s">
        <v>235</v>
      </c>
      <c r="P10" s="113"/>
      <c r="Q10" s="115" t="s">
        <v>76</v>
      </c>
      <c r="R10" s="113"/>
      <c r="S10" s="116" t="s">
        <v>236</v>
      </c>
    </row>
    <row r="11" customFormat="false" ht="15" hidden="false" customHeight="true" outlineLevel="0" collapsed="false">
      <c r="A11" s="118" t="s">
        <v>81</v>
      </c>
      <c r="B11" s="113"/>
      <c r="C11" s="115" t="s">
        <v>82</v>
      </c>
      <c r="D11" s="113"/>
      <c r="E11" s="115" t="s">
        <v>83</v>
      </c>
      <c r="F11" s="113"/>
      <c r="G11" s="115" t="s">
        <v>82</v>
      </c>
      <c r="H11" s="113"/>
      <c r="I11" s="114" t="s">
        <v>83</v>
      </c>
      <c r="J11" s="119"/>
      <c r="K11" s="115" t="s">
        <v>82</v>
      </c>
      <c r="L11" s="113"/>
      <c r="M11" s="114" t="s">
        <v>83</v>
      </c>
      <c r="N11" s="113"/>
      <c r="O11" s="115" t="s">
        <v>82</v>
      </c>
      <c r="P11" s="113"/>
      <c r="Q11" s="114" t="s">
        <v>83</v>
      </c>
      <c r="R11" s="113"/>
      <c r="S11" s="120" t="s">
        <v>82</v>
      </c>
    </row>
    <row r="12" customFormat="false" ht="15" hidden="false" customHeight="true" outlineLevel="0" collapsed="false">
      <c r="A12" s="121"/>
      <c r="B12" s="122"/>
      <c r="C12" s="123" t="s">
        <v>84</v>
      </c>
      <c r="D12" s="123"/>
      <c r="E12" s="123" t="s">
        <v>84</v>
      </c>
      <c r="F12" s="122"/>
      <c r="G12" s="123" t="s">
        <v>84</v>
      </c>
      <c r="H12" s="122"/>
      <c r="I12" s="123" t="s">
        <v>84</v>
      </c>
      <c r="J12" s="122"/>
      <c r="K12" s="123" t="s">
        <v>84</v>
      </c>
      <c r="L12" s="122"/>
      <c r="M12" s="123" t="s">
        <v>84</v>
      </c>
      <c r="N12" s="122"/>
      <c r="O12" s="123" t="s">
        <v>84</v>
      </c>
      <c r="P12" s="122"/>
      <c r="Q12" s="123" t="s">
        <v>84</v>
      </c>
      <c r="R12" s="122"/>
      <c r="S12" s="124" t="s">
        <v>84</v>
      </c>
    </row>
    <row r="13" customFormat="false" ht="15" hidden="false" customHeight="true" outlineLevel="0" collapsed="false">
      <c r="A13" s="25" t="s">
        <v>85</v>
      </c>
      <c r="B13" s="113"/>
      <c r="C13" s="115"/>
      <c r="D13" s="115"/>
      <c r="E13" s="115"/>
      <c r="F13" s="113"/>
      <c r="G13" s="115"/>
      <c r="H13" s="113"/>
      <c r="I13" s="115"/>
      <c r="J13" s="113"/>
      <c r="K13" s="115"/>
      <c r="L13" s="113"/>
      <c r="M13" s="115"/>
      <c r="N13" s="113"/>
      <c r="O13" s="115"/>
      <c r="P13" s="113"/>
      <c r="Q13" s="115"/>
      <c r="R13" s="113"/>
      <c r="S13" s="115"/>
    </row>
    <row r="14" customFormat="false" ht="15" hidden="false" customHeight="true" outlineLevel="0" collapsed="false">
      <c r="A14" s="25" t="s">
        <v>86</v>
      </c>
      <c r="B14" s="113"/>
      <c r="C14" s="115"/>
      <c r="D14" s="115"/>
      <c r="E14" s="115"/>
      <c r="F14" s="113"/>
      <c r="G14" s="115"/>
      <c r="H14" s="113"/>
      <c r="I14" s="115"/>
      <c r="J14" s="113"/>
      <c r="K14" s="115"/>
      <c r="L14" s="113"/>
      <c r="M14" s="115"/>
      <c r="N14" s="113"/>
      <c r="O14" s="115"/>
      <c r="P14" s="113"/>
      <c r="Q14" s="115"/>
      <c r="R14" s="113"/>
      <c r="S14" s="115"/>
    </row>
    <row r="15" customFormat="false" ht="24.95" hidden="false" customHeight="true" outlineLevel="0" collapsed="false">
      <c r="A15" s="178" t="s">
        <v>237</v>
      </c>
      <c r="C15" s="178"/>
      <c r="D15" s="179"/>
      <c r="E15" s="178"/>
      <c r="F15" s="179"/>
      <c r="G15" s="178" t="n">
        <f aca="false">SUM(C15:E15)</f>
        <v>0</v>
      </c>
      <c r="H15" s="179"/>
      <c r="I15" s="178"/>
      <c r="J15" s="179"/>
      <c r="K15" s="178" t="n">
        <f aca="false">SUM(G15:I15)</f>
        <v>0</v>
      </c>
      <c r="L15" s="179"/>
      <c r="M15" s="178"/>
      <c r="N15" s="179"/>
      <c r="O15" s="178" t="n">
        <f aca="false">SUM(K15:M15)</f>
        <v>0</v>
      </c>
      <c r="P15" s="179"/>
      <c r="Q15" s="178"/>
      <c r="R15" s="179"/>
      <c r="S15" s="178" t="n">
        <f aca="false">SUM(O15:Q15)</f>
        <v>0</v>
      </c>
    </row>
    <row r="16" customFormat="false" ht="24.95" hidden="false" customHeight="true" outlineLevel="0" collapsed="false">
      <c r="A16" s="178"/>
      <c r="C16" s="178"/>
      <c r="D16" s="179"/>
      <c r="E16" s="178"/>
      <c r="F16" s="179"/>
      <c r="G16" s="178" t="n">
        <f aca="false">SUM(C16:E16)</f>
        <v>0</v>
      </c>
      <c r="H16" s="179"/>
      <c r="I16" s="178"/>
      <c r="J16" s="179"/>
      <c r="K16" s="178" t="n">
        <f aca="false">SUM(G16:I16)</f>
        <v>0</v>
      </c>
      <c r="L16" s="179"/>
      <c r="M16" s="178"/>
      <c r="N16" s="179"/>
      <c r="O16" s="178" t="n">
        <f aca="false">SUM(K16:M16)</f>
        <v>0</v>
      </c>
      <c r="P16" s="179"/>
      <c r="Q16" s="178"/>
      <c r="R16" s="179"/>
      <c r="S16" s="178" t="n">
        <f aca="false">SUM(O16:Q16)</f>
        <v>0</v>
      </c>
    </row>
    <row r="17" customFormat="false" ht="24.95" hidden="false" customHeight="true" outlineLevel="0" collapsed="false">
      <c r="A17" s="178"/>
      <c r="C17" s="178"/>
      <c r="D17" s="179"/>
      <c r="E17" s="178"/>
      <c r="F17" s="179"/>
      <c r="G17" s="178" t="n">
        <f aca="false">SUM(C17:E17)</f>
        <v>0</v>
      </c>
      <c r="H17" s="179"/>
      <c r="I17" s="178"/>
      <c r="J17" s="179"/>
      <c r="K17" s="178" t="n">
        <f aca="false">SUM(G17:I17)</f>
        <v>0</v>
      </c>
      <c r="L17" s="179"/>
      <c r="M17" s="178"/>
      <c r="N17" s="179"/>
      <c r="O17" s="178" t="n">
        <f aca="false">SUM(K17:M17)</f>
        <v>0</v>
      </c>
      <c r="P17" s="179"/>
      <c r="Q17" s="178"/>
      <c r="R17" s="179"/>
      <c r="S17" s="178" t="n">
        <f aca="false">SUM(O17:Q17)</f>
        <v>0</v>
      </c>
    </row>
    <row r="18" customFormat="false" ht="24.95" hidden="false" customHeight="true" outlineLevel="0" collapsed="false">
      <c r="A18" s="178"/>
      <c r="C18" s="178"/>
      <c r="D18" s="179"/>
      <c r="E18" s="178"/>
      <c r="F18" s="179"/>
      <c r="G18" s="178" t="n">
        <f aca="false">SUM(C18:E18)</f>
        <v>0</v>
      </c>
      <c r="H18" s="179"/>
      <c r="I18" s="178"/>
      <c r="J18" s="179"/>
      <c r="K18" s="178" t="n">
        <f aca="false">SUM(G18:I18)</f>
        <v>0</v>
      </c>
      <c r="L18" s="179"/>
      <c r="M18" s="178"/>
      <c r="N18" s="179"/>
      <c r="O18" s="178" t="n">
        <f aca="false">SUM(K18:M18)</f>
        <v>0</v>
      </c>
      <c r="P18" s="179"/>
      <c r="Q18" s="178"/>
      <c r="R18" s="179"/>
      <c r="S18" s="178" t="n">
        <f aca="false">SUM(O18:Q18)</f>
        <v>0</v>
      </c>
    </row>
    <row r="19" customFormat="false" ht="24.95" hidden="false" customHeight="true" outlineLevel="0" collapsed="false">
      <c r="A19" s="178"/>
      <c r="C19" s="178"/>
      <c r="D19" s="179"/>
      <c r="E19" s="178"/>
      <c r="F19" s="179"/>
      <c r="G19" s="178" t="n">
        <f aca="false">SUM(C19:E19)</f>
        <v>0</v>
      </c>
      <c r="H19" s="179"/>
      <c r="I19" s="178"/>
      <c r="J19" s="179"/>
      <c r="K19" s="178" t="n">
        <f aca="false">SUM(G19:I19)</f>
        <v>0</v>
      </c>
      <c r="L19" s="179"/>
      <c r="M19" s="178"/>
      <c r="N19" s="179"/>
      <c r="O19" s="178" t="n">
        <f aca="false">SUM(K19:M19)</f>
        <v>0</v>
      </c>
      <c r="P19" s="179"/>
      <c r="Q19" s="178"/>
      <c r="R19" s="179"/>
      <c r="S19" s="178" t="n">
        <f aca="false">SUM(O19:Q19)</f>
        <v>0</v>
      </c>
    </row>
    <row r="20" customFormat="false" ht="24.95" hidden="false" customHeight="true" outlineLevel="0" collapsed="false">
      <c r="A20" s="178"/>
      <c r="C20" s="178"/>
      <c r="D20" s="179"/>
      <c r="E20" s="178"/>
      <c r="F20" s="179"/>
      <c r="G20" s="178" t="n">
        <f aca="false">SUM(C20:E20)</f>
        <v>0</v>
      </c>
      <c r="H20" s="179"/>
      <c r="I20" s="178"/>
      <c r="J20" s="179"/>
      <c r="K20" s="178" t="n">
        <f aca="false">SUM(G20:I20)</f>
        <v>0</v>
      </c>
      <c r="L20" s="179"/>
      <c r="M20" s="178"/>
      <c r="N20" s="179"/>
      <c r="O20" s="178" t="n">
        <f aca="false">SUM(K20:M20)</f>
        <v>0</v>
      </c>
      <c r="P20" s="179"/>
      <c r="Q20" s="178"/>
      <c r="R20" s="179"/>
      <c r="S20" s="178" t="n">
        <f aca="false">SUM(O20:Q20)</f>
        <v>0</v>
      </c>
    </row>
    <row r="21" customFormat="false" ht="24.95" hidden="false" customHeight="true" outlineLevel="0" collapsed="false">
      <c r="A21" s="178"/>
      <c r="C21" s="178"/>
      <c r="D21" s="179"/>
      <c r="E21" s="178"/>
      <c r="F21" s="179"/>
      <c r="G21" s="178" t="n">
        <f aca="false">SUM(C21:E21)</f>
        <v>0</v>
      </c>
      <c r="H21" s="179"/>
      <c r="I21" s="178"/>
      <c r="J21" s="179"/>
      <c r="K21" s="178" t="n">
        <f aca="false">SUM(G21:I21)</f>
        <v>0</v>
      </c>
      <c r="L21" s="179"/>
      <c r="M21" s="178"/>
      <c r="N21" s="179"/>
      <c r="O21" s="178" t="n">
        <f aca="false">SUM(K21:M21)</f>
        <v>0</v>
      </c>
      <c r="P21" s="179"/>
      <c r="Q21" s="178"/>
      <c r="R21" s="179"/>
      <c r="S21" s="178" t="n">
        <f aca="false">SUM(O21:Q21)</f>
        <v>0</v>
      </c>
    </row>
    <row r="22" customFormat="false" ht="24.95" hidden="false" customHeight="true" outlineLevel="0" collapsed="false">
      <c r="A22" s="178"/>
      <c r="C22" s="178"/>
      <c r="D22" s="179"/>
      <c r="E22" s="178"/>
      <c r="F22" s="179"/>
      <c r="G22" s="178" t="n">
        <f aca="false">SUM(C22:E22)</f>
        <v>0</v>
      </c>
      <c r="H22" s="179"/>
      <c r="I22" s="178"/>
      <c r="J22" s="179"/>
      <c r="K22" s="178" t="n">
        <f aca="false">SUM(G22:I22)</f>
        <v>0</v>
      </c>
      <c r="L22" s="179"/>
      <c r="M22" s="178"/>
      <c r="N22" s="179"/>
      <c r="O22" s="178" t="n">
        <f aca="false">SUM(K22:M22)</f>
        <v>0</v>
      </c>
      <c r="P22" s="179"/>
      <c r="Q22" s="178"/>
      <c r="R22" s="179"/>
      <c r="S22" s="178" t="n">
        <f aca="false">SUM(O22:Q22)</f>
        <v>0</v>
      </c>
    </row>
    <row r="23" customFormat="false" ht="24.95" hidden="false" customHeight="true" outlineLevel="0" collapsed="false">
      <c r="A23" s="178"/>
      <c r="C23" s="178"/>
      <c r="D23" s="179"/>
      <c r="E23" s="178"/>
      <c r="F23" s="179"/>
      <c r="G23" s="178" t="n">
        <f aca="false">SUM(C23:E23)</f>
        <v>0</v>
      </c>
      <c r="H23" s="179"/>
      <c r="I23" s="178"/>
      <c r="J23" s="179"/>
      <c r="K23" s="178" t="n">
        <f aca="false">SUM(G23:I23)</f>
        <v>0</v>
      </c>
      <c r="L23" s="179"/>
      <c r="M23" s="178"/>
      <c r="N23" s="179"/>
      <c r="O23" s="178" t="n">
        <f aca="false">SUM(K23:M23)</f>
        <v>0</v>
      </c>
      <c r="P23" s="179"/>
      <c r="Q23" s="178"/>
      <c r="R23" s="179"/>
      <c r="S23" s="178" t="n">
        <f aca="false">SUM(O23:Q23)</f>
        <v>0</v>
      </c>
    </row>
    <row r="24" customFormat="false" ht="24.95" hidden="false" customHeight="true" outlineLevel="0" collapsed="false">
      <c r="A24" s="178"/>
      <c r="C24" s="178"/>
      <c r="D24" s="179"/>
      <c r="E24" s="178"/>
      <c r="F24" s="179"/>
      <c r="G24" s="178" t="n">
        <f aca="false">SUM(C24:E24)</f>
        <v>0</v>
      </c>
      <c r="H24" s="179"/>
      <c r="I24" s="178"/>
      <c r="J24" s="179"/>
      <c r="K24" s="178" t="n">
        <f aca="false">SUM(G24:I24)</f>
        <v>0</v>
      </c>
      <c r="L24" s="179"/>
      <c r="M24" s="178"/>
      <c r="N24" s="179"/>
      <c r="O24" s="178" t="n">
        <f aca="false">SUM(K24:M24)</f>
        <v>0</v>
      </c>
      <c r="P24" s="179"/>
      <c r="Q24" s="178"/>
      <c r="R24" s="179"/>
      <c r="S24" s="178" t="n">
        <f aca="false">SUM(O24:Q24)</f>
        <v>0</v>
      </c>
    </row>
    <row r="25" customFormat="false" ht="24.95" hidden="false" customHeight="true" outlineLevel="0" collapsed="false">
      <c r="A25" s="178"/>
      <c r="C25" s="178"/>
      <c r="D25" s="179"/>
      <c r="E25" s="178"/>
      <c r="F25" s="179"/>
      <c r="G25" s="178" t="n">
        <f aca="false">SUM(C25:E25)</f>
        <v>0</v>
      </c>
      <c r="H25" s="179"/>
      <c r="I25" s="178"/>
      <c r="J25" s="179"/>
      <c r="K25" s="178" t="n">
        <f aca="false">SUM(G25:I25)</f>
        <v>0</v>
      </c>
      <c r="L25" s="179"/>
      <c r="M25" s="178"/>
      <c r="N25" s="179"/>
      <c r="O25" s="178" t="n">
        <f aca="false">SUM(K25:M25)</f>
        <v>0</v>
      </c>
      <c r="P25" s="179"/>
      <c r="Q25" s="178"/>
      <c r="R25" s="179"/>
      <c r="S25" s="178" t="n">
        <f aca="false">SUM(O25:Q25)</f>
        <v>0</v>
      </c>
    </row>
    <row r="26" customFormat="false" ht="24.95" hidden="false" customHeight="true" outlineLevel="0" collapsed="false">
      <c r="A26" s="178"/>
      <c r="C26" s="178"/>
      <c r="D26" s="179"/>
      <c r="E26" s="178"/>
      <c r="F26" s="179"/>
      <c r="G26" s="178" t="n">
        <f aca="false">SUM(C26:E26)</f>
        <v>0</v>
      </c>
      <c r="H26" s="179"/>
      <c r="I26" s="178"/>
      <c r="J26" s="179"/>
      <c r="K26" s="178" t="n">
        <f aca="false">SUM(G26:I26)</f>
        <v>0</v>
      </c>
      <c r="L26" s="179"/>
      <c r="M26" s="178"/>
      <c r="N26" s="179"/>
      <c r="O26" s="178" t="n">
        <f aca="false">SUM(K26:M26)</f>
        <v>0</v>
      </c>
      <c r="P26" s="179"/>
      <c r="Q26" s="178"/>
      <c r="R26" s="179"/>
      <c r="S26" s="178" t="n">
        <f aca="false">SUM(O26:Q26)</f>
        <v>0</v>
      </c>
    </row>
    <row r="27" customFormat="false" ht="24.95" hidden="false" customHeight="true" outlineLevel="0" collapsed="false">
      <c r="A27" s="178"/>
      <c r="C27" s="178"/>
      <c r="D27" s="179"/>
      <c r="E27" s="178"/>
      <c r="F27" s="179"/>
      <c r="G27" s="178" t="n">
        <f aca="false">SUM(C27:E27)</f>
        <v>0</v>
      </c>
      <c r="H27" s="179"/>
      <c r="I27" s="178"/>
      <c r="J27" s="179"/>
      <c r="K27" s="178" t="n">
        <f aca="false">SUM(G27:I27)</f>
        <v>0</v>
      </c>
      <c r="L27" s="179"/>
      <c r="M27" s="178"/>
      <c r="N27" s="179"/>
      <c r="O27" s="178" t="n">
        <f aca="false">SUM(K27:M27)</f>
        <v>0</v>
      </c>
      <c r="P27" s="179"/>
      <c r="Q27" s="178"/>
      <c r="R27" s="179"/>
      <c r="S27" s="178" t="n">
        <f aca="false">SUM(O27:Q27)</f>
        <v>0</v>
      </c>
    </row>
    <row r="28" customFormat="false" ht="24.95" hidden="false" customHeight="true" outlineLevel="0" collapsed="false">
      <c r="A28" s="178"/>
      <c r="C28" s="178"/>
      <c r="D28" s="179"/>
      <c r="E28" s="178"/>
      <c r="F28" s="179"/>
      <c r="G28" s="178" t="n">
        <f aca="false">SUM(C28:E28)</f>
        <v>0</v>
      </c>
      <c r="H28" s="179"/>
      <c r="I28" s="178"/>
      <c r="J28" s="179"/>
      <c r="K28" s="178" t="n">
        <f aca="false">SUM(G28:I28)</f>
        <v>0</v>
      </c>
      <c r="L28" s="179"/>
      <c r="M28" s="178"/>
      <c r="N28" s="179"/>
      <c r="O28" s="178" t="n">
        <f aca="false">SUM(K28:M28)</f>
        <v>0</v>
      </c>
      <c r="P28" s="179"/>
      <c r="Q28" s="178"/>
      <c r="R28" s="179"/>
      <c r="S28" s="178" t="n">
        <f aca="false">SUM(O28:Q28)</f>
        <v>0</v>
      </c>
    </row>
    <row r="29" customFormat="false" ht="24.95" hidden="false" customHeight="true" outlineLevel="0" collapsed="false">
      <c r="A29" s="178"/>
      <c r="C29" s="178"/>
      <c r="D29" s="179"/>
      <c r="E29" s="178"/>
      <c r="F29" s="179"/>
      <c r="G29" s="178" t="n">
        <f aca="false">SUM(C29:E29)</f>
        <v>0</v>
      </c>
      <c r="H29" s="179"/>
      <c r="I29" s="178"/>
      <c r="J29" s="179"/>
      <c r="K29" s="178" t="n">
        <f aca="false">SUM(G29:I29)</f>
        <v>0</v>
      </c>
      <c r="L29" s="179"/>
      <c r="M29" s="178"/>
      <c r="N29" s="179"/>
      <c r="O29" s="178" t="n">
        <f aca="false">SUM(K29:M29)</f>
        <v>0</v>
      </c>
      <c r="P29" s="179"/>
      <c r="Q29" s="178"/>
      <c r="R29" s="179"/>
      <c r="S29" s="178" t="n">
        <f aca="false">SUM(O29:Q29)</f>
        <v>0</v>
      </c>
    </row>
    <row r="30" customFormat="false" ht="24.95" hidden="false" customHeight="true" outlineLevel="0" collapsed="false">
      <c r="A30" s="178"/>
      <c r="C30" s="178"/>
      <c r="D30" s="179"/>
      <c r="E30" s="178"/>
      <c r="F30" s="179"/>
      <c r="G30" s="178" t="n">
        <f aca="false">SUM(C30:E30)</f>
        <v>0</v>
      </c>
      <c r="H30" s="179"/>
      <c r="I30" s="178"/>
      <c r="J30" s="179"/>
      <c r="K30" s="178" t="n">
        <f aca="false">SUM(G30:I30)</f>
        <v>0</v>
      </c>
      <c r="L30" s="179"/>
      <c r="M30" s="178"/>
      <c r="N30" s="179"/>
      <c r="O30" s="178" t="n">
        <f aca="false">SUM(K30:M30)</f>
        <v>0</v>
      </c>
      <c r="P30" s="179"/>
      <c r="Q30" s="178"/>
      <c r="R30" s="179"/>
      <c r="S30" s="178" t="n">
        <f aca="false">SUM(O30:Q30)</f>
        <v>0</v>
      </c>
    </row>
    <row r="31" customFormat="false" ht="24.95" hidden="false" customHeight="true" outlineLevel="0" collapsed="false">
      <c r="A31" s="178"/>
      <c r="C31" s="178"/>
      <c r="D31" s="179"/>
      <c r="E31" s="178"/>
      <c r="F31" s="179"/>
      <c r="G31" s="178" t="n">
        <f aca="false">SUM(C31:E31)</f>
        <v>0</v>
      </c>
      <c r="H31" s="179"/>
      <c r="I31" s="178"/>
      <c r="J31" s="179"/>
      <c r="K31" s="178" t="n">
        <f aca="false">SUM(G31:I31)</f>
        <v>0</v>
      </c>
      <c r="L31" s="179"/>
      <c r="M31" s="178"/>
      <c r="N31" s="179"/>
      <c r="O31" s="178" t="n">
        <f aca="false">SUM(K31:M31)</f>
        <v>0</v>
      </c>
      <c r="P31" s="179"/>
      <c r="Q31" s="178"/>
      <c r="R31" s="179"/>
      <c r="S31" s="178" t="n">
        <f aca="false">SUM(O31:Q31)</f>
        <v>0</v>
      </c>
    </row>
    <row r="32" customFormat="false" ht="24.95" hidden="false" customHeight="true" outlineLevel="0" collapsed="false">
      <c r="A32" s="178"/>
      <c r="C32" s="178"/>
      <c r="D32" s="179"/>
      <c r="E32" s="178"/>
      <c r="F32" s="179"/>
      <c r="G32" s="178" t="n">
        <f aca="false">SUM(C32:E32)</f>
        <v>0</v>
      </c>
      <c r="H32" s="179"/>
      <c r="I32" s="178"/>
      <c r="J32" s="179"/>
      <c r="K32" s="178" t="n">
        <f aca="false">SUM(G32:I32)</f>
        <v>0</v>
      </c>
      <c r="L32" s="179"/>
      <c r="M32" s="178"/>
      <c r="N32" s="179"/>
      <c r="O32" s="178" t="n">
        <f aca="false">SUM(K32:M32)</f>
        <v>0</v>
      </c>
      <c r="P32" s="179"/>
      <c r="Q32" s="178"/>
      <c r="R32" s="179"/>
      <c r="S32" s="178" t="n">
        <f aca="false">SUM(O32:Q32)</f>
        <v>0</v>
      </c>
    </row>
    <row r="33" customFormat="false" ht="24.95" hidden="false" customHeight="true" outlineLevel="0" collapsed="false">
      <c r="C33" s="176"/>
      <c r="D33" s="179"/>
      <c r="F33" s="179"/>
      <c r="H33" s="179"/>
      <c r="J33" s="179"/>
      <c r="L33" s="179"/>
      <c r="N33" s="179"/>
      <c r="P33" s="179"/>
      <c r="R33" s="179"/>
      <c r="S33" s="176" t="s">
        <v>212</v>
      </c>
    </row>
    <row r="34" customFormat="false" ht="24.95" hidden="false" customHeight="true" outlineLevel="0" collapsed="false">
      <c r="A34" s="177" t="s">
        <v>238</v>
      </c>
      <c r="B34" s="176" t="s">
        <v>212</v>
      </c>
      <c r="C34" s="180" t="n">
        <f aca="false">SUM(C15:C32)</f>
        <v>0</v>
      </c>
      <c r="D34" s="179"/>
      <c r="E34" s="180" t="n">
        <f aca="false">SUM(E15:E32)</f>
        <v>0</v>
      </c>
      <c r="F34" s="179"/>
      <c r="G34" s="180" t="n">
        <f aca="false">SUM(G15:G32)</f>
        <v>0</v>
      </c>
      <c r="H34" s="179"/>
      <c r="I34" s="180" t="n">
        <f aca="false">SUM(I15:I32)</f>
        <v>0</v>
      </c>
      <c r="J34" s="179"/>
      <c r="K34" s="180" t="n">
        <f aca="false">SUM(K15:K32)</f>
        <v>0</v>
      </c>
      <c r="L34" s="179"/>
      <c r="M34" s="180" t="n">
        <f aca="false">SUM(M15:M32)</f>
        <v>0</v>
      </c>
      <c r="N34" s="179"/>
      <c r="O34" s="180" t="n">
        <f aca="false">SUM(O15:O32)</f>
        <v>0</v>
      </c>
      <c r="P34" s="179"/>
      <c r="Q34" s="180" t="n">
        <f aca="false">SUM(Q15:Q32)</f>
        <v>0</v>
      </c>
      <c r="R34" s="179"/>
      <c r="S34" s="180" t="n">
        <f aca="false">SUM(S15:S32)</f>
        <v>0</v>
      </c>
      <c r="T34" s="176" t="s">
        <v>212</v>
      </c>
    </row>
    <row r="35" customFormat="false" ht="24.95" hidden="false" customHeight="true" outlineLevel="0" collapsed="false">
      <c r="A35" s="48" t="s">
        <v>239</v>
      </c>
    </row>
    <row r="36" customFormat="false" ht="15.75" hidden="false" customHeight="true" outlineLevel="0" collapsed="false">
      <c r="A36" s="48" t="s">
        <v>93</v>
      </c>
      <c r="S36" s="176" t="str">
        <f aca="false">S7</f>
        <v>COMPANY # </v>
      </c>
    </row>
    <row r="37" customFormat="false" ht="24.95" hidden="false" customHeight="true" outlineLevel="0" collapsed="false">
      <c r="S37" s="181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182" width="35.62"/>
    <col collapsed="false" customWidth="true" hidden="false" outlineLevel="0" max="2" min="2" style="182" width="2.62"/>
    <col collapsed="false" customWidth="true" hidden="false" outlineLevel="0" max="3" min="3" style="183" width="10.37"/>
    <col collapsed="false" customWidth="true" hidden="false" outlineLevel="0" max="4" min="4" style="182" width="1.62"/>
    <col collapsed="false" customWidth="false" hidden="false" outlineLevel="0" max="5" min="5" style="182" width="22.99"/>
    <col collapsed="false" customWidth="true" hidden="false" outlineLevel="0" max="6" min="6" style="182" width="1.62"/>
    <col collapsed="false" customWidth="false" hidden="false" outlineLevel="0" max="7" min="7" style="182" width="22.99"/>
    <col collapsed="false" customWidth="true" hidden="false" outlineLevel="0" max="8" min="8" style="182" width="1.62"/>
    <col collapsed="false" customWidth="false" hidden="false" outlineLevel="0" max="9" min="9" style="182" width="22.99"/>
    <col collapsed="false" customWidth="true" hidden="false" outlineLevel="0" max="10" min="10" style="182" width="1.62"/>
    <col collapsed="false" customWidth="false" hidden="false" outlineLevel="0" max="11" min="11" style="182" width="22.99"/>
    <col collapsed="false" customWidth="true" hidden="false" outlineLevel="0" max="12" min="12" style="182" width="1.62"/>
    <col collapsed="false" customWidth="false" hidden="false" outlineLevel="0" max="13" min="13" style="182" width="22.99"/>
    <col collapsed="false" customWidth="true" hidden="false" outlineLevel="0" max="14" min="14" style="182" width="1.62"/>
    <col collapsed="false" customWidth="false" hidden="false" outlineLevel="0" max="15" min="15" style="182" width="22.99"/>
    <col collapsed="false" customWidth="true" hidden="false" outlineLevel="0" max="16" min="16" style="182" width="0.86"/>
    <col collapsed="false" customWidth="false" hidden="false" outlineLevel="0" max="17" min="17" style="182" width="22.99"/>
    <col collapsed="false" customWidth="true" hidden="false" outlineLevel="0" max="18" min="18" style="182" width="1.62"/>
    <col collapsed="false" customWidth="false" hidden="false" outlineLevel="0" max="19" min="19" style="182" width="22.99"/>
    <col collapsed="false" customWidth="true" hidden="false" outlineLevel="0" max="20" min="20" style="182" width="3.62"/>
    <col collapsed="false" customWidth="false" hidden="false" outlineLevel="0" max="257" min="21" style="182" width="22.99"/>
  </cols>
  <sheetData>
    <row r="1" customFormat="false" ht="12.75" hidden="false" customHeight="false" outlineLevel="0" collapsed="false">
      <c r="A1" s="184" t="s">
        <v>0</v>
      </c>
      <c r="B1" s="185"/>
      <c r="C1" s="186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</row>
    <row r="2" customFormat="false" ht="12.75" hidden="false" customHeight="false" outlineLevel="0" collapsed="false">
      <c r="A2" s="187" t="s">
        <v>227</v>
      </c>
      <c r="B2" s="185"/>
      <c r="C2" s="186"/>
      <c r="D2" s="185"/>
      <c r="E2" s="188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customFormat="false" ht="12.75" hidden="false" customHeight="false" outlineLevel="0" collapsed="false">
      <c r="A3" s="187" t="s">
        <v>204</v>
      </c>
      <c r="B3" s="185"/>
      <c r="C3" s="186"/>
      <c r="D3" s="185"/>
      <c r="E3" s="188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</row>
    <row r="4" customFormat="false" ht="12.75" hidden="false" customHeight="false" outlineLevel="0" collapsed="false">
      <c r="A4" s="184" t="s">
        <v>240</v>
      </c>
      <c r="B4" s="185"/>
      <c r="C4" s="186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</row>
    <row r="5" customFormat="false" ht="12.75" hidden="false" customHeight="false" outlineLevel="0" collapsed="false">
      <c r="A5" s="8" t="s">
        <v>241</v>
      </c>
      <c r="B5" s="185"/>
      <c r="C5" s="186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</row>
    <row r="7" customFormat="false" ht="12.75" hidden="false" customHeight="false" outlineLevel="0" collapsed="false">
      <c r="A7" s="189" t="s">
        <v>229</v>
      </c>
      <c r="B7" s="185"/>
      <c r="C7" s="186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90" t="str">
        <f aca="false">A2</f>
        <v>COMPANY # </v>
      </c>
    </row>
    <row r="8" customFormat="false" ht="13.5" hidden="false" customHeight="false" outlineLevel="0" collapsed="false">
      <c r="A8" s="184" t="s">
        <v>230</v>
      </c>
      <c r="B8" s="185"/>
      <c r="C8" s="186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90" t="s">
        <v>242</v>
      </c>
    </row>
    <row r="9" customFormat="false" ht="13.5" hidden="false" customHeight="false" outlineLevel="0" collapsed="false">
      <c r="A9" s="191"/>
      <c r="B9" s="192"/>
      <c r="C9" s="193" t="s">
        <v>243</v>
      </c>
      <c r="D9" s="194"/>
      <c r="E9" s="195" t="s">
        <v>102</v>
      </c>
      <c r="F9" s="194"/>
      <c r="G9" s="195" t="s">
        <v>244</v>
      </c>
      <c r="H9" s="196"/>
      <c r="I9" s="197" t="s">
        <v>245</v>
      </c>
      <c r="J9" s="197"/>
      <c r="K9" s="197"/>
      <c r="L9" s="197"/>
      <c r="M9" s="197"/>
      <c r="N9" s="198"/>
      <c r="O9" s="197" t="s">
        <v>246</v>
      </c>
      <c r="P9" s="197"/>
      <c r="Q9" s="197"/>
      <c r="R9" s="198"/>
      <c r="S9" s="195" t="s">
        <v>104</v>
      </c>
      <c r="T9" s="198"/>
      <c r="U9" s="199"/>
    </row>
    <row r="10" customFormat="false" ht="12.75" hidden="false" customHeight="false" outlineLevel="0" collapsed="false">
      <c r="A10" s="200" t="s">
        <v>247</v>
      </c>
      <c r="B10" s="192"/>
      <c r="C10" s="201" t="s">
        <v>248</v>
      </c>
      <c r="D10" s="194"/>
      <c r="E10" s="202" t="s">
        <v>249</v>
      </c>
      <c r="F10" s="194"/>
      <c r="G10" s="202" t="s">
        <v>250</v>
      </c>
      <c r="H10" s="198"/>
      <c r="I10" s="203"/>
      <c r="J10" s="198"/>
      <c r="K10" s="204"/>
      <c r="L10" s="198"/>
      <c r="M10" s="205" t="s">
        <v>62</v>
      </c>
      <c r="N10" s="198"/>
      <c r="O10" s="205"/>
      <c r="P10" s="204"/>
      <c r="Q10" s="206"/>
      <c r="R10" s="204"/>
      <c r="S10" s="202" t="s">
        <v>251</v>
      </c>
      <c r="T10" s="198"/>
      <c r="U10" s="207"/>
    </row>
    <row r="11" customFormat="false" ht="13.5" hidden="false" customHeight="false" outlineLevel="0" collapsed="false">
      <c r="A11" s="208" t="s">
        <v>252</v>
      </c>
      <c r="B11" s="192"/>
      <c r="C11" s="209" t="s">
        <v>253</v>
      </c>
      <c r="D11" s="194"/>
      <c r="E11" s="210" t="s">
        <v>254</v>
      </c>
      <c r="F11" s="194"/>
      <c r="G11" s="210" t="s">
        <v>255</v>
      </c>
      <c r="H11" s="198"/>
      <c r="I11" s="210" t="s">
        <v>256</v>
      </c>
      <c r="J11" s="211"/>
      <c r="K11" s="212" t="s">
        <v>257</v>
      </c>
      <c r="L11" s="211"/>
      <c r="M11" s="210" t="s">
        <v>258</v>
      </c>
      <c r="N11" s="198"/>
      <c r="O11" s="210" t="s">
        <v>259</v>
      </c>
      <c r="P11" s="213"/>
      <c r="Q11" s="214" t="s">
        <v>81</v>
      </c>
      <c r="R11" s="204"/>
      <c r="S11" s="210" t="s">
        <v>254</v>
      </c>
      <c r="T11" s="198"/>
      <c r="U11" s="210" t="s">
        <v>105</v>
      </c>
    </row>
    <row r="12" customFormat="false" ht="12.75" hidden="false" customHeight="false" outlineLevel="0" collapsed="false">
      <c r="A12" s="25" t="s">
        <v>85</v>
      </c>
      <c r="B12" s="215"/>
      <c r="C12" s="216"/>
      <c r="D12" s="217"/>
      <c r="E12" s="185"/>
      <c r="F12" s="217"/>
      <c r="G12" s="185"/>
      <c r="H12" s="217"/>
      <c r="I12" s="185"/>
      <c r="J12" s="217"/>
      <c r="K12" s="185"/>
      <c r="L12" s="217"/>
      <c r="M12" s="185"/>
      <c r="N12" s="217"/>
      <c r="O12" s="217"/>
      <c r="P12" s="217"/>
      <c r="Q12" s="217"/>
      <c r="R12" s="217"/>
      <c r="S12" s="185"/>
      <c r="T12" s="185"/>
      <c r="U12" s="185"/>
    </row>
    <row r="13" customFormat="false" ht="12.75" hidden="false" customHeight="false" outlineLevel="0" collapsed="false">
      <c r="A13" s="25" t="s">
        <v>86</v>
      </c>
      <c r="B13" s="215"/>
      <c r="C13" s="216"/>
      <c r="D13" s="217"/>
      <c r="E13" s="185"/>
      <c r="F13" s="217"/>
      <c r="G13" s="188"/>
      <c r="H13" s="217"/>
      <c r="I13" s="188"/>
      <c r="J13" s="217"/>
      <c r="K13" s="188"/>
      <c r="L13" s="217"/>
      <c r="M13" s="188"/>
      <c r="N13" s="217"/>
      <c r="O13" s="217"/>
      <c r="P13" s="217"/>
      <c r="Q13" s="217"/>
      <c r="R13" s="218"/>
      <c r="S13" s="185"/>
      <c r="T13" s="185"/>
      <c r="U13" s="185"/>
    </row>
    <row r="14" customFormat="false" ht="23.25" hidden="false" customHeight="true" outlineLevel="0" collapsed="false">
      <c r="A14" s="219"/>
      <c r="B14" s="220"/>
      <c r="C14" s="221"/>
      <c r="D14" s="220"/>
      <c r="E14" s="219"/>
      <c r="F14" s="220"/>
      <c r="G14" s="219"/>
      <c r="H14" s="220"/>
      <c r="I14" s="219"/>
      <c r="J14" s="220"/>
      <c r="K14" s="219"/>
      <c r="L14" s="220"/>
      <c r="M14" s="219"/>
      <c r="N14" s="220"/>
      <c r="O14" s="219"/>
      <c r="P14" s="222"/>
      <c r="Q14" s="219"/>
      <c r="R14" s="218"/>
      <c r="S14" s="223" t="n">
        <f aca="false">SUM(E14:O14)</f>
        <v>0</v>
      </c>
      <c r="T14" s="185"/>
      <c r="U14" s="219"/>
    </row>
    <row r="15" customFormat="false" ht="23.25" hidden="false" customHeight="true" outlineLevel="0" collapsed="false">
      <c r="A15" s="219"/>
      <c r="B15" s="220"/>
      <c r="C15" s="221"/>
      <c r="D15" s="220"/>
      <c r="E15" s="219"/>
      <c r="F15" s="220"/>
      <c r="G15" s="219"/>
      <c r="H15" s="220"/>
      <c r="I15" s="219"/>
      <c r="J15" s="220"/>
      <c r="K15" s="219"/>
      <c r="L15" s="220"/>
      <c r="M15" s="219"/>
      <c r="N15" s="220"/>
      <c r="O15" s="219"/>
      <c r="P15" s="222"/>
      <c r="Q15" s="219"/>
      <c r="R15" s="218"/>
      <c r="S15" s="223" t="n">
        <f aca="false">SUM(E15:O15)</f>
        <v>0</v>
      </c>
      <c r="T15" s="185"/>
      <c r="U15" s="219"/>
    </row>
    <row r="16" customFormat="false" ht="23.25" hidden="false" customHeight="true" outlineLevel="0" collapsed="false">
      <c r="A16" s="219"/>
      <c r="B16" s="220"/>
      <c r="C16" s="221"/>
      <c r="D16" s="220"/>
      <c r="E16" s="219"/>
      <c r="F16" s="220"/>
      <c r="G16" s="219"/>
      <c r="H16" s="220"/>
      <c r="I16" s="219"/>
      <c r="J16" s="220"/>
      <c r="K16" s="219"/>
      <c r="L16" s="220"/>
      <c r="M16" s="219"/>
      <c r="N16" s="220"/>
      <c r="O16" s="219"/>
      <c r="P16" s="222"/>
      <c r="Q16" s="219"/>
      <c r="R16" s="218"/>
      <c r="S16" s="223" t="n">
        <f aca="false">SUM(E16:O16)</f>
        <v>0</v>
      </c>
      <c r="T16" s="185"/>
      <c r="U16" s="219"/>
    </row>
    <row r="17" customFormat="false" ht="23.25" hidden="false" customHeight="true" outlineLevel="0" collapsed="false">
      <c r="A17" s="219"/>
      <c r="B17" s="220"/>
      <c r="C17" s="221"/>
      <c r="D17" s="220"/>
      <c r="E17" s="219"/>
      <c r="F17" s="220"/>
      <c r="G17" s="219"/>
      <c r="H17" s="220"/>
      <c r="I17" s="219"/>
      <c r="J17" s="220"/>
      <c r="K17" s="219"/>
      <c r="L17" s="220"/>
      <c r="M17" s="219"/>
      <c r="N17" s="220"/>
      <c r="O17" s="219"/>
      <c r="P17" s="222"/>
      <c r="Q17" s="219"/>
      <c r="R17" s="218"/>
      <c r="S17" s="223" t="n">
        <f aca="false">SUM(E17:O17)</f>
        <v>0</v>
      </c>
      <c r="T17" s="185"/>
      <c r="U17" s="219"/>
    </row>
    <row r="18" customFormat="false" ht="23.25" hidden="false" customHeight="true" outlineLevel="0" collapsed="false">
      <c r="A18" s="219"/>
      <c r="B18" s="220"/>
      <c r="C18" s="221"/>
      <c r="D18" s="220"/>
      <c r="E18" s="219"/>
      <c r="F18" s="220"/>
      <c r="G18" s="219"/>
      <c r="H18" s="220"/>
      <c r="I18" s="219"/>
      <c r="J18" s="220"/>
      <c r="K18" s="219"/>
      <c r="L18" s="220"/>
      <c r="M18" s="219"/>
      <c r="N18" s="220"/>
      <c r="O18" s="219"/>
      <c r="P18" s="222"/>
      <c r="Q18" s="219"/>
      <c r="R18" s="218"/>
      <c r="S18" s="223" t="n">
        <f aca="false">SUM(E18:O18)</f>
        <v>0</v>
      </c>
      <c r="T18" s="185"/>
      <c r="U18" s="219"/>
    </row>
    <row r="19" customFormat="false" ht="23.25" hidden="false" customHeight="true" outlineLevel="0" collapsed="false">
      <c r="A19" s="219"/>
      <c r="B19" s="220"/>
      <c r="C19" s="221"/>
      <c r="D19" s="220"/>
      <c r="E19" s="219"/>
      <c r="F19" s="220"/>
      <c r="G19" s="219"/>
      <c r="H19" s="220"/>
      <c r="I19" s="219"/>
      <c r="J19" s="220"/>
      <c r="K19" s="219"/>
      <c r="L19" s="220"/>
      <c r="M19" s="219"/>
      <c r="N19" s="220"/>
      <c r="O19" s="219"/>
      <c r="P19" s="222"/>
      <c r="Q19" s="219"/>
      <c r="R19" s="218"/>
      <c r="S19" s="223" t="n">
        <f aca="false">SUM(E19:O19)</f>
        <v>0</v>
      </c>
      <c r="T19" s="185"/>
      <c r="U19" s="219"/>
    </row>
    <row r="20" customFormat="false" ht="23.25" hidden="false" customHeight="true" outlineLevel="0" collapsed="false">
      <c r="A20" s="219"/>
      <c r="B20" s="220"/>
      <c r="C20" s="221"/>
      <c r="D20" s="220"/>
      <c r="E20" s="219"/>
      <c r="F20" s="220"/>
      <c r="G20" s="219"/>
      <c r="H20" s="220"/>
      <c r="I20" s="219"/>
      <c r="J20" s="220"/>
      <c r="K20" s="219"/>
      <c r="L20" s="220"/>
      <c r="M20" s="219"/>
      <c r="N20" s="220"/>
      <c r="O20" s="219"/>
      <c r="P20" s="222"/>
      <c r="Q20" s="219"/>
      <c r="R20" s="218"/>
      <c r="S20" s="223" t="n">
        <f aca="false">SUM(E20:O20)</f>
        <v>0</v>
      </c>
      <c r="T20" s="185"/>
      <c r="U20" s="219"/>
    </row>
    <row r="21" customFormat="false" ht="23.25" hidden="false" customHeight="true" outlineLevel="0" collapsed="false">
      <c r="A21" s="219"/>
      <c r="B21" s="220"/>
      <c r="C21" s="221"/>
      <c r="D21" s="220"/>
      <c r="E21" s="219"/>
      <c r="F21" s="220"/>
      <c r="G21" s="219"/>
      <c r="H21" s="220"/>
      <c r="I21" s="219"/>
      <c r="J21" s="220"/>
      <c r="K21" s="219"/>
      <c r="L21" s="220"/>
      <c r="M21" s="219"/>
      <c r="N21" s="220"/>
      <c r="O21" s="219"/>
      <c r="P21" s="222"/>
      <c r="Q21" s="219"/>
      <c r="R21" s="218"/>
      <c r="S21" s="223" t="n">
        <f aca="false">SUM(E21:O21)</f>
        <v>0</v>
      </c>
      <c r="T21" s="185"/>
      <c r="U21" s="219"/>
    </row>
    <row r="22" customFormat="false" ht="23.25" hidden="false" customHeight="true" outlineLevel="0" collapsed="false">
      <c r="A22" s="219"/>
      <c r="B22" s="220"/>
      <c r="C22" s="221"/>
      <c r="D22" s="220"/>
      <c r="E22" s="219"/>
      <c r="F22" s="220"/>
      <c r="G22" s="219"/>
      <c r="H22" s="220"/>
      <c r="I22" s="219"/>
      <c r="J22" s="220"/>
      <c r="K22" s="219"/>
      <c r="L22" s="220"/>
      <c r="M22" s="219"/>
      <c r="N22" s="220"/>
      <c r="O22" s="219"/>
      <c r="P22" s="222"/>
      <c r="Q22" s="219"/>
      <c r="R22" s="218"/>
      <c r="S22" s="223" t="n">
        <f aca="false">SUM(E22:O22)</f>
        <v>0</v>
      </c>
      <c r="T22" s="185"/>
      <c r="U22" s="219"/>
    </row>
    <row r="23" customFormat="false" ht="23.25" hidden="false" customHeight="true" outlineLevel="0" collapsed="false">
      <c r="A23" s="219"/>
      <c r="B23" s="220"/>
      <c r="C23" s="221"/>
      <c r="D23" s="220"/>
      <c r="E23" s="219"/>
      <c r="F23" s="220"/>
      <c r="G23" s="219"/>
      <c r="H23" s="220"/>
      <c r="I23" s="219"/>
      <c r="J23" s="220"/>
      <c r="K23" s="219"/>
      <c r="L23" s="220"/>
      <c r="M23" s="219"/>
      <c r="N23" s="220"/>
      <c r="O23" s="219"/>
      <c r="P23" s="222"/>
      <c r="Q23" s="219"/>
      <c r="R23" s="218"/>
      <c r="S23" s="223" t="n">
        <f aca="false">SUM(E23:O23)</f>
        <v>0</v>
      </c>
      <c r="T23" s="185"/>
      <c r="U23" s="219"/>
    </row>
    <row r="24" customFormat="false" ht="23.25" hidden="false" customHeight="true" outlineLevel="0" collapsed="false">
      <c r="A24" s="219"/>
      <c r="B24" s="220"/>
      <c r="C24" s="221"/>
      <c r="D24" s="220"/>
      <c r="E24" s="219"/>
      <c r="F24" s="220"/>
      <c r="G24" s="219"/>
      <c r="H24" s="220"/>
      <c r="I24" s="219"/>
      <c r="J24" s="220"/>
      <c r="K24" s="219"/>
      <c r="L24" s="220"/>
      <c r="M24" s="219"/>
      <c r="N24" s="220"/>
      <c r="O24" s="219"/>
      <c r="P24" s="222"/>
      <c r="Q24" s="219"/>
      <c r="R24" s="218"/>
      <c r="S24" s="223" t="n">
        <f aca="false">SUM(E24:O24)</f>
        <v>0</v>
      </c>
      <c r="T24" s="185"/>
      <c r="U24" s="219"/>
    </row>
    <row r="25" customFormat="false" ht="23.25" hidden="false" customHeight="true" outlineLevel="0" collapsed="false">
      <c r="A25" s="219"/>
      <c r="B25" s="220"/>
      <c r="C25" s="221"/>
      <c r="D25" s="220"/>
      <c r="E25" s="219"/>
      <c r="F25" s="220"/>
      <c r="G25" s="219"/>
      <c r="H25" s="220"/>
      <c r="I25" s="219"/>
      <c r="J25" s="220"/>
      <c r="K25" s="219"/>
      <c r="L25" s="220"/>
      <c r="M25" s="219"/>
      <c r="N25" s="220"/>
      <c r="O25" s="219"/>
      <c r="P25" s="222"/>
      <c r="Q25" s="219"/>
      <c r="R25" s="218"/>
      <c r="S25" s="223" t="n">
        <f aca="false">SUM(E25:O25)</f>
        <v>0</v>
      </c>
      <c r="T25" s="185"/>
      <c r="U25" s="219"/>
    </row>
    <row r="26" customFormat="false" ht="23.25" hidden="false" customHeight="true" outlineLevel="0" collapsed="false">
      <c r="A26" s="219"/>
      <c r="B26" s="220"/>
      <c r="C26" s="221"/>
      <c r="D26" s="220"/>
      <c r="E26" s="219"/>
      <c r="F26" s="220"/>
      <c r="G26" s="219"/>
      <c r="H26" s="220"/>
      <c r="I26" s="219"/>
      <c r="J26" s="220"/>
      <c r="K26" s="219"/>
      <c r="L26" s="220"/>
      <c r="M26" s="219"/>
      <c r="N26" s="220"/>
      <c r="O26" s="219"/>
      <c r="P26" s="222"/>
      <c r="Q26" s="219"/>
      <c r="R26" s="218"/>
      <c r="S26" s="223" t="n">
        <f aca="false">SUM(E26:O26)</f>
        <v>0</v>
      </c>
      <c r="T26" s="185"/>
      <c r="U26" s="219"/>
    </row>
    <row r="27" customFormat="false" ht="23.25" hidden="false" customHeight="true" outlineLevel="0" collapsed="false">
      <c r="A27" s="219"/>
      <c r="B27" s="220"/>
      <c r="C27" s="221"/>
      <c r="D27" s="220"/>
      <c r="E27" s="219"/>
      <c r="F27" s="220"/>
      <c r="G27" s="219"/>
      <c r="H27" s="220"/>
      <c r="I27" s="219"/>
      <c r="J27" s="220"/>
      <c r="K27" s="219"/>
      <c r="L27" s="220"/>
      <c r="M27" s="219"/>
      <c r="N27" s="220"/>
      <c r="O27" s="219"/>
      <c r="P27" s="222"/>
      <c r="Q27" s="219"/>
      <c r="R27" s="218"/>
      <c r="S27" s="223" t="n">
        <f aca="false">SUM(E27:O27)</f>
        <v>0</v>
      </c>
      <c r="T27" s="185"/>
      <c r="U27" s="219"/>
    </row>
    <row r="28" customFormat="false" ht="23.25" hidden="false" customHeight="true" outlineLevel="0" collapsed="false">
      <c r="A28" s="219"/>
      <c r="B28" s="220"/>
      <c r="C28" s="221"/>
      <c r="D28" s="220"/>
      <c r="E28" s="219"/>
      <c r="F28" s="220"/>
      <c r="G28" s="219"/>
      <c r="H28" s="220"/>
      <c r="I28" s="219"/>
      <c r="J28" s="220"/>
      <c r="K28" s="219"/>
      <c r="L28" s="220"/>
      <c r="M28" s="219"/>
      <c r="N28" s="220"/>
      <c r="O28" s="219"/>
      <c r="P28" s="222"/>
      <c r="Q28" s="219"/>
      <c r="R28" s="218"/>
      <c r="S28" s="223" t="n">
        <f aca="false">SUM(E28:O28)</f>
        <v>0</v>
      </c>
      <c r="T28" s="185"/>
      <c r="U28" s="219"/>
    </row>
    <row r="29" customFormat="false" ht="23.25" hidden="false" customHeight="true" outlineLevel="0" collapsed="false">
      <c r="A29" s="219"/>
      <c r="B29" s="220"/>
      <c r="C29" s="221"/>
      <c r="D29" s="220"/>
      <c r="E29" s="219"/>
      <c r="F29" s="220"/>
      <c r="G29" s="219"/>
      <c r="H29" s="220"/>
      <c r="I29" s="219"/>
      <c r="J29" s="220"/>
      <c r="K29" s="219"/>
      <c r="L29" s="220"/>
      <c r="M29" s="219"/>
      <c r="N29" s="220"/>
      <c r="O29" s="219"/>
      <c r="P29" s="222"/>
      <c r="Q29" s="219"/>
      <c r="R29" s="218"/>
      <c r="S29" s="223" t="n">
        <f aca="false">SUM(E29:O29)</f>
        <v>0</v>
      </c>
      <c r="T29" s="185"/>
      <c r="U29" s="219"/>
    </row>
    <row r="30" customFormat="false" ht="23.25" hidden="false" customHeight="true" outlineLevel="0" collapsed="false">
      <c r="A30" s="219"/>
      <c r="B30" s="220"/>
      <c r="C30" s="221"/>
      <c r="D30" s="220"/>
      <c r="E30" s="219"/>
      <c r="F30" s="220"/>
      <c r="G30" s="219"/>
      <c r="H30" s="220"/>
      <c r="I30" s="219"/>
      <c r="J30" s="220"/>
      <c r="K30" s="219"/>
      <c r="L30" s="220"/>
      <c r="M30" s="219"/>
      <c r="N30" s="220"/>
      <c r="O30" s="219"/>
      <c r="P30" s="222"/>
      <c r="Q30" s="219"/>
      <c r="R30" s="218"/>
      <c r="S30" s="223" t="n">
        <f aca="false">SUM(E30:O30)</f>
        <v>0</v>
      </c>
      <c r="T30" s="185"/>
      <c r="U30" s="219"/>
    </row>
    <row r="31" customFormat="false" ht="23.25" hidden="false" customHeight="true" outlineLevel="0" collapsed="false">
      <c r="A31" s="219"/>
      <c r="B31" s="220"/>
      <c r="C31" s="221"/>
      <c r="D31" s="220"/>
      <c r="E31" s="219"/>
      <c r="F31" s="220"/>
      <c r="G31" s="219"/>
      <c r="H31" s="220"/>
      <c r="I31" s="219"/>
      <c r="J31" s="220"/>
      <c r="K31" s="219"/>
      <c r="L31" s="220"/>
      <c r="M31" s="219"/>
      <c r="N31" s="220"/>
      <c r="O31" s="219"/>
      <c r="P31" s="222"/>
      <c r="Q31" s="219"/>
      <c r="R31" s="218"/>
      <c r="S31" s="223" t="n">
        <f aca="false">SUM(E31:O31)</f>
        <v>0</v>
      </c>
      <c r="T31" s="185"/>
      <c r="U31" s="219"/>
    </row>
    <row r="32" customFormat="false" ht="23.25" hidden="false" customHeight="true" outlineLevel="0" collapsed="false">
      <c r="A32" s="219"/>
      <c r="B32" s="220"/>
      <c r="C32" s="221"/>
      <c r="D32" s="220"/>
      <c r="E32" s="219"/>
      <c r="F32" s="220"/>
      <c r="G32" s="219"/>
      <c r="H32" s="220"/>
      <c r="I32" s="219"/>
      <c r="J32" s="220"/>
      <c r="K32" s="219"/>
      <c r="L32" s="220"/>
      <c r="M32" s="219"/>
      <c r="N32" s="220"/>
      <c r="O32" s="219"/>
      <c r="P32" s="222"/>
      <c r="Q32" s="219"/>
      <c r="R32" s="218"/>
      <c r="S32" s="223" t="n">
        <f aca="false">SUM(E32:O32)</f>
        <v>0</v>
      </c>
      <c r="T32" s="185"/>
      <c r="U32" s="219"/>
    </row>
    <row r="33" customFormat="false" ht="23.25" hidden="false" customHeight="true" outlineLevel="0" collapsed="false">
      <c r="A33" s="219"/>
      <c r="B33" s="220"/>
      <c r="C33" s="221"/>
      <c r="D33" s="220"/>
      <c r="E33" s="219"/>
      <c r="F33" s="220"/>
      <c r="G33" s="219"/>
      <c r="H33" s="220"/>
      <c r="I33" s="219"/>
      <c r="J33" s="220"/>
      <c r="K33" s="219"/>
      <c r="L33" s="220"/>
      <c r="M33" s="219"/>
      <c r="N33" s="220"/>
      <c r="O33" s="219"/>
      <c r="P33" s="222"/>
      <c r="Q33" s="219"/>
      <c r="R33" s="218"/>
      <c r="S33" s="223" t="n">
        <f aca="false">SUM(E33:O33)</f>
        <v>0</v>
      </c>
      <c r="T33" s="185"/>
      <c r="U33" s="219"/>
    </row>
    <row r="34" customFormat="false" ht="23.25" hidden="false" customHeight="true" outlineLevel="0" collapsed="false">
      <c r="A34" s="219"/>
      <c r="B34" s="220"/>
      <c r="C34" s="221"/>
      <c r="D34" s="220"/>
      <c r="E34" s="219"/>
      <c r="F34" s="220"/>
      <c r="G34" s="219"/>
      <c r="H34" s="220"/>
      <c r="I34" s="219"/>
      <c r="J34" s="220"/>
      <c r="K34" s="219"/>
      <c r="L34" s="220"/>
      <c r="M34" s="219"/>
      <c r="N34" s="220"/>
      <c r="O34" s="219"/>
      <c r="P34" s="222"/>
      <c r="Q34" s="219"/>
      <c r="R34" s="218"/>
      <c r="S34" s="223" t="n">
        <f aca="false">SUM(E34:O34)</f>
        <v>0</v>
      </c>
      <c r="T34" s="185"/>
      <c r="U34" s="219"/>
    </row>
    <row r="35" customFormat="false" ht="23.25" hidden="false" customHeight="true" outlineLevel="0" collapsed="false">
      <c r="A35" s="219"/>
      <c r="B35" s="220"/>
      <c r="C35" s="221"/>
      <c r="D35" s="220"/>
      <c r="E35" s="219"/>
      <c r="F35" s="220"/>
      <c r="G35" s="219"/>
      <c r="H35" s="220"/>
      <c r="I35" s="219"/>
      <c r="J35" s="220"/>
      <c r="K35" s="219"/>
      <c r="L35" s="220"/>
      <c r="M35" s="219"/>
      <c r="N35" s="220"/>
      <c r="O35" s="219"/>
      <c r="P35" s="222"/>
      <c r="Q35" s="219"/>
      <c r="R35" s="218"/>
      <c r="S35" s="223" t="n">
        <f aca="false">SUM(E35:O35)</f>
        <v>0</v>
      </c>
      <c r="T35" s="185"/>
      <c r="U35" s="219"/>
    </row>
    <row r="36" customFormat="false" ht="12.75" hidden="false" customHeight="false" outlineLevel="0" collapsed="false">
      <c r="A36" s="185"/>
      <c r="B36" s="185"/>
      <c r="C36" s="216"/>
      <c r="D36" s="185"/>
      <c r="E36" s="218"/>
      <c r="F36" s="217"/>
      <c r="G36" s="218"/>
      <c r="H36" s="217"/>
      <c r="I36" s="185"/>
      <c r="J36" s="217"/>
      <c r="K36" s="185"/>
      <c r="L36" s="217"/>
      <c r="M36" s="185"/>
      <c r="N36" s="217"/>
      <c r="O36" s="185"/>
      <c r="P36" s="185"/>
      <c r="Q36" s="185"/>
      <c r="R36" s="218"/>
      <c r="S36" s="218"/>
      <c r="T36" s="185"/>
      <c r="U36" s="185"/>
    </row>
    <row r="37" customFormat="false" ht="12.75" hidden="false" customHeight="false" outlineLevel="0" collapsed="false">
      <c r="A37" s="185"/>
      <c r="B37" s="185"/>
      <c r="C37" s="216"/>
      <c r="D37" s="185"/>
      <c r="E37" s="131" t="s">
        <v>212</v>
      </c>
      <c r="F37" s="217"/>
      <c r="G37" s="131" t="s">
        <v>260</v>
      </c>
      <c r="H37" s="217"/>
      <c r="I37" s="185"/>
      <c r="J37" s="217"/>
      <c r="K37" s="185"/>
      <c r="L37" s="217"/>
      <c r="M37" s="185"/>
      <c r="N37" s="217"/>
      <c r="O37" s="185"/>
      <c r="P37" s="185"/>
      <c r="Q37" s="185"/>
      <c r="R37" s="218"/>
      <c r="S37" s="131" t="s">
        <v>212</v>
      </c>
      <c r="T37" s="185"/>
      <c r="U37" s="185"/>
    </row>
    <row r="38" customFormat="false" ht="13.5" hidden="false" customHeight="false" outlineLevel="0" collapsed="false">
      <c r="A38" s="131" t="s">
        <v>261</v>
      </c>
      <c r="B38" s="185"/>
      <c r="C38" s="216"/>
      <c r="D38" s="185"/>
      <c r="E38" s="224" t="n">
        <f aca="false">SUM(E12:E35)</f>
        <v>0</v>
      </c>
      <c r="F38" s="225"/>
      <c r="G38" s="224" t="n">
        <f aca="false">SUM(G12:G35)</f>
        <v>0</v>
      </c>
      <c r="H38" s="225"/>
      <c r="I38" s="224" t="n">
        <f aca="false">SUM(I12:I35)</f>
        <v>0</v>
      </c>
      <c r="J38" s="225"/>
      <c r="K38" s="224" t="n">
        <f aca="false">SUM(K12:K35)</f>
        <v>0</v>
      </c>
      <c r="L38" s="225"/>
      <c r="M38" s="224" t="n">
        <f aca="false">SUM(M12:M35)</f>
        <v>0</v>
      </c>
      <c r="N38" s="225"/>
      <c r="O38" s="224" t="n">
        <f aca="false">SUM(O12:O35)</f>
        <v>0</v>
      </c>
      <c r="P38" s="198"/>
      <c r="Q38" s="198"/>
      <c r="R38" s="218"/>
      <c r="S38" s="224" t="n">
        <f aca="false">SUM(E38:O38)</f>
        <v>0</v>
      </c>
      <c r="T38" s="185"/>
      <c r="U38" s="185"/>
    </row>
    <row r="39" customFormat="false" ht="13.5" hidden="false" customHeight="false" outlineLevel="0" collapsed="false">
      <c r="A39" s="215"/>
      <c r="B39" s="185"/>
      <c r="C39" s="216"/>
      <c r="D39" s="185"/>
      <c r="E39" s="185"/>
      <c r="F39" s="217"/>
      <c r="G39" s="185"/>
      <c r="H39" s="217"/>
      <c r="I39" s="185"/>
      <c r="J39" s="217"/>
      <c r="K39" s="185"/>
      <c r="L39" s="217"/>
      <c r="M39" s="185"/>
      <c r="N39" s="217"/>
      <c r="O39" s="185"/>
      <c r="P39" s="185"/>
      <c r="Q39" s="185"/>
      <c r="R39" s="218"/>
      <c r="S39" s="185"/>
      <c r="T39" s="185"/>
      <c r="U39" s="185"/>
    </row>
    <row r="40" customFormat="false" ht="12.75" hidden="false" customHeight="false" outlineLevel="0" collapsed="false">
      <c r="A40" s="185"/>
      <c r="B40" s="185"/>
      <c r="C40" s="216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218"/>
      <c r="S40" s="185"/>
      <c r="T40" s="185"/>
      <c r="U40" s="185"/>
    </row>
    <row r="41" customFormat="false" ht="12.75" hidden="false" customHeight="false" outlineLevel="0" collapsed="false">
      <c r="A41" s="190" t="s">
        <v>262</v>
      </c>
      <c r="B41" s="185"/>
      <c r="C41" s="216"/>
      <c r="D41" s="190" t="s">
        <v>90</v>
      </c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218"/>
      <c r="S41" s="185"/>
      <c r="T41" s="185"/>
      <c r="U41" s="185"/>
    </row>
    <row r="42" customFormat="false" ht="12.75" hidden="false" customHeight="false" outlineLevel="0" collapsed="false">
      <c r="A42" s="226"/>
      <c r="B42" s="185"/>
      <c r="C42" s="216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218"/>
      <c r="S42" s="185"/>
      <c r="T42" s="185"/>
      <c r="U42" s="185"/>
    </row>
    <row r="43" customFormat="false" ht="12.75" hidden="false" customHeight="false" outlineLevel="0" collapsed="false">
      <c r="A43" s="190" t="s">
        <v>263</v>
      </c>
      <c r="B43" s="185"/>
      <c r="C43" s="216"/>
      <c r="D43" s="190" t="s">
        <v>264</v>
      </c>
      <c r="E43" s="185"/>
      <c r="F43" s="185"/>
      <c r="G43" s="227" t="s">
        <v>214</v>
      </c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218"/>
      <c r="S43" s="185"/>
      <c r="T43" s="185"/>
      <c r="U43" s="190" t="str">
        <f aca="false">U7</f>
        <v>COMPANY # </v>
      </c>
    </row>
    <row r="44" customFormat="false" ht="12.75" hidden="false" customHeight="false" outlineLevel="0" collapsed="false">
      <c r="A44" s="185"/>
      <c r="B44" s="185"/>
      <c r="C44" s="216"/>
      <c r="D44" s="185"/>
      <c r="E44" s="185"/>
      <c r="F44" s="185"/>
      <c r="G44" s="227" t="s">
        <v>265</v>
      </c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218"/>
      <c r="S44" s="185"/>
      <c r="T44" s="185"/>
      <c r="U44" s="190" t="str">
        <f aca="false">U8</f>
        <v>E-3</v>
      </c>
    </row>
    <row r="45" customFormat="false" ht="12.75" hidden="false" customHeight="false" outlineLevel="0" collapsed="false">
      <c r="A45" s="185"/>
      <c r="B45" s="185"/>
      <c r="C45" s="216"/>
      <c r="D45" s="185"/>
      <c r="E45" s="185"/>
      <c r="F45" s="185"/>
      <c r="G45" s="227" t="s">
        <v>266</v>
      </c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218"/>
      <c r="S45" s="185"/>
      <c r="T45" s="185"/>
      <c r="U45" s="185"/>
    </row>
    <row r="46" customFormat="false" ht="12.75" hidden="false" customHeight="false" outlineLevel="0" collapsed="false">
      <c r="A46" s="185"/>
      <c r="B46" s="185"/>
      <c r="C46" s="216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218"/>
      <c r="S46" s="185"/>
      <c r="T46" s="185"/>
      <c r="U46" s="185"/>
    </row>
    <row r="47" customFormat="false" ht="12.75" hidden="false" customHeight="false" outlineLevel="0" collapsed="false">
      <c r="A47" s="185"/>
      <c r="B47" s="185"/>
      <c r="C47" s="216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218"/>
      <c r="S47" s="185"/>
      <c r="T47" s="185"/>
      <c r="U47" s="185"/>
    </row>
    <row r="48" customFormat="false" ht="12.75" hidden="false" customHeight="false" outlineLevel="0" collapsed="false">
      <c r="A48" s="185"/>
      <c r="B48" s="185"/>
      <c r="C48" s="216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218"/>
      <c r="S48" s="185"/>
      <c r="T48" s="185"/>
      <c r="U48" s="185"/>
    </row>
    <row r="49" customFormat="false" ht="12.75" hidden="false" customHeight="false" outlineLevel="0" collapsed="false">
      <c r="A49" s="185"/>
      <c r="B49" s="185"/>
      <c r="C49" s="216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218"/>
      <c r="S49" s="185"/>
      <c r="T49" s="185"/>
      <c r="U49" s="185"/>
    </row>
    <row r="50" customFormat="false" ht="12.75" hidden="false" customHeight="false" outlineLevel="0" collapsed="false">
      <c r="A50" s="185"/>
      <c r="B50" s="185"/>
      <c r="C50" s="216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218"/>
      <c r="S50" s="185"/>
      <c r="T50" s="185"/>
      <c r="U50" s="185"/>
    </row>
    <row r="51" customFormat="false" ht="12.75" hidden="false" customHeight="false" outlineLevel="0" collapsed="false">
      <c r="A51" s="185"/>
      <c r="B51" s="185"/>
      <c r="C51" s="216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218"/>
      <c r="S51" s="185"/>
      <c r="T51" s="185"/>
      <c r="U51" s="185"/>
    </row>
    <row r="52" customFormat="false" ht="12.75" hidden="false" customHeight="false" outlineLevel="0" collapsed="false">
      <c r="A52" s="185"/>
      <c r="B52" s="185"/>
      <c r="C52" s="216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218"/>
      <c r="S52" s="185"/>
      <c r="T52" s="185"/>
      <c r="U52" s="185"/>
    </row>
    <row r="53" customFormat="false" ht="12.75" hidden="false" customHeight="false" outlineLevel="0" collapsed="false">
      <c r="R53" s="218"/>
    </row>
    <row r="54" customFormat="false" ht="12.75" hidden="false" customHeight="false" outlineLevel="0" collapsed="false">
      <c r="R54" s="218"/>
    </row>
    <row r="55" customFormat="false" ht="12.75" hidden="false" customHeight="false" outlineLevel="0" collapsed="false">
      <c r="R55" s="218"/>
    </row>
    <row r="56" customFormat="false" ht="12.75" hidden="false" customHeight="false" outlineLevel="0" collapsed="false">
      <c r="R56" s="218"/>
    </row>
    <row r="57" customFormat="false" ht="12.75" hidden="false" customHeight="false" outlineLevel="0" collapsed="false">
      <c r="R57" s="218"/>
    </row>
    <row r="58" customFormat="false" ht="12.75" hidden="false" customHeight="false" outlineLevel="0" collapsed="false">
      <c r="R58" s="218"/>
    </row>
    <row r="59" customFormat="false" ht="12.75" hidden="false" customHeight="false" outlineLevel="0" collapsed="false">
      <c r="R59" s="218"/>
    </row>
    <row r="60" customFormat="false" ht="12.75" hidden="false" customHeight="false" outlineLevel="0" collapsed="false">
      <c r="R60" s="218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3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228" width="40.62"/>
    <col collapsed="false" customWidth="true" hidden="false" outlineLevel="0" max="2" min="2" style="228" width="1.62"/>
    <col collapsed="false" customWidth="true" hidden="false" outlineLevel="0" max="3" min="3" style="228" width="16.24"/>
    <col collapsed="false" customWidth="true" hidden="false" outlineLevel="0" max="4" min="4" style="228" width="1.62"/>
    <col collapsed="false" customWidth="true" hidden="false" outlineLevel="0" max="5" min="5" style="228" width="16.24"/>
    <col collapsed="false" customWidth="true" hidden="false" outlineLevel="0" max="6" min="6" style="228" width="2.37"/>
    <col collapsed="false" customWidth="true" hidden="false" outlineLevel="0" max="7" min="7" style="228" width="16.24"/>
    <col collapsed="false" customWidth="true" hidden="false" outlineLevel="0" max="8" min="8" style="228" width="2.12"/>
    <col collapsed="false" customWidth="true" hidden="false" outlineLevel="0" max="9" min="9" style="228" width="16.24"/>
    <col collapsed="false" customWidth="true" hidden="false" outlineLevel="0" max="10" min="10" style="228" width="2.12"/>
    <col collapsed="false" customWidth="true" hidden="false" outlineLevel="0" max="11" min="11" style="228" width="16.24"/>
    <col collapsed="false" customWidth="true" hidden="false" outlineLevel="0" max="12" min="12" style="228" width="1.62"/>
    <col collapsed="false" customWidth="true" hidden="false" outlineLevel="0" max="13" min="13" style="228" width="16.24"/>
    <col collapsed="false" customWidth="true" hidden="false" outlineLevel="0" max="14" min="14" style="228" width="1.62"/>
    <col collapsed="false" customWidth="true" hidden="false" outlineLevel="0" max="15" min="15" style="228" width="16.24"/>
    <col collapsed="false" customWidth="true" hidden="false" outlineLevel="0" max="16" min="16" style="228" width="1.62"/>
    <col collapsed="false" customWidth="true" hidden="false" outlineLevel="0" max="17" min="17" style="228" width="16.24"/>
    <col collapsed="false" customWidth="true" hidden="false" outlineLevel="0" max="18" min="18" style="228" width="1.62"/>
    <col collapsed="false" customWidth="true" hidden="false" outlineLevel="0" max="19" min="19" style="228" width="16.24"/>
    <col collapsed="false" customWidth="true" hidden="false" outlineLevel="0" max="20" min="20" style="228" width="3.62"/>
    <col collapsed="false" customWidth="false" hidden="false" outlineLevel="0" max="21" min="21" style="228" width="15.62"/>
    <col collapsed="false" customWidth="true" hidden="false" outlineLevel="0" max="22" min="22" style="228" width="7.62"/>
    <col collapsed="false" customWidth="false" hidden="false" outlineLevel="0" max="257" min="23" style="228" width="15.62"/>
  </cols>
  <sheetData>
    <row r="1" customFormat="false" ht="12.75" hidden="false" customHeight="false" outlineLevel="0" collapsed="false">
      <c r="A1" s="229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</row>
    <row r="2" customFormat="false" ht="12.75" hidden="false" customHeight="false" outlineLevel="0" collapsed="false">
      <c r="A2" s="3" t="s">
        <v>227</v>
      </c>
      <c r="B2" s="164"/>
      <c r="C2" s="230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</row>
    <row r="3" customFormat="false" ht="12.75" hidden="false" customHeight="false" outlineLevel="0" collapsed="false">
      <c r="A3" s="3" t="s">
        <v>204</v>
      </c>
      <c r="B3" s="164"/>
      <c r="C3" s="230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</row>
    <row r="4" customFormat="false" ht="12.75" hidden="false" customHeight="false" outlineLevel="0" collapsed="false">
      <c r="A4" s="229" t="s">
        <v>267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 t="s">
        <v>62</v>
      </c>
      <c r="N4" s="164"/>
      <c r="O4" s="164"/>
      <c r="P4" s="164"/>
      <c r="Q4" s="164"/>
      <c r="R4" s="164"/>
      <c r="S4" s="164"/>
      <c r="T4" s="164"/>
      <c r="U4" s="164"/>
    </row>
    <row r="5" customFormat="false" ht="12.75" hidden="false" customHeight="false" outlineLevel="0" collapsed="false">
      <c r="A5" s="8" t="s">
        <v>241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</row>
    <row r="7" customFormat="false" ht="12.75" hidden="false" customHeight="false" outlineLevel="0" collapsed="false">
      <c r="A7" s="231" t="s">
        <v>229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232" t="str">
        <f aca="false">A2</f>
        <v>COMPANY # </v>
      </c>
    </row>
    <row r="8" customFormat="false" ht="12.75" hidden="false" customHeight="false" outlineLevel="0" collapsed="false">
      <c r="A8" s="229" t="s">
        <v>230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233" t="s">
        <v>268</v>
      </c>
    </row>
    <row r="9" customFormat="false" ht="13.5" hidden="false" customHeight="false" outlineLevel="0" collapsed="false">
      <c r="A9" s="234"/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5"/>
      <c r="P9" s="235"/>
      <c r="Q9" s="235"/>
      <c r="R9" s="234"/>
      <c r="S9" s="234"/>
      <c r="T9" s="234"/>
      <c r="U9" s="234"/>
    </row>
    <row r="10" customFormat="false" ht="13.5" hidden="false" customHeight="false" outlineLevel="0" collapsed="false">
      <c r="A10" s="141"/>
      <c r="B10" s="142"/>
      <c r="C10" s="143" t="s">
        <v>232</v>
      </c>
      <c r="D10" s="142"/>
      <c r="E10" s="144" t="s">
        <v>269</v>
      </c>
      <c r="F10" s="144"/>
      <c r="G10" s="144"/>
      <c r="H10" s="144"/>
      <c r="I10" s="144"/>
      <c r="J10" s="142"/>
      <c r="K10" s="144" t="s">
        <v>270</v>
      </c>
      <c r="L10" s="144"/>
      <c r="M10" s="144"/>
      <c r="N10" s="142"/>
      <c r="O10" s="144" t="s">
        <v>97</v>
      </c>
      <c r="P10" s="144"/>
      <c r="Q10" s="144"/>
      <c r="R10" s="142"/>
      <c r="S10" s="142"/>
      <c r="T10" s="142"/>
      <c r="U10" s="145"/>
    </row>
    <row r="11" customFormat="false" ht="12.75" hidden="false" customHeight="false" outlineLevel="0" collapsed="false">
      <c r="A11" s="146" t="s">
        <v>81</v>
      </c>
      <c r="B11" s="147"/>
      <c r="C11" s="148" t="s">
        <v>84</v>
      </c>
      <c r="D11" s="147"/>
      <c r="E11" s="148" t="s">
        <v>271</v>
      </c>
      <c r="F11" s="148"/>
      <c r="G11" s="148" t="s">
        <v>272</v>
      </c>
      <c r="H11" s="148"/>
      <c r="I11" s="148" t="s">
        <v>273</v>
      </c>
      <c r="J11" s="148"/>
      <c r="K11" s="148" t="s">
        <v>274</v>
      </c>
      <c r="L11" s="147"/>
      <c r="M11" s="148" t="s">
        <v>275</v>
      </c>
      <c r="N11" s="147"/>
      <c r="O11" s="148" t="s">
        <v>100</v>
      </c>
      <c r="P11" s="149"/>
      <c r="Q11" s="148" t="s">
        <v>101</v>
      </c>
      <c r="R11" s="148"/>
      <c r="S11" s="148" t="s">
        <v>84</v>
      </c>
      <c r="T11" s="147"/>
      <c r="U11" s="150"/>
    </row>
    <row r="12" customFormat="false" ht="13.5" hidden="false" customHeight="false" outlineLevel="0" collapsed="false">
      <c r="A12" s="151"/>
      <c r="B12" s="152"/>
      <c r="C12" s="153" t="s">
        <v>102</v>
      </c>
      <c r="D12" s="152"/>
      <c r="E12" s="153" t="s">
        <v>276</v>
      </c>
      <c r="F12" s="153"/>
      <c r="G12" s="153" t="s">
        <v>277</v>
      </c>
      <c r="H12" s="153"/>
      <c r="I12" s="153" t="s">
        <v>278</v>
      </c>
      <c r="J12" s="153"/>
      <c r="K12" s="153" t="s">
        <v>279</v>
      </c>
      <c r="L12" s="152"/>
      <c r="M12" s="153" t="s">
        <v>84</v>
      </c>
      <c r="N12" s="152"/>
      <c r="O12" s="153" t="s">
        <v>84</v>
      </c>
      <c r="P12" s="152"/>
      <c r="Q12" s="153" t="s">
        <v>103</v>
      </c>
      <c r="R12" s="152"/>
      <c r="S12" s="153" t="s">
        <v>104</v>
      </c>
      <c r="T12" s="152"/>
      <c r="U12" s="154" t="s">
        <v>105</v>
      </c>
    </row>
    <row r="13" customFormat="false" ht="13.5" hidden="false" customHeight="false" outlineLevel="0" collapsed="false">
      <c r="A13" s="147"/>
      <c r="B13" s="147"/>
      <c r="C13" s="148"/>
      <c r="D13" s="147"/>
      <c r="E13" s="148"/>
      <c r="F13" s="148"/>
      <c r="G13" s="148"/>
      <c r="H13" s="148"/>
      <c r="I13" s="148"/>
      <c r="J13" s="148"/>
      <c r="K13" s="148"/>
      <c r="L13" s="147"/>
      <c r="M13" s="148"/>
      <c r="N13" s="147"/>
      <c r="O13" s="148"/>
      <c r="P13" s="147"/>
      <c r="Q13" s="148"/>
      <c r="R13" s="147"/>
      <c r="S13" s="148"/>
      <c r="T13" s="147"/>
      <c r="U13" s="148"/>
    </row>
    <row r="14" customFormat="false" ht="12.75" hidden="false" customHeight="false" outlineLevel="0" collapsed="false">
      <c r="A14" s="25" t="s">
        <v>106</v>
      </c>
      <c r="B14" s="164"/>
      <c r="C14" s="164"/>
      <c r="D14" s="162"/>
      <c r="E14" s="230"/>
      <c r="F14" s="230"/>
      <c r="G14" s="230"/>
      <c r="H14" s="230"/>
      <c r="I14" s="230"/>
      <c r="J14" s="230"/>
      <c r="K14" s="230"/>
      <c r="L14" s="162"/>
      <c r="M14" s="230"/>
      <c r="N14" s="162"/>
      <c r="O14" s="230"/>
      <c r="P14" s="162"/>
      <c r="Q14" s="230"/>
      <c r="R14" s="162"/>
      <c r="S14" s="234"/>
      <c r="T14" s="164"/>
      <c r="U14" s="230"/>
    </row>
    <row r="15" customFormat="false" ht="12.75" hidden="false" customHeight="false" outlineLevel="0" collapsed="false">
      <c r="A15" s="25" t="s">
        <v>86</v>
      </c>
      <c r="B15" s="164"/>
      <c r="C15" s="164"/>
      <c r="D15" s="162"/>
      <c r="E15" s="230"/>
      <c r="F15" s="230"/>
      <c r="G15" s="230"/>
      <c r="H15" s="230"/>
      <c r="I15" s="230"/>
      <c r="J15" s="230"/>
      <c r="K15" s="230"/>
      <c r="L15" s="162"/>
      <c r="M15" s="230"/>
      <c r="N15" s="162"/>
      <c r="O15" s="230"/>
      <c r="P15" s="162"/>
      <c r="Q15" s="230"/>
      <c r="R15" s="162"/>
      <c r="S15" s="234"/>
      <c r="T15" s="164"/>
      <c r="U15" s="230"/>
    </row>
    <row r="16" customFormat="false" ht="12.75" hidden="false" customHeight="false" outlineLevel="0" collapsed="false">
      <c r="A16" s="25"/>
      <c r="B16" s="164"/>
      <c r="C16" s="164"/>
      <c r="D16" s="162"/>
      <c r="E16" s="230"/>
      <c r="F16" s="230"/>
      <c r="G16" s="230"/>
      <c r="H16" s="230"/>
      <c r="I16" s="230"/>
      <c r="J16" s="230"/>
      <c r="K16" s="230"/>
      <c r="L16" s="162"/>
      <c r="M16" s="230"/>
      <c r="N16" s="162"/>
      <c r="O16" s="230"/>
      <c r="P16" s="162"/>
      <c r="Q16" s="230"/>
      <c r="R16" s="162"/>
      <c r="S16" s="234"/>
      <c r="T16" s="164"/>
      <c r="U16" s="230"/>
    </row>
    <row r="17" customFormat="false" ht="12.75" hidden="false" customHeight="false" outlineLevel="0" collapsed="false">
      <c r="A17" s="233" t="s">
        <v>280</v>
      </c>
      <c r="B17" s="164"/>
      <c r="C17" s="164"/>
      <c r="D17" s="162"/>
      <c r="E17" s="230"/>
      <c r="F17" s="230"/>
      <c r="G17" s="230"/>
      <c r="H17" s="230"/>
      <c r="I17" s="230"/>
      <c r="J17" s="230"/>
      <c r="K17" s="230"/>
      <c r="L17" s="162"/>
      <c r="M17" s="230"/>
      <c r="N17" s="162"/>
      <c r="O17" s="230"/>
      <c r="P17" s="162"/>
      <c r="Q17" s="230"/>
      <c r="R17" s="162"/>
      <c r="S17" s="234"/>
      <c r="T17" s="164"/>
      <c r="U17" s="230"/>
    </row>
    <row r="18" customFormat="false" ht="21" hidden="false" customHeight="true" outlineLevel="0" collapsed="false">
      <c r="A18" s="160" t="s">
        <v>62</v>
      </c>
      <c r="B18" s="161"/>
      <c r="C18" s="160" t="n">
        <v>0</v>
      </c>
      <c r="D18" s="161"/>
      <c r="E18" s="160" t="s">
        <v>62</v>
      </c>
      <c r="F18" s="236"/>
      <c r="G18" s="160" t="s">
        <v>62</v>
      </c>
      <c r="H18" s="236"/>
      <c r="I18" s="160" t="s">
        <v>62</v>
      </c>
      <c r="J18" s="236"/>
      <c r="K18" s="160" t="s">
        <v>62</v>
      </c>
      <c r="L18" s="162"/>
      <c r="M18" s="160" t="s">
        <v>62</v>
      </c>
      <c r="N18" s="161"/>
      <c r="O18" s="160" t="s">
        <v>62</v>
      </c>
      <c r="P18" s="161"/>
      <c r="Q18" s="160" t="s">
        <v>62</v>
      </c>
      <c r="R18" s="161"/>
      <c r="S18" s="163" t="n">
        <f aca="false">SUM(C18:O18)</f>
        <v>0</v>
      </c>
      <c r="T18" s="164"/>
      <c r="U18" s="160"/>
    </row>
    <row r="19" customFormat="false" ht="21" hidden="false" customHeight="true" outlineLevel="0" collapsed="false">
      <c r="A19" s="160"/>
      <c r="B19" s="161"/>
      <c r="C19" s="160"/>
      <c r="D19" s="161"/>
      <c r="E19" s="160"/>
      <c r="F19" s="236"/>
      <c r="G19" s="160"/>
      <c r="H19" s="236"/>
      <c r="I19" s="160"/>
      <c r="J19" s="236"/>
      <c r="K19" s="160"/>
      <c r="L19" s="162"/>
      <c r="M19" s="160"/>
      <c r="N19" s="161"/>
      <c r="O19" s="160"/>
      <c r="P19" s="161"/>
      <c r="Q19" s="160"/>
      <c r="R19" s="161"/>
      <c r="S19" s="163" t="n">
        <f aca="false">SUM(C19:O19)</f>
        <v>0</v>
      </c>
      <c r="T19" s="164"/>
      <c r="U19" s="160"/>
    </row>
    <row r="20" customFormat="false" ht="21" hidden="false" customHeight="true" outlineLevel="0" collapsed="false">
      <c r="A20" s="160"/>
      <c r="B20" s="161"/>
      <c r="C20" s="160"/>
      <c r="D20" s="161"/>
      <c r="E20" s="160"/>
      <c r="F20" s="236"/>
      <c r="G20" s="160"/>
      <c r="H20" s="236"/>
      <c r="I20" s="160"/>
      <c r="J20" s="236"/>
      <c r="K20" s="160"/>
      <c r="L20" s="162"/>
      <c r="M20" s="160"/>
      <c r="N20" s="161"/>
      <c r="O20" s="160"/>
      <c r="P20" s="161"/>
      <c r="Q20" s="160"/>
      <c r="R20" s="161"/>
      <c r="S20" s="163" t="n">
        <f aca="false">SUM(C20:O20)</f>
        <v>0</v>
      </c>
      <c r="T20" s="164"/>
      <c r="U20" s="160"/>
    </row>
    <row r="21" customFormat="false" ht="21" hidden="false" customHeight="true" outlineLevel="0" collapsed="false">
      <c r="A21" s="160"/>
      <c r="B21" s="161"/>
      <c r="C21" s="160"/>
      <c r="D21" s="161"/>
      <c r="E21" s="160"/>
      <c r="F21" s="236"/>
      <c r="G21" s="160"/>
      <c r="H21" s="236"/>
      <c r="I21" s="160"/>
      <c r="J21" s="236"/>
      <c r="K21" s="160"/>
      <c r="L21" s="162"/>
      <c r="M21" s="160"/>
      <c r="N21" s="161"/>
      <c r="O21" s="160"/>
      <c r="P21" s="161"/>
      <c r="Q21" s="160"/>
      <c r="R21" s="161"/>
      <c r="S21" s="163" t="n">
        <f aca="false">SUM(C21:O21)</f>
        <v>0</v>
      </c>
      <c r="T21" s="164"/>
      <c r="U21" s="160"/>
    </row>
    <row r="22" customFormat="false" ht="21" hidden="false" customHeight="true" outlineLevel="0" collapsed="false">
      <c r="A22" s="160"/>
      <c r="B22" s="161"/>
      <c r="C22" s="160"/>
      <c r="D22" s="161"/>
      <c r="E22" s="160"/>
      <c r="F22" s="236"/>
      <c r="G22" s="160"/>
      <c r="H22" s="236"/>
      <c r="I22" s="160"/>
      <c r="J22" s="236"/>
      <c r="K22" s="160"/>
      <c r="L22" s="162"/>
      <c r="M22" s="160"/>
      <c r="N22" s="161"/>
      <c r="O22" s="160"/>
      <c r="P22" s="161"/>
      <c r="Q22" s="160"/>
      <c r="R22" s="161"/>
      <c r="S22" s="163" t="n">
        <f aca="false">SUM(C22:O22)</f>
        <v>0</v>
      </c>
      <c r="T22" s="164"/>
      <c r="U22" s="160"/>
    </row>
    <row r="23" customFormat="false" ht="21" hidden="false" customHeight="true" outlineLevel="0" collapsed="false">
      <c r="A23" s="160"/>
      <c r="B23" s="161"/>
      <c r="C23" s="160"/>
      <c r="D23" s="161"/>
      <c r="E23" s="160"/>
      <c r="F23" s="236"/>
      <c r="G23" s="160"/>
      <c r="H23" s="236"/>
      <c r="I23" s="160"/>
      <c r="J23" s="236"/>
      <c r="K23" s="160"/>
      <c r="L23" s="162"/>
      <c r="M23" s="160"/>
      <c r="N23" s="161"/>
      <c r="O23" s="160"/>
      <c r="P23" s="161"/>
      <c r="Q23" s="160"/>
      <c r="R23" s="161"/>
      <c r="S23" s="163" t="n">
        <f aca="false">SUM(C23:O23)</f>
        <v>0</v>
      </c>
      <c r="T23" s="164"/>
      <c r="U23" s="160"/>
    </row>
    <row r="24" customFormat="false" ht="21" hidden="false" customHeight="true" outlineLevel="0" collapsed="false">
      <c r="A24" s="160"/>
      <c r="B24" s="161"/>
      <c r="C24" s="160"/>
      <c r="D24" s="161"/>
      <c r="E24" s="160"/>
      <c r="F24" s="236"/>
      <c r="G24" s="160"/>
      <c r="H24" s="236"/>
      <c r="I24" s="160"/>
      <c r="J24" s="236"/>
      <c r="K24" s="160"/>
      <c r="L24" s="162"/>
      <c r="M24" s="160"/>
      <c r="N24" s="161"/>
      <c r="O24" s="160"/>
      <c r="P24" s="161"/>
      <c r="Q24" s="160"/>
      <c r="R24" s="161"/>
      <c r="S24" s="163" t="n">
        <f aca="false">SUM(C24:O24)</f>
        <v>0</v>
      </c>
      <c r="T24" s="164"/>
      <c r="U24" s="160"/>
    </row>
    <row r="25" customFormat="false" ht="21" hidden="false" customHeight="true" outlineLevel="0" collapsed="false">
      <c r="A25" s="160"/>
      <c r="B25" s="161"/>
      <c r="C25" s="160"/>
      <c r="D25" s="161"/>
      <c r="E25" s="160"/>
      <c r="F25" s="236"/>
      <c r="G25" s="160"/>
      <c r="H25" s="236"/>
      <c r="I25" s="160"/>
      <c r="J25" s="236"/>
      <c r="K25" s="160"/>
      <c r="L25" s="162"/>
      <c r="M25" s="160"/>
      <c r="N25" s="161"/>
      <c r="O25" s="160"/>
      <c r="P25" s="161"/>
      <c r="Q25" s="160"/>
      <c r="R25" s="161"/>
      <c r="S25" s="163" t="n">
        <f aca="false">SUM(C25:O25)</f>
        <v>0</v>
      </c>
      <c r="T25" s="164"/>
      <c r="U25" s="160"/>
    </row>
    <row r="26" customFormat="false" ht="21" hidden="false" customHeight="true" outlineLevel="0" collapsed="false">
      <c r="A26" s="160"/>
      <c r="B26" s="161"/>
      <c r="C26" s="160"/>
      <c r="D26" s="161"/>
      <c r="E26" s="160"/>
      <c r="F26" s="236"/>
      <c r="G26" s="160"/>
      <c r="H26" s="236"/>
      <c r="I26" s="160"/>
      <c r="J26" s="236"/>
      <c r="K26" s="160"/>
      <c r="L26" s="162"/>
      <c r="M26" s="160"/>
      <c r="N26" s="161"/>
      <c r="O26" s="160"/>
      <c r="P26" s="161"/>
      <c r="Q26" s="160"/>
      <c r="R26" s="161"/>
      <c r="S26" s="163" t="n">
        <f aca="false">SUM(C26:O26)</f>
        <v>0</v>
      </c>
      <c r="T26" s="164"/>
      <c r="U26" s="160"/>
    </row>
    <row r="27" customFormat="false" ht="21" hidden="false" customHeight="true" outlineLevel="0" collapsed="false">
      <c r="A27" s="160"/>
      <c r="B27" s="161"/>
      <c r="C27" s="160"/>
      <c r="D27" s="161"/>
      <c r="E27" s="160"/>
      <c r="F27" s="236"/>
      <c r="G27" s="160"/>
      <c r="H27" s="236"/>
      <c r="I27" s="160"/>
      <c r="J27" s="236"/>
      <c r="K27" s="160"/>
      <c r="L27" s="162"/>
      <c r="M27" s="160"/>
      <c r="N27" s="161"/>
      <c r="O27" s="160"/>
      <c r="P27" s="161"/>
      <c r="Q27" s="237"/>
      <c r="R27" s="161"/>
      <c r="S27" s="163" t="n">
        <f aca="false">SUM(C27:O27)</f>
        <v>0</v>
      </c>
      <c r="T27" s="164"/>
      <c r="U27" s="160"/>
    </row>
    <row r="28" customFormat="false" ht="21" hidden="false" customHeight="true" outlineLevel="0" collapsed="false">
      <c r="A28" s="238" t="s">
        <v>281</v>
      </c>
      <c r="B28" s="161"/>
      <c r="C28" s="239" t="n">
        <f aca="false">SUM(C18:C27)</f>
        <v>0</v>
      </c>
      <c r="D28" s="161"/>
      <c r="E28" s="239" t="n">
        <f aca="false">SUM(E18:E27)</f>
        <v>0</v>
      </c>
      <c r="F28" s="236"/>
      <c r="G28" s="239" t="n">
        <f aca="false">SUM(G18:G27)</f>
        <v>0</v>
      </c>
      <c r="H28" s="236"/>
      <c r="I28" s="239" t="n">
        <f aca="false">SUM(I18:I27)</f>
        <v>0</v>
      </c>
      <c r="J28" s="236"/>
      <c r="K28" s="239" t="n">
        <f aca="false">SUM(K18:K27)</f>
        <v>0</v>
      </c>
      <c r="L28" s="162"/>
      <c r="M28" s="239" t="n">
        <f aca="false">SUM(M18:M27)</f>
        <v>0</v>
      </c>
      <c r="N28" s="161"/>
      <c r="O28" s="239" t="n">
        <f aca="false">SUM(O18:O27)</f>
        <v>0</v>
      </c>
      <c r="P28" s="161"/>
      <c r="Q28" s="236"/>
      <c r="R28" s="161"/>
      <c r="S28" s="166" t="n">
        <f aca="false">SUM(S18:S27)</f>
        <v>0</v>
      </c>
      <c r="T28" s="164"/>
      <c r="U28" s="160"/>
    </row>
    <row r="29" customFormat="false" ht="12.75" hidden="false" customHeight="true" outlineLevel="0" collapsed="false">
      <c r="A29" s="169" t="s">
        <v>137</v>
      </c>
      <c r="B29" s="240"/>
      <c r="C29" s="236"/>
      <c r="D29" s="240"/>
      <c r="E29" s="236"/>
      <c r="F29" s="236"/>
      <c r="G29" s="236"/>
      <c r="H29" s="236"/>
      <c r="I29" s="236"/>
      <c r="J29" s="236"/>
      <c r="K29" s="236"/>
      <c r="L29" s="167"/>
      <c r="M29" s="236"/>
      <c r="N29" s="240"/>
      <c r="O29" s="236"/>
      <c r="P29" s="240"/>
      <c r="Q29" s="236"/>
      <c r="R29" s="240"/>
      <c r="S29" s="168"/>
      <c r="T29" s="168"/>
      <c r="U29" s="241"/>
    </row>
    <row r="30" customFormat="false" ht="12.75" hidden="false" customHeight="true" outlineLevel="0" collapsed="false">
      <c r="A30" s="169"/>
      <c r="B30" s="240"/>
      <c r="C30" s="236"/>
      <c r="D30" s="240"/>
      <c r="E30" s="236"/>
      <c r="F30" s="236"/>
      <c r="G30" s="236"/>
      <c r="H30" s="236"/>
      <c r="I30" s="236"/>
      <c r="J30" s="236"/>
      <c r="K30" s="236"/>
      <c r="L30" s="167"/>
      <c r="M30" s="236"/>
      <c r="N30" s="240"/>
      <c r="O30" s="236"/>
      <c r="P30" s="240"/>
      <c r="Q30" s="236"/>
      <c r="R30" s="240"/>
      <c r="S30" s="168"/>
      <c r="T30" s="168"/>
      <c r="U30" s="241"/>
    </row>
    <row r="31" customFormat="false" ht="12.75" hidden="false" customHeight="false" outlineLevel="0" collapsed="false">
      <c r="A31" s="233" t="s">
        <v>282</v>
      </c>
      <c r="B31" s="164"/>
      <c r="C31" s="164"/>
      <c r="D31" s="162"/>
      <c r="E31" s="230"/>
      <c r="F31" s="230"/>
      <c r="G31" s="230"/>
      <c r="H31" s="230"/>
      <c r="I31" s="230"/>
      <c r="J31" s="230"/>
      <c r="K31" s="230"/>
      <c r="L31" s="162"/>
      <c r="M31" s="230"/>
      <c r="N31" s="162"/>
      <c r="O31" s="230"/>
      <c r="P31" s="162"/>
      <c r="Q31" s="230"/>
      <c r="R31" s="162"/>
      <c r="S31" s="234"/>
      <c r="T31" s="164"/>
      <c r="U31" s="230"/>
    </row>
    <row r="32" customFormat="false" ht="21" hidden="false" customHeight="true" outlineLevel="0" collapsed="false">
      <c r="A32" s="160" t="s">
        <v>62</v>
      </c>
      <c r="B32" s="161"/>
      <c r="C32" s="160" t="n">
        <v>0</v>
      </c>
      <c r="D32" s="161"/>
      <c r="E32" s="160" t="s">
        <v>62</v>
      </c>
      <c r="F32" s="236"/>
      <c r="G32" s="160" t="s">
        <v>62</v>
      </c>
      <c r="H32" s="236"/>
      <c r="I32" s="160" t="s">
        <v>62</v>
      </c>
      <c r="J32" s="236"/>
      <c r="K32" s="160" t="s">
        <v>62</v>
      </c>
      <c r="L32" s="162"/>
      <c r="M32" s="160" t="s">
        <v>62</v>
      </c>
      <c r="N32" s="161"/>
      <c r="O32" s="160" t="s">
        <v>62</v>
      </c>
      <c r="P32" s="161"/>
      <c r="Q32" s="160" t="s">
        <v>62</v>
      </c>
      <c r="R32" s="161"/>
      <c r="S32" s="163" t="n">
        <f aca="false">SUM(C32:O32)</f>
        <v>0</v>
      </c>
      <c r="T32" s="164"/>
      <c r="U32" s="160"/>
    </row>
    <row r="33" customFormat="false" ht="21" hidden="false" customHeight="true" outlineLevel="0" collapsed="false">
      <c r="A33" s="160"/>
      <c r="B33" s="161"/>
      <c r="C33" s="160"/>
      <c r="D33" s="161"/>
      <c r="E33" s="160"/>
      <c r="F33" s="236"/>
      <c r="G33" s="160"/>
      <c r="H33" s="236"/>
      <c r="I33" s="160"/>
      <c r="J33" s="236"/>
      <c r="K33" s="160"/>
      <c r="L33" s="162"/>
      <c r="M33" s="160"/>
      <c r="N33" s="161"/>
      <c r="O33" s="160"/>
      <c r="P33" s="161"/>
      <c r="Q33" s="160"/>
      <c r="R33" s="161"/>
      <c r="S33" s="163" t="n">
        <f aca="false">SUM(C33:O33)</f>
        <v>0</v>
      </c>
      <c r="T33" s="164"/>
      <c r="U33" s="160"/>
    </row>
    <row r="34" customFormat="false" ht="21" hidden="false" customHeight="true" outlineLevel="0" collapsed="false">
      <c r="A34" s="160"/>
      <c r="B34" s="161"/>
      <c r="C34" s="160"/>
      <c r="D34" s="161"/>
      <c r="E34" s="160"/>
      <c r="F34" s="236"/>
      <c r="G34" s="160"/>
      <c r="H34" s="236"/>
      <c r="I34" s="160"/>
      <c r="J34" s="236"/>
      <c r="K34" s="160"/>
      <c r="L34" s="162"/>
      <c r="M34" s="160"/>
      <c r="N34" s="161"/>
      <c r="O34" s="160"/>
      <c r="P34" s="161"/>
      <c r="Q34" s="160"/>
      <c r="R34" s="161"/>
      <c r="S34" s="163" t="n">
        <f aca="false">SUM(C34:O34)</f>
        <v>0</v>
      </c>
      <c r="T34" s="164"/>
      <c r="U34" s="160"/>
    </row>
    <row r="35" customFormat="false" ht="21" hidden="false" customHeight="true" outlineLevel="0" collapsed="false">
      <c r="A35" s="160"/>
      <c r="B35" s="161"/>
      <c r="C35" s="160"/>
      <c r="D35" s="161"/>
      <c r="E35" s="160"/>
      <c r="F35" s="236"/>
      <c r="G35" s="160"/>
      <c r="H35" s="236"/>
      <c r="I35" s="160"/>
      <c r="J35" s="236"/>
      <c r="K35" s="160"/>
      <c r="L35" s="162"/>
      <c r="M35" s="160"/>
      <c r="N35" s="161"/>
      <c r="O35" s="160"/>
      <c r="P35" s="161"/>
      <c r="Q35" s="160"/>
      <c r="R35" s="161"/>
      <c r="S35" s="163" t="n">
        <f aca="false">SUM(C35:O35)</f>
        <v>0</v>
      </c>
      <c r="T35" s="164"/>
      <c r="U35" s="160"/>
    </row>
    <row r="36" customFormat="false" ht="21" hidden="false" customHeight="true" outlineLevel="0" collapsed="false">
      <c r="A36" s="160"/>
      <c r="B36" s="161"/>
      <c r="C36" s="160"/>
      <c r="D36" s="161"/>
      <c r="E36" s="160"/>
      <c r="F36" s="236"/>
      <c r="G36" s="160"/>
      <c r="H36" s="236"/>
      <c r="I36" s="160"/>
      <c r="J36" s="236"/>
      <c r="K36" s="160"/>
      <c r="L36" s="162"/>
      <c r="M36" s="160"/>
      <c r="N36" s="161"/>
      <c r="O36" s="160"/>
      <c r="P36" s="161"/>
      <c r="Q36" s="237"/>
      <c r="R36" s="161"/>
      <c r="S36" s="163" t="n">
        <f aca="false">SUM(C36:O36)</f>
        <v>0</v>
      </c>
      <c r="T36" s="164"/>
      <c r="U36" s="160"/>
    </row>
    <row r="37" customFormat="false" ht="21" hidden="false" customHeight="true" outlineLevel="0" collapsed="false">
      <c r="A37" s="238" t="s">
        <v>283</v>
      </c>
      <c r="B37" s="161"/>
      <c r="C37" s="239" t="n">
        <f aca="false">SUM(C32:C36)</f>
        <v>0</v>
      </c>
      <c r="D37" s="161"/>
      <c r="E37" s="239" t="n">
        <f aca="false">SUM(E32:E36)</f>
        <v>0</v>
      </c>
      <c r="F37" s="236"/>
      <c r="G37" s="239" t="n">
        <f aca="false">SUM(G32:G36)</f>
        <v>0</v>
      </c>
      <c r="H37" s="236"/>
      <c r="I37" s="239" t="n">
        <f aca="false">SUM(I32:I36)</f>
        <v>0</v>
      </c>
      <c r="J37" s="236"/>
      <c r="K37" s="239" t="n">
        <f aca="false">SUM(K32:K36)</f>
        <v>0</v>
      </c>
      <c r="L37" s="162"/>
      <c r="M37" s="239" t="n">
        <f aca="false">SUM(M32:M36)</f>
        <v>0</v>
      </c>
      <c r="N37" s="161"/>
      <c r="O37" s="239" t="n">
        <f aca="false">SUM(O32:O36)</f>
        <v>0</v>
      </c>
      <c r="P37" s="161"/>
      <c r="Q37" s="236"/>
      <c r="R37" s="161"/>
      <c r="S37" s="166" t="n">
        <f aca="false">SUM(S32:S36)</f>
        <v>0</v>
      </c>
      <c r="T37" s="164"/>
      <c r="U37" s="160"/>
    </row>
    <row r="38" customFormat="false" ht="12.75" hidden="false" customHeight="true" outlineLevel="0" collapsed="false">
      <c r="A38" s="169" t="s">
        <v>137</v>
      </c>
      <c r="B38" s="240"/>
      <c r="C38" s="236"/>
      <c r="D38" s="240"/>
      <c r="E38" s="236"/>
      <c r="F38" s="236"/>
      <c r="G38" s="236"/>
      <c r="H38" s="236"/>
      <c r="I38" s="236"/>
      <c r="J38" s="236"/>
      <c r="K38" s="236"/>
      <c r="L38" s="167"/>
      <c r="M38" s="236"/>
      <c r="N38" s="240"/>
      <c r="O38" s="236"/>
      <c r="P38" s="240"/>
      <c r="Q38" s="236"/>
      <c r="R38" s="240"/>
      <c r="S38" s="168"/>
      <c r="T38" s="168"/>
      <c r="U38" s="241"/>
    </row>
    <row r="39" customFormat="false" ht="12.75" hidden="false" customHeight="true" outlineLevel="0" collapsed="false">
      <c r="B39" s="240"/>
      <c r="C39" s="236"/>
      <c r="D39" s="240"/>
      <c r="E39" s="236"/>
      <c r="F39" s="236"/>
      <c r="G39" s="236"/>
      <c r="H39" s="236"/>
      <c r="I39" s="236"/>
      <c r="J39" s="236"/>
      <c r="K39" s="236"/>
      <c r="L39" s="167"/>
      <c r="M39" s="236"/>
      <c r="N39" s="240"/>
      <c r="O39" s="236"/>
      <c r="P39" s="240"/>
      <c r="Q39" s="236"/>
      <c r="R39" s="240"/>
      <c r="S39" s="168"/>
      <c r="T39" s="168"/>
      <c r="U39" s="241"/>
    </row>
    <row r="40" customFormat="false" ht="21" hidden="false" customHeight="true" outlineLevel="0" collapsed="false">
      <c r="A40" s="233" t="s">
        <v>284</v>
      </c>
      <c r="B40" s="240"/>
      <c r="C40" s="236"/>
      <c r="D40" s="240"/>
      <c r="E40" s="236"/>
      <c r="F40" s="236"/>
      <c r="G40" s="236"/>
      <c r="H40" s="236"/>
      <c r="I40" s="236"/>
      <c r="J40" s="236"/>
      <c r="K40" s="236"/>
      <c r="L40" s="167"/>
      <c r="M40" s="236"/>
      <c r="N40" s="240"/>
      <c r="O40" s="236"/>
      <c r="P40" s="240"/>
      <c r="Q40" s="236"/>
      <c r="R40" s="240"/>
      <c r="S40" s="168"/>
      <c r="T40" s="168"/>
      <c r="U40" s="241"/>
    </row>
    <row r="41" customFormat="false" ht="21" hidden="false" customHeight="true" outlineLevel="0" collapsed="false">
      <c r="A41" s="160"/>
      <c r="B41" s="161"/>
      <c r="C41" s="160" t="n">
        <v>0</v>
      </c>
      <c r="D41" s="161"/>
      <c r="E41" s="160" t="s">
        <v>62</v>
      </c>
      <c r="F41" s="236"/>
      <c r="G41" s="160" t="s">
        <v>62</v>
      </c>
      <c r="H41" s="236"/>
      <c r="I41" s="160" t="s">
        <v>62</v>
      </c>
      <c r="J41" s="236"/>
      <c r="K41" s="160" t="s">
        <v>62</v>
      </c>
      <c r="L41" s="162"/>
      <c r="M41" s="160" t="s">
        <v>62</v>
      </c>
      <c r="N41" s="161"/>
      <c r="O41" s="160" t="s">
        <v>62</v>
      </c>
      <c r="P41" s="161"/>
      <c r="Q41" s="160" t="s">
        <v>62</v>
      </c>
      <c r="R41" s="161"/>
      <c r="S41" s="163" t="n">
        <f aca="false">SUM(C41:O41)</f>
        <v>0</v>
      </c>
      <c r="T41" s="164"/>
      <c r="U41" s="160"/>
    </row>
    <row r="42" customFormat="false" ht="21" hidden="false" customHeight="true" outlineLevel="0" collapsed="false">
      <c r="A42" s="160"/>
      <c r="B42" s="161"/>
      <c r="C42" s="160"/>
      <c r="D42" s="161"/>
      <c r="E42" s="160"/>
      <c r="F42" s="236"/>
      <c r="G42" s="160"/>
      <c r="H42" s="236"/>
      <c r="I42" s="160"/>
      <c r="J42" s="236"/>
      <c r="K42" s="160"/>
      <c r="L42" s="162"/>
      <c r="M42" s="160"/>
      <c r="N42" s="161"/>
      <c r="O42" s="160"/>
      <c r="P42" s="161"/>
      <c r="Q42" s="160"/>
      <c r="R42" s="161"/>
      <c r="S42" s="163" t="n">
        <f aca="false">SUM(C42:O42)</f>
        <v>0</v>
      </c>
      <c r="T42" s="164"/>
      <c r="U42" s="160"/>
    </row>
    <row r="43" customFormat="false" ht="21" hidden="false" customHeight="true" outlineLevel="0" collapsed="false">
      <c r="A43" s="160"/>
      <c r="B43" s="161"/>
      <c r="C43" s="160"/>
      <c r="D43" s="161"/>
      <c r="E43" s="160"/>
      <c r="F43" s="236"/>
      <c r="G43" s="160"/>
      <c r="H43" s="236"/>
      <c r="I43" s="160"/>
      <c r="J43" s="236"/>
      <c r="K43" s="160"/>
      <c r="L43" s="162"/>
      <c r="M43" s="160"/>
      <c r="N43" s="161"/>
      <c r="O43" s="160"/>
      <c r="P43" s="161"/>
      <c r="Q43" s="160"/>
      <c r="R43" s="161"/>
      <c r="S43" s="163" t="n">
        <f aca="false">SUM(C43:O43)</f>
        <v>0</v>
      </c>
      <c r="T43" s="164"/>
      <c r="U43" s="160"/>
    </row>
    <row r="44" customFormat="false" ht="21" hidden="false" customHeight="true" outlineLevel="0" collapsed="false">
      <c r="A44" s="160"/>
      <c r="B44" s="161"/>
      <c r="C44" s="160"/>
      <c r="D44" s="161"/>
      <c r="E44" s="160"/>
      <c r="F44" s="236"/>
      <c r="G44" s="160"/>
      <c r="H44" s="236"/>
      <c r="I44" s="160"/>
      <c r="J44" s="236"/>
      <c r="K44" s="160"/>
      <c r="L44" s="162"/>
      <c r="M44" s="160"/>
      <c r="N44" s="161"/>
      <c r="O44" s="160"/>
      <c r="P44" s="161"/>
      <c r="Q44" s="160"/>
      <c r="R44" s="161"/>
      <c r="S44" s="163" t="n">
        <f aca="false">SUM(C44:O44)</f>
        <v>0</v>
      </c>
      <c r="T44" s="164"/>
      <c r="U44" s="160"/>
    </row>
    <row r="45" customFormat="false" ht="21" hidden="false" customHeight="true" outlineLevel="0" collapsed="false">
      <c r="A45" s="160"/>
      <c r="B45" s="161"/>
      <c r="C45" s="160"/>
      <c r="D45" s="161"/>
      <c r="E45" s="160"/>
      <c r="F45" s="236"/>
      <c r="G45" s="160"/>
      <c r="H45" s="236"/>
      <c r="I45" s="160"/>
      <c r="J45" s="236"/>
      <c r="K45" s="160"/>
      <c r="L45" s="162"/>
      <c r="M45" s="160"/>
      <c r="N45" s="161"/>
      <c r="O45" s="160"/>
      <c r="P45" s="161"/>
      <c r="Q45" s="160"/>
      <c r="R45" s="161"/>
      <c r="S45" s="163" t="n">
        <f aca="false">SUM(C45:O45)</f>
        <v>0</v>
      </c>
      <c r="T45" s="164"/>
      <c r="U45" s="160"/>
    </row>
    <row r="46" customFormat="false" ht="21" hidden="false" customHeight="true" outlineLevel="0" collapsed="false">
      <c r="A46" s="160"/>
      <c r="B46" s="161"/>
      <c r="C46" s="160"/>
      <c r="D46" s="161"/>
      <c r="E46" s="160"/>
      <c r="F46" s="236"/>
      <c r="G46" s="160"/>
      <c r="H46" s="236"/>
      <c r="I46" s="160"/>
      <c r="J46" s="236"/>
      <c r="K46" s="160"/>
      <c r="L46" s="162"/>
      <c r="M46" s="160"/>
      <c r="N46" s="161"/>
      <c r="O46" s="160"/>
      <c r="P46" s="161"/>
      <c r="Q46" s="160"/>
      <c r="R46" s="161"/>
      <c r="S46" s="163" t="n">
        <f aca="false">SUM(C46:O46)</f>
        <v>0</v>
      </c>
      <c r="T46" s="164"/>
      <c r="U46" s="160"/>
    </row>
    <row r="47" customFormat="false" ht="21" hidden="false" customHeight="true" outlineLevel="0" collapsed="false">
      <c r="A47" s="160"/>
      <c r="B47" s="161"/>
      <c r="C47" s="160"/>
      <c r="D47" s="161"/>
      <c r="E47" s="160"/>
      <c r="F47" s="236"/>
      <c r="G47" s="160"/>
      <c r="H47" s="236"/>
      <c r="I47" s="160"/>
      <c r="J47" s="236"/>
      <c r="K47" s="160"/>
      <c r="L47" s="162"/>
      <c r="M47" s="160"/>
      <c r="N47" s="161"/>
      <c r="O47" s="160"/>
      <c r="P47" s="161"/>
      <c r="Q47" s="160"/>
      <c r="R47" s="161"/>
      <c r="S47" s="163" t="n">
        <f aca="false">SUM(C47:O47)</f>
        <v>0</v>
      </c>
      <c r="T47" s="164"/>
      <c r="U47" s="160"/>
    </row>
    <row r="48" customFormat="false" ht="12.75" hidden="false" customHeight="false" outlineLevel="0" collapsed="false">
      <c r="A48" s="242"/>
      <c r="B48" s="164"/>
      <c r="C48" s="162"/>
      <c r="D48" s="162"/>
      <c r="E48" s="242"/>
      <c r="F48" s="242"/>
      <c r="G48" s="242"/>
      <c r="H48" s="242"/>
      <c r="I48" s="242"/>
      <c r="J48" s="242"/>
      <c r="K48" s="242"/>
      <c r="L48" s="162"/>
      <c r="M48" s="242"/>
      <c r="N48" s="162"/>
      <c r="O48" s="242"/>
      <c r="P48" s="162"/>
      <c r="Q48" s="242"/>
      <c r="R48" s="162"/>
      <c r="S48" s="162"/>
      <c r="T48" s="164"/>
      <c r="U48" s="242"/>
    </row>
    <row r="49" customFormat="false" ht="12.75" hidden="false" customHeight="false" outlineLevel="0" collapsed="false">
      <c r="A49" s="164"/>
      <c r="B49" s="164"/>
      <c r="C49" s="232" t="s">
        <v>62</v>
      </c>
      <c r="D49" s="162"/>
      <c r="E49" s="164"/>
      <c r="F49" s="164"/>
      <c r="G49" s="164"/>
      <c r="H49" s="164"/>
      <c r="I49" s="164"/>
      <c r="J49" s="164"/>
      <c r="K49" s="164"/>
      <c r="L49" s="162"/>
      <c r="M49" s="164"/>
      <c r="N49" s="162"/>
      <c r="O49" s="164"/>
      <c r="P49" s="162"/>
      <c r="Q49" s="164"/>
      <c r="R49" s="162"/>
      <c r="S49" s="232" t="s">
        <v>212</v>
      </c>
      <c r="T49" s="164"/>
      <c r="U49" s="164"/>
    </row>
    <row r="50" customFormat="false" ht="13.5" hidden="false" customHeight="false" outlineLevel="0" collapsed="false">
      <c r="A50" s="232" t="s">
        <v>285</v>
      </c>
      <c r="B50" s="164"/>
      <c r="C50" s="166" t="n">
        <f aca="false">SUM(C41:C49)</f>
        <v>0</v>
      </c>
      <c r="D50" s="167"/>
      <c r="E50" s="166" t="n">
        <f aca="false">SUM(E41:E49)</f>
        <v>0</v>
      </c>
      <c r="F50" s="168"/>
      <c r="G50" s="166" t="n">
        <f aca="false">SUM(G41:G49)</f>
        <v>0</v>
      </c>
      <c r="H50" s="168"/>
      <c r="I50" s="166" t="n">
        <f aca="false">SUM(I41:I49)</f>
        <v>0</v>
      </c>
      <c r="J50" s="168"/>
      <c r="K50" s="166" t="n">
        <f aca="false">SUM(K41:K49)</f>
        <v>0</v>
      </c>
      <c r="L50" s="167"/>
      <c r="M50" s="166" t="n">
        <f aca="false">SUM(M41:M49)</f>
        <v>0</v>
      </c>
      <c r="N50" s="167"/>
      <c r="O50" s="166" t="n">
        <f aca="false">SUM(O41:O49)</f>
        <v>0</v>
      </c>
      <c r="P50" s="167"/>
      <c r="Q50" s="168"/>
      <c r="R50" s="167"/>
      <c r="S50" s="166" t="n">
        <f aca="false">SUM(S41:S49)</f>
        <v>0</v>
      </c>
      <c r="T50" s="164"/>
      <c r="U50" s="164"/>
    </row>
    <row r="51" customFormat="false" ht="13.5" hidden="false" customHeight="false" outlineLevel="0" collapsed="false">
      <c r="A51" s="169" t="s">
        <v>137</v>
      </c>
      <c r="B51" s="164"/>
      <c r="C51" s="168"/>
      <c r="D51" s="167"/>
      <c r="E51" s="168"/>
      <c r="F51" s="168"/>
      <c r="G51" s="168"/>
      <c r="H51" s="168"/>
      <c r="I51" s="168"/>
      <c r="J51" s="168"/>
      <c r="K51" s="168"/>
      <c r="L51" s="167"/>
      <c r="M51" s="168"/>
      <c r="N51" s="167"/>
      <c r="O51" s="168"/>
      <c r="P51" s="167"/>
      <c r="Q51" s="168"/>
      <c r="R51" s="167"/>
      <c r="S51" s="168"/>
      <c r="T51" s="164"/>
      <c r="U51" s="164"/>
    </row>
    <row r="52" customFormat="false" ht="12.75" hidden="false" customHeight="false" outlineLevel="0" collapsed="false">
      <c r="A52" s="169" t="s">
        <v>62</v>
      </c>
      <c r="B52" s="164"/>
      <c r="C52" s="168"/>
      <c r="D52" s="167"/>
      <c r="E52" s="168"/>
      <c r="F52" s="168"/>
      <c r="G52" s="168"/>
      <c r="H52" s="168"/>
      <c r="I52" s="168"/>
      <c r="J52" s="168"/>
      <c r="K52" s="168"/>
      <c r="L52" s="167"/>
      <c r="M52" s="168"/>
      <c r="N52" s="167"/>
      <c r="O52" s="168"/>
      <c r="P52" s="167"/>
      <c r="Q52" s="168"/>
      <c r="R52" s="167"/>
      <c r="S52" s="168"/>
      <c r="T52" s="164"/>
      <c r="U52" s="164"/>
    </row>
    <row r="53" customFormat="false" ht="12.75" hidden="false" customHeight="false" outlineLevel="0" collapsed="false">
      <c r="A53" s="169"/>
      <c r="B53" s="164"/>
      <c r="C53" s="168"/>
      <c r="D53" s="167"/>
      <c r="E53" s="168"/>
      <c r="F53" s="168"/>
      <c r="G53" s="168"/>
      <c r="H53" s="168"/>
      <c r="I53" s="168"/>
      <c r="J53" s="168"/>
      <c r="K53" s="168"/>
      <c r="L53" s="167"/>
      <c r="M53" s="168"/>
      <c r="N53" s="167"/>
      <c r="O53" s="168"/>
      <c r="P53" s="167"/>
      <c r="Q53" s="168"/>
      <c r="R53" s="167"/>
      <c r="S53" s="168"/>
      <c r="T53" s="164"/>
      <c r="U53" s="164"/>
    </row>
    <row r="54" customFormat="false" ht="12.75" hidden="false" customHeight="false" outlineLevel="0" collapsed="false">
      <c r="A54" s="232"/>
      <c r="B54" s="164"/>
      <c r="C54" s="168"/>
      <c r="D54" s="167"/>
      <c r="E54" s="168"/>
      <c r="F54" s="168"/>
      <c r="G54" s="168"/>
      <c r="H54" s="168"/>
      <c r="I54" s="168"/>
      <c r="J54" s="168"/>
      <c r="K54" s="168"/>
      <c r="L54" s="167"/>
      <c r="M54" s="168"/>
      <c r="N54" s="167"/>
      <c r="O54" s="168"/>
      <c r="P54" s="167"/>
      <c r="Q54" s="168"/>
      <c r="R54" s="167"/>
      <c r="S54" s="168"/>
      <c r="T54" s="164"/>
      <c r="U54" s="164"/>
    </row>
    <row r="55" customFormat="false" ht="12.75" hidden="false" customHeight="false" outlineLevel="0" collapsed="false">
      <c r="A55" s="190" t="s">
        <v>286</v>
      </c>
      <c r="B55" s="164"/>
      <c r="C55" s="164"/>
      <c r="D55" s="162"/>
      <c r="E55" s="164"/>
      <c r="F55" s="164"/>
      <c r="G55" s="164"/>
      <c r="H55" s="164"/>
      <c r="I55" s="164"/>
      <c r="J55" s="164"/>
      <c r="K55" s="164"/>
      <c r="L55" s="162"/>
      <c r="M55" s="164"/>
      <c r="N55" s="162"/>
      <c r="O55" s="164"/>
      <c r="P55" s="162"/>
      <c r="Q55" s="164"/>
      <c r="R55" s="162"/>
      <c r="S55" s="164"/>
      <c r="T55" s="164"/>
      <c r="U55" s="164"/>
    </row>
    <row r="56" customFormat="false" ht="12.75" hidden="false" customHeight="false" outlineLevel="0" collapsed="false">
      <c r="A56" s="233" t="s">
        <v>62</v>
      </c>
      <c r="U56" s="232" t="str">
        <f aca="false">U7</f>
        <v>COMPANY # </v>
      </c>
    </row>
    <row r="57" customFormat="false" ht="12.75" hidden="false" customHeight="false" outlineLevel="0" collapsed="false">
      <c r="A57" s="0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234"/>
      <c r="P57" s="164"/>
      <c r="Q57" s="164"/>
      <c r="R57" s="164"/>
      <c r="S57" s="164"/>
      <c r="T57" s="164"/>
      <c r="U57" s="233" t="str">
        <f aca="false">U8</f>
        <v>E-4</v>
      </c>
    </row>
    <row r="58" customFormat="false" ht="12.75" hidden="false" customHeight="false" outlineLevel="0" collapsed="false">
      <c r="O58" s="164"/>
    </row>
    <row r="59" customFormat="false" ht="12.75" hidden="false" customHeight="false" outlineLevel="0" collapsed="false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234"/>
    </row>
    <row r="60" customFormat="false" ht="12.75" hidden="false" customHeight="false" outlineLevel="0" collapsed="false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234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173" width="40.62"/>
    <col collapsed="false" customWidth="true" hidden="false" outlineLevel="0" max="2" min="2" style="173" width="2.62"/>
    <col collapsed="false" customWidth="true" hidden="false" outlineLevel="0" max="3" min="3" style="173" width="16.24"/>
    <col collapsed="false" customWidth="true" hidden="false" outlineLevel="0" max="4" min="4" style="173" width="1.62"/>
    <col collapsed="false" customWidth="true" hidden="false" outlineLevel="0" max="5" min="5" style="173" width="17.74"/>
    <col collapsed="false" customWidth="true" hidden="false" outlineLevel="0" max="6" min="6" style="173" width="1.62"/>
    <col collapsed="false" customWidth="true" hidden="false" outlineLevel="0" max="7" min="7" style="173" width="17.37"/>
    <col collapsed="false" customWidth="true" hidden="false" outlineLevel="0" max="8" min="8" style="173" width="1.62"/>
    <col collapsed="false" customWidth="true" hidden="false" outlineLevel="0" max="9" min="9" style="173" width="17.49"/>
    <col collapsed="false" customWidth="true" hidden="false" outlineLevel="0" max="10" min="10" style="173" width="1.62"/>
    <col collapsed="false" customWidth="true" hidden="false" outlineLevel="0" max="11" min="11" style="173" width="18.62"/>
    <col collapsed="false" customWidth="true" hidden="false" outlineLevel="0" max="12" min="12" style="173" width="1.62"/>
    <col collapsed="false" customWidth="true" hidden="false" outlineLevel="0" max="13" min="13" style="173" width="18.49"/>
    <col collapsed="false" customWidth="true" hidden="false" outlineLevel="0" max="14" min="14" style="173" width="1.62"/>
    <col collapsed="false" customWidth="true" hidden="false" outlineLevel="0" max="15" min="15" style="173" width="16.87"/>
    <col collapsed="false" customWidth="true" hidden="false" outlineLevel="0" max="16" min="16" style="173" width="1.62"/>
    <col collapsed="false" customWidth="false" hidden="false" outlineLevel="0" max="257" min="17" style="173" width="20.24"/>
  </cols>
  <sheetData>
    <row r="1" customFormat="false" ht="15" hidden="false" customHeight="true" outlineLevel="0" collapsed="false">
      <c r="A1" s="174" t="s">
        <v>0</v>
      </c>
    </row>
    <row r="2" customFormat="false" ht="15" hidden="false" customHeight="true" outlineLevel="0" collapsed="false">
      <c r="A2" s="3" t="s">
        <v>287</v>
      </c>
      <c r="C2" s="175"/>
    </row>
    <row r="3" customFormat="false" ht="15" hidden="false" customHeight="true" outlineLevel="0" collapsed="false">
      <c r="A3" s="3" t="s">
        <v>204</v>
      </c>
      <c r="C3" s="175"/>
    </row>
    <row r="4" customFormat="false" ht="15" hidden="false" customHeight="true" outlineLevel="0" collapsed="false">
      <c r="A4" s="174" t="s">
        <v>288</v>
      </c>
    </row>
    <row r="5" customFormat="false" ht="15" hidden="false" customHeight="true" outlineLevel="0" collapsed="false">
      <c r="A5" s="8" t="s">
        <v>241</v>
      </c>
    </row>
    <row r="6" customFormat="false" ht="15" hidden="false" customHeight="true" outlineLevel="0" collapsed="false"/>
    <row r="7" customFormat="false" ht="15" hidden="false" customHeight="true" outlineLevel="0" collapsed="false">
      <c r="A7" s="3" t="s">
        <v>229</v>
      </c>
      <c r="O7" s="176" t="str">
        <f aca="false">A2</f>
        <v>COMPANY #</v>
      </c>
    </row>
    <row r="8" customFormat="false" ht="15" hidden="false" customHeight="true" outlineLevel="0" collapsed="false">
      <c r="A8" s="174" t="s">
        <v>230</v>
      </c>
      <c r="O8" s="177" t="s">
        <v>29</v>
      </c>
    </row>
    <row r="9" customFormat="false" ht="15" hidden="false" customHeight="true" outlineLevel="0" collapsed="false">
      <c r="A9" s="108"/>
      <c r="B9" s="109"/>
      <c r="C9" s="110"/>
      <c r="D9" s="109"/>
      <c r="E9" s="110" t="s">
        <v>232</v>
      </c>
      <c r="F9" s="109"/>
      <c r="G9" s="109"/>
      <c r="H9" s="109"/>
      <c r="I9" s="109"/>
      <c r="J9" s="109"/>
      <c r="K9" s="109"/>
      <c r="L9" s="109"/>
      <c r="M9" s="109"/>
      <c r="N9" s="109"/>
      <c r="O9" s="111"/>
    </row>
    <row r="10" customFormat="false" ht="15" hidden="false" customHeight="true" outlineLevel="0" collapsed="false">
      <c r="A10" s="112"/>
      <c r="B10" s="113"/>
      <c r="C10" s="114"/>
      <c r="D10" s="113"/>
      <c r="E10" s="114" t="s">
        <v>75</v>
      </c>
      <c r="F10" s="113"/>
      <c r="G10" s="113"/>
      <c r="H10" s="113"/>
      <c r="I10" s="115"/>
      <c r="J10" s="113"/>
      <c r="K10" s="115"/>
      <c r="L10" s="113"/>
      <c r="M10" s="113"/>
      <c r="N10" s="113"/>
      <c r="O10" s="116" t="s">
        <v>236</v>
      </c>
    </row>
    <row r="11" customFormat="false" ht="15" hidden="false" customHeight="true" outlineLevel="0" collapsed="false">
      <c r="A11" s="118" t="s">
        <v>289</v>
      </c>
      <c r="B11" s="113"/>
      <c r="C11" s="115" t="s">
        <v>290</v>
      </c>
      <c r="D11" s="113"/>
      <c r="E11" s="115" t="s">
        <v>82</v>
      </c>
      <c r="F11" s="113"/>
      <c r="G11" s="113"/>
      <c r="H11" s="113"/>
      <c r="I11" s="115"/>
      <c r="J11" s="113"/>
      <c r="K11" s="243" t="s">
        <v>76</v>
      </c>
      <c r="L11" s="243"/>
      <c r="M11" s="243"/>
      <c r="N11" s="119"/>
      <c r="O11" s="120" t="s">
        <v>82</v>
      </c>
    </row>
    <row r="12" customFormat="false" ht="15" hidden="false" customHeight="true" outlineLevel="0" collapsed="false">
      <c r="A12" s="121"/>
      <c r="B12" s="122"/>
      <c r="C12" s="123" t="s">
        <v>291</v>
      </c>
      <c r="D12" s="123"/>
      <c r="E12" s="123" t="s">
        <v>84</v>
      </c>
      <c r="F12" s="122"/>
      <c r="G12" s="244" t="s">
        <v>292</v>
      </c>
      <c r="H12" s="122"/>
      <c r="I12" s="123" t="s">
        <v>293</v>
      </c>
      <c r="J12" s="122"/>
      <c r="K12" s="123" t="s">
        <v>259</v>
      </c>
      <c r="L12" s="122"/>
      <c r="M12" s="244" t="s">
        <v>294</v>
      </c>
      <c r="N12" s="122"/>
      <c r="O12" s="124" t="s">
        <v>84</v>
      </c>
    </row>
    <row r="13" customFormat="false" ht="15" hidden="false" customHeight="true" outlineLevel="0" collapsed="false">
      <c r="A13" s="25" t="s">
        <v>106</v>
      </c>
      <c r="B13" s="113"/>
      <c r="C13" s="115"/>
      <c r="D13" s="115"/>
      <c r="E13" s="115"/>
      <c r="F13" s="113"/>
      <c r="G13" s="114"/>
      <c r="H13" s="113"/>
      <c r="I13" s="115"/>
      <c r="J13" s="113"/>
      <c r="K13" s="115"/>
      <c r="L13" s="113"/>
      <c r="M13" s="114"/>
      <c r="N13" s="113"/>
      <c r="O13" s="115"/>
    </row>
    <row r="14" customFormat="false" ht="15" hidden="false" customHeight="true" outlineLevel="0" collapsed="false">
      <c r="A14" s="25" t="s">
        <v>86</v>
      </c>
      <c r="B14" s="113"/>
      <c r="C14" s="115"/>
      <c r="D14" s="115"/>
      <c r="E14" s="115"/>
      <c r="F14" s="113"/>
      <c r="G14" s="114"/>
      <c r="H14" s="113"/>
      <c r="I14" s="115"/>
      <c r="J14" s="113"/>
      <c r="K14" s="115"/>
      <c r="L14" s="113"/>
      <c r="M14" s="114"/>
      <c r="N14" s="113"/>
      <c r="O14" s="115"/>
    </row>
    <row r="15" customFormat="false" ht="24.95" hidden="false" customHeight="true" outlineLevel="0" collapsed="false">
      <c r="A15" s="178"/>
      <c r="C15" s="178"/>
      <c r="D15" s="179"/>
      <c r="E15" s="178"/>
      <c r="F15" s="179"/>
      <c r="G15" s="178"/>
      <c r="H15" s="179"/>
      <c r="I15" s="178"/>
      <c r="J15" s="179"/>
      <c r="K15" s="178"/>
      <c r="L15" s="179"/>
      <c r="M15" s="178"/>
      <c r="N15" s="179"/>
      <c r="O15" s="178" t="n">
        <f aca="false">SUM(E15:K15)</f>
        <v>0</v>
      </c>
    </row>
    <row r="16" customFormat="false" ht="24.95" hidden="false" customHeight="true" outlineLevel="0" collapsed="false">
      <c r="A16" s="178"/>
      <c r="C16" s="178"/>
      <c r="D16" s="179"/>
      <c r="E16" s="178"/>
      <c r="F16" s="179"/>
      <c r="G16" s="178"/>
      <c r="H16" s="179"/>
      <c r="I16" s="178"/>
      <c r="J16" s="179"/>
      <c r="K16" s="178"/>
      <c r="L16" s="179"/>
      <c r="M16" s="178"/>
      <c r="N16" s="179"/>
      <c r="O16" s="178" t="n">
        <f aca="false">SUM(E16:K16)</f>
        <v>0</v>
      </c>
    </row>
    <row r="17" customFormat="false" ht="24.95" hidden="false" customHeight="true" outlineLevel="0" collapsed="false">
      <c r="A17" s="178"/>
      <c r="C17" s="178"/>
      <c r="D17" s="179"/>
      <c r="E17" s="178"/>
      <c r="F17" s="179"/>
      <c r="G17" s="178"/>
      <c r="H17" s="179"/>
      <c r="I17" s="178"/>
      <c r="J17" s="179"/>
      <c r="K17" s="178"/>
      <c r="L17" s="179"/>
      <c r="M17" s="178"/>
      <c r="N17" s="179"/>
      <c r="O17" s="178" t="n">
        <f aca="false">SUM(E17:K17)</f>
        <v>0</v>
      </c>
    </row>
    <row r="18" customFormat="false" ht="24.95" hidden="false" customHeight="true" outlineLevel="0" collapsed="false">
      <c r="A18" s="178"/>
      <c r="C18" s="178"/>
      <c r="D18" s="179"/>
      <c r="E18" s="178"/>
      <c r="F18" s="179"/>
      <c r="G18" s="178"/>
      <c r="H18" s="179"/>
      <c r="I18" s="178"/>
      <c r="J18" s="179"/>
      <c r="K18" s="178"/>
      <c r="L18" s="179"/>
      <c r="M18" s="178"/>
      <c r="N18" s="179"/>
      <c r="O18" s="178" t="n">
        <f aca="false">SUM(E18:K18)</f>
        <v>0</v>
      </c>
    </row>
    <row r="19" customFormat="false" ht="24.95" hidden="false" customHeight="true" outlineLevel="0" collapsed="false">
      <c r="A19" s="178"/>
      <c r="C19" s="178"/>
      <c r="D19" s="179"/>
      <c r="E19" s="178"/>
      <c r="F19" s="179"/>
      <c r="G19" s="178"/>
      <c r="H19" s="179"/>
      <c r="I19" s="178"/>
      <c r="J19" s="179"/>
      <c r="K19" s="178"/>
      <c r="L19" s="179"/>
      <c r="M19" s="178"/>
      <c r="N19" s="179"/>
      <c r="O19" s="178" t="n">
        <f aca="false">SUM(E19:K19)</f>
        <v>0</v>
      </c>
    </row>
    <row r="20" customFormat="false" ht="24.95" hidden="false" customHeight="true" outlineLevel="0" collapsed="false">
      <c r="A20" s="178"/>
      <c r="C20" s="178"/>
      <c r="D20" s="179"/>
      <c r="E20" s="178"/>
      <c r="F20" s="179"/>
      <c r="G20" s="178"/>
      <c r="H20" s="179"/>
      <c r="I20" s="178"/>
      <c r="J20" s="179"/>
      <c r="K20" s="178"/>
      <c r="L20" s="179"/>
      <c r="M20" s="178"/>
      <c r="N20" s="179"/>
      <c r="O20" s="178" t="n">
        <f aca="false">SUM(E20:K20)</f>
        <v>0</v>
      </c>
    </row>
    <row r="21" customFormat="false" ht="24.95" hidden="false" customHeight="true" outlineLevel="0" collapsed="false">
      <c r="A21" s="178"/>
      <c r="C21" s="178"/>
      <c r="D21" s="179"/>
      <c r="E21" s="178"/>
      <c r="F21" s="179"/>
      <c r="G21" s="178"/>
      <c r="H21" s="179"/>
      <c r="I21" s="178"/>
      <c r="J21" s="179"/>
      <c r="K21" s="178"/>
      <c r="L21" s="179"/>
      <c r="M21" s="178"/>
      <c r="N21" s="179"/>
      <c r="O21" s="178" t="n">
        <f aca="false">SUM(E21:K21)</f>
        <v>0</v>
      </c>
    </row>
    <row r="22" customFormat="false" ht="24.95" hidden="false" customHeight="true" outlineLevel="0" collapsed="false">
      <c r="A22" s="178"/>
      <c r="C22" s="178"/>
      <c r="D22" s="179"/>
      <c r="E22" s="178"/>
      <c r="F22" s="179"/>
      <c r="G22" s="178"/>
      <c r="H22" s="179"/>
      <c r="I22" s="178"/>
      <c r="J22" s="179"/>
      <c r="K22" s="178"/>
      <c r="L22" s="179"/>
      <c r="M22" s="178"/>
      <c r="N22" s="179"/>
      <c r="O22" s="178" t="n">
        <f aca="false">SUM(E22:K22)</f>
        <v>0</v>
      </c>
    </row>
    <row r="23" customFormat="false" ht="24.95" hidden="false" customHeight="true" outlineLevel="0" collapsed="false">
      <c r="A23" s="178"/>
      <c r="C23" s="178"/>
      <c r="D23" s="179"/>
      <c r="E23" s="178"/>
      <c r="F23" s="179"/>
      <c r="G23" s="178"/>
      <c r="H23" s="179"/>
      <c r="I23" s="178"/>
      <c r="J23" s="179"/>
      <c r="K23" s="178"/>
      <c r="L23" s="179"/>
      <c r="M23" s="178"/>
      <c r="N23" s="179"/>
      <c r="O23" s="178" t="n">
        <f aca="false">SUM(E23:K23)</f>
        <v>0</v>
      </c>
    </row>
    <row r="24" customFormat="false" ht="24.95" hidden="false" customHeight="true" outlineLevel="0" collapsed="false">
      <c r="A24" s="178"/>
      <c r="C24" s="178"/>
      <c r="D24" s="179"/>
      <c r="E24" s="178"/>
      <c r="F24" s="179"/>
      <c r="G24" s="178"/>
      <c r="H24" s="179"/>
      <c r="I24" s="178"/>
      <c r="J24" s="179"/>
      <c r="K24" s="178"/>
      <c r="L24" s="179"/>
      <c r="M24" s="178"/>
      <c r="N24" s="179"/>
      <c r="O24" s="178" t="n">
        <f aca="false">SUM(E24:K24)</f>
        <v>0</v>
      </c>
    </row>
    <row r="25" customFormat="false" ht="24.95" hidden="false" customHeight="true" outlineLevel="0" collapsed="false">
      <c r="A25" s="178"/>
      <c r="C25" s="178"/>
      <c r="D25" s="179"/>
      <c r="E25" s="178"/>
      <c r="F25" s="179"/>
      <c r="G25" s="178"/>
      <c r="H25" s="179"/>
      <c r="I25" s="178"/>
      <c r="J25" s="179"/>
      <c r="K25" s="178"/>
      <c r="L25" s="179"/>
      <c r="M25" s="178"/>
      <c r="N25" s="179"/>
      <c r="O25" s="178" t="n">
        <f aca="false">SUM(E25:K25)</f>
        <v>0</v>
      </c>
    </row>
    <row r="26" customFormat="false" ht="24.95" hidden="false" customHeight="true" outlineLevel="0" collapsed="false">
      <c r="A26" s="178"/>
      <c r="C26" s="178"/>
      <c r="D26" s="179"/>
      <c r="E26" s="178"/>
      <c r="F26" s="179"/>
      <c r="G26" s="178"/>
      <c r="H26" s="179"/>
      <c r="I26" s="178"/>
      <c r="J26" s="179"/>
      <c r="K26" s="178"/>
      <c r="L26" s="179"/>
      <c r="M26" s="178"/>
      <c r="N26" s="179"/>
      <c r="O26" s="178" t="n">
        <f aca="false">SUM(E26:K26)</f>
        <v>0</v>
      </c>
    </row>
    <row r="27" customFormat="false" ht="24.95" hidden="false" customHeight="true" outlineLevel="0" collapsed="false">
      <c r="A27" s="178"/>
      <c r="C27" s="178"/>
      <c r="D27" s="179"/>
      <c r="E27" s="178"/>
      <c r="F27" s="179"/>
      <c r="G27" s="178"/>
      <c r="H27" s="179"/>
      <c r="I27" s="178"/>
      <c r="J27" s="179"/>
      <c r="K27" s="178"/>
      <c r="L27" s="179"/>
      <c r="M27" s="178"/>
      <c r="N27" s="179"/>
      <c r="O27" s="178" t="n">
        <f aca="false">SUM(E27:K27)</f>
        <v>0</v>
      </c>
    </row>
    <row r="28" customFormat="false" ht="24.95" hidden="false" customHeight="true" outlineLevel="0" collapsed="false">
      <c r="A28" s="178"/>
      <c r="C28" s="178"/>
      <c r="D28" s="179"/>
      <c r="E28" s="178"/>
      <c r="F28" s="179"/>
      <c r="G28" s="178"/>
      <c r="H28" s="179"/>
      <c r="I28" s="178"/>
      <c r="J28" s="179"/>
      <c r="K28" s="178"/>
      <c r="L28" s="179"/>
      <c r="M28" s="178"/>
      <c r="N28" s="179"/>
      <c r="O28" s="178" t="n">
        <f aca="false">SUM(E28:K28)</f>
        <v>0</v>
      </c>
    </row>
    <row r="29" customFormat="false" ht="24.95" hidden="false" customHeight="true" outlineLevel="0" collapsed="false">
      <c r="A29" s="178"/>
      <c r="C29" s="178"/>
      <c r="D29" s="179"/>
      <c r="E29" s="178"/>
      <c r="F29" s="179"/>
      <c r="G29" s="178"/>
      <c r="H29" s="179"/>
      <c r="I29" s="178"/>
      <c r="J29" s="179"/>
      <c r="K29" s="178"/>
      <c r="L29" s="179"/>
      <c r="M29" s="178"/>
      <c r="N29" s="179"/>
      <c r="O29" s="178" t="n">
        <f aca="false">SUM(E29:K29)</f>
        <v>0</v>
      </c>
    </row>
    <row r="30" customFormat="false" ht="24.95" hidden="false" customHeight="true" outlineLevel="0" collapsed="false">
      <c r="A30" s="178"/>
      <c r="C30" s="178"/>
      <c r="D30" s="179"/>
      <c r="E30" s="178"/>
      <c r="F30" s="179"/>
      <c r="G30" s="178"/>
      <c r="H30" s="179"/>
      <c r="I30" s="178"/>
      <c r="J30" s="179"/>
      <c r="K30" s="178"/>
      <c r="L30" s="179"/>
      <c r="M30" s="178"/>
      <c r="N30" s="179"/>
      <c r="O30" s="178" t="n">
        <f aca="false">SUM(E30:K30)</f>
        <v>0</v>
      </c>
    </row>
    <row r="31" customFormat="false" ht="24.95" hidden="false" customHeight="true" outlineLevel="0" collapsed="false">
      <c r="A31" s="178"/>
      <c r="C31" s="178"/>
      <c r="D31" s="179"/>
      <c r="E31" s="178"/>
      <c r="F31" s="179"/>
      <c r="G31" s="178"/>
      <c r="H31" s="179"/>
      <c r="I31" s="178"/>
      <c r="J31" s="179"/>
      <c r="K31" s="178"/>
      <c r="L31" s="179"/>
      <c r="M31" s="178"/>
      <c r="N31" s="179"/>
      <c r="O31" s="178" t="n">
        <f aca="false">SUM(E31:K31)</f>
        <v>0</v>
      </c>
    </row>
    <row r="32" customFormat="false" ht="24.95" hidden="false" customHeight="true" outlineLevel="0" collapsed="false">
      <c r="A32" s="178"/>
      <c r="C32" s="178"/>
      <c r="D32" s="179"/>
      <c r="E32" s="178"/>
      <c r="F32" s="179"/>
      <c r="G32" s="178"/>
      <c r="H32" s="179"/>
      <c r="I32" s="178"/>
      <c r="J32" s="179"/>
      <c r="K32" s="178"/>
      <c r="L32" s="179"/>
      <c r="M32" s="178"/>
      <c r="N32" s="179"/>
      <c r="O32" s="178" t="n">
        <f aca="false">SUM(E32:K32)</f>
        <v>0</v>
      </c>
    </row>
    <row r="33" customFormat="false" ht="24.95" hidden="false" customHeight="true" outlineLevel="0" collapsed="false">
      <c r="A33" s="178"/>
      <c r="C33" s="178"/>
      <c r="D33" s="179"/>
      <c r="E33" s="178"/>
      <c r="F33" s="179"/>
      <c r="G33" s="178"/>
      <c r="H33" s="179"/>
      <c r="I33" s="178"/>
      <c r="J33" s="179"/>
      <c r="K33" s="178"/>
      <c r="L33" s="179"/>
      <c r="M33" s="178"/>
      <c r="N33" s="179"/>
      <c r="O33" s="178" t="n">
        <f aca="false">SUM(E33:K33)</f>
        <v>0</v>
      </c>
    </row>
    <row r="34" customFormat="false" ht="24.95" hidden="false" customHeight="true" outlineLevel="0" collapsed="false">
      <c r="C34" s="176"/>
      <c r="D34" s="179"/>
      <c r="F34" s="179"/>
      <c r="H34" s="179"/>
      <c r="J34" s="179"/>
      <c r="L34" s="179"/>
      <c r="M34" s="179"/>
      <c r="N34" s="179"/>
      <c r="O34" s="176"/>
    </row>
    <row r="35" customFormat="false" ht="24.95" hidden="false" customHeight="true" outlineLevel="0" collapsed="false">
      <c r="A35" s="177" t="s">
        <v>295</v>
      </c>
      <c r="B35" s="176"/>
      <c r="C35" s="245"/>
      <c r="D35" s="179"/>
      <c r="E35" s="180" t="n">
        <f aca="false">SUM(E15:E33)</f>
        <v>0</v>
      </c>
      <c r="F35" s="179"/>
      <c r="G35" s="180" t="n">
        <f aca="false">SUM(G15:G33)</f>
        <v>0</v>
      </c>
      <c r="H35" s="179"/>
      <c r="I35" s="180" t="n">
        <f aca="false">SUM(I15:I33)</f>
        <v>0</v>
      </c>
      <c r="J35" s="179" t="s">
        <v>260</v>
      </c>
      <c r="K35" s="180" t="n">
        <f aca="false">SUM(K15:K33)</f>
        <v>0</v>
      </c>
      <c r="L35" s="179"/>
      <c r="M35" s="179"/>
      <c r="N35" s="179"/>
      <c r="O35" s="180" t="n">
        <f aca="false">SUM(O15:O33)</f>
        <v>0</v>
      </c>
      <c r="P35" s="176" t="s">
        <v>212</v>
      </c>
    </row>
    <row r="36" customFormat="false" ht="24.95" hidden="false" customHeight="true" outlineLevel="0" collapsed="false">
      <c r="A36" s="48" t="s">
        <v>296</v>
      </c>
      <c r="B36" s="246" t="s">
        <v>297</v>
      </c>
    </row>
    <row r="37" customFormat="false" ht="15.75" hidden="false" customHeight="true" outlineLevel="0" collapsed="false">
      <c r="A37" s="48" t="s">
        <v>298</v>
      </c>
      <c r="B37" s="246" t="s">
        <v>299</v>
      </c>
      <c r="O37" s="176" t="str">
        <f aca="false">O7</f>
        <v>COMPANY #</v>
      </c>
    </row>
    <row r="38" customFormat="false" ht="10.5" hidden="false" customHeight="true" outlineLevel="0" collapsed="false">
      <c r="A38" s="173" t="s">
        <v>300</v>
      </c>
    </row>
    <row r="39" customFormat="false" ht="24.95" hidden="false" customHeight="true" outlineLevel="0" collapsed="false">
      <c r="O39" s="181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kharris2</cp:lastModifiedBy>
  <cp:lastPrinted>2001-07-25T11:27:03Z</cp:lastPrinted>
  <cp:revision>0</cp:revision>
  <dc:subject/>
  <dc:title>esch</dc:title>
</cp:coreProperties>
</file>