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omments6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5" activeTab="5"/>
  </bookViews>
  <sheets>
    <sheet name="Sheet2" sheetId="1" state="hidden" r:id="rId3"/>
    <sheet name="Sheet3" sheetId="2" state="hidden" r:id="rId4"/>
    <sheet name="Sheet4" sheetId="3" state="hidden" r:id="rId5"/>
    <sheet name="Sheet5" sheetId="4" state="hidden" r:id="rId6"/>
    <sheet name="Sheet6" sheetId="5" state="hidden" r:id="rId7"/>
    <sheet name="Expands" sheetId="6" state="visible" r:id="rId8"/>
    <sheet name="Offshore99" sheetId="7" state="visible" r:id="rId9"/>
    <sheet name="Offshore" sheetId="8" state="visible" r:id="rId10"/>
    <sheet name="1995" sheetId="9" state="visible" r:id="rId11"/>
    <sheet name="Commit" sheetId="10" state="visible" r:id="rId12"/>
  </sheets>
  <definedNames>
    <definedName function="false" hidden="false" localSheetId="5" name="_xlnm.Print_Area" vbProcedure="false">Expands!$A$1:$Q$418</definedName>
    <definedName function="false" hidden="false" localSheetId="5" name="_xlnm.Print_Titles" vbProcedure="false">Expands!$1:$6</definedName>
    <definedName function="false" hidden="false" localSheetId="7" name="_xlnm.Print_Titles" vbProcedure="false">Offshore!$1:$6</definedName>
    <definedName function="false" hidden="false" localSheetId="6" name="_xlnm.Print_Titles" vbProcedure="false">Offshore99!$1:$6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5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Trunkline, Marathon Ashland Petroleum and TEPPCO Partners LP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0</xdr:colOff>
                <xdr:row>151</xdr:row>
                <xdr:rowOff>12</xdr:rowOff>
              </xdr:from>
              <xdr:to>
                <xdr:col>4</xdr:col>
                <xdr:colOff>-133</xdr:colOff>
                <xdr:row>155</xdr:row>
                <xdr:rowOff>8</xdr:rowOff>
              </xdr:to>
            </anchor>
          </commentPr>
        </mc:Choice>
        <mc:Fallback/>
      </mc:AlternateContent>
    </comment>
    <comment ref="B39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one third ownership each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0</xdr:colOff>
                <xdr:row>395</xdr:row>
                <xdr:rowOff>12</xdr:rowOff>
              </xdr:from>
              <xdr:to>
                <xdr:col>4</xdr:col>
                <xdr:colOff>-133</xdr:colOff>
                <xdr:row>399</xdr:row>
                <xdr:rowOff>13</xdr:rowOff>
              </xdr:to>
            </anchor>
          </commentPr>
        </mc:Choice>
        <mc:Fallback/>
      </mc:AlternateContent>
    </comment>
    <comment ref="D101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Uses Tennessee 500 line capacity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99</xdr:row>
                <xdr:rowOff>9</xdr:rowOff>
              </xdr:from>
              <xdr:to>
                <xdr:col>5</xdr:col>
                <xdr:colOff>-221</xdr:colOff>
                <xdr:row>103</xdr:row>
                <xdr:rowOff>5</xdr:rowOff>
              </xdr:to>
            </anchor>
          </commentPr>
        </mc:Choice>
        <mc:Fallback/>
      </mc:AlternateContent>
    </comment>
    <comment ref="D11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LNG will come from output from the planned second and third trains of Atlantic LNG project in Trinidad and Tobago.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108</xdr:row>
                <xdr:rowOff>11</xdr:rowOff>
              </xdr:from>
              <xdr:to>
                <xdr:col>5</xdr:col>
                <xdr:colOff>-221</xdr:colOff>
                <xdr:row>112</xdr:row>
                <xdr:rowOff>3</xdr:rowOff>
              </xdr:to>
            </anchor>
          </commentPr>
        </mc:Choice>
        <mc:Fallback/>
      </mc:AlternateContent>
    </comment>
    <comment ref="D201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Serves 620 MW Presidente Juarez power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17</xdr:colOff>
                <xdr:row>199</xdr:row>
                <xdr:rowOff>12</xdr:rowOff>
              </xdr:from>
              <xdr:to>
                <xdr:col>5</xdr:col>
                <xdr:colOff>-221</xdr:colOff>
                <xdr:row>203</xdr:row>
                <xdr:rowOff>5</xdr:rowOff>
              </xdr:to>
            </anchor>
          </commentPr>
        </mc:Choice>
        <mc:Fallback/>
      </mc:AlternateContent>
    </comment>
    <comment ref="D363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Producers include Chevron Canada, Canadian Forest, Ranger, Purcell, Anderson Exploration and Talisman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18</xdr:colOff>
                <xdr:row>361</xdr:row>
                <xdr:rowOff>12</xdr:rowOff>
              </xdr:from>
              <xdr:to>
                <xdr:col>5</xdr:col>
                <xdr:colOff>-221</xdr:colOff>
                <xdr:row>367</xdr:row>
                <xdr:rowOff>5</xdr:rowOff>
              </xdr:to>
            </anchor>
          </commentPr>
        </mc:Choice>
        <mc:Fallback/>
      </mc:AlternateContent>
    </comment>
    <comment ref="E11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Can take delivery of 80 Bcf annually, or 220,000 M/d fo LNG starting mid 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108</xdr:row>
                <xdr:rowOff>11</xdr:rowOff>
              </xdr:from>
              <xdr:to>
                <xdr:col>6</xdr:col>
                <xdr:colOff>35</xdr:colOff>
                <xdr:row>112</xdr:row>
                <xdr:rowOff>3</xdr:rowOff>
              </xdr:to>
            </anchor>
          </commentPr>
        </mc:Choice>
        <mc:Fallback/>
      </mc:AlternateContent>
    </comment>
    <comment ref="E11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Company's capacity is in the name of Georgia Power for the Wansley Plant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110</xdr:row>
                <xdr:rowOff>11</xdr:rowOff>
              </xdr:from>
              <xdr:to>
                <xdr:col>6</xdr:col>
                <xdr:colOff>35</xdr:colOff>
                <xdr:row>114</xdr:row>
                <xdr:rowOff>3</xdr:rowOff>
              </xdr:to>
            </anchor>
          </commentPr>
        </mc:Choice>
        <mc:Fallback/>
      </mc:AlternateContent>
    </comment>
    <comment ref="E119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Scana would extend the system 300 miles to the proposed ethanol facilities and power plants in Onslow, Greene and Martin Counties, NC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117</xdr:row>
                <xdr:rowOff>11</xdr:rowOff>
              </xdr:from>
              <xdr:to>
                <xdr:col>6</xdr:col>
                <xdr:colOff>35</xdr:colOff>
                <xdr:row>125</xdr:row>
                <xdr:rowOff>21</xdr:rowOff>
              </xdr:to>
            </anchor>
          </commentPr>
        </mc:Choice>
        <mc:Fallback/>
      </mc:AlternateContent>
    </comment>
    <comment ref="E20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To serve the existing 150MW Hermosillo Plant and a proposed 225MW expansion plant.  The 12 mile east branch line will cross the border near Douglas and serve the proposed 225MW El Fresnal/Nogales plant.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205</xdr:row>
                <xdr:rowOff>12</xdr:rowOff>
              </xdr:from>
              <xdr:to>
                <xdr:col>6</xdr:col>
                <xdr:colOff>35</xdr:colOff>
                <xdr:row>213</xdr:row>
                <xdr:rowOff>20</xdr:rowOff>
              </xdr:to>
            </anchor>
          </commentPr>
        </mc:Choice>
        <mc:Fallback/>
      </mc:AlternateContent>
    </comment>
    <comment ref="E209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 interconnect with Sempra'a Rosarito Pipelien south of Tijuana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17</xdr:colOff>
                <xdr:row>207</xdr:row>
                <xdr:rowOff>12</xdr:rowOff>
              </xdr:from>
              <xdr:to>
                <xdr:col>6</xdr:col>
                <xdr:colOff>35</xdr:colOff>
                <xdr:row>211</xdr:row>
                <xdr:rowOff>7</xdr:rowOff>
              </xdr:to>
            </anchor>
          </commentPr>
        </mc:Choice>
        <mc:Fallback/>
      </mc:AlternateContent>
    </comment>
    <comment ref="E22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Includes 50,000/d of capacity from Blanco to Thoreau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18</xdr:colOff>
                <xdr:row>223</xdr:row>
                <xdr:rowOff>12</xdr:rowOff>
              </xdr:from>
              <xdr:to>
                <xdr:col>6</xdr:col>
                <xdr:colOff>35</xdr:colOff>
                <xdr:row>227</xdr:row>
                <xdr:rowOff>4</xdr:rowOff>
              </xdr:to>
            </anchor>
          </commentPr>
        </mc:Choice>
        <mc:Fallback/>
      </mc:AlternateContent>
    </comment>
    <comment ref="E23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The Canadian portion of the project would originate on the international border in Boundry Pass, Strait of Georgia and interconnect  with the existing Centra transmission system at a point south of Duncan, BC.  The Canadian portion would be about 31 miles long with about 23 miles offshore and eight miles onshore.  The 16" pipe would move 100,000 M/d and be in service 11/2002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18</xdr:colOff>
                <xdr:row>230</xdr:row>
                <xdr:rowOff>12</xdr:rowOff>
              </xdr:from>
              <xdr:to>
                <xdr:col>6</xdr:col>
                <xdr:colOff>35</xdr:colOff>
                <xdr:row>246</xdr:row>
                <xdr:rowOff>12</xdr:rowOff>
              </xdr:to>
            </anchor>
          </commentPr>
        </mc:Choice>
        <mc:Fallback/>
      </mc:AlternateContent>
    </comment>
    <comment ref="E39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Proposed to connect to Alliance, NBPL, NGPL, Midwestern and Joliet Hub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18</xdr:colOff>
                <xdr:row>395</xdr:row>
                <xdr:rowOff>12</xdr:rowOff>
              </xdr:from>
              <xdr:to>
                <xdr:col>6</xdr:col>
                <xdr:colOff>35</xdr:colOff>
                <xdr:row>399</xdr:row>
                <xdr:rowOff>13</xdr:rowOff>
              </xdr:to>
            </anchor>
          </commentPr>
        </mc:Choice>
        <mc:Fallback/>
      </mc:AlternateContent>
    </comment>
    <comment ref="F5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Could be expanded to 1.0 Bcf/d.  NJ Natural controls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51</xdr:row>
                <xdr:rowOff>11</xdr:rowOff>
              </xdr:from>
              <xdr:to>
                <xdr:col>7</xdr:col>
                <xdr:colOff>50</xdr:colOff>
                <xdr:row>55</xdr:row>
                <xdr:rowOff>3</xdr:rowOff>
              </xdr:to>
            </anchor>
          </commentPr>
        </mc:Choice>
        <mc:Fallback/>
      </mc:AlternateContent>
    </comment>
    <comment ref="F60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Willaims 100,000/d, ConEd 30,000/d,Aquila 25,000/d, ConEd Energy 10,000/d and St Lawrence Cement 1,000/d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58</xdr:row>
                <xdr:rowOff>9</xdr:rowOff>
              </xdr:from>
              <xdr:to>
                <xdr:col>7</xdr:col>
                <xdr:colOff>48</xdr:colOff>
                <xdr:row>62</xdr:row>
                <xdr:rowOff>4</xdr:rowOff>
              </xdr:to>
            </anchor>
          </commentPr>
        </mc:Choice>
        <mc:Fallback/>
      </mc:AlternateContent>
    </comment>
    <comment ref="F63" authorId="0">
      <text>
        <r>
          <rPr>
            <b val="true"/>
            <sz val="8"/>
            <color rgb="FF000000"/>
            <rFont val="Tahoma"/>
            <family val="0"/>
          </rPr>
          <t xml:space="preserve">Shippers inlcude: Sithe 70,000/d, Southern Kendall 35,000/d Southern Connecticut 20,000 Prov Gas 500/d Mass Water Resource Auth 25,000/d and TTECO 80,000/d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61</xdr:row>
                <xdr:rowOff>9</xdr:rowOff>
              </xdr:from>
              <xdr:to>
                <xdr:col>7</xdr:col>
                <xdr:colOff>48</xdr:colOff>
                <xdr:row>74</xdr:row>
                <xdr:rowOff>11</xdr:rowOff>
              </xdr:to>
            </anchor>
          </commentPr>
        </mc:Choice>
        <mc:Fallback/>
      </mc:AlternateContent>
    </comment>
    <comment ref="F66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Virginia Power 100,000/d and PPL 30,000/d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64</xdr:row>
                <xdr:rowOff>9</xdr:rowOff>
              </xdr:from>
              <xdr:to>
                <xdr:col>7</xdr:col>
                <xdr:colOff>48</xdr:colOff>
                <xdr:row>68</xdr:row>
                <xdr:rowOff>4</xdr:rowOff>
              </xdr:to>
            </anchor>
          </commentPr>
        </mc:Choice>
        <mc:Fallback/>
      </mc:AlternateContent>
    </comment>
    <comment ref="F6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DirectLink (an affiliate) has contracted for 500,000/d. Dynegy has contracted for 350,000/d.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65</xdr:row>
                <xdr:rowOff>9</xdr:rowOff>
              </xdr:from>
              <xdr:to>
                <xdr:col>7</xdr:col>
                <xdr:colOff>48</xdr:colOff>
                <xdr:row>72</xdr:row>
                <xdr:rowOff>19</xdr:rowOff>
              </xdr:to>
            </anchor>
          </commentPr>
        </mc:Choice>
        <mc:Fallback/>
      </mc:AlternateContent>
    </comment>
    <comment ref="F68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125,000 is incremental capacity and the remaining 489,628 would be leased back to Transco.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66</xdr:row>
                <xdr:rowOff>9</xdr:rowOff>
              </xdr:from>
              <xdr:to>
                <xdr:col>7</xdr:col>
                <xdr:colOff>48</xdr:colOff>
                <xdr:row>73</xdr:row>
                <xdr:rowOff>15</xdr:rowOff>
              </xdr:to>
            </anchor>
          </commentPr>
        </mc:Choice>
        <mc:Fallback/>
      </mc:AlternateContent>
    </comment>
    <comment ref="F9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40,000/d, Visy Paper 4500/d and AGL 61160/d Santee Cooper 80,000/d, Sylacaugh Utilities Board 4000/d, MGAG 14,439/d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95</xdr:row>
                <xdr:rowOff>11</xdr:rowOff>
              </xdr:from>
              <xdr:to>
                <xdr:col>7</xdr:col>
                <xdr:colOff>50</xdr:colOff>
                <xdr:row>103</xdr:row>
                <xdr:rowOff>3</xdr:rowOff>
              </xdr:to>
            </anchor>
          </commentPr>
        </mc:Choice>
        <mc:Fallback/>
      </mc:AlternateContent>
    </comment>
    <comment ref="F101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Southern Co bought 7Bcf of storage at Petal and can deliver to Transco, SoNat, Koch and Deston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99</xdr:row>
                <xdr:rowOff>9</xdr:rowOff>
              </xdr:from>
              <xdr:to>
                <xdr:col>7</xdr:col>
                <xdr:colOff>48</xdr:colOff>
                <xdr:row>105</xdr:row>
                <xdr:rowOff>8</xdr:rowOff>
              </xdr:to>
            </anchor>
          </commentPr>
        </mc:Choice>
        <mc:Fallback/>
      </mc:AlternateContent>
    </comment>
    <comment ref="F105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UCG 27,500, Citizens, APG Industries and City of Pulaski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103</xdr:row>
                <xdr:rowOff>9</xdr:rowOff>
              </xdr:from>
              <xdr:to>
                <xdr:col>7</xdr:col>
                <xdr:colOff>48</xdr:colOff>
                <xdr:row>107</xdr:row>
                <xdr:rowOff>4</xdr:rowOff>
              </xdr:to>
            </anchor>
          </commentPr>
        </mc:Choice>
        <mc:Fallback/>
      </mc:AlternateContent>
    </comment>
    <comment ref="F107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AGL signed up for 200,000/d for 20 years.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105</xdr:row>
                <xdr:rowOff>9</xdr:rowOff>
              </xdr:from>
              <xdr:to>
                <xdr:col>7</xdr:col>
                <xdr:colOff>48</xdr:colOff>
                <xdr:row>109</xdr:row>
                <xdr:rowOff>4</xdr:rowOff>
              </xdr:to>
            </anchor>
          </commentPr>
        </mc:Choice>
        <mc:Fallback/>
      </mc:AlternateContent>
    </comment>
    <comment ref="F10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FPL 101142/d. Southern 60937/d, TECO 180,000/d, JEA 14000/d, Tallahassee 2677/d, Peoples 1504/d, US Agri-Chem 115/d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106</xdr:row>
                <xdr:rowOff>11</xdr:rowOff>
              </xdr:from>
              <xdr:to>
                <xdr:col>7</xdr:col>
                <xdr:colOff>50</xdr:colOff>
                <xdr:row>112</xdr:row>
                <xdr:rowOff>12</xdr:rowOff>
              </xdr:to>
            </anchor>
          </commentPr>
        </mc:Choice>
        <mc:Fallback/>
      </mc:AlternateContent>
    </comment>
    <comment ref="F11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540,000 Peak Day Deliverability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108</xdr:row>
                <xdr:rowOff>11</xdr:rowOff>
              </xdr:from>
              <xdr:to>
                <xdr:col>7</xdr:col>
                <xdr:colOff>50</xdr:colOff>
                <xdr:row>112</xdr:row>
                <xdr:rowOff>3</xdr:rowOff>
              </xdr:to>
            </anchor>
          </commentPr>
        </mc:Choice>
        <mc:Fallback/>
      </mc:AlternateContent>
    </comment>
    <comment ref="F11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Southern Company 140000/d and CP&amp;L 75000/d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110</xdr:row>
                <xdr:rowOff>11</xdr:rowOff>
              </xdr:from>
              <xdr:to>
                <xdr:col>7</xdr:col>
                <xdr:colOff>50</xdr:colOff>
                <xdr:row>114</xdr:row>
                <xdr:rowOff>3</xdr:rowOff>
              </xdr:to>
            </anchor>
          </commentPr>
        </mc:Choice>
        <mc:Fallback/>
      </mc:AlternateContent>
    </comment>
    <comment ref="F11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15 year contracts with
Southern Co 284,050
South Carolina PL Corp
50,000
LaGrange, GA 1,750
Phase I of 88,150 will start June 1, 2002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17</xdr:colOff>
                <xdr:row>116</xdr:row>
                <xdr:rowOff>11</xdr:rowOff>
              </xdr:from>
              <xdr:to>
                <xdr:col>7</xdr:col>
                <xdr:colOff>50</xdr:colOff>
                <xdr:row>124</xdr:row>
                <xdr:rowOff>15</xdr:rowOff>
              </xdr:to>
            </anchor>
          </commentPr>
        </mc:Choice>
        <mc:Fallback/>
      </mc:AlternateContent>
    </comment>
    <comment ref="F123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Coral 6,646/d Interconn 6646/d, P&amp;G Paper 1,564/d MGAG 1270/d CE Mineral 782/d milwhite 80/d and City of Lenox 12/d.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121</xdr:row>
                <xdr:rowOff>9</xdr:rowOff>
              </xdr:from>
              <xdr:to>
                <xdr:col>7</xdr:col>
                <xdr:colOff>48</xdr:colOff>
                <xdr:row>129</xdr:row>
                <xdr:rowOff>7</xdr:rowOff>
              </xdr:to>
            </anchor>
          </commentPr>
        </mc:Choice>
        <mc:Fallback/>
      </mc:AlternateContent>
    </comment>
    <comment ref="F232" authorId="0">
      <text>
        <r>
          <rPr>
            <b val="true"/>
            <sz val="8"/>
            <color rgb="FF000000"/>
            <rFont val="Tahoma"/>
            <family val="0"/>
          </rPr>
          <t xml:space="preserve">ECT:
BC Hydro has sined up for 97,000/d of capacity
</t>
        </r>
        <r>
          <rPr>
            <sz val="8"/>
            <color rgb="FF000000"/>
            <rFont val="Tahoma"/>
            <family val="0"/>
          </rPr>
          <t xml:space="preserve">Connects two 250MW plants on Shawnigan Lake (81,000/d) and the local LDC Centra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230</xdr:row>
                <xdr:rowOff>12</xdr:rowOff>
              </xdr:from>
              <xdr:to>
                <xdr:col>7</xdr:col>
                <xdr:colOff>50</xdr:colOff>
                <xdr:row>244</xdr:row>
                <xdr:rowOff>13</xdr:rowOff>
              </xdr:to>
            </anchor>
          </commentPr>
        </mc:Choice>
        <mc:Fallback/>
      </mc:AlternateContent>
    </comment>
    <comment ref="F235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PITCO's 60% of Max DQ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233</xdr:row>
                <xdr:rowOff>12</xdr:rowOff>
              </xdr:from>
              <xdr:to>
                <xdr:col>7</xdr:col>
                <xdr:colOff>50</xdr:colOff>
                <xdr:row>237</xdr:row>
                <xdr:rowOff>9</xdr:rowOff>
              </xdr:to>
            </anchor>
          </commentPr>
        </mc:Choice>
        <mc:Fallback/>
      </mc:AlternateContent>
    </comment>
    <comment ref="F23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400,000/d MDIQ
500,000/d MDWQ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235</xdr:row>
                <xdr:rowOff>12</xdr:rowOff>
              </xdr:from>
              <xdr:to>
                <xdr:col>7</xdr:col>
                <xdr:colOff>50</xdr:colOff>
                <xdr:row>239</xdr:row>
                <xdr:rowOff>12</xdr:rowOff>
              </xdr:to>
            </anchor>
          </commentPr>
        </mc:Choice>
        <mc:Fallback/>
      </mc:AlternateContent>
    </comment>
    <comment ref="F264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WGR anchored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262</xdr:row>
                <xdr:rowOff>12</xdr:rowOff>
              </xdr:from>
              <xdr:to>
                <xdr:col>7</xdr:col>
                <xdr:colOff>50</xdr:colOff>
                <xdr:row>266</xdr:row>
                <xdr:rowOff>4</xdr:rowOff>
              </xdr:to>
            </anchor>
          </commentPr>
        </mc:Choice>
        <mc:Fallback/>
      </mc:AlternateContent>
    </comment>
    <comment ref="F28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Primero Gas Marketing and El Paso Energy Raton LLC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281</xdr:row>
                <xdr:rowOff>9</xdr:rowOff>
              </xdr:from>
              <xdr:to>
                <xdr:col>7</xdr:col>
                <xdr:colOff>48</xdr:colOff>
                <xdr:row>286</xdr:row>
                <xdr:rowOff>8</xdr:rowOff>
              </xdr:to>
            </anchor>
          </commentPr>
        </mc:Choice>
        <mc:Fallback/>
      </mc:AlternateContent>
    </comment>
    <comment ref="F285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CIG Resources 150,000/d, Questar Gas 100,000/d and 40,000 Texaco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283</xdr:row>
                <xdr:rowOff>9</xdr:rowOff>
              </xdr:from>
              <xdr:to>
                <xdr:col>7</xdr:col>
                <xdr:colOff>48</xdr:colOff>
                <xdr:row>287</xdr:row>
                <xdr:rowOff>1</xdr:rowOff>
              </xdr:to>
            </anchor>
          </commentPr>
        </mc:Choice>
        <mc:Fallback/>
      </mc:AlternateContent>
    </comment>
    <comment ref="F292" authorId="0">
      <text>
        <r>
          <rPr>
            <b val="true"/>
            <sz val="8"/>
            <color rgb="FF000000"/>
            <rFont val="Tahoma"/>
            <family val="0"/>
          </rPr>
          <t xml:space="preserve">jgomez:
</t>
        </r>
        <r>
          <rPr>
            <sz val="8"/>
            <color rgb="FF000000"/>
            <rFont val="Tahoma"/>
            <family val="0"/>
          </rPr>
          <t xml:space="preserve">Shippers include Front Range Power 85,000/d, PSCO 178,000/d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290</xdr:row>
                <xdr:rowOff>9</xdr:rowOff>
              </xdr:from>
              <xdr:to>
                <xdr:col>7</xdr:col>
                <xdr:colOff>48</xdr:colOff>
                <xdr:row>294</xdr:row>
                <xdr:rowOff>5</xdr:rowOff>
              </xdr:to>
            </anchor>
          </commentPr>
        </mc:Choice>
        <mc:Fallback/>
      </mc:AlternateContent>
    </comment>
    <comment ref="F32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LaClede subscribed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324</xdr:row>
                <xdr:rowOff>12</xdr:rowOff>
              </xdr:from>
              <xdr:to>
                <xdr:col>7</xdr:col>
                <xdr:colOff>50</xdr:colOff>
                <xdr:row>328</xdr:row>
                <xdr:rowOff>8</xdr:rowOff>
              </xdr:to>
            </anchor>
          </commentPr>
        </mc:Choice>
        <mc:Fallback/>
      </mc:AlternateContent>
    </comment>
    <comment ref="F331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MEP Pleasant Hill Generating Unit (600MW) and Tyson Foods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329</xdr:row>
                <xdr:rowOff>12</xdr:rowOff>
              </xdr:from>
              <xdr:to>
                <xdr:col>7</xdr:col>
                <xdr:colOff>50</xdr:colOff>
                <xdr:row>334</xdr:row>
                <xdr:rowOff>21</xdr:rowOff>
              </xdr:to>
            </anchor>
          </commentPr>
        </mc:Choice>
        <mc:Fallback/>
      </mc:AlternateContent>
    </comment>
    <comment ref="F33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Empire District Electric Company State Line Plant in Jasper Co, MO  500 MW (CC)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330</xdr:row>
                <xdr:rowOff>13</xdr:rowOff>
              </xdr:from>
              <xdr:to>
                <xdr:col>7</xdr:col>
                <xdr:colOff>50</xdr:colOff>
                <xdr:row>334</xdr:row>
                <xdr:rowOff>21</xdr:rowOff>
              </xdr:to>
            </anchor>
          </commentPr>
        </mc:Choice>
        <mc:Fallback/>
      </mc:AlternateContent>
    </comment>
    <comment ref="F362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600,000/d 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360</xdr:row>
                <xdr:rowOff>12</xdr:rowOff>
              </xdr:from>
              <xdr:to>
                <xdr:col>7</xdr:col>
                <xdr:colOff>50</xdr:colOff>
                <xdr:row>364</xdr:row>
                <xdr:rowOff>4</xdr:rowOff>
              </xdr:to>
            </anchor>
          </commentPr>
        </mc:Choice>
        <mc:Fallback/>
      </mc:AlternateContent>
    </comment>
    <comment ref="F386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DirectLink 507,000/d (contract not allowed by FERC), Dynegy 303,900/d, Cogentrix 101,300/d, Gleason 80,000/d and Duke 50,700/d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384</xdr:row>
                <xdr:rowOff>9</xdr:rowOff>
              </xdr:from>
              <xdr:to>
                <xdr:col>7</xdr:col>
                <xdr:colOff>48</xdr:colOff>
                <xdr:row>392</xdr:row>
                <xdr:rowOff>4</xdr:rowOff>
              </xdr:to>
            </anchor>
          </commentPr>
        </mc:Choice>
        <mc:Fallback/>
      </mc:AlternateContent>
    </comment>
    <comment ref="F391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59,000/d contracted to three shippers and an additional 25,000/d as of 11/1/01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389</xdr:row>
                <xdr:rowOff>12</xdr:rowOff>
              </xdr:from>
              <xdr:to>
                <xdr:col>7</xdr:col>
                <xdr:colOff>50</xdr:colOff>
                <xdr:row>393</xdr:row>
                <xdr:rowOff>4</xdr:rowOff>
              </xdr:to>
            </anchor>
          </commentPr>
        </mc:Choice>
        <mc:Fallback/>
      </mc:AlternateContent>
    </comment>
    <comment ref="F397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WICOR is 650,000/d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395</xdr:row>
                <xdr:rowOff>12</xdr:rowOff>
              </xdr:from>
              <xdr:to>
                <xdr:col>7</xdr:col>
                <xdr:colOff>50</xdr:colOff>
                <xdr:row>399</xdr:row>
                <xdr:rowOff>13</xdr:rowOff>
              </xdr:to>
            </anchor>
          </commentPr>
        </mc:Choice>
        <mc:Fallback/>
      </mc:AlternateContent>
    </comment>
    <comment ref="F398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Nicor is 300,000/d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18</xdr:colOff>
                <xdr:row>396</xdr:row>
                <xdr:rowOff>12</xdr:rowOff>
              </xdr:from>
              <xdr:to>
                <xdr:col>7</xdr:col>
                <xdr:colOff>50</xdr:colOff>
                <xdr:row>401</xdr:row>
                <xdr:rowOff>13</xdr:rowOff>
              </xdr:to>
            </anchor>
          </commentPr>
        </mc:Choice>
        <mc:Fallback/>
      </mc:AlternateContent>
    </comment>
    <comment ref="M53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ecorp Marketing (an affiliate of Central New York) has 400,000/d on the lateral and 90,000/d on Tennessee's 300 line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</xdr:colOff>
                <xdr:row>51</xdr:row>
                <xdr:rowOff>11</xdr:rowOff>
              </xdr:from>
              <xdr:to>
                <xdr:col>15</xdr:col>
                <xdr:colOff>-41</xdr:colOff>
                <xdr:row>57</xdr:row>
                <xdr:rowOff>3</xdr:rowOff>
              </xdr:to>
            </anchor>
          </commentPr>
        </mc:Choice>
        <mc:Fallback/>
      </mc:AlternateContent>
    </comment>
    <comment ref="M56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AES signed for 20 year 10 month contract at a negotiated rate of $.0425 plus fuel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</xdr:colOff>
                <xdr:row>54</xdr:row>
                <xdr:rowOff>11</xdr:rowOff>
              </xdr:from>
              <xdr:to>
                <xdr:col>15</xdr:col>
                <xdr:colOff>-41</xdr:colOff>
                <xdr:row>59</xdr:row>
                <xdr:rowOff>13</xdr:rowOff>
              </xdr:to>
            </anchor>
          </commentPr>
        </mc:Choice>
        <mc:Fallback/>
      </mc:AlternateContent>
    </comment>
    <comment ref="O402" authorId="0">
      <text>
        <r>
          <rPr>
            <b val="true"/>
            <sz val="8"/>
            <color rgb="FF000000"/>
            <rFont val="Tahoma"/>
            <family val="0"/>
          </rPr>
          <t xml:space="preserve">julie gomez:
</t>
        </r>
        <r>
          <rPr>
            <sz val="8"/>
            <color rgb="FF000000"/>
            <rFont val="Tahoma"/>
            <family val="0"/>
          </rPr>
          <t xml:space="preserve">PSI (Cynergi) will reimburse Midw for $6.3 mil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400</xdr:row>
                <xdr:rowOff>12</xdr:rowOff>
              </xdr:from>
              <xdr:to>
                <xdr:col>16</xdr:col>
                <xdr:colOff>84</xdr:colOff>
                <xdr:row>404</xdr:row>
                <xdr:rowOff>9</xdr:rowOff>
              </xdr:to>
            </anchor>
          </commentPr>
        </mc:Choice>
        <mc:Fallback/>
      </mc:AlternateContent>
    </comment>
    <comment ref="P100" authorId="0">
      <text>
        <r>
          <rPr>
            <b val="true"/>
            <sz val="8"/>
            <color rgb="FF000000"/>
            <rFont val="Tahoma"/>
            <family val="0"/>
          </rPr>
          <t xml:space="preserve">ECT:
</t>
        </r>
        <r>
          <rPr>
            <sz val="8"/>
            <color rgb="FF000000"/>
            <rFont val="Tahoma"/>
            <family val="0"/>
          </rPr>
          <t xml:space="preserve">30" pipeline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17</xdr:colOff>
                <xdr:row>98</xdr:row>
                <xdr:rowOff>11</xdr:rowOff>
              </xdr:from>
              <xdr:to>
                <xdr:col>17</xdr:col>
                <xdr:colOff>55</xdr:colOff>
                <xdr:row>102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<sst xmlns="http://schemas.openxmlformats.org/spreadsheetml/2006/main" count="3689" uniqueCount="1857">
  <si>
    <t xml:space="preserve">ENRON NORTH AMERICA</t>
  </si>
  <si>
    <t xml:space="preserve">expands2</t>
  </si>
  <si>
    <t xml:space="preserve">PIPELINE EXPANSION UPDATE</t>
  </si>
  <si>
    <t xml:space="preserve">Project</t>
  </si>
  <si>
    <t xml:space="preserve">Daily</t>
  </si>
  <si>
    <t xml:space="preserve">Start</t>
  </si>
  <si>
    <t xml:space="preserve">ECT</t>
  </si>
  <si>
    <t xml:space="preserve">Term</t>
  </si>
  <si>
    <t xml:space="preserve">Cost of</t>
  </si>
  <si>
    <t xml:space="preserve">Pipeline</t>
  </si>
  <si>
    <t xml:space="preserve">Path</t>
  </si>
  <si>
    <t xml:space="preserve">Quantity</t>
  </si>
  <si>
    <t xml:space="preserve">Date</t>
  </si>
  <si>
    <t xml:space="preserve">Probability</t>
  </si>
  <si>
    <t xml:space="preserve">Position</t>
  </si>
  <si>
    <t xml:space="preserve">Docket</t>
  </si>
  <si>
    <t xml:space="preserve">Pricing</t>
  </si>
  <si>
    <t xml:space="preserve">Years</t>
  </si>
  <si>
    <t xml:space="preserve">Miles</t>
  </si>
  <si>
    <t xml:space="preserve">HP</t>
  </si>
  <si>
    <t xml:space="preserve">Northeast:</t>
  </si>
  <si>
    <t xml:space="preserve">Iroquois</t>
  </si>
  <si>
    <t xml:space="preserve">Waddington to S. Comack</t>
  </si>
  <si>
    <t xml:space="preserve">Done</t>
  </si>
  <si>
    <t xml:space="preserve">NA</t>
  </si>
  <si>
    <t xml:space="preserve">National Fuel</t>
  </si>
  <si>
    <t xml:space="preserve">Niagara to Leidy</t>
  </si>
  <si>
    <t xml:space="preserve">CP96-671</t>
  </si>
  <si>
    <t xml:space="preserve">Tennessee</t>
  </si>
  <si>
    <t xml:space="preserve">Niagara Expansion</t>
  </si>
  <si>
    <t xml:space="preserve">National Fuel Compressor Expansion</t>
  </si>
  <si>
    <t xml:space="preserve">CP96-721</t>
  </si>
  <si>
    <t xml:space="preserve">Transco</t>
  </si>
  <si>
    <t xml:space="preserve">Pocono Expansion Project</t>
  </si>
  <si>
    <t xml:space="preserve">Leidy to Northhampton County, PA</t>
  </si>
  <si>
    <t xml:space="preserve">CP97-328</t>
  </si>
  <si>
    <t xml:space="preserve">Vermont Gas Systems</t>
  </si>
  <si>
    <t xml:space="preserve">Import at Highgate Springs, Vermont</t>
  </si>
  <si>
    <t xml:space="preserve">CP97-324</t>
  </si>
  <si>
    <t xml:space="preserve">CNG Transmission</t>
  </si>
  <si>
    <t xml:space="preserve">Market Value Project</t>
  </si>
  <si>
    <t xml:space="preserve">Lebanon to Leidy and CNG Citygates</t>
  </si>
  <si>
    <t xml:space="preserve">Dead</t>
  </si>
  <si>
    <t xml:space="preserve">Athens</t>
  </si>
  <si>
    <t xml:space="preserve">Waddington to Brookfield</t>
  </si>
  <si>
    <t xml:space="preserve">CP96-687</t>
  </si>
  <si>
    <t xml:space="preserve">Son of Seaboard</t>
  </si>
  <si>
    <t xml:space="preserve">DOMAC Expansion</t>
  </si>
  <si>
    <t xml:space="preserve">DOMAC Everett Plant to Saugus, Mass</t>
  </si>
  <si>
    <t xml:space="preserve">CP96-194</t>
  </si>
  <si>
    <t xml:space="preserve">Texas Eastern</t>
  </si>
  <si>
    <t xml:space="preserve">Spectrum Related</t>
  </si>
  <si>
    <t xml:space="preserve">Lebanon Lateral Expansion</t>
  </si>
  <si>
    <t xml:space="preserve">CP98-336</t>
  </si>
  <si>
    <t xml:space="preserve">(Gas City and Glen Karn)</t>
  </si>
  <si>
    <t xml:space="preserve">Portland/Maritimes</t>
  </si>
  <si>
    <t xml:space="preserve">Joint Line Application</t>
  </si>
  <si>
    <t xml:space="preserve">CP97-238</t>
  </si>
  <si>
    <t xml:space="preserve">CP96-178 ???</t>
  </si>
  <si>
    <t xml:space="preserve">Algonquin</t>
  </si>
  <si>
    <t xml:space="preserve">EMI Dighton, MA Plant</t>
  </si>
  <si>
    <t xml:space="preserve">Delivery off mainline to Dighton Plant</t>
  </si>
  <si>
    <t xml:space="preserve">CP98-99</t>
  </si>
  <si>
    <t xml:space="preserve">Portland Natural Gas Transmission</t>
  </si>
  <si>
    <t xml:space="preserve">Granite State PL replacement</t>
  </si>
  <si>
    <t xml:space="preserve">TCPL to Tennessee at Haverhill, Mass.</t>
  </si>
  <si>
    <t xml:space="preserve">CP96-248</t>
  </si>
  <si>
    <t xml:space="preserve">15-20</t>
  </si>
  <si>
    <t xml:space="preserve">Algonquin LNG</t>
  </si>
  <si>
    <t xml:space="preserve">Providence, RI tie to Algonquin</t>
  </si>
  <si>
    <t xml:space="preserve">Northeast City Gates (currently 100,000)</t>
  </si>
  <si>
    <t xml:space="preserve">CP96-517</t>
  </si>
  <si>
    <t xml:space="preserve">Duke Energy</t>
  </si>
  <si>
    <t xml:space="preserve">Spectrum</t>
  </si>
  <si>
    <t xml:space="preserve">Chicago to New Jersey</t>
  </si>
  <si>
    <t xml:space="preserve">CP97-626</t>
  </si>
  <si>
    <t xml:space="preserve">Grandson of Seaboard</t>
  </si>
  <si>
    <t xml:space="preserve">Ellisburg compression</t>
  </si>
  <si>
    <t xml:space="preserve">Ellisburg to Leidy, PA</t>
  </si>
  <si>
    <t xml:space="preserve">CP99-160</t>
  </si>
  <si>
    <t xml:space="preserve">TQM Link</t>
  </si>
  <si>
    <t xml:space="preserve">TQM from Sable Island to Dracut, Mass</t>
  </si>
  <si>
    <t xml:space="preserve">CP96-249</t>
  </si>
  <si>
    <t xml:space="preserve">Tatham Offshore (Leviathon)</t>
  </si>
  <si>
    <t xml:space="preserve">North Atlantic Pipeline Project</t>
  </si>
  <si>
    <t xml:space="preserve">Hibernia/Sable Island to New England</t>
  </si>
  <si>
    <t xml:space="preserve">CP98-29/30/31/32</t>
  </si>
  <si>
    <t xml:space="preserve">Ellisburg Extension (me too)</t>
  </si>
  <si>
    <t xml:space="preserve">Eastern Express</t>
  </si>
  <si>
    <t xml:space="preserve">Chicago to Leidy</t>
  </si>
  <si>
    <t xml:space="preserve">Maritimes &amp; Northeast</t>
  </si>
  <si>
    <t xml:space="preserve">Sable Island Phase I</t>
  </si>
  <si>
    <t xml:space="preserve">Wells, Maine to Dracut, MA (flows backwards)</t>
  </si>
  <si>
    <t xml:space="preserve">CP96-178</t>
  </si>
  <si>
    <t xml:space="preserve">Sable Island Phase II</t>
  </si>
  <si>
    <t xml:space="preserve">Sable Offshore Energy Int. to Dracut, Mass.</t>
  </si>
  <si>
    <t xml:space="preserve">CP96-809</t>
  </si>
  <si>
    <t xml:space="preserve">EMI Tiverton Plant</t>
  </si>
  <si>
    <t xml:space="preserve">Compressor Upgrades &amp; mainline work</t>
  </si>
  <si>
    <t xml:space="preserve">CP99-46</t>
  </si>
  <si>
    <t xml:space="preserve">Duke Vermillion Lateral</t>
  </si>
  <si>
    <t xml:space="preserve">Midwestern PL to the plant (Cayuga)</t>
  </si>
  <si>
    <t xml:space="preserve">High</t>
  </si>
  <si>
    <t xml:space="preserve">CP 00-67</t>
  </si>
  <si>
    <t xml:space="preserve">Maine Natural Gas</t>
  </si>
  <si>
    <t xml:space="preserve">Westbrook Lateral</t>
  </si>
  <si>
    <t xml:space="preserve">MN&amp;E to the Calpine Westbrook Plant</t>
  </si>
  <si>
    <t xml:space="preserve">Lake Road Plant</t>
  </si>
  <si>
    <t xml:space="preserve">Honeoye Storage Expansion</t>
  </si>
  <si>
    <t xml:space="preserve">1.8 Bcf increase in working gas</t>
  </si>
  <si>
    <t xml:space="preserve">Low</t>
  </si>
  <si>
    <t xml:space="preserve">CP00-93</t>
  </si>
  <si>
    <t xml:space="preserve">Gorham Lateral</t>
  </si>
  <si>
    <t xml:space="preserve">CP98-724</t>
  </si>
  <si>
    <t xml:space="preserve">TETCO</t>
  </si>
  <si>
    <t xml:space="preserve">AES Ironwood Plant Lateral</t>
  </si>
  <si>
    <t xml:space="preserve">Lateral in TETCO M3 (PA)</t>
  </si>
  <si>
    <t xml:space="preserve">20 yr</t>
  </si>
  <si>
    <t xml:space="preserve">CP99-621</t>
  </si>
  <si>
    <t xml:space="preserve">ANP Bellingham Lateral</t>
  </si>
  <si>
    <t xml:space="preserve">CP98-100</t>
  </si>
  <si>
    <t xml:space="preserve">Continental States Peaking Svs</t>
  </si>
  <si>
    <t xml:space="preserve">El Paso/Tennessee/MCN</t>
  </si>
  <si>
    <t xml:space="preserve">Maryland/Delaware LNG                 2.0 Bcf MSQ</t>
  </si>
  <si>
    <t xml:space="preserve">Granite State</t>
  </si>
  <si>
    <t xml:space="preserve">Wells LNG</t>
  </si>
  <si>
    <t xml:space="preserve">Portland/Northern Utilities              2.0 Bcf MSQ</t>
  </si>
  <si>
    <t xml:space="preserve">CP96-610</t>
  </si>
  <si>
    <t xml:space="preserve">Iroquois/Tennessee</t>
  </si>
  <si>
    <t xml:space="preserve">EPEM/PDC Milford Plant</t>
  </si>
  <si>
    <t xml:space="preserve">Waddington to Milford/Tenn Zone 6 Delivery</t>
  </si>
  <si>
    <t xml:space="preserve">Veazie Lateral</t>
  </si>
  <si>
    <t xml:space="preserve">Halifax Lateral</t>
  </si>
  <si>
    <t xml:space="preserve">NS Power Tufts Cove Plant</t>
  </si>
  <si>
    <t xml:space="preserve">St John Lateral</t>
  </si>
  <si>
    <t xml:space="preserve">JDI &amp; NB Power Bayside Power Station</t>
  </si>
  <si>
    <t xml:space="preserve">Med</t>
  </si>
  <si>
    <t xml:space="preserve">CP98-799</t>
  </si>
  <si>
    <t xml:space="preserve">Phase III</t>
  </si>
  <si>
    <t xml:space="preserve">adds Beverly MA as another Delivery Point</t>
  </si>
  <si>
    <t xml:space="preserve">CP01-4</t>
  </si>
  <si>
    <t xml:space="preserve">TCPL/St. Clair Pipeline</t>
  </si>
  <si>
    <t xml:space="preserve">Lake Erie Crossing Pipeline</t>
  </si>
  <si>
    <t xml:space="preserve">7 shippers</t>
  </si>
  <si>
    <t xml:space="preserve">Eastern Express 2000</t>
  </si>
  <si>
    <t xml:space="preserve">Dracut to New England</t>
  </si>
  <si>
    <t xml:space="preserve">CP99-262</t>
  </si>
  <si>
    <t xml:space="preserve">rolled in</t>
  </si>
  <si>
    <t xml:space="preserve">Independence/ML Substitute</t>
  </si>
  <si>
    <t xml:space="preserve">ANR/Muncie to Linden, NJ</t>
  </si>
  <si>
    <t xml:space="preserve">Excelsior</t>
  </si>
  <si>
    <t xml:space="preserve">New Jersey to New York</t>
  </si>
  <si>
    <t xml:space="preserve">Enhanced Spectrum</t>
  </si>
  <si>
    <t xml:space="preserve">Chicago Alliance to M3</t>
  </si>
  <si>
    <t xml:space="preserve">NGPL</t>
  </si>
  <si>
    <t xml:space="preserve">New York</t>
  </si>
  <si>
    <t xml:space="preserve">Chicago to New York</t>
  </si>
  <si>
    <t xml:space="preserve">Brunswick Lateral</t>
  </si>
  <si>
    <t xml:space="preserve">MN&amp;E to Brunswick and Topsham</t>
  </si>
  <si>
    <t xml:space="preserve">Stagecoach Lateral</t>
  </si>
  <si>
    <t xml:space="preserve">Central New York - Tennessee Line 300</t>
  </si>
  <si>
    <t xml:space="preserve">FEIS rcvd</t>
  </si>
  <si>
    <t xml:space="preserve">CP 00-65</t>
  </si>
  <si>
    <t xml:space="preserve">Algonquin/MNE</t>
  </si>
  <si>
    <t xml:space="preserve">Sithe Energy Lateral</t>
  </si>
  <si>
    <t xml:space="preserve">Lateral from Canton, MA to Plant (Fore River)</t>
  </si>
  <si>
    <t xml:space="preserve">CP 00-34</t>
  </si>
  <si>
    <t xml:space="preserve">AFT-CL</t>
  </si>
  <si>
    <t xml:space="preserve">Four Rivers Plant</t>
  </si>
  <si>
    <t xml:space="preserve">Concord Lateral/AES Loundonderry</t>
  </si>
  <si>
    <t xml:space="preserve">Dracut to Loundonderry, NH 20" replacement</t>
  </si>
  <si>
    <t xml:space="preserve">CP 00-48</t>
  </si>
  <si>
    <t xml:space="preserve">CNG/Tennessee</t>
  </si>
  <si>
    <t xml:space="preserve">Atlantic Advantage Project</t>
  </si>
  <si>
    <t xml:space="preserve">Chicago/Niagara to the Northeast</t>
  </si>
  <si>
    <t xml:space="preserve">Duke Energy/Williams/Iroquois</t>
  </si>
  <si>
    <t xml:space="preserve">Lighthouse Pipeline</t>
  </si>
  <si>
    <t xml:space="preserve">Long Island to Milford, CT</t>
  </si>
  <si>
    <t xml:space="preserve">Vermont Extension</t>
  </si>
  <si>
    <t xml:space="preserve">EDC Bennington &amp; Rutland Plants</t>
  </si>
  <si>
    <t xml:space="preserve">MarketLink Phase I</t>
  </si>
  <si>
    <t xml:space="preserve">Leidy to New York City</t>
  </si>
  <si>
    <t xml:space="preserve">CP98-540</t>
  </si>
  <si>
    <t xml:space="preserve">Phildelphia Lateral Expansion</t>
  </si>
  <si>
    <t xml:space="preserve">Liberty Plants (Columbia and PG&amp;E)</t>
  </si>
  <si>
    <t xml:space="preserve">CP00-404</t>
  </si>
  <si>
    <t xml:space="preserve">DOMAC</t>
  </si>
  <si>
    <t xml:space="preserve">Sithe Mystic Plant Expansion</t>
  </si>
  <si>
    <t xml:space="preserve">4 submerged combustion vaporization units</t>
  </si>
  <si>
    <t xml:space="preserve">CP00-447</t>
  </si>
  <si>
    <t xml:space="preserve">HubLine</t>
  </si>
  <si>
    <t xml:space="preserve">Plaistow, NH (M&amp;NE) to Algonquin</t>
  </si>
  <si>
    <t xml:space="preserve">CP01-5</t>
  </si>
  <si>
    <t xml:space="preserve">Columbia Gas/CMS/MCN/Westcoast</t>
  </si>
  <si>
    <t xml:space="preserve">Millennium</t>
  </si>
  <si>
    <t xml:space="preserve">Chicago to New York City</t>
  </si>
  <si>
    <t xml:space="preserve">CP98-150</t>
  </si>
  <si>
    <t xml:space="preserve">Eastchester Bay Marine Ext Proj</t>
  </si>
  <si>
    <t xml:space="preserve">Waddington to Eastchester (ConEd)</t>
  </si>
  <si>
    <t xml:space="preserve">None</t>
  </si>
  <si>
    <t xml:space="preserve">CP00-232</t>
  </si>
  <si>
    <t xml:space="preserve">10-30</t>
  </si>
  <si>
    <t xml:space="preserve">MarketLink Phase II</t>
  </si>
  <si>
    <t xml:space="preserve">Transco/ANR/National Fuel</t>
  </si>
  <si>
    <t xml:space="preserve">Independence Pipeline</t>
  </si>
  <si>
    <t xml:space="preserve">CP97-315/320/321</t>
  </si>
  <si>
    <t xml:space="preserve">Duke Energy/Williams/Keyspan</t>
  </si>
  <si>
    <t xml:space="preserve">Cross Bay Pipeline</t>
  </si>
  <si>
    <t xml:space="preserve">Transco/TETCO in NJ to JFK Airport</t>
  </si>
  <si>
    <t xml:space="preserve">CP00-412-414</t>
  </si>
  <si>
    <t xml:space="preserve">MarketLink Phase III</t>
  </si>
  <si>
    <t xml:space="preserve">MHP</t>
  </si>
  <si>
    <t xml:space="preserve">Tioga Storage Facility (PA)</t>
  </si>
  <si>
    <t xml:space="preserve">5.0 Bcf working gas capacity</t>
  </si>
  <si>
    <t xml:space="preserve">2004</t>
  </si>
  <si>
    <t xml:space="preserve">Distribution Company</t>
  </si>
  <si>
    <t xml:space="preserve">CanEast</t>
  </si>
  <si>
    <t xml:space="preserve">Niagara to Leidy via CNG lease</t>
  </si>
  <si>
    <t xml:space="preserve">Seaboard 97 (or so)</t>
  </si>
  <si>
    <t xml:space="preserve">CP96-545</t>
  </si>
  <si>
    <t xml:space="preserve">15-21</t>
  </si>
  <si>
    <t xml:space="preserve">Southeast:</t>
  </si>
  <si>
    <t xml:space="preserve">Southeast Mainline Exp I</t>
  </si>
  <si>
    <t xml:space="preserve">Stn 85 to Stn 150 NC</t>
  </si>
  <si>
    <t xml:space="preserve">CP94-68</t>
  </si>
  <si>
    <t xml:space="preserve">Southeast Mainline Exp II</t>
  </si>
  <si>
    <t xml:space="preserve">CP94-109</t>
  </si>
  <si>
    <t xml:space="preserve">Southern</t>
  </si>
  <si>
    <t xml:space="preserve">North System</t>
  </si>
  <si>
    <t xml:space="preserve">North System to Chattanooga</t>
  </si>
  <si>
    <t xml:space="preserve">CP94-682</t>
  </si>
  <si>
    <t xml:space="preserve">Southeast Mainline Exp III</t>
  </si>
  <si>
    <t xml:space="preserve">East Tennessee</t>
  </si>
  <si>
    <t xml:space="preserve">System Wide</t>
  </si>
  <si>
    <t xml:space="preserve">Knoxville Area</t>
  </si>
  <si>
    <t xml:space="preserve">CP96-696</t>
  </si>
  <si>
    <t xml:space="preserve">3-10</t>
  </si>
  <si>
    <t xml:space="preserve">South Carolina Pipeline</t>
  </si>
  <si>
    <t xml:space="preserve">New compressor - Blacksburg</t>
  </si>
  <si>
    <t xml:space="preserve">Increase Transco takeaway</t>
  </si>
  <si>
    <t xml:space="preserve">Non-Jurisdictional</t>
  </si>
  <si>
    <t xml:space="preserve">Zone 3 Markets</t>
  </si>
  <si>
    <t xml:space="preserve">MS/AL Loops - Wren/Savannah Line</t>
  </si>
  <si>
    <t xml:space="preserve">CP96-541</t>
  </si>
  <si>
    <t xml:space="preserve">SunBelt</t>
  </si>
  <si>
    <t xml:space="preserve">100 Stn 65 to Stn 85, 146 Stn 85 to Stn 145 NC</t>
  </si>
  <si>
    <t xml:space="preserve"> </t>
  </si>
  <si>
    <t xml:space="preserve">CP96-16</t>
  </si>
  <si>
    <t xml:space="preserve">Maiden Lateral</t>
  </si>
  <si>
    <t xml:space="preserve">Expansion to Piedmont</t>
  </si>
  <si>
    <t xml:space="preserve">CP97-193</t>
  </si>
  <si>
    <t xml:space="preserve">Virginia Expansion Project</t>
  </si>
  <si>
    <t xml:space="preserve">Greenbriar, TN to Chilhowie &amp; Roanoke, VA</t>
  </si>
  <si>
    <t xml:space="preserve">Roanoke Gas</t>
  </si>
  <si>
    <t xml:space="preserve">CP98-40</t>
  </si>
  <si>
    <t xml:space="preserve">Zone 2 and 3 Markets</t>
  </si>
  <si>
    <t xml:space="preserve">MS/AL Loops </t>
  </si>
  <si>
    <t xml:space="preserve">CP97-526</t>
  </si>
  <si>
    <t xml:space="preserve">Cherokee Expansion</t>
  </si>
  <si>
    <t xml:space="preserve">Stn 85 to Stn 130 Madison Co., GA</t>
  </si>
  <si>
    <t xml:space="preserve">CP97-331</t>
  </si>
  <si>
    <t xml:space="preserve">Zone 2 Markets</t>
  </si>
  <si>
    <t xml:space="preserve">Alabama Power</t>
  </si>
  <si>
    <t xml:space="preserve">Increm</t>
  </si>
  <si>
    <t xml:space="preserve">Pine Needle LNG</t>
  </si>
  <si>
    <t xml:space="preserve">Transco/Piedmont</t>
  </si>
  <si>
    <t xml:space="preserve">North Carolina Peaking 4 Bcf MSQ</t>
  </si>
  <si>
    <t xml:space="preserve">CP96-52</t>
  </si>
  <si>
    <t xml:space="preserve">Transco/PSNC/Piedmont/NCNG</t>
  </si>
  <si>
    <t xml:space="preserve">Cardinal Extension Co.</t>
  </si>
  <si>
    <t xml:space="preserve">Stn 160 Rockingham, NC to Burlington, NC</t>
  </si>
  <si>
    <t xml:space="preserve">North Alabama PL Exp</t>
  </si>
  <si>
    <t xml:space="preserve">N. Alabama to Huntsville (Alatenn Bypass)</t>
  </si>
  <si>
    <t xml:space="preserve">CP96-153</t>
  </si>
  <si>
    <t xml:space="preserve">ANR</t>
  </si>
  <si>
    <t xml:space="preserve">LS Power Batesville lateral</t>
  </si>
  <si>
    <t xml:space="preserve">Panola, MS to Tennessee 20"</t>
  </si>
  <si>
    <t xml:space="preserve">CP98-801</t>
  </si>
  <si>
    <t xml:space="preserve">Panola, MS to Tennessee</t>
  </si>
  <si>
    <t xml:space="preserve">CP98-770</t>
  </si>
  <si>
    <t xml:space="preserve">Cumberland Pipeline</t>
  </si>
  <si>
    <t xml:space="preserve">Walton Co., GA to Chattanooga, TN</t>
  </si>
  <si>
    <t xml:space="preserve">Cumberland Pipeline II</t>
  </si>
  <si>
    <t xml:space="preserve">SouthCoast</t>
  </si>
  <si>
    <t xml:space="preserve">Stn 85 to Zone 4 points north of Atlanta, GA</t>
  </si>
  <si>
    <t xml:space="preserve">PD recvd</t>
  </si>
  <si>
    <t xml:space="preserve">CP99-392</t>
  </si>
  <si>
    <t xml:space="preserve">Southern Co 40,000/d</t>
  </si>
  <si>
    <t xml:space="preserve">Columbia Gulf</t>
  </si>
  <si>
    <t xml:space="preserve">Baxter Wilson &amp; Warren Power</t>
  </si>
  <si>
    <t xml:space="preserve">Warren Co., MS</t>
  </si>
  <si>
    <t xml:space="preserve">Florida Gas Transmission</t>
  </si>
  <si>
    <t xml:space="preserve">Phase IV</t>
  </si>
  <si>
    <t xml:space="preserve">Central and South Central Florida</t>
  </si>
  <si>
    <t xml:space="preserve">CP99-94</t>
  </si>
  <si>
    <t xml:space="preserve">DEIS</t>
  </si>
  <si>
    <t xml:space="preserve">CP&amp;L</t>
  </si>
  <si>
    <t xml:space="preserve">Iredell-Richmond Pipeline</t>
  </si>
  <si>
    <t xml:space="preserve">Transco Stn 150 (Sundance)  to CP&amp;L Richmond Co</t>
  </si>
  <si>
    <t xml:space="preserve">Petal Gas Storage</t>
  </si>
  <si>
    <t xml:space="preserve">Hattiesburg Storage Lateral</t>
  </si>
  <si>
    <t xml:space="preserve">Hattiesburg,MS to Destin, Koch, Sonat &amp; Transco</t>
  </si>
  <si>
    <t xml:space="preserve">CP00-59</t>
  </si>
  <si>
    <t xml:space="preserve">Reliant Energy Gas Transmission</t>
  </si>
  <si>
    <t xml:space="preserve">Pine Bluff Plant Lateral (Skygen)</t>
  </si>
  <si>
    <t xml:space="preserve">Jefferson Co, AR (Line AC)</t>
  </si>
  <si>
    <t xml:space="preserve">Skygen</t>
  </si>
  <si>
    <t xml:space="preserve">CP00-137</t>
  </si>
  <si>
    <t xml:space="preserve">Southern Natural Gas</t>
  </si>
  <si>
    <t xml:space="preserve">Wrens Compression Upgrade</t>
  </si>
  <si>
    <t xml:space="preserve">Improve flow on Wrens/Savannah Line</t>
  </si>
  <si>
    <t xml:space="preserve">CP00-231</t>
  </si>
  <si>
    <t xml:space="preserve">Mountaintop</t>
  </si>
  <si>
    <t xml:space="preserve">Brownsville Compressor to Altanta, GA</t>
  </si>
  <si>
    <t xml:space="preserve">Rocky Top Expansion</t>
  </si>
  <si>
    <t xml:space="preserve">CP00-51</t>
  </si>
  <si>
    <t xml:space="preserve">MCN/Col Gulf</t>
  </si>
  <si>
    <t xml:space="preserve">Volunteer Pipeline</t>
  </si>
  <si>
    <t xml:space="preserve">Chicago (via Midw) to Atlanta</t>
  </si>
  <si>
    <t xml:space="preserve">Southern/AGL</t>
  </si>
  <si>
    <t xml:space="preserve">Etowah LNG</t>
  </si>
  <si>
    <t xml:space="preserve">Polk County, Georgia                          3 Bcf</t>
  </si>
  <si>
    <t xml:space="preserve">CP98-363</t>
  </si>
  <si>
    <t xml:space="preserve">Phase V</t>
  </si>
  <si>
    <t xml:space="preserve">Plant Smith and Sanford Plant</t>
  </si>
  <si>
    <t xml:space="preserve">CP00-40</t>
  </si>
  <si>
    <t xml:space="preserve">Panda</t>
  </si>
  <si>
    <t xml:space="preserve">Trans-Union Interstate Pipeline</t>
  </si>
  <si>
    <t xml:space="preserve">Claibourne Parish, LA to Arkansas Plant</t>
  </si>
  <si>
    <t xml:space="preserve">CP00-47</t>
  </si>
  <si>
    <t xml:space="preserve">Southern LNG</t>
  </si>
  <si>
    <t xml:space="preserve">Elba Island LNG Terminal</t>
  </si>
  <si>
    <t xml:space="preserve">4 Bcf Capacity</t>
  </si>
  <si>
    <t xml:space="preserve">CP99-579</t>
  </si>
  <si>
    <t xml:space="preserve">Southern/CP&amp;L</t>
  </si>
  <si>
    <t xml:space="preserve">Palmetto Interstate Pipeline</t>
  </si>
  <si>
    <t xml:space="preserve">SoNat system expansion and extension from Aiken, SC to Robeson CO, NC (NCNG)</t>
  </si>
  <si>
    <t xml:space="preserve">Sundance Pipeline</t>
  </si>
  <si>
    <t xml:space="preserve">Station 65 to North Carolina (CP&amp;L)</t>
  </si>
  <si>
    <t xml:space="preserve">CP00-165</t>
  </si>
  <si>
    <t xml:space="preserve">Incremental</t>
  </si>
  <si>
    <t xml:space="preserve">Transco/Duke (Formerly Coastal)</t>
  </si>
  <si>
    <t xml:space="preserve">Gulfstream</t>
  </si>
  <si>
    <t xml:space="preserve">Mobile, AL to West Palm Beach, FL</t>
  </si>
  <si>
    <t xml:space="preserve">CP00-6</t>
  </si>
  <si>
    <t xml:space="preserve">Patriot Extension</t>
  </si>
  <si>
    <t xml:space="preserve">Virginia to North Carolina (Transco)</t>
  </si>
  <si>
    <t xml:space="preserve">FGT/El Paso</t>
  </si>
  <si>
    <t xml:space="preserve">Cypress</t>
  </si>
  <si>
    <t xml:space="preserve">Elba Island LNG to FGT Jacksonville</t>
  </si>
  <si>
    <t xml:space="preserve">Transco/Duke</t>
  </si>
  <si>
    <t xml:space="preserve">Buccaneer Pipeline</t>
  </si>
  <si>
    <t xml:space="preserve">Station 82 to north of Tampa Bay</t>
  </si>
  <si>
    <t xml:space="preserve">CP00-14</t>
  </si>
  <si>
    <t xml:space="preserve">Momentum Expansion Project</t>
  </si>
  <si>
    <t xml:space="preserve">Station 65 to Station 165 Virginia</t>
  </si>
  <si>
    <t xml:space="preserve">South System Expansion</t>
  </si>
  <si>
    <t xml:space="preserve">Phase I Loop from MS to GA/Phase II Loop from MS toAL</t>
  </si>
  <si>
    <t xml:space="preserve">CP00-233</t>
  </si>
  <si>
    <t xml:space="preserve">Scana</t>
  </si>
  <si>
    <t xml:space="preserve">Carolinas Pipeline</t>
  </si>
  <si>
    <t xml:space="preserve">South Carolina (Elba) to North Carolina (Pembroke)</t>
  </si>
  <si>
    <t xml:space="preserve">Dominion</t>
  </si>
  <si>
    <t xml:space="preserve">Greenbriar Pipeline</t>
  </si>
  <si>
    <t xml:space="preserve">Charleston WV to Transco Rockingham, NC</t>
  </si>
  <si>
    <t xml:space="preserve">Phase VI</t>
  </si>
  <si>
    <t xml:space="preserve">Bayside Plant</t>
  </si>
  <si>
    <t xml:space="preserve">Rockingham, NC</t>
  </si>
  <si>
    <t xml:space="preserve">AL/GA Expansion</t>
  </si>
  <si>
    <t xml:space="preserve">CP01-35</t>
  </si>
  <si>
    <t xml:space="preserve">Bay Gas</t>
  </si>
  <si>
    <t xml:space="preserve">Mobile County Expansion</t>
  </si>
  <si>
    <t xml:space="preserve">Texas/OK to Louisiana:</t>
  </si>
  <si>
    <t xml:space="preserve">Sabine</t>
  </si>
  <si>
    <t xml:space="preserve">HPL to Henry</t>
  </si>
  <si>
    <t xml:space="preserve">Delhi</t>
  </si>
  <si>
    <t xml:space="preserve">East Texas Cotton Valley</t>
  </si>
  <si>
    <t xml:space="preserve">Pinnacle Reef Gathering Capacity</t>
  </si>
  <si>
    <t xml:space="preserve">Valero</t>
  </si>
  <si>
    <t xml:space="preserve">Texas Expansion I</t>
  </si>
  <si>
    <t xml:space="preserve">Bethel - Pinnacle Reef to Carthage Hub</t>
  </si>
  <si>
    <t xml:space="preserve">N. Louisiana</t>
  </si>
  <si>
    <t xml:space="preserve">Texas to Louisiana</t>
  </si>
  <si>
    <t xml:space="preserve">Ozark</t>
  </si>
  <si>
    <t xml:space="preserve">Oklahoma to Louisiana</t>
  </si>
  <si>
    <t xml:space="preserve">Trunkline</t>
  </si>
  <si>
    <t xml:space="preserve">Katy to Henry</t>
  </si>
  <si>
    <t xml:space="preserve">Louisiana Line Expansion</t>
  </si>
  <si>
    <t xml:space="preserve">Compression</t>
  </si>
  <si>
    <t xml:space="preserve">CP96-720</t>
  </si>
  <si>
    <t xml:space="preserve">Arkoma to Henry</t>
  </si>
  <si>
    <t xml:space="preserve">Texas Expansion II</t>
  </si>
  <si>
    <t xml:space="preserve">Noram</t>
  </si>
  <si>
    <t xml:space="preserve">North Louisiana Expansion</t>
  </si>
  <si>
    <t xml:space="preserve">Carthage to Perryville Hub</t>
  </si>
  <si>
    <t xml:space="preserve">UPRC 50/Amoco 15</t>
  </si>
  <si>
    <t xml:space="preserve">CP97-724</t>
  </si>
  <si>
    <t xml:space="preserve"> 10/5</t>
  </si>
  <si>
    <t xml:space="preserve">Koch Gateway</t>
  </si>
  <si>
    <t xml:space="preserve">East Texas</t>
  </si>
  <si>
    <t xml:space="preserve">Carthage to Perryville</t>
  </si>
  <si>
    <t xml:space="preserve">Katy Project</t>
  </si>
  <si>
    <t xml:space="preserve">Katy to Eunice</t>
  </si>
  <si>
    <t xml:space="preserve">Onshore Louisiana/Texas:</t>
  </si>
  <si>
    <t xml:space="preserve">TOCA Expansion</t>
  </si>
  <si>
    <t xml:space="preserve">CP95-500</t>
  </si>
  <si>
    <t xml:space="preserve">Lease of Capacity by Destin</t>
  </si>
  <si>
    <t xml:space="preserve">Destin delivery into SoNat to TETCO Cranfield</t>
  </si>
  <si>
    <t xml:space="preserve">Order disallowed roll-in</t>
  </si>
  <si>
    <t xml:space="preserve">CP96-655</t>
  </si>
  <si>
    <t xml:space="preserve">Koch Gateway Pipeline</t>
  </si>
  <si>
    <t xml:space="preserve">Venice Expansion</t>
  </si>
  <si>
    <t xml:space="preserve">Venice to Koch Mainline</t>
  </si>
  <si>
    <t xml:space="preserve">CP96-572</t>
  </si>
  <si>
    <t xml:space="preserve">Venice Gathering System LLC</t>
  </si>
  <si>
    <t xml:space="preserve">CP97-533/534</t>
  </si>
  <si>
    <t xml:space="preserve">Texas Gas Transmission</t>
  </si>
  <si>
    <t xml:space="preserve">Carthage Expansion</t>
  </si>
  <si>
    <t xml:space="preserve">Haughton Comp Stn to Bossier Parish, LA</t>
  </si>
  <si>
    <t xml:space="preserve">UPRC</t>
  </si>
  <si>
    <t xml:space="preserve">CP97-656</t>
  </si>
  <si>
    <t xml:space="preserve">Mid Louisiana</t>
  </si>
  <si>
    <t xml:space="preserve">Baton Rouge Expansion</t>
  </si>
  <si>
    <t xml:space="preserve">Transco Station 61 to Baton Rouge</t>
  </si>
  <si>
    <t xml:space="preserve">Mainline 99</t>
  </si>
  <si>
    <t xml:space="preserve">Rayne to Leach (3 compression upgrades)</t>
  </si>
  <si>
    <t xml:space="preserve">27%LDC/63%Mktg/10%Indust</t>
  </si>
  <si>
    <t xml:space="preserve">  (270,000 11/99 &amp; 45,000 11/2000)</t>
  </si>
  <si>
    <t xml:space="preserve">CP98-596</t>
  </si>
  <si>
    <t xml:space="preserve">Onshore Louisiana</t>
  </si>
  <si>
    <t xml:space="preserve">Eastern Legs to Rayne (3 phases)</t>
  </si>
  <si>
    <t xml:space="preserve">Reliant</t>
  </si>
  <si>
    <t xml:space="preserve">SWEPCO Wilkes Plt Extension</t>
  </si>
  <si>
    <t xml:space="preserve">Centennial Project</t>
  </si>
  <si>
    <t xml:space="preserve">720 miles of 26" line (chicago to gulf)</t>
  </si>
  <si>
    <t xml:space="preserve">CP00-114</t>
  </si>
  <si>
    <t xml:space="preserve">Liquids line conversion</t>
  </si>
  <si>
    <t xml:space="preserve">  Longville, LA to Bourbon, IL</t>
  </si>
  <si>
    <t xml:space="preserve">Gulf States Pipeline</t>
  </si>
  <si>
    <t xml:space="preserve">Panda El Dorado Plant</t>
  </si>
  <si>
    <t xml:space="preserve">Expansion from the Sharon La tie-in to TGP</t>
  </si>
  <si>
    <t xml:space="preserve">Interconnect</t>
  </si>
  <si>
    <t xml:space="preserve">Gulf States Pipeline to the El Dorado Plant</t>
  </si>
  <si>
    <t xml:space="preserve">Deep Water Louisiana:</t>
  </si>
  <si>
    <t xml:space="preserve">Stingray Pipeline Company</t>
  </si>
  <si>
    <t xml:space="preserve">Garden Banks 72/VER Blocks</t>
  </si>
  <si>
    <t xml:space="preserve">GB 72 to Stingray at VER 362 lateral</t>
  </si>
  <si>
    <t xml:space="preserve">CP96-91</t>
  </si>
  <si>
    <t xml:space="preserve">Mississippi Canyon Gath System</t>
  </si>
  <si>
    <t xml:space="preserve">Shell (Mars, Ursa, Mensa)</t>
  </si>
  <si>
    <t xml:space="preserve">WD 143 to Venice (TETCO/Koch/SNG/CGLF)</t>
  </si>
  <si>
    <t xml:space="preserve">CP96-159</t>
  </si>
  <si>
    <t xml:space="preserve">Garden Banks Pipeline</t>
  </si>
  <si>
    <t xml:space="preserve">Shell/Hess (Ench/Auger/Bladpate)</t>
  </si>
  <si>
    <t xml:space="preserve">GB 128A (Enchilada) to SMI 76 (BlueW/TRCO)</t>
  </si>
  <si>
    <t xml:space="preserve">CP96-679</t>
  </si>
  <si>
    <t xml:space="preserve">Manta Ray Offshore Gathering</t>
  </si>
  <si>
    <t xml:space="preserve">Marathon/Shell/El Paso</t>
  </si>
  <si>
    <t xml:space="preserve">GC 65 (Bullwinkle) to Ship Shoal 207 (Nautilus)</t>
  </si>
  <si>
    <t xml:space="preserve">CP96-796</t>
  </si>
  <si>
    <t xml:space="preserve">Nautilus Pipeline</t>
  </si>
  <si>
    <t xml:space="preserve">Shell</t>
  </si>
  <si>
    <t xml:space="preserve">SS 207 to South Bend, LA (Troika) to ANR</t>
  </si>
  <si>
    <t xml:space="preserve">CP96-790/791/792</t>
  </si>
  <si>
    <t xml:space="preserve">Discovery Gas Transmission</t>
  </si>
  <si>
    <t xml:space="preserve">Texaco/MAPCO/British Borneo (Hardy/Allegheny/Morpeth)</t>
  </si>
  <si>
    <t xml:space="preserve">ST 200, GI 115 &amp; EB 873 to Larose, LA</t>
  </si>
  <si>
    <t xml:space="preserve">CP96-712</t>
  </si>
  <si>
    <t xml:space="preserve">Dauphin Island Gath System</t>
  </si>
  <si>
    <t xml:space="preserve">Phase I</t>
  </si>
  <si>
    <t xml:space="preserve">Main Pass 225 to AST 73</t>
  </si>
  <si>
    <t xml:space="preserve">CP97-301</t>
  </si>
  <si>
    <t xml:space="preserve">SS Block 139 Compression</t>
  </si>
  <si>
    <t xml:space="preserve">SS 139 to Patterson (upstream of constraints)</t>
  </si>
  <si>
    <t xml:space="preserve">CP97-105</t>
  </si>
  <si>
    <t xml:space="preserve">Mobile Bay Extension</t>
  </si>
  <si>
    <t xml:space="preserve">Main Pass 261 to Mobile Bay 822 to Stn 82</t>
  </si>
  <si>
    <t xml:space="preserve">WESCO</t>
  </si>
  <si>
    <t xml:space="preserve">CP97-92</t>
  </si>
  <si>
    <t xml:space="preserve">Totally in-service on Nov. 9</t>
  </si>
  <si>
    <t xml:space="preserve">Mobile Bay Expansion</t>
  </si>
  <si>
    <t xml:space="preserve">Station 85</t>
  </si>
  <si>
    <t xml:space="preserve">CP97-93</t>
  </si>
  <si>
    <t xml:space="preserve">Destin Pipeline Svs Company</t>
  </si>
  <si>
    <t xml:space="preserve">Shell/Amoco</t>
  </si>
  <si>
    <t xml:space="preserve">MP/VK to Pascagoula Area (VK 915 Marlin)</t>
  </si>
  <si>
    <t xml:space="preserve">Phase II</t>
  </si>
  <si>
    <t xml:space="preserve">Alabama State Tract 73 to Transco/Colden, AL</t>
  </si>
  <si>
    <t xml:space="preserve">CP98-6</t>
  </si>
  <si>
    <t xml:space="preserve">Tennessee/Leviathon</t>
  </si>
  <si>
    <t xml:space="preserve">Viosca Knoll Expansion</t>
  </si>
  <si>
    <t xml:space="preserve">Looping of existing VK Line (Bi-flow)</t>
  </si>
  <si>
    <t xml:space="preserve">Mobile Bay Expansion II</t>
  </si>
  <si>
    <t xml:space="preserve">CP97-94</t>
  </si>
  <si>
    <t xml:space="preserve">Genesis Field</t>
  </si>
  <si>
    <t xml:space="preserve">Green Canyon 205 to Transco Ship Shoal</t>
  </si>
  <si>
    <t xml:space="preserve">Mississippi Canyon Gath System II</t>
  </si>
  <si>
    <t xml:space="preserve">Compression upgrades</t>
  </si>
  <si>
    <t xml:space="preserve">SE Louisiana Crossover</t>
  </si>
  <si>
    <t xml:space="preserve">Garden Banks PL @ SMI 76 to Station 50</t>
  </si>
  <si>
    <t xml:space="preserve">at risk</t>
  </si>
  <si>
    <t xml:space="preserve">CP99-76</t>
  </si>
  <si>
    <t xml:space="preserve">Hess</t>
  </si>
  <si>
    <t xml:space="preserve">SMI 76 to VER 67 offshore</t>
  </si>
  <si>
    <t xml:space="preserve">New Lateral MP 283 to MP 279 (Gemini)</t>
  </si>
  <si>
    <t xml:space="preserve">Mobil &amp; Phillips</t>
  </si>
  <si>
    <t xml:space="preserve">CP98-512</t>
  </si>
  <si>
    <t xml:space="preserve">El Paso Field Services</t>
  </si>
  <si>
    <t xml:space="preserve">Diana Line</t>
  </si>
  <si>
    <t xml:space="preserve">East Breaks 945/6 to HIOS @ EB 165</t>
  </si>
  <si>
    <t xml:space="preserve">Green Canyon Gathering System</t>
  </si>
  <si>
    <t xml:space="preserve">Tennessee/National Fuel</t>
  </si>
  <si>
    <t xml:space="preserve">EB, GC &amp; MC to Lafourche Parish, LA</t>
  </si>
  <si>
    <t xml:space="preserve">CP96-557</t>
  </si>
  <si>
    <t xml:space="preserve">Koch</t>
  </si>
  <si>
    <t xml:space="preserve">Grand Isles Extension</t>
  </si>
  <si>
    <t xml:space="preserve">Express 500</t>
  </si>
  <si>
    <t xml:space="preserve">500 Line Expansion from offshore LA</t>
  </si>
  <si>
    <t xml:space="preserve">Sun Star (SP &amp; WD to GI)</t>
  </si>
  <si>
    <t xml:space="preserve">2 new 24" laterals and one 30" mainline</t>
  </si>
  <si>
    <t xml:space="preserve">Texas Eastern Transmission</t>
  </si>
  <si>
    <t xml:space="preserve">Lease of Capacity by DIGP</t>
  </si>
  <si>
    <t xml:space="preserve">Main Pass 164 to Venice Plant</t>
  </si>
  <si>
    <t xml:space="preserve">CP99-18</t>
  </si>
  <si>
    <t xml:space="preserve">ANR/Leviathan/NGPL</t>
  </si>
  <si>
    <t xml:space="preserve">East  Breaks Gathering</t>
  </si>
  <si>
    <t xml:space="preserve">Alaminos Canyon 25 to HIOS HI A-573 (Diana/Hoover)</t>
  </si>
  <si>
    <t xml:space="preserve">Texas Deepwater link Project</t>
  </si>
  <si>
    <t xml:space="preserve">HIOS WC 167 to WC 180 (Tennessee)</t>
  </si>
  <si>
    <t xml:space="preserve">Vastar</t>
  </si>
  <si>
    <t xml:space="preserve">CP00-441</t>
  </si>
  <si>
    <t xml:space="preserve">ST 292 to GI 116 (Anadarko/Hickory)</t>
  </si>
  <si>
    <t xml:space="preserve">Canyon Express</t>
  </si>
  <si>
    <t xml:space="preserve">Total/Fina/Elf</t>
  </si>
  <si>
    <t xml:space="preserve">Aconcaqua/KingsPeak/CandemHills to EMP 261</t>
  </si>
  <si>
    <t xml:space="preserve">Leviathan/Tejas</t>
  </si>
  <si>
    <t xml:space="preserve">Nemo Gathering</t>
  </si>
  <si>
    <t xml:space="preserve">Brutus (GC 158) to Manta Ray</t>
  </si>
  <si>
    <t xml:space="preserve">Conch Project</t>
  </si>
  <si>
    <t xml:space="preserve">EI 63 to Patterson</t>
  </si>
  <si>
    <t xml:space="preserve">on hold</t>
  </si>
  <si>
    <t xml:space="preserve">FERC ordered at risk</t>
  </si>
  <si>
    <t xml:space="preserve">CP97-71</t>
  </si>
  <si>
    <t xml:space="preserve">Chandeleur Pipe Line</t>
  </si>
  <si>
    <t xml:space="preserve">Chevron</t>
  </si>
  <si>
    <t xml:space="preserve">Venice Plant to Destin @ Pascagoula</t>
  </si>
  <si>
    <t xml:space="preserve">Williams</t>
  </si>
  <si>
    <t xml:space="preserve">Kerr McGee Boomvang/Nansen</t>
  </si>
  <si>
    <t xml:space="preserve">connects to CTGS</t>
  </si>
  <si>
    <t xml:space="preserve">Mexico:</t>
  </si>
  <si>
    <t xml:space="preserve">Reynosa</t>
  </si>
  <si>
    <t xml:space="preserve">McAllen, TX to Reynosa, Mexico</t>
  </si>
  <si>
    <t xml:space="preserve">El Paso</t>
  </si>
  <si>
    <t xml:space="preserve">Douglas Extension</t>
  </si>
  <si>
    <t xml:space="preserve">Extension from Douglas to Mexico Border</t>
  </si>
  <si>
    <t xml:space="preserve">Grupo Mex</t>
  </si>
  <si>
    <t xml:space="preserve">CP98-359</t>
  </si>
  <si>
    <t xml:space="preserve">Samalayucca II (Phase I)</t>
  </si>
  <si>
    <t xml:space="preserve">Waco Station to PEMEX Juarez (Guars)</t>
  </si>
  <si>
    <t xml:space="preserve">PEMEX</t>
  </si>
  <si>
    <t xml:space="preserve">CP93-252</t>
  </si>
  <si>
    <t xml:space="preserve">Samalayucca II (Phase II)</t>
  </si>
  <si>
    <t xml:space="preserve">Samal..</t>
  </si>
  <si>
    <t xml:space="preserve">Tenneco</t>
  </si>
  <si>
    <t xml:space="preserve">Donna Lateral</t>
  </si>
  <si>
    <t xml:space="preserve">Extension to Reynosa</t>
  </si>
  <si>
    <t xml:space="preserve">CP98-28</t>
  </si>
  <si>
    <t xml:space="preserve">Mexicali</t>
  </si>
  <si>
    <t xml:space="preserve">California to Baja California</t>
  </si>
  <si>
    <t xml:space="preserve">replaced by Sempra</t>
  </si>
  <si>
    <t xml:space="preserve">Sempra Energy International</t>
  </si>
  <si>
    <t xml:space="preserve">Rosarito Power Plt/Vecinos</t>
  </si>
  <si>
    <t xml:space="preserve">Riverside Co., CA to Tijuana</t>
  </si>
  <si>
    <t xml:space="preserve">Sempra</t>
  </si>
  <si>
    <t xml:space="preserve">CP94-207</t>
  </si>
  <si>
    <t xml:space="preserve">TCPL</t>
  </si>
  <si>
    <t xml:space="preserve">Merida III Power Plant</t>
  </si>
  <si>
    <t xml:space="preserve">Ciudad Pemex, Tabasco to Campeche/Merida</t>
  </si>
  <si>
    <t xml:space="preserve">Coral Mexico</t>
  </si>
  <si>
    <t xml:space="preserve">New PEMEX Line/Border Crossing</t>
  </si>
  <si>
    <t xml:space="preserve">Kleburg County to Hildago Co., TX</t>
  </si>
  <si>
    <t xml:space="preserve">CP99-564</t>
  </si>
  <si>
    <t xml:space="preserve">Midcon Texas</t>
  </si>
  <si>
    <t xml:space="preserve">Roma Crossing</t>
  </si>
  <si>
    <t xml:space="preserve">Bob West Field to Mexican Border</t>
  </si>
  <si>
    <t xml:space="preserve">CP96-770</t>
  </si>
  <si>
    <t xml:space="preserve">  </t>
  </si>
  <si>
    <t xml:space="preserve">Monterey Pipeline Project</t>
  </si>
  <si>
    <t xml:space="preserve">Cuidad Mier to Monterey</t>
  </si>
  <si>
    <t xml:space="preserve">CP96-583</t>
  </si>
  <si>
    <t xml:space="preserve">Willcox Lateral</t>
  </si>
  <si>
    <t xml:space="preserve">Extension from Willcox to Douglas (Border)</t>
  </si>
  <si>
    <t xml:space="preserve">CP99-322</t>
  </si>
  <si>
    <t xml:space="preserve">Yuma Extension</t>
  </si>
  <si>
    <t xml:space="preserve">Yuma to Baja California (Mexicali)</t>
  </si>
  <si>
    <t xml:space="preserve">Sempra/PG&amp;E/Proxima Gas SA</t>
  </si>
  <si>
    <t xml:space="preserve">North Baja Pipeline/Ehrenberg Exp</t>
  </si>
  <si>
    <t xml:space="preserve">El Paso Ehrenberg to Baja California</t>
  </si>
  <si>
    <t xml:space="preserve">West:</t>
  </si>
  <si>
    <t xml:space="preserve">Transwestern</t>
  </si>
  <si>
    <t xml:space="preserve">San Juan Lateral</t>
  </si>
  <si>
    <t xml:space="preserve">CP96-10</t>
  </si>
  <si>
    <t xml:space="preserve">Thoreau to East</t>
  </si>
  <si>
    <t xml:space="preserve">Havasu</t>
  </si>
  <si>
    <t xml:space="preserve">San Juan to East</t>
  </si>
  <si>
    <t xml:space="preserve">CP96-321</t>
  </si>
  <si>
    <t xml:space="preserve">Bondad Compressor Expansion</t>
  </si>
  <si>
    <t xml:space="preserve">Ignacio to Blanco Station</t>
  </si>
  <si>
    <t xml:space="preserve">CP98-149</t>
  </si>
  <si>
    <t xml:space="preserve">AEC</t>
  </si>
  <si>
    <t xml:space="preserve">Wild Goose Storage</t>
  </si>
  <si>
    <t xml:space="preserve">PG&amp;E/Scramento Area</t>
  </si>
  <si>
    <t xml:space="preserve">14.0 Bcf</t>
  </si>
  <si>
    <t xml:space="preserve">San Juan Junior</t>
  </si>
  <si>
    <t xml:space="preserve">Ignacio to Blanco</t>
  </si>
  <si>
    <t xml:space="preserve">CP97-516</t>
  </si>
  <si>
    <t xml:space="preserve">Blanco to Thoreau</t>
  </si>
  <si>
    <t xml:space="preserve">CP97-517</t>
  </si>
  <si>
    <t xml:space="preserve">Pacific Gas Transmission</t>
  </si>
  <si>
    <t xml:space="preserve">Kingsgate to Malin</t>
  </si>
  <si>
    <t xml:space="preserve">Duke, Montana Power, El Paso, POCO, Avista</t>
  </si>
  <si>
    <t xml:space="preserve">CP98-167</t>
  </si>
  <si>
    <t xml:space="preserve">3-15</t>
  </si>
  <si>
    <t xml:space="preserve">Northwest Pipeline</t>
  </si>
  <si>
    <t xml:space="preserve">Columbia River Gorge Expansion</t>
  </si>
  <si>
    <t xml:space="preserve">Stanfield to Sumas</t>
  </si>
  <si>
    <t xml:space="preserve">DETM</t>
  </si>
  <si>
    <t xml:space="preserve">CP98-554</t>
  </si>
  <si>
    <t xml:space="preserve">Questar</t>
  </si>
  <si>
    <t xml:space="preserve">Southern Trails</t>
  </si>
  <si>
    <t xml:space="preserve">San Juan to Long Beach</t>
  </si>
  <si>
    <t xml:space="preserve">CP99-163</t>
  </si>
  <si>
    <t xml:space="preserve">Kern River</t>
  </si>
  <si>
    <t xml:space="preserve">Long Beach Extension</t>
  </si>
  <si>
    <t xml:space="preserve">Bakersfield to Long Beach</t>
  </si>
  <si>
    <t xml:space="preserve">Kern River Expansion</t>
  </si>
  <si>
    <t xml:space="preserve">Opal to Bakersfield</t>
  </si>
  <si>
    <t xml:space="preserve">Gallup Expansion</t>
  </si>
  <si>
    <t xml:space="preserve">Thoreau to California Border</t>
  </si>
  <si>
    <t xml:space="preserve">CP99-552</t>
  </si>
  <si>
    <t xml:space="preserve">Jackson Prairie Expansion</t>
  </si>
  <si>
    <t xml:space="preserve">Storage Field Expansion of 3.2 Bcf</t>
  </si>
  <si>
    <t xml:space="preserve">CP98-250</t>
  </si>
  <si>
    <t xml:space="preserve">Jackson Prairie Expansion II</t>
  </si>
  <si>
    <t xml:space="preserve">Displacement expansion for system operations</t>
  </si>
  <si>
    <t xml:space="preserve">2003</t>
  </si>
  <si>
    <t xml:space="preserve">CP98-251</t>
  </si>
  <si>
    <t xml:space="preserve">Northwest Natural Gas</t>
  </si>
  <si>
    <t xml:space="preserve">Mist Expansion Phase III</t>
  </si>
  <si>
    <t xml:space="preserve">Storage Field Expansion of 2 Bcf</t>
  </si>
  <si>
    <t xml:space="preserve">eight year plan</t>
  </si>
  <si>
    <t xml:space="preserve">Mist Expansion Phases IV</t>
  </si>
  <si>
    <t xml:space="preserve">Storage Field Expansion of 14 Bcf</t>
  </si>
  <si>
    <t xml:space="preserve">Mist Expansion Phases V</t>
  </si>
  <si>
    <t xml:space="preserve">Sumas Energy 2</t>
  </si>
  <si>
    <t xml:space="preserve">NWPL bypass</t>
  </si>
  <si>
    <t xml:space="preserve">Westcoast Energy to 720 MW CC Plant</t>
  </si>
  <si>
    <t xml:space="preserve">CP99-320</t>
  </si>
  <si>
    <t xml:space="preserve">Williams/BC Hydro</t>
  </si>
  <si>
    <t xml:space="preserve">Gerogia Straight Crossing</t>
  </si>
  <si>
    <t xml:space="preserve">Sumas to Vancouver Island</t>
  </si>
  <si>
    <t xml:space="preserve">NEB Filed</t>
  </si>
  <si>
    <t xml:space="preserve">Line 200 - oil line conversion</t>
  </si>
  <si>
    <t xml:space="preserve">Midland to Bakersfield (mostly replacement)</t>
  </si>
  <si>
    <t xml:space="preserve">All American Pipeline Conversion</t>
  </si>
  <si>
    <t xml:space="preserve">McCarney, TX to Emidio, CA</t>
  </si>
  <si>
    <t xml:space="preserve">Displacement Expansion</t>
  </si>
  <si>
    <t xml:space="preserve">Ignacio to Stanfield Corridor</t>
  </si>
  <si>
    <t xml:space="preserve">Westcoast/Cascade/Puget Sound</t>
  </si>
  <si>
    <t xml:space="preserve">Orca Gas Pipeline</t>
  </si>
  <si>
    <t xml:space="preserve">Sumas to Puget Sound</t>
  </si>
  <si>
    <t xml:space="preserve">Western Hub Partners</t>
  </si>
  <si>
    <t xml:space="preserve">LODI Storage</t>
  </si>
  <si>
    <t xml:space="preserve">Connects to PG&amp;E</t>
  </si>
  <si>
    <t xml:space="preserve">12.0 Bcf</t>
  </si>
  <si>
    <t xml:space="preserve">2001</t>
  </si>
  <si>
    <t xml:space="preserve">Wheeler Ridege Storage</t>
  </si>
  <si>
    <t xml:space="preserve">WestCoast </t>
  </si>
  <si>
    <t xml:space="preserve">Orca Natural Gas Pipeline</t>
  </si>
  <si>
    <t xml:space="preserve">Sumas to Washington areas</t>
  </si>
  <si>
    <t xml:space="preserve">On Hold</t>
  </si>
  <si>
    <t xml:space="preserve">PG&amp;E/Avista</t>
  </si>
  <si>
    <t xml:space="preserve">Storage Field Expansion of 5.0 Bcf</t>
  </si>
  <si>
    <t xml:space="preserve">Stanfield Storage</t>
  </si>
  <si>
    <t xml:space="preserve">Stanfield, OR                        15.0 Bcf working gas</t>
  </si>
  <si>
    <t xml:space="preserve">3 comps</t>
  </si>
  <si>
    <t xml:space="preserve">Puget Sound Plant Lateral</t>
  </si>
  <si>
    <t xml:space="preserve">Snohonmish County, WA</t>
  </si>
  <si>
    <t xml:space="preserve">Grants Pass Lateral Expansion</t>
  </si>
  <si>
    <t xml:space="preserve">PGT</t>
  </si>
  <si>
    <t xml:space="preserve">Tuscarora</t>
  </si>
  <si>
    <t xml:space="preserve">Sierra Pacific Power</t>
  </si>
  <si>
    <t xml:space="preserve">Lemmon Valley, NV Plant</t>
  </si>
  <si>
    <t xml:space="preserve">San Juan to California</t>
  </si>
  <si>
    <t xml:space="preserve">could be 100/d or 300/d</t>
  </si>
  <si>
    <t xml:space="preserve">Rockies:</t>
  </si>
  <si>
    <t xml:space="preserve">CIG</t>
  </si>
  <si>
    <t xml:space="preserve">Parachute Creek lateral</t>
  </si>
  <si>
    <t xml:space="preserve">Uinta Lateral to Parachute</t>
  </si>
  <si>
    <t xml:space="preserve">TransColorado</t>
  </si>
  <si>
    <t xml:space="preserve">Rio Blanco, CO to EP Blanco</t>
  </si>
  <si>
    <t xml:space="preserve">CP90-1777</t>
  </si>
  <si>
    <t xml:space="preserve">Piceance &amp; Uinta Basins</t>
  </si>
  <si>
    <t xml:space="preserve">Parachute Creek &amp; Uinta laterals</t>
  </si>
  <si>
    <t xml:space="preserve">Wind River</t>
  </si>
  <si>
    <t xml:space="preserve">Lateral Expansion</t>
  </si>
  <si>
    <t xml:space="preserve">CP96-289</t>
  </si>
  <si>
    <t xml:space="preserve">KNE</t>
  </si>
  <si>
    <t xml:space="preserve">Pony Express</t>
  </si>
  <si>
    <t xml:space="preserve">Wind River Basin to Kansas City</t>
  </si>
  <si>
    <t xml:space="preserve">CP96-477</t>
  </si>
  <si>
    <t xml:space="preserve">Clay Basin Storage to Kanda</t>
  </si>
  <si>
    <t xml:space="preserve">Done - at risk</t>
  </si>
  <si>
    <t xml:space="preserve">CP96-820</t>
  </si>
  <si>
    <t xml:space="preserve">Trailblazer</t>
  </si>
  <si>
    <t xml:space="preserve">Tomahawk to NGPL</t>
  </si>
  <si>
    <t xml:space="preserve">CP96-506</t>
  </si>
  <si>
    <t xml:space="preserve">WIC</t>
  </si>
  <si>
    <t xml:space="preserve">Kanda to Tomohawk</t>
  </si>
  <si>
    <t xml:space="preserve">CP96-288</t>
  </si>
  <si>
    <t xml:space="preserve">Rawlins-Hesston</t>
  </si>
  <si>
    <t xml:space="preserve">Wyoming (Wamsutter) to Kansas</t>
  </si>
  <si>
    <t xml:space="preserve">CP97-7</t>
  </si>
  <si>
    <t xml:space="preserve">Dull Knife to Kansas City</t>
  </si>
  <si>
    <t xml:space="preserve">Clay Basin Expansion</t>
  </si>
  <si>
    <t xml:space="preserve">Increase by 4.0 Bcf (by adding cushion gas)</t>
  </si>
  <si>
    <t xml:space="preserve">Campo Lateral</t>
  </si>
  <si>
    <t xml:space="preserve">Pickwick Lateral to Campo Station</t>
  </si>
  <si>
    <t xml:space="preserve">CP97-769</t>
  </si>
  <si>
    <t xml:space="preserve">CIG/PSCO</t>
  </si>
  <si>
    <t xml:space="preserve">Front Range Pipeline</t>
  </si>
  <si>
    <t xml:space="preserve">Cheyenne Compressor to Ft. St. Vrain</t>
  </si>
  <si>
    <t xml:space="preserve">Done </t>
  </si>
  <si>
    <t xml:space="preserve">CP98-</t>
  </si>
  <si>
    <t xml:space="preserve">CIG/WIC</t>
  </si>
  <si>
    <t xml:space="preserve">Powder River Lateral</t>
  </si>
  <si>
    <t xml:space="preserve">Compression at Laramie &amp; Cheyenne</t>
  </si>
  <si>
    <t xml:space="preserve">CP98-128</t>
  </si>
  <si>
    <t xml:space="preserve">KN/Questar</t>
  </si>
  <si>
    <t xml:space="preserve">NW Colorado to Red Cedar Lateral</t>
  </si>
  <si>
    <t xml:space="preserve">CIG/ECT/CMS/WGR</t>
  </si>
  <si>
    <t xml:space="preserve">Fort Union Gas Gathering</t>
  </si>
  <si>
    <t xml:space="preserve">Gillette, WY to Glenrock, WY</t>
  </si>
  <si>
    <t xml:space="preserve">Wind River II</t>
  </si>
  <si>
    <t xml:space="preserve">Lateral Expansion to NWPL/Kern (westward)</t>
  </si>
  <si>
    <t xml:space="preserve">Wyoming Pipeline Project</t>
  </si>
  <si>
    <t xml:space="preserve">Wind &amp; Powder River/Big Horn to Rockport</t>
  </si>
  <si>
    <t xml:space="preserve">KN/Devon</t>
  </si>
  <si>
    <t xml:space="preserve">Thunder Creek Gas Gathering</t>
  </si>
  <si>
    <t xml:space="preserve">Medicine Bow Lateral</t>
  </si>
  <si>
    <t xml:space="preserve">Glenrock to Rockport</t>
  </si>
  <si>
    <t xml:space="preserve">WGR/CMS/ECT/MCN/Devon</t>
  </si>
  <si>
    <t xml:space="preserve">CMS/ENA/NBPL</t>
  </si>
  <si>
    <t xml:space="preserve">Bighorn Gas Gathering LLC</t>
  </si>
  <si>
    <t xml:space="preserve">Fidlar Compressor Station</t>
  </si>
  <si>
    <t xml:space="preserve">Expands southern part of system</t>
  </si>
  <si>
    <t xml:space="preserve">CP00-41</t>
  </si>
  <si>
    <t xml:space="preserve">CIG (WIC)</t>
  </si>
  <si>
    <t xml:space="preserve">Medicine Bow Lateral II</t>
  </si>
  <si>
    <t xml:space="preserve">CP99-624</t>
  </si>
  <si>
    <t xml:space="preserve">Burlington Resources/ECT</t>
  </si>
  <si>
    <t xml:space="preserve">Lost Creek Gathering</t>
  </si>
  <si>
    <t xml:space="preserve">Madden Field, WY to Wamsutter Plant</t>
  </si>
  <si>
    <t xml:space="preserve">Southern System Expansion</t>
  </si>
  <si>
    <t xml:space="preserve">Southern System to Clay Basin/Kanda</t>
  </si>
  <si>
    <t xml:space="preserve">Wyoming to Kanda (Pinedale Area Porduction)</t>
  </si>
  <si>
    <t xml:space="preserve">Opal Connection</t>
  </si>
  <si>
    <t xml:space="preserve">Seven miles to connect to Opal</t>
  </si>
  <si>
    <t xml:space="preserve">Pickerwire Lateral</t>
  </si>
  <si>
    <t xml:space="preserve">Northwest Pipelne</t>
  </si>
  <si>
    <t xml:space="preserve">Silver Gem Lateral</t>
  </si>
  <si>
    <t xml:space="preserve">Filer, Idaho to Wells, Nevada</t>
  </si>
  <si>
    <t xml:space="preserve">Nixon Plant Lateral</t>
  </si>
  <si>
    <t xml:space="preserve">CIG's Watkins Station to Colorado Springs</t>
  </si>
  <si>
    <t xml:space="preserve">Questar/CIG</t>
  </si>
  <si>
    <t xml:space="preserve">Price, UT to Kern in Salt Lake City Area</t>
  </si>
  <si>
    <t xml:space="preserve">Raton Basin Lateral Expansion</t>
  </si>
  <si>
    <t xml:space="preserve">Morton Co, KS to Texas Co, OK</t>
  </si>
  <si>
    <t xml:space="preserve">CP00-452</t>
  </si>
  <si>
    <t xml:space="preserve">Paiute Pipeline</t>
  </si>
  <si>
    <t xml:space="preserve">System Expansion</t>
  </si>
  <si>
    <t xml:space="preserve">Wells, Nevada to Paiute @ Elko, Nevada</t>
  </si>
  <si>
    <t xml:space="preserve">replaced</t>
  </si>
  <si>
    <t xml:space="preserve">Mainline 104 Expansion</t>
  </si>
  <si>
    <t xml:space="preserve">PD Recvd</t>
  </si>
  <si>
    <t xml:space="preserve">CP00-68</t>
  </si>
  <si>
    <t xml:space="preserve">Totem Storage</t>
  </si>
  <si>
    <t xml:space="preserve">CIG/PSCO connected storage facility'</t>
  </si>
  <si>
    <t xml:space="preserve">9 Bcf MSQ</t>
  </si>
  <si>
    <t xml:space="preserve">Ruby Pipeline/Nevada Exp</t>
  </si>
  <si>
    <t xml:space="preserve">Uintah Basin to Paiute @ Elko, Nevada</t>
  </si>
  <si>
    <t xml:space="preserve">CIG (Duplicate ???)</t>
  </si>
  <si>
    <t xml:space="preserve">Medicine Bow Lateral III</t>
  </si>
  <si>
    <t xml:space="preserve">Dumas Gas Transmission</t>
  </si>
  <si>
    <t xml:space="preserve">Raton Basin to EPNG/NNG Dumas</t>
  </si>
  <si>
    <t xml:space="preserve">Expansion/Extension</t>
  </si>
  <si>
    <t xml:space="preserve">Glenrock to Gage</t>
  </si>
  <si>
    <t xml:space="preserve">Valley Line Expansion</t>
  </si>
  <si>
    <t xml:space="preserve">Adams Co, CO to Nixon Lateral</t>
  </si>
  <si>
    <t xml:space="preserve">CP01-45</t>
  </si>
  <si>
    <t xml:space="preserve">CIG/Piaute Pipeline</t>
  </si>
  <si>
    <t xml:space="preserve">COCO Pipeline</t>
  </si>
  <si>
    <t xml:space="preserve">Cheyenne Hub to Midcontinent PLs</t>
  </si>
  <si>
    <t xml:space="preserve">Northern Border</t>
  </si>
  <si>
    <t xml:space="preserve">Bison Pipeline</t>
  </si>
  <si>
    <t xml:space="preserve">Gillete, WY to McCabe, MT</t>
  </si>
  <si>
    <t xml:space="preserve">CMS/Pennaco Energy</t>
  </si>
  <si>
    <t xml:space="preserve">Powder River Lateral Feeder</t>
  </si>
  <si>
    <t xml:space="preserve">Montana to Gillette, WY</t>
  </si>
  <si>
    <t xml:space="preserve">KN</t>
  </si>
  <si>
    <t xml:space="preserve">Pathfinder Pipeline</t>
  </si>
  <si>
    <t xml:space="preserve">Questar/Montana Power</t>
  </si>
  <si>
    <t xml:space="preserve">Clear Creek Storage</t>
  </si>
  <si>
    <t xml:space="preserve">4 Bcf with 50,000/d Inj.</t>
  </si>
  <si>
    <t xml:space="preserve">Michigan:</t>
  </si>
  <si>
    <t xml:space="preserve">Great Lakes</t>
  </si>
  <si>
    <t xml:space="preserve">River Crossing Security</t>
  </si>
  <si>
    <t xml:space="preserve">Zone 3 - Under the St. Clair River</t>
  </si>
  <si>
    <t xml:space="preserve">CP96-26</t>
  </si>
  <si>
    <t xml:space="preserve">Security Loop I</t>
  </si>
  <si>
    <t xml:space="preserve">Looping in Lower Michigan</t>
  </si>
  <si>
    <t xml:space="preserve">CP95-375</t>
  </si>
  <si>
    <t xml:space="preserve">Security Loop II</t>
  </si>
  <si>
    <t xml:space="preserve">Looping in Delta and Mackinac Counties, MI</t>
  </si>
  <si>
    <t xml:space="preserve">CP96-297</t>
  </si>
  <si>
    <t xml:space="preserve">Security Loop III</t>
  </si>
  <si>
    <t xml:space="preserve">CP98-143</t>
  </si>
  <si>
    <t xml:space="preserve">CMS</t>
  </si>
  <si>
    <t xml:space="preserve">Little Bear PL</t>
  </si>
  <si>
    <t xml:space="preserve">Michigan Production</t>
  </si>
  <si>
    <t xml:space="preserve">Link Pipeline</t>
  </si>
  <si>
    <t xml:space="preserve">Michigan to Consumers of Toronto</t>
  </si>
  <si>
    <t xml:space="preserve">CP93-564</t>
  </si>
  <si>
    <t xml:space="preserve">Emerson to St. Clair</t>
  </si>
  <si>
    <t xml:space="preserve">CP96-647</t>
  </si>
  <si>
    <t xml:space="preserve">300 Expansion</t>
  </si>
  <si>
    <t xml:space="preserve">CP98-309</t>
  </si>
  <si>
    <t xml:space="preserve">Nexus 98/99</t>
  </si>
  <si>
    <t xml:space="preserve">Michigan Leg South Looping</t>
  </si>
  <si>
    <t xml:space="preserve">Bridgman to Sandwich Compressors</t>
  </si>
  <si>
    <t xml:space="preserve">CP96-641</t>
  </si>
  <si>
    <t xml:space="preserve">Midcontinent:</t>
  </si>
  <si>
    <t xml:space="preserve">Viking</t>
  </si>
  <si>
    <t xml:space="preserve">Emerson to NNG</t>
  </si>
  <si>
    <t xml:space="preserve">CP96-32</t>
  </si>
  <si>
    <t xml:space="preserve">TransOk</t>
  </si>
  <si>
    <t xml:space="preserve">Trident Ambrose Plant</t>
  </si>
  <si>
    <t xml:space="preserve">Cushing to Blackwell, OK</t>
  </si>
  <si>
    <t xml:space="preserve">Bradley to Atoka, OK (Texoma)</t>
  </si>
  <si>
    <t xml:space="preserve">Northern Natural Gas</t>
  </si>
  <si>
    <t xml:space="preserve">Peak Day 2000</t>
  </si>
  <si>
    <t xml:space="preserve">NNG Market Area Expansion (main,branch,TBS)</t>
  </si>
  <si>
    <t xml:space="preserve">CP97-25</t>
  </si>
  <si>
    <t xml:space="preserve">PEPL</t>
  </si>
  <si>
    <t xml:space="preserve">Tuscola to Illinois</t>
  </si>
  <si>
    <t xml:space="preserve">Replaced by Spectrum Project</t>
  </si>
  <si>
    <t xml:space="preserve">Williams Natural Gas</t>
  </si>
  <si>
    <t xml:space="preserve">SW Missouri Expansion</t>
  </si>
  <si>
    <t xml:space="preserve">  waiting on Missouri Comm approval</t>
  </si>
  <si>
    <t xml:space="preserve">CP96-726</t>
  </si>
  <si>
    <t xml:space="preserve">NNG Market Area Expansion (branch,TBS)</t>
  </si>
  <si>
    <t xml:space="preserve">East Leg 2000</t>
  </si>
  <si>
    <t xml:space="preserve">Replaced with Ill/WI Express</t>
  </si>
  <si>
    <t xml:space="preserve">St, Louis Access</t>
  </si>
  <si>
    <t xml:space="preserve">Conversion of 200 mile petroleum pipeline</t>
  </si>
  <si>
    <t xml:space="preserve">NNG Zone E/F Koch</t>
  </si>
  <si>
    <t xml:space="preserve">NNG Market Area Expansion (Rosemount)</t>
  </si>
  <si>
    <t xml:space="preserve">Done - At Risk</t>
  </si>
  <si>
    <t xml:space="preserve">CP98-132</t>
  </si>
  <si>
    <t xml:space="preserve">Minnesota Looping</t>
  </si>
  <si>
    <t xml:space="preserve">CP98-761</t>
  </si>
  <si>
    <t xml:space="preserve">2001 Expansion</t>
  </si>
  <si>
    <t xml:space="preserve">Emerson to Marshfield</t>
  </si>
  <si>
    <t xml:space="preserve">CP98-762</t>
  </si>
  <si>
    <t xml:space="preserve">Enron/NBPL/El Paso/PGL&amp;C</t>
  </si>
  <si>
    <t xml:space="preserve">Illinois-Wisconsin Express</t>
  </si>
  <si>
    <t xml:space="preserve">Joliet to Wisconsin</t>
  </si>
  <si>
    <t xml:space="preserve">Ottowa Compressor Station</t>
  </si>
  <si>
    <t xml:space="preserve">Compression Upgrades/Additions</t>
  </si>
  <si>
    <t xml:space="preserve">CP00-82</t>
  </si>
  <si>
    <t xml:space="preserve">Blackwell-Cotton Valley Pipeline</t>
  </si>
  <si>
    <t xml:space="preserve">Western Farmers</t>
  </si>
  <si>
    <t xml:space="preserve">Cheyenne Hub to Hugoton</t>
  </si>
  <si>
    <t xml:space="preserve">Canada:</t>
  </si>
  <si>
    <t xml:space="preserve">Conventional 96</t>
  </si>
  <si>
    <t xml:space="preserve">Alberta to Ontario/Export</t>
  </si>
  <si>
    <t xml:space="preserve">NovaGas Clearinghouse</t>
  </si>
  <si>
    <t xml:space="preserve">Pesh Creek Pipeline</t>
  </si>
  <si>
    <t xml:space="preserve">British Columbia to Alberta</t>
  </si>
  <si>
    <t xml:space="preserve">Alberta Pipeline Project</t>
  </si>
  <si>
    <t xml:space="preserve">CU Gas Ltd, Amoco &amp; Shell Can.</t>
  </si>
  <si>
    <t xml:space="preserve">Central Alberta to Carbon Hub to Empress</t>
  </si>
  <si>
    <t xml:space="preserve">Kaybob region extension</t>
  </si>
  <si>
    <t xml:space="preserve">Conventional 97</t>
  </si>
  <si>
    <t xml:space="preserve">Penn West Petroleum, Ltd.</t>
  </si>
  <si>
    <t xml:space="preserve">Wildboy Project</t>
  </si>
  <si>
    <t xml:space="preserve">Wildboy Field (Fort Nelson, BC) to NOVA</t>
  </si>
  <si>
    <t xml:space="preserve">Foothills</t>
  </si>
  <si>
    <t xml:space="preserve">NBPL Expansion</t>
  </si>
  <si>
    <t xml:space="preserve">Nova to NBPL</t>
  </si>
  <si>
    <t xml:space="preserve">Nexus 98</t>
  </si>
  <si>
    <t xml:space="preserve">Conventional 98</t>
  </si>
  <si>
    <t xml:space="preserve">58.5 Domestic/397.4 Export</t>
  </si>
  <si>
    <t xml:space="preserve">Nova</t>
  </si>
  <si>
    <t xml:space="preserve">Alberta to Foothills</t>
  </si>
  <si>
    <t xml:space="preserve">Union Gas</t>
  </si>
  <si>
    <t xml:space="preserve">System-wide</t>
  </si>
  <si>
    <t xml:space="preserve">Nexus 99</t>
  </si>
  <si>
    <t xml:space="preserve">Conventional 99</t>
  </si>
  <si>
    <t xml:space="preserve">108.0 Expansion/44.0 turnback</t>
  </si>
  <si>
    <t xml:space="preserve">TransQuebec &amp; Martimies PL</t>
  </si>
  <si>
    <t xml:space="preserve">TQM Extension</t>
  </si>
  <si>
    <t xml:space="preserve">Lachenaie, PQ to East Hereford, NH</t>
  </si>
  <si>
    <t xml:space="preserve">TransVoyageur Transmission</t>
  </si>
  <si>
    <t xml:space="preserve">Empress, Alberta to Emerson, Manitoba</t>
  </si>
  <si>
    <t xml:space="preserve">Gaz Metropolitain/TCPL</t>
  </si>
  <si>
    <t xml:space="preserve">Trans-Quebec &amp; Maritimes</t>
  </si>
  <si>
    <t xml:space="preserve">Onshore Nova Scotia to Quebec City &amp; PNTGS</t>
  </si>
  <si>
    <t xml:space="preserve">Sable Offshore Energy Project</t>
  </si>
  <si>
    <t xml:space="preserve">Maritimes and Northeast feed</t>
  </si>
  <si>
    <t xml:space="preserve">Nova Scotia/New Brunswick to US</t>
  </si>
  <si>
    <t xml:space="preserve">BC Gas</t>
  </si>
  <si>
    <t xml:space="preserve">Alberta Southern Crossing</t>
  </si>
  <si>
    <t xml:space="preserve">Alberta to BC interior</t>
  </si>
  <si>
    <t xml:space="preserve">PG&amp;E and BC Hydro</t>
  </si>
  <si>
    <t xml:space="preserve">TCPL/ANG Pipeline</t>
  </si>
  <si>
    <t xml:space="preserve">Kootenay Pacific Pipeline</t>
  </si>
  <si>
    <t xml:space="preserve">Yahk, BC to Vancouver/Sumas</t>
  </si>
  <si>
    <t xml:space="preserve">Westcoast</t>
  </si>
  <si>
    <t xml:space="preserve">Sunshine Coast Regional Dist</t>
  </si>
  <si>
    <t xml:space="preserve">                                                                          MSQ</t>
  </si>
  <si>
    <t xml:space="preserve">Crowsnest Pipeline</t>
  </si>
  <si>
    <t xml:space="preserve">CU Gas Ltd and Shell Canada</t>
  </si>
  <si>
    <t xml:space="preserve">Waterton Plant to ANG station 4 (BC)</t>
  </si>
  <si>
    <t xml:space="preserve">TCPL/Westcoast/CGT/MCN</t>
  </si>
  <si>
    <t xml:space="preserve">Canadian Millenium</t>
  </si>
  <si>
    <t xml:space="preserve">Dawn to Lake Erie</t>
  </si>
  <si>
    <t xml:space="preserve">Howe Sound LNG</t>
  </si>
  <si>
    <t xml:space="preserve">Palliser</t>
  </si>
  <si>
    <t xml:space="preserve">Settlement reached with Nova</t>
  </si>
  <si>
    <t xml:space="preserve">Nightingale, AB to Empress</t>
  </si>
  <si>
    <t xml:space="preserve">AEC Suffield Gas Pipeline</t>
  </si>
  <si>
    <t xml:space="preserve">Alberta Energy Company</t>
  </si>
  <si>
    <t xml:space="preserve">Suffield, Alberta to TCPL/Burstall, Sask</t>
  </si>
  <si>
    <t xml:space="preserve">NEB approval 8/98</t>
  </si>
  <si>
    <t xml:space="preserve">ANG/BC Pipeline</t>
  </si>
  <si>
    <t xml:space="preserve">BC Pipeline (Southern Crossing)</t>
  </si>
  <si>
    <t xml:space="preserve">Cranbrook to Kingsgate to Oliver</t>
  </si>
  <si>
    <t xml:space="preserve">West Liard - NWT Pipeline</t>
  </si>
  <si>
    <t xml:space="preserve">West Liard valley to Northern BC (Alliance)</t>
  </si>
  <si>
    <t xml:space="preserve">Maritimes and Northeast</t>
  </si>
  <si>
    <t xml:space="preserve">New Brunswick to Quebec lateral</t>
  </si>
  <si>
    <t xml:space="preserve">Fredericton, NB to Quebec City (Riviere-du-Loup)</t>
  </si>
  <si>
    <t xml:space="preserve">Burstall, Sask to SW Alberta</t>
  </si>
  <si>
    <t xml:space="preserve">Aiken Creek Storage</t>
  </si>
  <si>
    <t xml:space="preserve">Unocal Canada</t>
  </si>
  <si>
    <t xml:space="preserve">Increase working capacity to 80 Bcf</t>
  </si>
  <si>
    <t xml:space="preserve">TCPL/Westcoast</t>
  </si>
  <si>
    <t xml:space="preserve">Canadian Arctic Pipeline</t>
  </si>
  <si>
    <t xml:space="preserve">Mackenzie Delta/Canadian Arctic to AB/BC</t>
  </si>
  <si>
    <t xml:space="preserve">BC Hydro/PG&amp;E Trading</t>
  </si>
  <si>
    <t xml:space="preserve">Southern Crossing Pipeline</t>
  </si>
  <si>
    <t xml:space="preserve">Alaska:</t>
  </si>
  <si>
    <t xml:space="preserve">TransAlaska Natural Gas Systems</t>
  </si>
  <si>
    <t xml:space="preserve">Arco/BP/Exxon/Phillips/Mobil/Hess/Unocal</t>
  </si>
  <si>
    <t xml:space="preserve">Prudhoe Bay delevelopment (LNG)</t>
  </si>
  <si>
    <t xml:space="preserve">ANGTS</t>
  </si>
  <si>
    <t xml:space="preserve">TCE/Westcoast</t>
  </si>
  <si>
    <t xml:space="preserve">Alaskan Highway to Boundry Link</t>
  </si>
  <si>
    <t xml:space="preserve">Arctic Resources (ARC)</t>
  </si>
  <si>
    <t xml:space="preserve">Native Organizations (Hoagland's)</t>
  </si>
  <si>
    <t xml:space="preserve">North Slope to Mackenzie to Alta</t>
  </si>
  <si>
    <t xml:space="preserve">Enbridge Consortium</t>
  </si>
  <si>
    <t xml:space="preserve">Mackenzie Delta</t>
  </si>
  <si>
    <t xml:space="preserve">Mackenzie to Fort Saskatchewan</t>
  </si>
  <si>
    <t xml:space="preserve">Chicago:</t>
  </si>
  <si>
    <t xml:space="preserve">Chicago</t>
  </si>
  <si>
    <t xml:space="preserve">Harper to Chicago</t>
  </si>
  <si>
    <t xml:space="preserve">CP96-27</t>
  </si>
  <si>
    <t xml:space="preserve">Midwestern</t>
  </si>
  <si>
    <t xml:space="preserve">PL Reversal</t>
  </si>
  <si>
    <t xml:space="preserve">Chicago to Tennessee</t>
  </si>
  <si>
    <t xml:space="preserve">Expansion</t>
  </si>
  <si>
    <t xml:space="preserve">Monchy to Harper</t>
  </si>
  <si>
    <t xml:space="preserve">CP95-194</t>
  </si>
  <si>
    <t xml:space="preserve">Extension</t>
  </si>
  <si>
    <t xml:space="preserve">Alliance</t>
  </si>
  <si>
    <t xml:space="preserve">Fort St John, BC to Chicago</t>
  </si>
  <si>
    <t xml:space="preserve">Canadian Side</t>
  </si>
  <si>
    <t xml:space="preserve">US Side</t>
  </si>
  <si>
    <t xml:space="preserve">CP97-168</t>
  </si>
  <si>
    <t xml:space="preserve">Chicago Portion</t>
  </si>
  <si>
    <t xml:space="preserve">Aux Sable Liquids Plant</t>
  </si>
  <si>
    <t xml:space="preserve">Chicago Extension</t>
  </si>
  <si>
    <t xml:space="preserve">Chicago to NIPSCO</t>
  </si>
  <si>
    <t xml:space="preserve">CP99-21</t>
  </si>
  <si>
    <t xml:space="preserve">Viking, TCPL &amp; NICOR</t>
  </si>
  <si>
    <t xml:space="preserve">Viking Voyaguer</t>
  </si>
  <si>
    <t xml:space="preserve">Marshfield, WI to Minn, ND, Wisc and Chicago</t>
  </si>
  <si>
    <t xml:space="preserve">CP98-60/62/64/65</t>
  </si>
  <si>
    <t xml:space="preserve">Supply Link</t>
  </si>
  <si>
    <t xml:space="preserve">Sandwich Compressor to Defiance</t>
  </si>
  <si>
    <t xml:space="preserve">CP97-319</t>
  </si>
  <si>
    <t xml:space="preserve">Enbridge/MCN/Westcoast</t>
  </si>
  <si>
    <t xml:space="preserve">Vector</t>
  </si>
  <si>
    <t xml:space="preserve">Chicago to Dawn (with NIPSCO/Crossroads)</t>
  </si>
  <si>
    <t xml:space="preserve">CP98-131</t>
  </si>
  <si>
    <t xml:space="preserve">Vector Expansion</t>
  </si>
  <si>
    <t xml:space="preserve">TriState Pipeline</t>
  </si>
  <si>
    <t xml:space="preserve">Chicago to Dawn</t>
  </si>
  <si>
    <t xml:space="preserve">CP99-63</t>
  </si>
  <si>
    <t xml:space="preserve">ANR </t>
  </si>
  <si>
    <t xml:space="preserve">Wisconsin Loop Expansion Proj</t>
  </si>
  <si>
    <t xml:space="preserve">11.7 miles of 30" looping from Joliet to WI</t>
  </si>
  <si>
    <t xml:space="preserve">CP97-765</t>
  </si>
  <si>
    <t xml:space="preserve">Wisconsin Loop Expansion I</t>
  </si>
  <si>
    <t xml:space="preserve">Comp. additions at Woodstock</t>
  </si>
  <si>
    <t xml:space="preserve">CP99-241</t>
  </si>
  <si>
    <t xml:space="preserve">Wisconsin Loop Expansion II</t>
  </si>
  <si>
    <t xml:space="preserve">Comp. additions at Janesville/Weyauwega</t>
  </si>
  <si>
    <t xml:space="preserve">CP99-341</t>
  </si>
  <si>
    <t xml:space="preserve">Wisconsin Loop Expansion III</t>
  </si>
  <si>
    <t xml:space="preserve">Chicago to Wisconsin, IL and MN</t>
  </si>
  <si>
    <t xml:space="preserve">Gage to Chicago</t>
  </si>
  <si>
    <t xml:space="preserve">Crossroads</t>
  </si>
  <si>
    <t xml:space="preserve">NBPL connection</t>
  </si>
  <si>
    <t xml:space="preserve">25 mile expansion to NGPL/NBPL</t>
  </si>
  <si>
    <t xml:space="preserve">CMS/WICOR/Viking</t>
  </si>
  <si>
    <t xml:space="preserve">Guardian Pipeline</t>
  </si>
  <si>
    <t xml:space="preserve">Chicago to Wisconsin</t>
  </si>
  <si>
    <t xml:space="preserve">PD recd</t>
  </si>
  <si>
    <t xml:space="preserve">CP00-36</t>
  </si>
  <si>
    <t xml:space="preserve">DEIS recd</t>
  </si>
  <si>
    <t xml:space="preserve">KN Energy/NICOR</t>
  </si>
  <si>
    <t xml:space="preserve">Horizon</t>
  </si>
  <si>
    <t xml:space="preserve">CP00-129</t>
  </si>
  <si>
    <t xml:space="preserve">Peoples/Coastal</t>
  </si>
  <si>
    <t xml:space="preserve">Whitecap Energy - Land</t>
  </si>
  <si>
    <t xml:space="preserve">ANR @ Crete, IL to Southeastern WI</t>
  </si>
  <si>
    <t xml:space="preserve">Whitecap Energy - Lake</t>
  </si>
  <si>
    <t xml:space="preserve">Hub America</t>
  </si>
  <si>
    <t xml:space="preserve">Chicago to Lebanon/TETCO M3</t>
  </si>
  <si>
    <t xml:space="preserve">rolled-in</t>
  </si>
  <si>
    <t xml:space="preserve">PSI Wabash Power Lateral</t>
  </si>
  <si>
    <t xml:space="preserve">Midwestern Int at Vigo County, Ind</t>
  </si>
  <si>
    <t xml:space="preserve">St Louis Lateral</t>
  </si>
  <si>
    <t xml:space="preserve">311 fac.</t>
  </si>
  <si>
    <t xml:space="preserve">Appalachian:</t>
  </si>
  <si>
    <t xml:space="preserve">Replaced by Independence</t>
  </si>
  <si>
    <t xml:space="preserve">Chicago to Lebanon</t>
  </si>
  <si>
    <t xml:space="preserve">Columbia Gas</t>
  </si>
  <si>
    <t xml:space="preserve">Storage</t>
  </si>
  <si>
    <t xml:space="preserve">Storage Withdrawal</t>
  </si>
  <si>
    <t xml:space="preserve">CP96-213</t>
  </si>
  <si>
    <t xml:space="preserve">Transport increase</t>
  </si>
  <si>
    <t xml:space="preserve">Columbia Gas/TETCO</t>
  </si>
  <si>
    <t xml:space="preserve">Capacity Lease</t>
  </si>
  <si>
    <t xml:space="preserve">CP96-559</t>
  </si>
  <si>
    <t xml:space="preserve">TETCO/CNG</t>
  </si>
  <si>
    <t xml:space="preserve">WinterNet</t>
  </si>
  <si>
    <t xml:space="preserve">Oakford Storage to CNG (Phased)</t>
  </si>
  <si>
    <t xml:space="preserve">CP96-606</t>
  </si>
  <si>
    <t xml:space="preserve">SS-E</t>
  </si>
  <si>
    <t xml:space="preserve">Oakford Storage to CNG                  4.6 Bcf</t>
  </si>
  <si>
    <t xml:space="preserve">CP96-607</t>
  </si>
  <si>
    <t xml:space="preserve">CNG</t>
  </si>
  <si>
    <t xml:space="preserve">CP96-492</t>
  </si>
  <si>
    <t xml:space="preserve">NE Hub Partners</t>
  </si>
  <si>
    <t xml:space="preserve">Tioga Storage</t>
  </si>
  <si>
    <t xml:space="preserve">Pennsylvania                                   6.0 Bcf</t>
  </si>
  <si>
    <t xml:space="preserve">Bath Petroleum</t>
  </si>
  <si>
    <t xml:space="preserve">High Deliverability Storage</t>
  </si>
  <si>
    <t xml:space="preserve">Salt Like Firm Storage (12 cycles)</t>
  </si>
  <si>
    <t xml:space="preserve">Capstone Project</t>
  </si>
  <si>
    <t xml:space="preserve">replacement of Tennessee Capacity</t>
  </si>
  <si>
    <t xml:space="preserve">DEEP WATER FIELDS</t>
  </si>
  <si>
    <t xml:space="preserve">Royalty Relief for production in depths of 200 + meters</t>
  </si>
  <si>
    <t xml:space="preserve">Associated</t>
  </si>
  <si>
    <t xml:space="preserve">Water</t>
  </si>
  <si>
    <t xml:space="preserve">Non-Associated</t>
  </si>
  <si>
    <t xml:space="preserve">MMS</t>
  </si>
  <si>
    <t xml:space="preserve">Flowing Gas Additions:</t>
  </si>
  <si>
    <t xml:space="preserve">After</t>
  </si>
  <si>
    <t xml:space="preserve">Project/Field</t>
  </si>
  <si>
    <t xml:space="preserve">Location</t>
  </si>
  <si>
    <t xml:space="preserve">Depth</t>
  </si>
  <si>
    <t xml:space="preserve">Operator (First)</t>
  </si>
  <si>
    <t xml:space="preserve">Status</t>
  </si>
  <si>
    <t xml:space="preserve">Discovery</t>
  </si>
  <si>
    <t xml:space="preserve">Year of First</t>
  </si>
  <si>
    <t xml:space="preserve">Est. Reserves</t>
  </si>
  <si>
    <t xml:space="preserve">Peak/Test Prod'n</t>
  </si>
  <si>
    <t xml:space="preserve">Facilities Capacity</t>
  </si>
  <si>
    <t xml:space="preserve">Platform</t>
  </si>
  <si>
    <t xml:space="preserve">Gas</t>
  </si>
  <si>
    <t xml:space="preserve">Flowing</t>
  </si>
  <si>
    <t xml:space="preserve">Est</t>
  </si>
  <si>
    <t xml:space="preserve">Area / Block</t>
  </si>
  <si>
    <t xml:space="preserve">Feet</t>
  </si>
  <si>
    <t xml:space="preserve">Year</t>
  </si>
  <si>
    <t xml:space="preserve">Production</t>
  </si>
  <si>
    <r>
      <rPr>
        <b val="true"/>
        <sz val="10"/>
        <rFont val="Arial"/>
        <family val="0"/>
      </rPr>
      <t xml:space="preserve">MMBOE </t>
    </r>
    <r>
      <rPr>
        <b val="true"/>
        <sz val="10"/>
        <color rgb="FFFF0000"/>
        <rFont val="Arial"/>
        <family val="2"/>
      </rPr>
      <t xml:space="preserve">(Prvd)</t>
    </r>
  </si>
  <si>
    <t xml:space="preserve">Oil/Gas</t>
  </si>
  <si>
    <t xml:space="preserve">Type</t>
  </si>
  <si>
    <t xml:space="preserve">Meter</t>
  </si>
  <si>
    <t xml:space="preserve">G=Gas  A=Assoc</t>
  </si>
  <si>
    <t xml:space="preserve">**</t>
  </si>
  <si>
    <t xml:space="preserve">ID</t>
  </si>
  <si>
    <t xml:space="preserve">NOTES</t>
  </si>
  <si>
    <t xml:space="preserve">Agate</t>
  </si>
  <si>
    <t xml:space="preserve">Ship Shoal 360/361</t>
  </si>
  <si>
    <t xml:space="preserve">Phillips</t>
  </si>
  <si>
    <t xml:space="preserve">subsea</t>
  </si>
  <si>
    <t xml:space="preserve">Production to Mahogany Platform</t>
  </si>
  <si>
    <t xml:space="preserve">Alabaster(/Zinc)</t>
  </si>
  <si>
    <t xml:space="preserve">Miss. Canyon 397</t>
  </si>
  <si>
    <t xml:space="preserve">Exxon/EEX</t>
  </si>
  <si>
    <t xml:space="preserve">Producing</t>
  </si>
  <si>
    <t xml:space="preserve">2,500 b/d, 115 MMcf/d</t>
  </si>
  <si>
    <t xml:space="preserve">FIX</t>
  </si>
  <si>
    <t xml:space="preserve">SoNat</t>
  </si>
  <si>
    <t xml:space="preserve">G</t>
  </si>
  <si>
    <t xml:space="preserve">Rec'ing prod. From Miss. Can 354 (1990) (Combined A/Z to hit 150 mmcf)</t>
  </si>
  <si>
    <t xml:space="preserve">Allegheny</t>
  </si>
  <si>
    <t xml:space="preserve">Green Canyon 253/254</t>
  </si>
  <si>
    <t xml:space="preserve">EEX</t>
  </si>
  <si>
    <t xml:space="preserve">planning</t>
  </si>
  <si>
    <t xml:space="preserve">25,000 b/d, 35 MMcf/d</t>
  </si>
  <si>
    <t xml:space="preserve">TLP/SS</t>
  </si>
  <si>
    <t xml:space="preserve">Amberjack</t>
  </si>
  <si>
    <t xml:space="preserve">Miss. Canyon 109</t>
  </si>
  <si>
    <t xml:space="preserve">BP</t>
  </si>
  <si>
    <t xml:space="preserve">(52)</t>
  </si>
  <si>
    <t xml:space="preserve">22,000 b/d</t>
  </si>
  <si>
    <t xml:space="preserve">A</t>
  </si>
  <si>
    <t xml:space="preserve">Amundsen</t>
  </si>
  <si>
    <t xml:space="preserve">East Breaks 335</t>
  </si>
  <si>
    <t xml:space="preserve">Angus</t>
  </si>
  <si>
    <t xml:space="preserve">Green Canyon 113</t>
  </si>
  <si>
    <t xml:space="preserve">Shell/Marathon</t>
  </si>
  <si>
    <t xml:space="preserve">40,000 b/d, 60 MMcf/d</t>
  </si>
  <si>
    <t xml:space="preserve">SS</t>
  </si>
  <si>
    <t xml:space="preserve">tie into Bullwinkle</t>
  </si>
  <si>
    <t xml:space="preserve">Anstey (East)</t>
  </si>
  <si>
    <t xml:space="preserve">Miss. Canyon 607</t>
  </si>
  <si>
    <t xml:space="preserve">Amoco</t>
  </si>
  <si>
    <t xml:space="preserve">Ariel</t>
  </si>
  <si>
    <t xml:space="preserve">Miss. Canyon 429</t>
  </si>
  <si>
    <t xml:space="preserve">Arnold</t>
  </si>
  <si>
    <t xml:space="preserve">Ewing Bank 963</t>
  </si>
  <si>
    <t xml:space="preserve">Marathon</t>
  </si>
  <si>
    <t xml:space="preserve">17,000 b/d</t>
  </si>
  <si>
    <t xml:space="preserve">Production to go to Lobster via 2 6" lines</t>
  </si>
  <si>
    <t xml:space="preserve">Atlantis</t>
  </si>
  <si>
    <t xml:space="preserve">Main Pass </t>
  </si>
  <si>
    <t xml:space="preserve">Auger</t>
  </si>
  <si>
    <t xml:space="preserve">Garden Banks 426/427/470/471</t>
  </si>
  <si>
    <r>
      <rPr>
        <b val="true"/>
        <sz val="10"/>
        <color rgb="FFFF0000"/>
        <rFont val="Arial"/>
        <family val="2"/>
      </rPr>
      <t xml:space="preserve">(186.5) </t>
    </r>
    <r>
      <rPr>
        <sz val="10"/>
        <color rgb="FF000000"/>
        <rFont val="Arial"/>
        <family val="0"/>
      </rPr>
      <t xml:space="preserve">220</t>
    </r>
  </si>
  <si>
    <t xml:space="preserve">100,000 b/d, 300 MMcf/d</t>
  </si>
  <si>
    <t xml:space="preserve">TLP</t>
  </si>
  <si>
    <t xml:space="preserve">ANR/Garden Banks</t>
  </si>
  <si>
    <t xml:space="preserve">BAHA</t>
  </si>
  <si>
    <t xml:space="preserve">Alaminos Canyon 600</t>
  </si>
  <si>
    <t xml:space="preserve">Baldpate (Antioch)</t>
  </si>
  <si>
    <t xml:space="preserve">Garden Banks 259/260</t>
  </si>
  <si>
    <t xml:space="preserve">Amerada Hess</t>
  </si>
  <si>
    <t xml:space="preserve">100-200</t>
  </si>
  <si>
    <t xml:space="preserve">65,000 b/d</t>
  </si>
  <si>
    <t xml:space="preserve">60 mbo &amp; 200 mmcf/d (75 mbw)</t>
  </si>
  <si>
    <t xml:space="preserve">CT</t>
  </si>
  <si>
    <t xml:space="preserve">Garden Banks</t>
  </si>
  <si>
    <t xml:space="preserve">Gas 12 in. 13 mi. ties to 30 in. GB gathering in GB85, oil via 16 in. 17 mi.  To Poseidon, ties to 20-24in Pos. PL system Mobil plat. SMI 205 (both pl work pres 2200 psi)</t>
  </si>
  <si>
    <t xml:space="preserve">Banshee</t>
  </si>
  <si>
    <t xml:space="preserve">Miss. Canyon 849</t>
  </si>
  <si>
    <t xml:space="preserve">UPR</t>
  </si>
  <si>
    <t xml:space="preserve">abandoned</t>
  </si>
  <si>
    <t xml:space="preserve">Bison</t>
  </si>
  <si>
    <t xml:space="preserve">Green Canyon 166/106</t>
  </si>
  <si>
    <t xml:space="preserve">Exxon</t>
  </si>
  <si>
    <t xml:space="preserve">Black Widow</t>
  </si>
  <si>
    <t xml:space="preserve">Ewing Bank 966</t>
  </si>
  <si>
    <t xml:space="preserve">Blood Sweat &amp; Tears</t>
  </si>
  <si>
    <t xml:space="preserve">Miss. Canyon 717/718</t>
  </si>
  <si>
    <t xml:space="preserve">Bluethroat</t>
  </si>
  <si>
    <t xml:space="preserve">Miss. Canyon 755</t>
  </si>
  <si>
    <t xml:space="preserve">Union Pac Res</t>
  </si>
  <si>
    <t xml:space="preserve">PRIMRY</t>
  </si>
  <si>
    <t xml:space="preserve">Boomslang</t>
  </si>
  <si>
    <t xml:space="preserve">Ewing Bank 994</t>
  </si>
  <si>
    <t xml:space="preserve">Murphy Oil</t>
  </si>
  <si>
    <t xml:space="preserve">drilling</t>
  </si>
  <si>
    <t xml:space="preserve">185' pay, 3 zones, interest 42.5% W.I. In 5 adjacent blocks</t>
  </si>
  <si>
    <t xml:space="preserve">Boomvang East</t>
  </si>
  <si>
    <t xml:space="preserve">East Breaks 688</t>
  </si>
  <si>
    <t xml:space="preserve">Reading &amp; Bates</t>
  </si>
  <si>
    <t xml:space="preserve">Boomvang North</t>
  </si>
  <si>
    <t xml:space="preserve">East Breaks 643</t>
  </si>
  <si>
    <t xml:space="preserve">35-45</t>
  </si>
  <si>
    <t xml:space="preserve">NORCEN (?)</t>
  </si>
  <si>
    <t xml:space="preserve">Boxer</t>
  </si>
  <si>
    <t xml:space="preserve">Green Canyon 19</t>
  </si>
  <si>
    <t xml:space="preserve">Brutus</t>
  </si>
  <si>
    <t xml:space="preserve">Green Canyon 158</t>
  </si>
  <si>
    <t xml:space="preserve">100-150</t>
  </si>
  <si>
    <t xml:space="preserve">Manta Ray/Nautilus</t>
  </si>
  <si>
    <t xml:space="preserve">Bullwinkle</t>
  </si>
  <si>
    <t xml:space="preserve">Green Canyon 64/65</t>
  </si>
  <si>
    <t xml:space="preserve">(180)</t>
  </si>
  <si>
    <t xml:space="preserve">200 mbo &amp; 320 mmcf/d</t>
  </si>
  <si>
    <t xml:space="preserve">Expanding  and 65 mbw/d</t>
  </si>
  <si>
    <t xml:space="preserve">Busch</t>
  </si>
  <si>
    <t xml:space="preserve">Main Pass 255/ Viosca Knoll 698</t>
  </si>
  <si>
    <t xml:space="preserve">Snyder</t>
  </si>
  <si>
    <t xml:space="preserve">producing</t>
  </si>
  <si>
    <t xml:space="preserve">Calypso</t>
  </si>
  <si>
    <t xml:space="preserve">Garden Banks 798/799/842/843</t>
  </si>
  <si>
    <t xml:space="preserve">Cardamon</t>
  </si>
  <si>
    <t xml:space="preserve">Garden Banks 471</t>
  </si>
  <si>
    <t xml:space="preserve">Cerveza</t>
  </si>
  <si>
    <t xml:space="preserve">East Breaks 160/161</t>
  </si>
  <si>
    <t xml:space="preserve">Unocal</t>
  </si>
  <si>
    <t xml:space="preserve">1980s</t>
  </si>
  <si>
    <t xml:space="preserve">jacket plat</t>
  </si>
  <si>
    <t xml:space="preserve">Cerveza Ligera</t>
  </si>
  <si>
    <t xml:space="preserve">East Breaks 158/159</t>
  </si>
  <si>
    <t xml:space="preserve">Chimichanga(part of Enchilada)</t>
  </si>
  <si>
    <t xml:space="preserve">Garden Banks 127</t>
  </si>
  <si>
    <t xml:space="preserve">Production to Enchilada </t>
  </si>
  <si>
    <t xml:space="preserve">Cinnamon</t>
  </si>
  <si>
    <t xml:space="preserve">Green Canyon 45/89</t>
  </si>
  <si>
    <t xml:space="preserve">1930 bo &amp; 1.4 mmcf/d</t>
  </si>
  <si>
    <t xml:space="preserve">3000 bo &amp; 2 mmcf/d</t>
  </si>
  <si>
    <t xml:space="preserve">tri-plat</t>
  </si>
  <si>
    <t xml:space="preserve">Sending prod to Enchilada (GB 128)</t>
  </si>
  <si>
    <t xml:space="preserve">Cognac</t>
  </si>
  <si>
    <t xml:space="preserve">Miss. Canyon 194</t>
  </si>
  <si>
    <t xml:space="preserve">(283)</t>
  </si>
  <si>
    <t xml:space="preserve">Comiskey</t>
  </si>
  <si>
    <t xml:space="preserve">Walker Ridge 233</t>
  </si>
  <si>
    <t xml:space="preserve">Conch-Marathon</t>
  </si>
  <si>
    <t xml:space="preserve">Green Canyon 66/110/153/154</t>
  </si>
  <si>
    <t xml:space="preserve">Conch-Mobil</t>
  </si>
  <si>
    <t xml:space="preserve">Mobile 869</t>
  </si>
  <si>
    <t xml:space="preserve">Conger</t>
  </si>
  <si>
    <t xml:space="preserve">Garden Banks 215</t>
  </si>
  <si>
    <t xml:space="preserve">50-100</t>
  </si>
  <si>
    <t xml:space="preserve">SS/FIX</t>
  </si>
  <si>
    <t xml:space="preserve">Cooper</t>
  </si>
  <si>
    <t xml:space="preserve">Garden Banks 387/388</t>
  </si>
  <si>
    <t xml:space="preserve">(66)</t>
  </si>
  <si>
    <t xml:space="preserve">12,000 b/d</t>
  </si>
  <si>
    <t xml:space="preserve">FPS</t>
  </si>
  <si>
    <t xml:space="preserve">Tennessee Blue Water</t>
  </si>
  <si>
    <t xml:space="preserve">Production to platform at Eugene Island 315 (120 mmcf and 40 bo/d capacity</t>
  </si>
  <si>
    <t xml:space="preserve">Cornell</t>
  </si>
  <si>
    <t xml:space="preserve">West Delta 109</t>
  </si>
  <si>
    <t xml:space="preserve">Texaco</t>
  </si>
  <si>
    <t xml:space="preserve">Tennessee/VK</t>
  </si>
  <si>
    <t xml:space="preserve">Corundum</t>
  </si>
  <si>
    <t xml:space="preserve">East Breaks 171/172/215/216</t>
  </si>
  <si>
    <t xml:space="preserve">Coulomb</t>
  </si>
  <si>
    <t xml:space="preserve">Miss. Canyon 657/655</t>
  </si>
  <si>
    <t xml:space="preserve">Crystal</t>
  </si>
  <si>
    <t xml:space="preserve">Miss. Canyon 321/322/365</t>
  </si>
  <si>
    <t xml:space="preserve">Freeport McMoran</t>
  </si>
  <si>
    <t xml:space="preserve">8 slot 4PP</t>
  </si>
  <si>
    <t xml:space="preserve">Destin Dome</t>
  </si>
  <si>
    <t xml:space="preserve">Destin Dome 12/13/14/15/16/54/55/56/97 </t>
  </si>
  <si>
    <t xml:space="preserve">Diamond</t>
  </si>
  <si>
    <t xml:space="preserve">Miss. Canyon 401/445</t>
  </si>
  <si>
    <t xml:space="preserve">Oryx</t>
  </si>
  <si>
    <t xml:space="preserve">(6)</t>
  </si>
  <si>
    <t xml:space="preserve">Diana</t>
  </si>
  <si>
    <t xml:space="preserve">East Breaks 945/946</t>
  </si>
  <si>
    <t xml:space="preserve">4,800 b/d, 2.6 MMcf/d</t>
  </si>
  <si>
    <t xml:space="preserve">SPAR/FPS</t>
  </si>
  <si>
    <t xml:space="preserve">to Hoover facility</t>
  </si>
  <si>
    <t xml:space="preserve">Diana South</t>
  </si>
  <si>
    <t xml:space="preserve">Alaminos Canyon 65</t>
  </si>
  <si>
    <t xml:space="preserve">Exxon/BP</t>
  </si>
  <si>
    <t xml:space="preserve">Pipeline to be installed in 1999</t>
  </si>
  <si>
    <t xml:space="preserve">Dionysis</t>
  </si>
  <si>
    <t xml:space="preserve">Viosca Knoll 864</t>
  </si>
  <si>
    <t xml:space="preserve">Dizzy</t>
  </si>
  <si>
    <t xml:space="preserve">Green Canyon 365</t>
  </si>
  <si>
    <t xml:space="preserve">Dulcimer</t>
  </si>
  <si>
    <t xml:space="preserve">Garden  Banks 367</t>
  </si>
  <si>
    <t xml:space="preserve">Mariner</t>
  </si>
  <si>
    <t xml:space="preserve">2 Prod intervals 150' pay, testing third interval-gas</t>
  </si>
  <si>
    <t xml:space="preserve">Elvis</t>
  </si>
  <si>
    <t xml:space="preserve">Miss. Canyon 580</t>
  </si>
  <si>
    <t xml:space="preserve">Emerald</t>
  </si>
  <si>
    <t xml:space="preserve">Ewing Bank 786</t>
  </si>
  <si>
    <t xml:space="preserve">R&amp;B</t>
  </si>
  <si>
    <t xml:space="preserve">Enchilada</t>
  </si>
  <si>
    <t xml:space="preserve">Garden Banks 128</t>
  </si>
  <si>
    <t xml:space="preserve">200 mmcf &amp; 10 mbc/d peak</t>
  </si>
  <si>
    <t xml:space="preserve">400 mmcf &amp; 60 mb/d</t>
  </si>
  <si>
    <t xml:space="preserve">2 Plat A &amp; B</t>
  </si>
  <si>
    <t xml:space="preserve">400 bcf &amp; 25 mmbo (dev of adjoining tracts could get to 300 mmcf/d and 40 mbo/d)</t>
  </si>
  <si>
    <t xml:space="preserve">Europa</t>
  </si>
  <si>
    <t xml:space="preserve">Miss. Canyon 934/935/890/891</t>
  </si>
  <si>
    <t xml:space="preserve">Shell/BP/Conoco</t>
  </si>
  <si>
    <t xml:space="preserve">60,000 b/d, 45 MMcf/d</t>
  </si>
  <si>
    <t xml:space="preserve">tie into Mars</t>
  </si>
  <si>
    <t xml:space="preserve">Flathead</t>
  </si>
  <si>
    <t xml:space="preserve">Miss. Canyon 899</t>
  </si>
  <si>
    <t xml:space="preserve">Fourier</t>
  </si>
  <si>
    <t xml:space="preserve">Miss. Canyon 522</t>
  </si>
  <si>
    <t xml:space="preserve">Fuji</t>
  </si>
  <si>
    <t xml:space="preserve">Green Canyon 505/506/549</t>
  </si>
  <si>
    <t xml:space="preserve">Viosca Knoll 872</t>
  </si>
  <si>
    <t xml:space="preserve">Destin</t>
  </si>
  <si>
    <t xml:space="preserve">Garden Banks 65</t>
  </si>
  <si>
    <t xml:space="preserve">GB 65, 21, 22, E Cam 373</t>
  </si>
  <si>
    <t xml:space="preserve">Kerr McGee</t>
  </si>
  <si>
    <t xml:space="preserve">est. 1998</t>
  </si>
  <si>
    <t xml:space="preserve">ini 60 mmcf/d</t>
  </si>
  <si>
    <t xml:space="preserve">(1997 OGJ)</t>
  </si>
  <si>
    <t xml:space="preserve">Gamera</t>
  </si>
  <si>
    <t xml:space="preserve">Atwater Valley 119</t>
  </si>
  <si>
    <t xml:space="preserve">Gemini</t>
  </si>
  <si>
    <t xml:space="preserve">Miss. Canyon 291/292/247</t>
  </si>
  <si>
    <t xml:space="preserve">Texaco/Chevron</t>
  </si>
  <si>
    <t xml:space="preserve">2-3,000 b/d, 150-200 MMcf/d</t>
  </si>
  <si>
    <t xml:space="preserve">Subsalt play - offset by GC 506 wildcat (32 mi. extension to MP260?)</t>
  </si>
  <si>
    <t xml:space="preserve">Genesis</t>
  </si>
  <si>
    <t xml:space="preserve">Green Canyon 205</t>
  </si>
  <si>
    <t xml:space="preserve">(160)</t>
  </si>
  <si>
    <t xml:space="preserve">55,000 bbl, 72 MMcf/d</t>
  </si>
  <si>
    <t xml:space="preserve">SPAR</t>
  </si>
  <si>
    <t xml:space="preserve">George</t>
  </si>
  <si>
    <t xml:space="preserve">Miss. Canyon 442</t>
  </si>
  <si>
    <t xml:space="preserve">Glider</t>
  </si>
  <si>
    <t xml:space="preserve">Green Canyon 248</t>
  </si>
  <si>
    <t xml:space="preserve">Gomez</t>
  </si>
  <si>
    <t xml:space="preserve">Miss. Canyon 667/711/755</t>
  </si>
  <si>
    <t xml:space="preserve">40,000 b/d </t>
  </si>
  <si>
    <t xml:space="preserve">SPAR/TLP</t>
  </si>
  <si>
    <t xml:space="preserve">Grand Canyon</t>
  </si>
  <si>
    <t xml:space="preserve">Green Canyon 141</t>
  </si>
  <si>
    <t xml:space="preserve">Conoco</t>
  </si>
  <si>
    <t xml:space="preserve">Guernsey</t>
  </si>
  <si>
    <t xml:space="preserve">Green Canyon 200/201/244/245</t>
  </si>
  <si>
    <t xml:space="preserve">Gunnison</t>
  </si>
  <si>
    <t xml:space="preserve">Green Canyon  303</t>
  </si>
  <si>
    <t xml:space="preserve">To drill in 98 or 99</t>
  </si>
  <si>
    <t xml:space="preserve">Hardy</t>
  </si>
  <si>
    <t xml:space="preserve">Grand Isle 115</t>
  </si>
  <si>
    <t xml:space="preserve">Hercules</t>
  </si>
  <si>
    <t xml:space="preserve">Ewing Bank 873</t>
  </si>
  <si>
    <t xml:space="preserve">1993?</t>
  </si>
  <si>
    <t xml:space="preserve">Fixed</t>
  </si>
  <si>
    <t xml:space="preserve">(9/25/95) Prod. Exceeds 46,000 bo/d</t>
  </si>
  <si>
    <t xml:space="preserve">Hershel South</t>
  </si>
  <si>
    <t xml:space="preserve">Miss. Canyon 520</t>
  </si>
  <si>
    <t xml:space="preserve">Amoco/Shell</t>
  </si>
  <si>
    <t xml:space="preserve">Hoover</t>
  </si>
  <si>
    <t xml:space="preserve">Alaminos Canyon 25/26</t>
  </si>
  <si>
    <t xml:space="preserve">100000 bo &amp; 325 mmcf/d</t>
  </si>
  <si>
    <t xml:space="preserve">new pipelines</t>
  </si>
  <si>
    <t xml:space="preserve">Est. 300 mmboe reserves by Exxon (w/Diana)</t>
  </si>
  <si>
    <t xml:space="preserve">Iron Horse</t>
  </si>
  <si>
    <t xml:space="preserve">Green Canyon 625</t>
  </si>
  <si>
    <t xml:space="preserve">Jolliet</t>
  </si>
  <si>
    <t xml:space="preserve">Green Canyon 184</t>
  </si>
  <si>
    <t xml:space="preserve">(57)</t>
  </si>
  <si>
    <t xml:space="preserve">Kepler</t>
  </si>
  <si>
    <t xml:space="preserve">Miss. Canyon 383</t>
  </si>
  <si>
    <t xml:space="preserve">Keweenaw</t>
  </si>
  <si>
    <t xml:space="preserve">Miss. Canyon 619</t>
  </si>
  <si>
    <t xml:space="preserve">Kilauea</t>
  </si>
  <si>
    <t xml:space="preserve">Green Canyon 6/50</t>
  </si>
  <si>
    <t xml:space="preserve">Kilmarnock</t>
  </si>
  <si>
    <t xml:space="preserve">Garden Banks 258</t>
  </si>
  <si>
    <t xml:space="preserve">Well P&amp;A</t>
  </si>
  <si>
    <t xml:space="preserve">1998?</t>
  </si>
  <si>
    <t xml:space="preserve">King</t>
  </si>
  <si>
    <t xml:space="preserve">Miss. Canyon 764</t>
  </si>
  <si>
    <t xml:space="preserve">Miss. Canyon 84/85/129</t>
  </si>
  <si>
    <t xml:space="preserve">King Kong</t>
  </si>
  <si>
    <t xml:space="preserve">Green Canyon 472/473/517</t>
  </si>
  <si>
    <t xml:space="preserve">British Borneo/Shell</t>
  </si>
  <si>
    <t xml:space="preserve">King's Peak #1</t>
  </si>
  <si>
    <t xml:space="preserve">Desoto Canyon 133/177</t>
  </si>
  <si>
    <t xml:space="preserve">Planned up-grade to J-lay System</t>
  </si>
  <si>
    <t xml:space="preserve">Kings Peak #2</t>
  </si>
  <si>
    <t xml:space="preserve">Miss. Canyon 217</t>
  </si>
  <si>
    <t xml:space="preserve">Klamath</t>
  </si>
  <si>
    <t xml:space="preserve">Ewing Bank 921/964/965</t>
  </si>
  <si>
    <t xml:space="preserve">Knight</t>
  </si>
  <si>
    <t xml:space="preserve">Garden  Banks 372</t>
  </si>
  <si>
    <t xml:space="preserve">Santa Fe</t>
  </si>
  <si>
    <t xml:space="preserve">Ladybug</t>
  </si>
  <si>
    <t xml:space="preserve">Garden  Banks 409</t>
  </si>
  <si>
    <t xml:space="preserve">7,266 b/d, 3.7 MMcf/d</t>
  </si>
  <si>
    <t xml:space="preserve">Lafitt Pincay</t>
  </si>
  <si>
    <t xml:space="preserve">Ewing Bank 958/959/1002/1003</t>
  </si>
  <si>
    <t xml:space="preserve">Tatham</t>
  </si>
  <si>
    <t xml:space="preserve">FPS/SPAR</t>
  </si>
  <si>
    <t xml:space="preserve">1998/99</t>
  </si>
  <si>
    <t xml:space="preserve">Legacy</t>
  </si>
  <si>
    <t xml:space="preserve">Miss. Canyon 29</t>
  </si>
  <si>
    <t xml:space="preserve">Well was to drill 1998</t>
  </si>
  <si>
    <t xml:space="preserve">Lena</t>
  </si>
  <si>
    <t xml:space="preserve">Miss. Canyon 281</t>
  </si>
  <si>
    <t xml:space="preserve">(88)</t>
  </si>
  <si>
    <t xml:space="preserve">Texas Eastern/Destin</t>
  </si>
  <si>
    <t xml:space="preserve">Leo</t>
  </si>
  <si>
    <t xml:space="preserve">Miss. Canyon 502/503/546</t>
  </si>
  <si>
    <t xml:space="preserve">British Borneo</t>
  </si>
  <si>
    <t xml:space="preserve">200 feet net oil/gas pay</t>
  </si>
  <si>
    <t xml:space="preserve">Llano</t>
  </si>
  <si>
    <t xml:space="preserve">Garden  Banks 386</t>
  </si>
  <si>
    <t xml:space="preserve">Five prospects in are, Travis (GB 387), Rex (GB 386-7), Huey (GB 390-346), Bowie, (GB 388), Llano (GB 385-6)</t>
  </si>
  <si>
    <t xml:space="preserve">Lobster</t>
  </si>
  <si>
    <t xml:space="preserve">Ewing Bank 873/874/917/918</t>
  </si>
  <si>
    <t xml:space="preserve">Marathon?</t>
  </si>
  <si>
    <t xml:space="preserve">Arnold production to come here via 2-6" lines</t>
  </si>
  <si>
    <t xml:space="preserve">Macaroni</t>
  </si>
  <si>
    <t xml:space="preserve">Garden Banks 602</t>
  </si>
  <si>
    <t xml:space="preserve">35,000 b/d, 65 MMcf/d</t>
  </si>
  <si>
    <t xml:space="preserve">tied into Auger/Garden Banks</t>
  </si>
  <si>
    <t xml:space="preserve">Mad Dog</t>
  </si>
  <si>
    <t xml:space="preserve">Green Canyon 782/825/826</t>
  </si>
  <si>
    <t xml:space="preserve">Mahogany</t>
  </si>
  <si>
    <t xml:space="preserve">Ship Shoal 349/359</t>
  </si>
  <si>
    <t xml:space="preserve">100 mmcf &amp; 45 mbo/d (peak)</t>
  </si>
  <si>
    <t xml:space="preserve"> Gas to LOGS via 16 in (9 mi)</t>
  </si>
  <si>
    <t xml:space="preserve">SS 337,338 part of structure (acquired Ana and Amoco respect.)</t>
  </si>
  <si>
    <t xml:space="preserve">Marlin</t>
  </si>
  <si>
    <t xml:space="preserve">Viosca Knoll 915</t>
  </si>
  <si>
    <t xml:space="preserve">40,000 b/d, 250 MMcf/d</t>
  </si>
  <si>
    <t xml:space="preserve">2Q 1999</t>
  </si>
  <si>
    <t xml:space="preserve">Marquette</t>
  </si>
  <si>
    <t xml:space="preserve">Green Canyon 52/53</t>
  </si>
  <si>
    <t xml:space="preserve">Mars</t>
  </si>
  <si>
    <t xml:space="preserve">Miss. Canyon 807</t>
  </si>
  <si>
    <t xml:space="preserve">(166)</t>
  </si>
  <si>
    <t xml:space="preserve">140,000 b/d, 140 MMcf/d</t>
  </si>
  <si>
    <t xml:space="preserve">TETCO(WD143)/MCGS</t>
  </si>
  <si>
    <t xml:space="preserve">Oil (116 mi) via 18" and 24" to Clovelly La., Gas 55 mi via 14" to WD 143 gathering plat</t>
  </si>
  <si>
    <t xml:space="preserve">Mensa</t>
  </si>
  <si>
    <t xml:space="preserve">Miss. Canyon 686/687/730/731</t>
  </si>
  <si>
    <t xml:space="preserve">(142)</t>
  </si>
  <si>
    <t xml:space="preserve">300 MMcf/d</t>
  </si>
  <si>
    <t xml:space="preserve">Mississippi Canyon Gath</t>
  </si>
  <si>
    <t xml:space="preserve">Metallica</t>
  </si>
  <si>
    <t xml:space="preserve">Miss. Canyon 911</t>
  </si>
  <si>
    <t xml:space="preserve">Mickey</t>
  </si>
  <si>
    <t xml:space="preserve">Miss. Canyon 211</t>
  </si>
  <si>
    <t xml:space="preserve">Mirage</t>
  </si>
  <si>
    <t xml:space="preserve">Miss. Canyon 941</t>
  </si>
  <si>
    <t xml:space="preserve">Mirage/Zeus</t>
  </si>
  <si>
    <t xml:space="preserve">Vastar/Unocal</t>
  </si>
  <si>
    <t xml:space="preserve">Morpeth</t>
  </si>
  <si>
    <t xml:space="preserve">100 mmcf &amp; 50 mbo/d</t>
  </si>
  <si>
    <t xml:space="preserve">Hub for surrounding fields (Black Widow) Oil &amp; gas will go to Discovery PL via Amberjack</t>
  </si>
  <si>
    <t xml:space="preserve">Mosquitto Hawk</t>
  </si>
  <si>
    <t xml:space="preserve">Garden Banks 269</t>
  </si>
  <si>
    <t xml:space="preserve">Mustique</t>
  </si>
  <si>
    <t xml:space="preserve">Garden Banks 240</t>
  </si>
  <si>
    <t xml:space="preserve">Nakika</t>
  </si>
  <si>
    <t xml:space="preserve">Miss. Canyon 429/522/383</t>
  </si>
  <si>
    <t xml:space="preserve">Narcissus</t>
  </si>
  <si>
    <t xml:space="preserve">Miss. Canyon 638</t>
  </si>
  <si>
    <t xml:space="preserve">Nautilus</t>
  </si>
  <si>
    <t xml:space="preserve">Main Pass 280</t>
  </si>
  <si>
    <t xml:space="preserve">15 mbo &amp; 150 mmcf/d</t>
  </si>
  <si>
    <t xml:space="preserve">Nemo</t>
  </si>
  <si>
    <t xml:space="preserve">Main Pass 279</t>
  </si>
  <si>
    <t xml:space="preserve">Destine</t>
  </si>
  <si>
    <t xml:space="preserve">Neptune</t>
  </si>
  <si>
    <t xml:space="preserve">Atwater Valley 575</t>
  </si>
  <si>
    <t xml:space="preserve">BHP</t>
  </si>
  <si>
    <t xml:space="preserve">30,000 b/d, 30 MMcf/d</t>
  </si>
  <si>
    <t xml:space="preserve">Viosca Knoll 826</t>
  </si>
  <si>
    <t xml:space="preserve">(67)</t>
  </si>
  <si>
    <t xml:space="preserve">25 mbo &amp; 30 mmcf/d</t>
  </si>
  <si>
    <t xml:space="preserve">TETCO (73071)</t>
  </si>
  <si>
    <t xml:space="preserve">Nile</t>
  </si>
  <si>
    <t xml:space="preserve">Viosca Knoll 914</t>
  </si>
  <si>
    <t xml:space="preserve">Nirvana</t>
  </si>
  <si>
    <t xml:space="preserve">Miss. Canyon 162</t>
  </si>
  <si>
    <t xml:space="preserve">FP</t>
  </si>
  <si>
    <t xml:space="preserve">Ojai</t>
  </si>
  <si>
    <t xml:space="preserve">Miss. Canyon 499/543</t>
  </si>
  <si>
    <t xml:space="preserve">Olivela</t>
  </si>
  <si>
    <t xml:space="preserve">Osiris</t>
  </si>
  <si>
    <t xml:space="preserve">Viosca Knoll 944</t>
  </si>
  <si>
    <t xml:space="preserve">Oyster</t>
  </si>
  <si>
    <t xml:space="preserve">Ewing Bank 917</t>
  </si>
  <si>
    <t xml:space="preserve">Marathon/Texaco</t>
  </si>
  <si>
    <t xml:space="preserve">7,500 b/d</t>
  </si>
  <si>
    <t xml:space="preserve">Production to go 3 miles thru 2 3" lines (host platform)</t>
  </si>
  <si>
    <t xml:space="preserve">Paricutin(Star by Shell)</t>
  </si>
  <si>
    <t xml:space="preserve">Atwater Valley 134/135/136/137/178/179</t>
  </si>
  <si>
    <t xml:space="preserve">Vastar/Shell</t>
  </si>
  <si>
    <t xml:space="preserve">Penn State</t>
  </si>
  <si>
    <t xml:space="preserve">Garden Banks 216</t>
  </si>
  <si>
    <t xml:space="preserve">10,000 b/d</t>
  </si>
  <si>
    <t xml:space="preserve">Petronius</t>
  </si>
  <si>
    <t xml:space="preserve">Viosca Knoll 786</t>
  </si>
  <si>
    <t xml:space="preserve">Texaco/Marathon</t>
  </si>
  <si>
    <t xml:space="preserve">80-100</t>
  </si>
  <si>
    <t xml:space="preserve">100 mmcf &amp; 60 mbo/d</t>
  </si>
  <si>
    <t xml:space="preserve"> 14 in oil (20 mi) and 12 in. gas (12 mi)to existing complexes</t>
  </si>
  <si>
    <t xml:space="preserve">Phar Lap Deep</t>
  </si>
  <si>
    <t xml:space="preserve">Viosca Knoll 818</t>
  </si>
  <si>
    <t xml:space="preserve">Phar Lap Shallow</t>
  </si>
  <si>
    <t xml:space="preserve">Viosca Knoll 817</t>
  </si>
  <si>
    <t xml:space="preserve">Pimento</t>
  </si>
  <si>
    <t xml:space="preserve">Garden Banks 192/193/236/237</t>
  </si>
  <si>
    <t xml:space="preserve">Pluto</t>
  </si>
  <si>
    <t xml:space="preserve">Miss. Canyon 673/674</t>
  </si>
  <si>
    <t xml:space="preserve">20-25</t>
  </si>
  <si>
    <t xml:space="preserve">Miss. Canyon 673/717</t>
  </si>
  <si>
    <t xml:space="preserve">Pompano I</t>
  </si>
  <si>
    <t xml:space="preserve">Viosca Knoll 989/990</t>
  </si>
  <si>
    <t xml:space="preserve">(193)</t>
  </si>
  <si>
    <t xml:space="preserve">(9/5/94)Designed at 40,000 bo &amp; 50 mmcf/d &amp; 40000 bw</t>
  </si>
  <si>
    <t xml:space="preserve">Pompano II</t>
  </si>
  <si>
    <t xml:space="preserve">Miss. Canyon 26</t>
  </si>
  <si>
    <t xml:space="preserve">Popeye</t>
  </si>
  <si>
    <t xml:space="preserve">Green Canyon 116</t>
  </si>
  <si>
    <t xml:space="preserve">(60)</t>
  </si>
  <si>
    <t xml:space="preserve">9,000 b/d, 160 MMcf/d</t>
  </si>
  <si>
    <t xml:space="preserve">120 mmcf/d</t>
  </si>
  <si>
    <t xml:space="preserve">Two 6 in. lines 24 miles to Cougar plat (S. Timb. 300) Ini. Dev 200 bcf and 7 mmbc</t>
  </si>
  <si>
    <t xml:space="preserve">Poseidon</t>
  </si>
  <si>
    <t xml:space="preserve">Green Canyon 691</t>
  </si>
  <si>
    <t xml:space="preserve">Prosperity</t>
  </si>
  <si>
    <t xml:space="preserve">Viosca Knoll 742</t>
  </si>
  <si>
    <t xml:space="preserve">Ptolemy</t>
  </si>
  <si>
    <t xml:space="preserve">Garden Banks 412</t>
  </si>
  <si>
    <t xml:space="preserve">Ram-Powell</t>
  </si>
  <si>
    <t xml:space="preserve">Viosca Knoll 956</t>
  </si>
  <si>
    <t xml:space="preserve">(252)</t>
  </si>
  <si>
    <t xml:space="preserve">70,000 b/d, 260 MMcf/d</t>
  </si>
  <si>
    <t xml:space="preserve">Rockefeller</t>
  </si>
  <si>
    <t xml:space="preserve">East Breaks 992</t>
  </si>
  <si>
    <t xml:space="preserve">Primry</t>
  </si>
  <si>
    <t xml:space="preserve">Rocky</t>
  </si>
  <si>
    <t xml:space="preserve">Green Canyon 110</t>
  </si>
  <si>
    <t xml:space="preserve">(7)</t>
  </si>
  <si>
    <t xml:space="preserve">6,900 b/d</t>
  </si>
  <si>
    <t xml:space="preserve">Rogue</t>
  </si>
  <si>
    <t xml:space="preserve">Miss. Canyon 705</t>
  </si>
  <si>
    <t xml:space="preserve">Salsa</t>
  </si>
  <si>
    <t xml:space="preserve">Garden Banks 171</t>
  </si>
  <si>
    <t xml:space="preserve">Shell/Hess/Oryx</t>
  </si>
  <si>
    <t xml:space="preserve">Say Hey</t>
  </si>
  <si>
    <t xml:space="preserve">Green Canyon 622</t>
  </si>
  <si>
    <t xml:space="preserve">Seastar</t>
  </si>
  <si>
    <t xml:space="preserve">Garden Banks 70/71</t>
  </si>
  <si>
    <t xml:space="preserve">Seattle Slew</t>
  </si>
  <si>
    <t xml:space="preserve">Ewing Bank 914</t>
  </si>
  <si>
    <t xml:space="preserve">(10)</t>
  </si>
  <si>
    <t xml:space="preserve">Serrano</t>
  </si>
  <si>
    <t xml:space="preserve">Garden Banks 516</t>
  </si>
  <si>
    <t xml:space="preserve">Tie-back to Auger TLP</t>
  </si>
  <si>
    <t xml:space="preserve">Shasta</t>
  </si>
  <si>
    <t xml:space="preserve">Green Canyon 92/136/137</t>
  </si>
  <si>
    <t xml:space="preserve">50 mmcf/d</t>
  </si>
  <si>
    <t xml:space="preserve"> Gas to go 8 mi. to Texaco's Kilauea platform on GC Blk 6</t>
  </si>
  <si>
    <t xml:space="preserve">Sheba</t>
  </si>
  <si>
    <t xml:space="preserve">Green Canyon 341</t>
  </si>
  <si>
    <t xml:space="preserve">Snapper</t>
  </si>
  <si>
    <t xml:space="preserve">East Breaks 165/209</t>
  </si>
  <si>
    <t xml:space="preserve">Main Pass 261 A-3/4/5</t>
  </si>
  <si>
    <t xml:space="preserve">Spectacular Bid</t>
  </si>
  <si>
    <t xml:space="preserve">Garden Banks 72</t>
  </si>
  <si>
    <t xml:space="preserve">Specter</t>
  </si>
  <si>
    <t xml:space="preserve">Viosca Knoll 784</t>
  </si>
  <si>
    <t xml:space="preserve">Spend-a-buck</t>
  </si>
  <si>
    <t xml:space="preserve">Garden Banks 117</t>
  </si>
  <si>
    <t xml:space="preserve">Flextrend/Tatham</t>
  </si>
  <si>
    <t xml:space="preserve">ANR/Leviathon</t>
  </si>
  <si>
    <t xml:space="preserve">Spirit</t>
  </si>
  <si>
    <t xml:space="preserve">Viosca Knoll 780</t>
  </si>
  <si>
    <t xml:space="preserve">Star (Paricutin by Vas)</t>
  </si>
  <si>
    <t xml:space="preserve">Shell/Vastar</t>
  </si>
  <si>
    <t xml:space="preserve">Stellaria</t>
  </si>
  <si>
    <t xml:space="preserve">Green Canyon 112</t>
  </si>
  <si>
    <t xml:space="preserve">Marathon/Shell</t>
  </si>
  <si>
    <t xml:space="preserve">Disc. Confirmed</t>
  </si>
  <si>
    <t xml:space="preserve">Confirmed 120 net feet 9 mi E of Bullwinkle</t>
  </si>
  <si>
    <t xml:space="preserve">Sting</t>
  </si>
  <si>
    <t xml:space="preserve">Viosca Knoll 1000/1001</t>
  </si>
  <si>
    <t xml:space="preserve">Sunday Silence</t>
  </si>
  <si>
    <t xml:space="preserve">Ewing Bank 958</t>
  </si>
  <si>
    <t xml:space="preserve">Tahoe I &amp; II</t>
  </si>
  <si>
    <t xml:space="preserve">Viosca Knoll 783/784</t>
  </si>
  <si>
    <t xml:space="preserve">(106)</t>
  </si>
  <si>
    <t xml:space="preserve">Tennessee/VK &amp; Destin</t>
  </si>
  <si>
    <t xml:space="preserve">Tahoe Southeast</t>
  </si>
  <si>
    <t xml:space="preserve">Viosca Knoll 827</t>
  </si>
  <si>
    <t xml:space="preserve">235 MMcf/d</t>
  </si>
  <si>
    <t xml:space="preserve">Tanzanite</t>
  </si>
  <si>
    <t xml:space="preserve">Eugene Island 346</t>
  </si>
  <si>
    <t xml:space="preserve">Anadarko</t>
  </si>
  <si>
    <t xml:space="preserve">Testing</t>
  </si>
  <si>
    <t xml:space="preserve">Tested 22 mbo and 29.7 mmcf/d @ 2679 psi</t>
  </si>
  <si>
    <t xml:space="preserve">Tequila(Wisdom fld)</t>
  </si>
  <si>
    <t xml:space="preserve">East Breaks 109/110/154</t>
  </si>
  <si>
    <t xml:space="preserve">Zapata</t>
  </si>
  <si>
    <t xml:space="preserve">90 bcf</t>
  </si>
  <si>
    <t xml:space="preserve">55 mmcf/d</t>
  </si>
  <si>
    <t xml:space="preserve">Teton</t>
  </si>
  <si>
    <t xml:space="preserve">Miss. Canyon 294/338/339</t>
  </si>
  <si>
    <t xml:space="preserve">25 mmcf &amp; 300 bc/d</t>
  </si>
  <si>
    <t xml:space="preserve">Thor</t>
  </si>
  <si>
    <t xml:space="preserve">Viosca Knoll 825</t>
  </si>
  <si>
    <t xml:space="preserve">Tetco</t>
  </si>
  <si>
    <t xml:space="preserve">Tick</t>
  </si>
  <si>
    <t xml:space="preserve">Garden Banks 189</t>
  </si>
  <si>
    <t xml:space="preserve">Producing?</t>
  </si>
  <si>
    <t xml:space="preserve">10 mbo &amp; 60 mmcf/d (peak)</t>
  </si>
  <si>
    <t xml:space="preserve">4 LP</t>
  </si>
  <si>
    <t xml:space="preserve">Titan</t>
  </si>
  <si>
    <t xml:space="preserve">Garden Banks 741/785</t>
  </si>
  <si>
    <t xml:space="preserve">Toro</t>
  </si>
  <si>
    <t xml:space="preserve">Green Canyon 69</t>
  </si>
  <si>
    <t xml:space="preserve">Troika (Wasatch)</t>
  </si>
  <si>
    <t xml:space="preserve">80,000 b/d, 140 MMcf/d</t>
  </si>
  <si>
    <t xml:space="preserve">Shell to handle @ Bullwinkle</t>
  </si>
  <si>
    <t xml:space="preserve">To tie to Bullwinkle 14.1 miles away</t>
  </si>
  <si>
    <t xml:space="preserve">Ursa</t>
  </si>
  <si>
    <t xml:space="preserve">Miss. Canyon 809/810/854</t>
  </si>
  <si>
    <t xml:space="preserve">(112)</t>
  </si>
  <si>
    <t xml:space="preserve">150,000 b/d, 400 MMcf/d</t>
  </si>
  <si>
    <t xml:space="preserve">Vancouver(now Genisis)</t>
  </si>
  <si>
    <t xml:space="preserve">Green Canyon 160/161/205</t>
  </si>
  <si>
    <t xml:space="preserve">Venus</t>
  </si>
  <si>
    <t xml:space="preserve">Miss. Canyon 853/897</t>
  </si>
  <si>
    <t xml:space="preserve">Vince</t>
  </si>
  <si>
    <t xml:space="preserve">Miss. Canyon 627</t>
  </si>
  <si>
    <t xml:space="preserve">Virgo</t>
  </si>
  <si>
    <t xml:space="preserve">Viosca Knoll 823</t>
  </si>
  <si>
    <t xml:space="preserve">Elf</t>
  </si>
  <si>
    <t xml:space="preserve">1,800 b/d, 22.7 MMcf/d</t>
  </si>
  <si>
    <t xml:space="preserve">Tetco/DIGS</t>
  </si>
  <si>
    <t xml:space="preserve">Secured extension to leases</t>
  </si>
  <si>
    <t xml:space="preserve">VK 862</t>
  </si>
  <si>
    <t xml:space="preserve">Viosca Knoll 862</t>
  </si>
  <si>
    <t xml:space="preserve">Walter Oil</t>
  </si>
  <si>
    <t xml:space="preserve">(4)</t>
  </si>
  <si>
    <t xml:space="preserve">Wisdom Tequila plat)</t>
  </si>
  <si>
    <t xml:space="preserve">Wrigley</t>
  </si>
  <si>
    <t xml:space="preserve">Walker Ridge 382</t>
  </si>
  <si>
    <t xml:space="preserve">Yankee</t>
  </si>
  <si>
    <t xml:space="preserve">Walker Ridge 49</t>
  </si>
  <si>
    <t xml:space="preserve">Yukon</t>
  </si>
  <si>
    <t xml:space="preserve">Green Canyon 60</t>
  </si>
  <si>
    <t xml:space="preserve">Zeus</t>
  </si>
  <si>
    <t xml:space="preserve">Zinc(/Alabaster)</t>
  </si>
  <si>
    <t xml:space="preserve">Miss. Canyon 354</t>
  </si>
  <si>
    <t xml:space="preserve">(46)</t>
  </si>
  <si>
    <t xml:space="preserve">Atwater Valley 8</t>
  </si>
  <si>
    <t xml:space="preserve">East Breaks 109/110</t>
  </si>
  <si>
    <t xml:space="preserve">Panaco</t>
  </si>
  <si>
    <t xml:space="preserve">East Breaks 165</t>
  </si>
  <si>
    <t xml:space="preserve">East Breaks 250</t>
  </si>
  <si>
    <t xml:space="preserve">EO&amp;G</t>
  </si>
  <si>
    <t xml:space="preserve">Ewing Bank 1006</t>
  </si>
  <si>
    <t xml:space="preserve">Garden Banks 200</t>
  </si>
  <si>
    <t xml:space="preserve">Garden Banks 208</t>
  </si>
  <si>
    <t xml:space="preserve">Agip</t>
  </si>
  <si>
    <t xml:space="preserve">Garden Banks 253</t>
  </si>
  <si>
    <t xml:space="preserve">Garden Banks 254</t>
  </si>
  <si>
    <t xml:space="preserve">Garden Banks 259/216</t>
  </si>
  <si>
    <t xml:space="preserve">Garden Banks 302</t>
  </si>
  <si>
    <t xml:space="preserve">Garden Banks 543</t>
  </si>
  <si>
    <t xml:space="preserve">Green Canyon 153</t>
  </si>
  <si>
    <t xml:space="preserve">Green Canyon 181</t>
  </si>
  <si>
    <t xml:space="preserve">Green Canyon 228</t>
  </si>
  <si>
    <t xml:space="preserve">Green Canyon 236</t>
  </si>
  <si>
    <t xml:space="preserve">Green Canyon 296</t>
  </si>
  <si>
    <t xml:space="preserve">Green Canyon 37</t>
  </si>
  <si>
    <t xml:space="preserve">Green Canyon 473</t>
  </si>
  <si>
    <t xml:space="preserve">Green Canyon 72</t>
  </si>
  <si>
    <t xml:space="preserve">Mobil</t>
  </si>
  <si>
    <t xml:space="preserve">Green Canyon 82</t>
  </si>
  <si>
    <t xml:space="preserve">Miss. Canyon 243</t>
  </si>
  <si>
    <t xml:space="preserve">Miss. Canyon 311</t>
  </si>
  <si>
    <t xml:space="preserve">Miss. Canyon 365</t>
  </si>
  <si>
    <t xml:space="preserve">Samedan</t>
  </si>
  <si>
    <t xml:space="preserve">Miss. Canyon 401</t>
  </si>
  <si>
    <t xml:space="preserve">Miss. Canyon 441</t>
  </si>
  <si>
    <t xml:space="preserve">Gas to Plat in Ewing Banks Blk 482 (6 mi) </t>
  </si>
  <si>
    <t xml:space="preserve">Enserch</t>
  </si>
  <si>
    <t xml:space="preserve">Miss. Canyon 443</t>
  </si>
  <si>
    <t xml:space="preserve">Walter</t>
  </si>
  <si>
    <t xml:space="preserve">Miss. Canyon 486</t>
  </si>
  <si>
    <t xml:space="preserve">AEDC</t>
  </si>
  <si>
    <t xml:space="preserve">Miss. Canyon 533</t>
  </si>
  <si>
    <t xml:space="preserve">Miss. Canyon 837</t>
  </si>
  <si>
    <t xml:space="preserve">Viosca Knoll 35</t>
  </si>
  <si>
    <t xml:space="preserve">OEDC</t>
  </si>
  <si>
    <t xml:space="preserve">Viosca Knoll 956 to MP 289</t>
  </si>
  <si>
    <t xml:space="preserve">300-1000</t>
  </si>
  <si>
    <t xml:space="preserve">Contracted</t>
  </si>
  <si>
    <t xml:space="preserve">12 in oil line 41.7 km</t>
  </si>
  <si>
    <t xml:space="preserve">Viosca Knoll 956 to VK 817A</t>
  </si>
  <si>
    <t xml:space="preserve">300-1001</t>
  </si>
  <si>
    <t xml:space="preserve">14 in nat. gas line</t>
  </si>
  <si>
    <t xml:space="preserve">Viosca Knoll 824</t>
  </si>
  <si>
    <t xml:space="preserve">Viosca Knoll 986</t>
  </si>
  <si>
    <t xml:space="preserve">Walter O &amp; G</t>
  </si>
  <si>
    <t xml:space="preserve">Main Pass 260</t>
  </si>
  <si>
    <t xml:space="preserve">1999 est.</t>
  </si>
  <si>
    <t xml:space="preserve">2.75 mbc &amp; 25.8 mmcf/d</t>
  </si>
  <si>
    <t xml:space="preserve">Main Pass 261</t>
  </si>
  <si>
    <t xml:space="preserve">dev</t>
  </si>
  <si>
    <t xml:space="preserve">30 mmcf/d &amp; 721 b/d</t>
  </si>
  <si>
    <t xml:space="preserve">Mobile 823 Field</t>
  </si>
  <si>
    <t xml:space="preserve">Mobile Bay 823</t>
  </si>
  <si>
    <t xml:space="preserve">400+</t>
  </si>
  <si>
    <t xml:space="preserve">New well tested 53 mmcf/d</t>
  </si>
  <si>
    <t xml:space="preserve">Destin PL Extensions</t>
  </si>
  <si>
    <t xml:space="preserve">MP 279 &amp; 281 to MP 260 (13 mi)</t>
  </si>
  <si>
    <t xml:space="preserve">Assoicated</t>
  </si>
  <si>
    <t xml:space="preserve">South Diana</t>
  </si>
  <si>
    <t xml:space="preserve">Alaminos Canyon 25</t>
  </si>
  <si>
    <t xml:space="preserve">BP Exploration</t>
  </si>
  <si>
    <t xml:space="preserve">King's Peak</t>
  </si>
  <si>
    <t xml:space="preserve">Desoto Canyon 133</t>
  </si>
  <si>
    <t xml:space="preserve">North Boomvang</t>
  </si>
  <si>
    <t xml:space="preserve">Boomvang</t>
  </si>
  <si>
    <t xml:space="preserve">East Breaks 945/6</t>
  </si>
  <si>
    <t xml:space="preserve">Morpeth/Klamath</t>
  </si>
  <si>
    <t xml:space="preserve">British-Borneo</t>
  </si>
  <si>
    <t xml:space="preserve">Ewing Bank 921, 964/5</t>
  </si>
  <si>
    <t xml:space="preserve">Lafitt Pincay (Sun Silence)</t>
  </si>
  <si>
    <t xml:space="preserve">Ewing Bank 958/1003</t>
  </si>
  <si>
    <t xml:space="preserve">Leviathon</t>
  </si>
  <si>
    <t xml:space="preserve">Flextrend</t>
  </si>
  <si>
    <t xml:space="preserve">Ensearch</t>
  </si>
  <si>
    <t xml:space="preserve">Garden Banks 387/8</t>
  </si>
  <si>
    <t xml:space="preserve">AGIP</t>
  </si>
  <si>
    <t xml:space="preserve">Mariner Energy</t>
  </si>
  <si>
    <t xml:space="preserve">GB 386</t>
  </si>
  <si>
    <t xml:space="preserve">Garden  Banks 388</t>
  </si>
  <si>
    <t xml:space="preserve">Garden Banks 426/7/470/1</t>
  </si>
  <si>
    <t xml:space="preserve">Grand Island 115</t>
  </si>
  <si>
    <t xml:space="preserve">Texaco/Conoco</t>
  </si>
  <si>
    <t xml:space="preserve">Troika</t>
  </si>
  <si>
    <t xml:space="preserve">Green Canyon 200/1,244/5</t>
  </si>
  <si>
    <t xml:space="preserve">Green Canyon 254</t>
  </si>
  <si>
    <t xml:space="preserve">British-Borneo/Shell</t>
  </si>
  <si>
    <t xml:space="preserve">Green Canyon 506</t>
  </si>
  <si>
    <t xml:space="preserve">Green Canyon 65</t>
  </si>
  <si>
    <t xml:space="preserve">Poseiden</t>
  </si>
  <si>
    <t xml:space="preserve">Green Canyon 92,136/7</t>
  </si>
  <si>
    <t xml:space="preserve">Mississippi Canyon 26</t>
  </si>
  <si>
    <t xml:space="preserve">Mississippi Canyon 28</t>
  </si>
  <si>
    <t xml:space="preserve">Mississippi Canyon 84</t>
  </si>
  <si>
    <t xml:space="preserve">Mississippi Canyon 109</t>
  </si>
  <si>
    <t xml:space="preserve">Mississippi Canyon 162</t>
  </si>
  <si>
    <t xml:space="preserve">Mississippi Canyon 194</t>
  </si>
  <si>
    <t xml:space="preserve">Mississippi Canyon 211</t>
  </si>
  <si>
    <t xml:space="preserve">Mississippi Canyon 243</t>
  </si>
  <si>
    <t xml:space="preserve">Mississippi Canyon 260/1</t>
  </si>
  <si>
    <t xml:space="preserve">Mississippi Canyon 281</t>
  </si>
  <si>
    <t xml:space="preserve">Mississippi Canyon 291/292/247</t>
  </si>
  <si>
    <t xml:space="preserve">Mississippi Canyon 311</t>
  </si>
  <si>
    <t xml:space="preserve">Alabaster</t>
  </si>
  <si>
    <t xml:space="preserve">Exxon/Ensearch</t>
  </si>
  <si>
    <t xml:space="preserve">Mississippi Canyon 397</t>
  </si>
  <si>
    <t xml:space="preserve">Zinc</t>
  </si>
  <si>
    <t xml:space="preserve">Mississippi Canyon 354</t>
  </si>
  <si>
    <t xml:space="preserve">Somedan</t>
  </si>
  <si>
    <t xml:space="preserve">Mississippi Canyon 365</t>
  </si>
  <si>
    <t xml:space="preserve">Mississippi Canyon 383</t>
  </si>
  <si>
    <t xml:space="preserve">Mississippi Canyon 401/445</t>
  </si>
  <si>
    <t xml:space="preserve">Mississippi Canyon 429/522/383</t>
  </si>
  <si>
    <t xml:space="preserve">Mississippi Canyon 441</t>
  </si>
  <si>
    <t xml:space="preserve">Mississippi Canyon 486</t>
  </si>
  <si>
    <t xml:space="preserve">Mississippi Canyon 502</t>
  </si>
  <si>
    <t xml:space="preserve">Mississippi Canyon 520</t>
  </si>
  <si>
    <t xml:space="preserve">Mississippi Canyon 522</t>
  </si>
  <si>
    <t xml:space="preserve">Mississippi Canyon 638</t>
  </si>
  <si>
    <t xml:space="preserve">Mississippi Canyon 657/655</t>
  </si>
  <si>
    <t xml:space="preserve">Mississippi Canyon 711</t>
  </si>
  <si>
    <t xml:space="preserve">Mississippi Canyon 718</t>
  </si>
  <si>
    <t xml:space="preserve">Mississippi Canyon 686/687/730/731</t>
  </si>
  <si>
    <t xml:space="preserve">Mississippi Canyon 755</t>
  </si>
  <si>
    <t xml:space="preserve">Spar/TLP</t>
  </si>
  <si>
    <t xml:space="preserve">Mississippi Canyon 764</t>
  </si>
  <si>
    <t xml:space="preserve">Mississippi Canyon 807</t>
  </si>
  <si>
    <t xml:space="preserve">Mississippi Canyon 854/810</t>
  </si>
  <si>
    <t xml:space="preserve">Mississippi Canyon 911</t>
  </si>
  <si>
    <t xml:space="preserve">Mississippi Canyon 934/5 890/1</t>
  </si>
  <si>
    <t xml:space="preserve">Mississippi Canyon 941</t>
  </si>
  <si>
    <t xml:space="preserve">Mississippi Canyon 853/97</t>
  </si>
  <si>
    <t xml:space="preserve">Mississippi Canyon 899</t>
  </si>
  <si>
    <t xml:space="preserve">  will increase with Destin ID</t>
  </si>
  <si>
    <t xml:space="preserve">platform dropped in sea</t>
  </si>
  <si>
    <t xml:space="preserve">Phar Lap</t>
  </si>
  <si>
    <t xml:space="preserve">DIGS II</t>
  </si>
  <si>
    <t xml:space="preserve">Pompano</t>
  </si>
  <si>
    <t xml:space="preserve">FP/SS</t>
  </si>
  <si>
    <t xml:space="preserve">TOTAL</t>
  </si>
  <si>
    <t xml:space="preserve">ENRON CAPITAL &amp; TRADE RESOURCES</t>
  </si>
  <si>
    <t xml:space="preserve">Sierra Pacific/TCPL</t>
  </si>
  <si>
    <t xml:space="preserve">PGT Malin to Reno, NV</t>
  </si>
  <si>
    <t xml:space="preserve">San Juan Basin Triangle Fac.</t>
  </si>
  <si>
    <t xml:space="preserve">Midwest:</t>
  </si>
  <si>
    <t xml:space="preserve">NIPSCO</t>
  </si>
  <si>
    <t xml:space="preserve">Chicago to Columbia Gas</t>
  </si>
  <si>
    <t xml:space="preserve">Bluewater</t>
  </si>
  <si>
    <t xml:space="preserve">Eminence Salt Dome Storage</t>
  </si>
  <si>
    <t xml:space="preserve">Increase Capacity by 3.0 to 15.0 Bcf</t>
  </si>
  <si>
    <t xml:space="preserve">Texas:</t>
  </si>
  <si>
    <t xml:space="preserve">TECO</t>
  </si>
  <si>
    <t xml:space="preserve">Gateway</t>
  </si>
  <si>
    <t xml:space="preserve">Mobile Bay</t>
  </si>
  <si>
    <t xml:space="preserve">DIGS</t>
  </si>
  <si>
    <t xml:space="preserve">Pipeline Capacity Purchases</t>
  </si>
  <si>
    <t xml:space="preserve">Capacity</t>
  </si>
  <si>
    <t xml:space="preserve">Cumulative</t>
  </si>
  <si>
    <t xml:space="preserve">Route</t>
  </si>
  <si>
    <t xml:space="preserve">per day</t>
  </si>
  <si>
    <t xml:space="preserve">(Years)</t>
  </si>
  <si>
    <t xml:space="preserve">Volume</t>
  </si>
  <si>
    <t xml:space="preserve">Calendar Year 1996</t>
  </si>
  <si>
    <t xml:space="preserve">Opal to White Rock</t>
  </si>
  <si>
    <t xml:space="preserve">Empress to Waddington</t>
  </si>
  <si>
    <t xml:space="preserve">MAP 106 to 164</t>
  </si>
  <si>
    <t xml:space="preserve">Stanfield to Malin</t>
  </si>
  <si>
    <t xml:space="preserve">San Juan to East Points</t>
  </si>
  <si>
    <t xml:space="preserve">Calendar Year 1997</t>
  </si>
  <si>
    <t xml:space="preserve">NWPL</t>
  </si>
  <si>
    <t xml:space="preserve">Texaco Cap Release</t>
  </si>
  <si>
    <t xml:space="preserve">NOVA</t>
  </si>
  <si>
    <t xml:space="preserve">AECO to A/BC Border</t>
  </si>
  <si>
    <t xml:space="preserve">ANG</t>
  </si>
  <si>
    <t xml:space="preserve">A/BC Border to Kingsgate</t>
  </si>
  <si>
    <t xml:space="preserve">Empress to Niagara</t>
  </si>
  <si>
    <t xml:space="preserve">Leidy to NYC</t>
  </si>
  <si>
    <t xml:space="preserve">Calendar Year 1998</t>
  </si>
  <si>
    <t xml:space="preserve">AECO to Empress</t>
  </si>
  <si>
    <t xml:space="preserve">Waddington to Wright</t>
  </si>
  <si>
    <t xml:space="preserve">Wright to Boston</t>
  </si>
  <si>
    <t xml:space="preserve">Ignacio to Border</t>
  </si>
  <si>
    <t xml:space="preserve">Bondad Expansion</t>
  </si>
  <si>
    <t xml:space="preserve">Empress to Emerson</t>
  </si>
  <si>
    <t xml:space="preserve">AECO to Foothills</t>
  </si>
  <si>
    <t xml:space="preserve">Foothills to Monchy</t>
  </si>
  <si>
    <t xml:space="preserve">NBPL</t>
  </si>
  <si>
    <t xml:space="preserve">Monchy to Chicago</t>
  </si>
  <si>
    <t xml:space="preserve">Ventura to Chicago</t>
  </si>
  <si>
    <t xml:space="preserve">Portland</t>
  </si>
  <si>
    <t xml:space="preserve">Border to Dracut</t>
  </si>
  <si>
    <t xml:space="preserve">Panola Co to Louisiana</t>
  </si>
  <si>
    <t xml:space="preserve">Calendar Year 1999</t>
  </si>
  <si>
    <t xml:space="preserve">Capacity Release Percentage</t>
  </si>
</sst>
</file>

<file path=xl/styles.xml><?xml version="1.0" encoding="utf-8"?>
<styleSheet xmlns="http://schemas.openxmlformats.org/spreadsheetml/2006/main">
  <numFmts count="84">
    <numFmt numFmtId="164" formatCode="General"/>
    <numFmt numFmtId="165" formatCode="_-* #,##0\ _F_-;\-* #,##0\ _F_-;_-* &quot;- &quot;_F_-;_-@_-"/>
    <numFmt numFmtId="166" formatCode="#.0%"/>
    <numFmt numFmtId="167" formatCode="#,###.#"/>
    <numFmt numFmtId="168" formatCode="#,###.0#"/>
    <numFmt numFmtId="169" formatCode="[$-409]#,##0_);[RED]\(#,##0\)"/>
    <numFmt numFmtId="170" formatCode="\$#,##0_);[RED]&quot;($&quot;#,##0\)"/>
    <numFmt numFmtId="171" formatCode="0.00&quot;  &quot;"/>
    <numFmt numFmtId="172" formatCode="mmm\.yy"/>
    <numFmt numFmtId="173" formatCode="_ * #,##0_)_£_ ;_ * \(#,##0\)_£_ ;_ * \-_)_£_ ;_ @_ "/>
    <numFmt numFmtId="174" formatCode="0%_);[RED]\(0%\)"/>
    <numFmt numFmtId="175" formatCode="_-* #,##0.00\ _F_-;\-* #,##0.00\ _F_-;_-* \-??\ _F_-;_-@_-"/>
    <numFmt numFmtId="176" formatCode="#.##%"/>
    <numFmt numFmtId="177" formatCode="000"/>
    <numFmt numFmtId="178" formatCode="0000&quot; - &quot;0000"/>
    <numFmt numFmtId="179" formatCode="[$-409]#,##0.00_);[RED]\(#,##0.00\)"/>
    <numFmt numFmtId="180" formatCode="\$#,##0.00_);[RED]&quot;($&quot;#,##0.00\)"/>
    <numFmt numFmtId="181" formatCode="0.0&quot;  &quot;"/>
    <numFmt numFmtId="182" formatCode="\$0.0"/>
    <numFmt numFmtId="183" formatCode="m\-d\-yy"/>
    <numFmt numFmtId="184" formatCode="_-* #,##0_-;\-* #,##0_-;_-* \-_-;_-@_-"/>
    <numFmt numFmtId="185" formatCode="_(* #,##0_);_(* \(#,##0\);_(* \-_);_(@_)"/>
    <numFmt numFmtId="186" formatCode="\$#,##0.0;[RED]&quot;($&quot;#,##0.0\)"/>
    <numFmt numFmtId="187" formatCode="#,##0_);[RED]\(#,##0\)*1,000"/>
    <numFmt numFmtId="188" formatCode="0%\);[RED]\(0%\)"/>
    <numFmt numFmtId="189" formatCode="0.000"/>
    <numFmt numFmtId="190" formatCode="_-* #,##0.00_-;\-* #,##0.00_-;_-* \-??_-;_-@_-"/>
    <numFmt numFmtId="191" formatCode="#,##0.00"/>
    <numFmt numFmtId="192" formatCode="_(* #,##0.00_);_(* \(#,##0.00\);_(* \-??_);_(@_)"/>
    <numFmt numFmtId="193" formatCode="#,##0.00_);\(#,##0.0\)"/>
    <numFmt numFmtId="194" formatCode="#,##0.00_);[RED]\(#,##0.00\)*1000"/>
    <numFmt numFmtId="195" formatCode="_-\$* #,##0_-;&quot;-$&quot;* #,##0_-;_-\$* \-_-;_-@_-"/>
    <numFmt numFmtId="196" formatCode="#,##0\£_);[RED]\(#,##0&quot;£)&quot;"/>
    <numFmt numFmtId="197" formatCode="\$#,##0;[RED]&quot;-$&quot;#,##0"/>
    <numFmt numFmtId="198" formatCode="_(\$* #,##0_);_(\$* \(#,##0\);_(\$* \-_);_(@_)"/>
    <numFmt numFmtId="199" formatCode="0.00000&quot;  &quot;"/>
    <numFmt numFmtId="200" formatCode="d\.m\.yy\ h:mm"/>
    <numFmt numFmtId="201" formatCode="#,##0.000_);\(#,##0.000\)"/>
    <numFmt numFmtId="202" formatCode="00\-000"/>
    <numFmt numFmtId="203" formatCode="#.#%"/>
    <numFmt numFmtId="204" formatCode="\£#,##0;[RED]&quot;-£&quot;#,##0"/>
    <numFmt numFmtId="205" formatCode="_-\£* #,##0_-;&quot;-£&quot;* #,##0_-;_-\£* \-_-;_-@_-"/>
    <numFmt numFmtId="206" formatCode="0.0%_);[RED]\(0.0%\)"/>
    <numFmt numFmtId="207" formatCode="_-* #,##0&quot; F&quot;_-;\-* #,##0&quot; F&quot;_-;_-* &quot;- F&quot;_-;_-@_-"/>
    <numFmt numFmtId="208" formatCode="_-\£* #,##0.00_-;&quot;-£&quot;* #,##0.00_-;_-\£* \-??_-;_-@_-"/>
    <numFmt numFmtId="209" formatCode="_(* #,##0.0000_);_(* \(#,##0.0000\);_(* \-??_);_(@_)"/>
    <numFmt numFmtId="210" formatCode="_-\$* #,##0.00_-;&quot;-$&quot;* #,##0.00_-;_-\$* \-??_-;_-@_-"/>
    <numFmt numFmtId="211" formatCode="#,##0.00\£_);\(#,##0.00&quot;£)&quot;"/>
    <numFmt numFmtId="212" formatCode="\$#,##0.00;[RED]&quot;-$&quot;#,##0.00"/>
    <numFmt numFmtId="213" formatCode="_(\$* #,##0.00_);_(\$* \(#,##0.00\);_(\$* \-??_);_(@_)"/>
    <numFmt numFmtId="214" formatCode="#,##0.000_);[RED]\(#,##0.000\)"/>
    <numFmt numFmtId="215" formatCode="0&quot;  &quot;"/>
    <numFmt numFmtId="216" formatCode="#,##0.0;[RED]\(#,##0.0\)"/>
    <numFmt numFmtId="217" formatCode="#,###"/>
    <numFmt numFmtId="218" formatCode="\£#,##0.00;[RED]&quot;-£&quot;#,##0.00"/>
    <numFmt numFmtId="219" formatCode="#,##0.0_);[RED]\(#,##0.0\)*1000"/>
    <numFmt numFmtId="220" formatCode="_-* #,##0.00&quot; F&quot;_-;\-* #,##0.00&quot; F&quot;_-;_-* \-??&quot; F&quot;_-;_-@_-"/>
    <numFmt numFmtId="221" formatCode="#,##0\£_);\(#,##0&quot;£)&quot;"/>
    <numFmt numFmtId="222" formatCode="0.00"/>
    <numFmt numFmtId="223" formatCode="#,##0.00&quot; $&quot;;[RED]\-#,##0.00&quot; $&quot;"/>
    <numFmt numFmtId="224" formatCode="\(0%\);[RED]\(0%\)"/>
    <numFmt numFmtId="225" formatCode="#,##0.0_);[RED]\(#,##0\)"/>
    <numFmt numFmtId="226" formatCode=";;;"/>
    <numFmt numFmtId="227" formatCode="_-* #,##0.0_-;\-* #,##0.0_-;_-* \-??_-;_-@_-"/>
    <numFmt numFmtId="228" formatCode="#,##0.00&quot; $&quot;;\-#,##0.00&quot; $&quot;"/>
    <numFmt numFmtId="229" formatCode="[$-409]#,##0_);\(#,##0\)"/>
    <numFmt numFmtId="230" formatCode="0.00_)"/>
    <numFmt numFmtId="231" formatCode="d/m/yy\ h:mm"/>
    <numFmt numFmtId="232" formatCode="General_)"/>
    <numFmt numFmtId="233" formatCode="#,##0"/>
    <numFmt numFmtId="234" formatCode="#,##0.0_);\(#,##0.0\)"/>
    <numFmt numFmtId="235" formatCode="#,##0.0000_);[RED]\(#,##0.0000\)"/>
    <numFmt numFmtId="236" formatCode="0"/>
    <numFmt numFmtId="237" formatCode="0.00%"/>
    <numFmt numFmtId="238" formatCode="[$-409]d\-mmm\-yy"/>
    <numFmt numFmtId="239" formatCode="_(* #,##0_);_(* \(#,##0\);_(* \-??_);_(@_)"/>
    <numFmt numFmtId="240" formatCode="[$-409]mmm\-yy"/>
    <numFmt numFmtId="241" formatCode="_(\$* #,##0_);_(\$* \(#,##0\);_(\$* \-??_);_(@_)"/>
    <numFmt numFmtId="242" formatCode="[$-409]d\-mmm"/>
    <numFmt numFmtId="243" formatCode="[$-409]m/d/yyyy"/>
    <numFmt numFmtId="244" formatCode="mm/dd/yy"/>
    <numFmt numFmtId="245" formatCode="@"/>
    <numFmt numFmtId="246" formatCode="_(* #,##0.0_);_(* \(#,##0.0\);_(* \-??_);_(@_)"/>
    <numFmt numFmtId="247" formatCode="0%"/>
  </numFmts>
  <fonts count="8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2"/>
      <color rgb="FFFF0000"/>
      <name val="Arial"/>
      <family val="0"/>
    </font>
    <font>
      <sz val="12"/>
      <color rgb="FFFF0000"/>
      <name val="Arial"/>
      <family val="2"/>
    </font>
    <font>
      <sz val="12"/>
      <color rgb="FF0000FF"/>
      <name val="Arial"/>
      <family val="2"/>
    </font>
    <font>
      <i val="true"/>
      <sz val="12"/>
      <name val="Arial"/>
      <family val="0"/>
    </font>
    <font>
      <sz val="12"/>
      <color rgb="FF000000"/>
      <name val="Arial"/>
      <family val="2"/>
    </font>
    <font>
      <sz val="12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0"/>
    </font>
    <font>
      <sz val="10"/>
      <color rgb="FF000000"/>
      <name val="Arial"/>
      <family val="0"/>
    </font>
    <font>
      <sz val="10"/>
      <color rgb="FFFF0000"/>
      <name val="Arial"/>
      <family val="2"/>
    </font>
    <font>
      <sz val="10"/>
      <color rgb="FF00FF00"/>
      <name val="Arial"/>
      <family val="2"/>
    </font>
    <font>
      <i val="true"/>
      <sz val="10"/>
      <name val="Arial"/>
      <family val="0"/>
    </font>
    <font>
      <b val="true"/>
      <sz val="10"/>
      <color rgb="FF000000"/>
      <name val="Arial"/>
      <family val="0"/>
    </font>
    <font>
      <sz val="10"/>
      <color rgb="FF00FF00"/>
      <name val="Arial"/>
      <family val="0"/>
    </font>
    <font>
      <i val="true"/>
      <sz val="10"/>
      <color rgb="FFFF00FF"/>
      <name val="Arial"/>
      <family val="0"/>
    </font>
    <font>
      <sz val="10"/>
      <color rgb="FFFF00FF"/>
      <name val="Arial"/>
      <family val="2"/>
    </font>
    <font>
      <sz val="10"/>
      <color rgb="FF000000"/>
      <name val="Arial"/>
      <family val="2"/>
    </font>
    <font>
      <sz val="10"/>
      <color rgb="FF3333CC"/>
      <name val="Arial"/>
      <family val="0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14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4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3" borderId="0" applyFont="true" applyBorder="false" applyAlignment="false" applyProtection="false"/>
    <xf numFmtId="164" fontId="14" fillId="0" borderId="0" applyFont="true" applyBorder="false" applyAlignment="false" applyProtection="false"/>
    <xf numFmtId="22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2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2" applyFont="true" applyBorder="true" applyAlignment="false" applyProtection="false"/>
    <xf numFmtId="164" fontId="13" fillId="4" borderId="0" applyFont="true" applyBorder="false" applyAlignment="false" applyProtection="false"/>
    <xf numFmtId="229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4" fillId="0" borderId="0" applyFont="true" applyBorder="fals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2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3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false" applyProtection="true"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0" fillId="0" borderId="0" applyFont="true" applyBorder="false" applyAlignment="false" applyProtection="false"/>
    <xf numFmtId="228" fontId="0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5" borderId="0" applyFont="true" applyBorder="false" applyAlignment="false" applyProtection="false"/>
    <xf numFmtId="229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56" fillId="0" borderId="2" applyFont="true" applyBorder="true" applyAlignment="true" applyProtection="false">
      <alignment horizontal="general" vertical="bottom" textRotation="0" wrapText="false" indent="0" shrinkToFit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0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1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4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2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0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6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7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6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7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0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7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0" fontId="7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40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4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CTUAL" xfId="114"/>
    <cellStyle name="Comma [0]_ACTUAL NA -OBU" xfId="115"/>
    <cellStyle name="Comma [0]_Actual vs." xfId="116"/>
    <cellStyle name="Comma [0]_algasdefault" xfId="117"/>
    <cellStyle name="Comma [0]_Alternative1" xfId="118"/>
    <cellStyle name="Comma [0]_Alternative1_1" xfId="119"/>
    <cellStyle name="Comma [0]_App E" xfId="120"/>
    <cellStyle name="Comma [0]_Apr" xfId="121"/>
    <cellStyle name="Comma [0]_Arapahoe" xfId="122"/>
    <cellStyle name="Comma [0]_Assumptions" xfId="123"/>
    <cellStyle name="Comma [0]_bahiadefault" xfId="124"/>
    <cellStyle name="Comma [0]_Book3" xfId="125"/>
    <cellStyle name="Comma [0]_BOP" xfId="126"/>
    <cellStyle name="Comma [0]_BOPBAL1" xfId="127"/>
    <cellStyle name="Comma [0]_BOPCBU" xfId="128"/>
    <cellStyle name="Comma [0]_BOPCBU (2)" xfId="129"/>
    <cellStyle name="Comma [0]_BOPCBU96" xfId="130"/>
    <cellStyle name="Comma [0]_BSAPPE.XLS" xfId="131"/>
    <cellStyle name="Comma [0]_Calculations" xfId="132"/>
    <cellStyle name="Comma [0]_Calculations (2)" xfId="133"/>
    <cellStyle name="Comma [0]_Calculations II" xfId="134"/>
    <cellStyle name="Comma [0]_Calculations III" xfId="135"/>
    <cellStyle name="Comma [0]_Calculations_1" xfId="136"/>
    <cellStyle name="Comma [0]_CAPEX" xfId="137"/>
    <cellStyle name="Comma [0]_CAPEX94" xfId="138"/>
    <cellStyle name="Comma [0]_CBU BOX CHART V PLAN" xfId="139"/>
    <cellStyle name="Comma [0]_CCA" xfId="140"/>
    <cellStyle name="Comma [0]_CCOCPX" xfId="141"/>
    <cellStyle name="Comma [0]_CHANGES.XLS" xfId="142"/>
    <cellStyle name="Comma [0]_Charts" xfId="143"/>
    <cellStyle name="Comma [0]_Comm File" xfId="144"/>
    <cellStyle name="Comma [0]_coperdefault" xfId="145"/>
    <cellStyle name="Comma [0]_Corp method" xfId="146"/>
    <cellStyle name="Comma [0]_CTCUR" xfId="147"/>
    <cellStyle name="Comma [0]_CUMPLTCH" xfId="148"/>
    <cellStyle name="Comma [0]_DEFAULT" xfId="149"/>
    <cellStyle name="Comma [0]_dimon" xfId="150"/>
    <cellStyle name="Comma [0]_Dowell C1b" xfId="151"/>
    <cellStyle name="Comma [0]_Dowell-C1a" xfId="152"/>
    <cellStyle name="Comma [0]_E&amp;ONW1" xfId="153"/>
    <cellStyle name="Comma [0]_E&amp;ONW2" xfId="154"/>
    <cellStyle name="Comma [0]_E&amp;OOCPX" xfId="155"/>
    <cellStyle name="Comma [0]_emserdefault" xfId="156"/>
    <cellStyle name="Comma [0]_F&amp;COCPX" xfId="157"/>
    <cellStyle name="Comma [0]_FEBRUARY" xfId="158"/>
    <cellStyle name="Comma [0]_FF" xfId="159"/>
    <cellStyle name="Comma [0]_FP 20 A (1)" xfId="160"/>
    <cellStyle name="Comma [0]_FP 20 A (2)" xfId="161"/>
    <cellStyle name="Comma [0]_FP-20 (App. E)" xfId="162"/>
    <cellStyle name="Comma [0]_FP-20 (App.A) " xfId="163"/>
    <cellStyle name="Comma [0]_FP-20 (App.D)" xfId="164"/>
    <cellStyle name="Comma [0]_FP-20(App.B)" xfId="165"/>
    <cellStyle name="Comma [0]_FP-20(C1) (a)" xfId="166"/>
    <cellStyle name="Comma [0]_FP-20(C1) (a) (2)" xfId="167"/>
    <cellStyle name="Comma [0]_FP-20(C1) (b)" xfId="168"/>
    <cellStyle name="Comma [0]_FP-20(C1) (b) " xfId="169"/>
    <cellStyle name="Comma [0]_FP-20(C1) (b) (2)" xfId="170"/>
    <cellStyle name="Comma [0]_GCM" xfId="171"/>
    <cellStyle name="Comma [0]_GenAssum" xfId="172"/>
    <cellStyle name="Comma [0]_GP C1a" xfId="173"/>
    <cellStyle name="Comma [0]_GP C1b" xfId="174"/>
    <cellStyle name="Comma [0]_GP_EI_3" xfId="175"/>
    <cellStyle name="Comma [0]_GQ C1A" xfId="176"/>
    <cellStyle name="Comma [0]_GQ C1B" xfId="177"/>
    <cellStyle name="Comma [0]_Inputs" xfId="178"/>
    <cellStyle name="Comma [0]_IPM C1b" xfId="179"/>
    <cellStyle name="Comma [0]_IPMC1a" xfId="180"/>
    <cellStyle name="Comma [0]_IS-Hold" xfId="181"/>
    <cellStyle name="Comma [0]_ITOCPX" xfId="182"/>
    <cellStyle name="Comma [0]_jancf" xfId="183"/>
    <cellStyle name="Comma [0]_JUNMTH55" xfId="184"/>
    <cellStyle name="Comma [0]_JUNMTH57" xfId="185"/>
    <cellStyle name="Comma [0]_JUNYTD55" xfId="186"/>
    <cellStyle name="Comma [0]_JUNYTD57" xfId="187"/>
    <cellStyle name="Comma [0]_laroux" xfId="188"/>
    <cellStyle name="Comma [0]_laroux_1" xfId="189"/>
    <cellStyle name="Comma [0]_laroux_1995" xfId="190"/>
    <cellStyle name="Comma [0]_laroux_1_dimon" xfId="191"/>
    <cellStyle name="Comma [0]_laroux_1_dimon_1" xfId="192"/>
    <cellStyle name="Comma [0]_laroux_1_laroux" xfId="193"/>
    <cellStyle name="Comma [0]_laroux_1_pldt" xfId="194"/>
    <cellStyle name="Comma [0]_laroux_1_PLDT_dimon" xfId="195"/>
    <cellStyle name="Comma [0]_laroux_1_VERA" xfId="196"/>
    <cellStyle name="Comma [0]_laroux_1_VIRUS-EDY" xfId="197"/>
    <cellStyle name="Comma [0]_laroux_2" xfId="198"/>
    <cellStyle name="Comma [0]_laroux_2_dimon" xfId="199"/>
    <cellStyle name="Comma [0]_laroux_2_dimon_1" xfId="200"/>
    <cellStyle name="Comma [0]_laroux_2_dimon_2" xfId="201"/>
    <cellStyle name="Comma [0]_laroux_2_laroux" xfId="202"/>
    <cellStyle name="Comma [0]_laroux_2_laroux_dimon" xfId="203"/>
    <cellStyle name="Comma [0]_laroux_2_pldt" xfId="204"/>
    <cellStyle name="Comma [0]_laroux_2_VERA" xfId="205"/>
    <cellStyle name="Comma [0]_laroux_3" xfId="206"/>
    <cellStyle name="Comma [0]_laroux_3_dimon" xfId="207"/>
    <cellStyle name="Comma [0]_laroux_dimon" xfId="208"/>
    <cellStyle name="Comma [0]_laroux_dimon_1" xfId="209"/>
    <cellStyle name="Comma [0]_laroux_laroux" xfId="210"/>
    <cellStyle name="Comma [0]_laroux_laroux_1" xfId="211"/>
    <cellStyle name="Comma [0]_laroux_laroux_dimon" xfId="212"/>
    <cellStyle name="Comma [0]_laroux_MATERAL2" xfId="213"/>
    <cellStyle name="Comma [0]_laroux_MATERAL2_dimon" xfId="214"/>
    <cellStyle name="Comma [0]_laroux_MATERAL2_laroux" xfId="215"/>
    <cellStyle name="Comma [0]_laroux_MATERAL2_laroux_dimon" xfId="216"/>
    <cellStyle name="Comma [0]_laroux_MATERAL2_pldt" xfId="217"/>
    <cellStyle name="Comma [0]_laroux_MATERAL2_VERA" xfId="218"/>
    <cellStyle name="Comma [0]_laroux_MATERAL2_VIRUS-EDY" xfId="219"/>
    <cellStyle name="Comma [0]_laroux_mud plant bolted" xfId="220"/>
    <cellStyle name="Comma [0]_laroux_mud plant bolted_dimon" xfId="221"/>
    <cellStyle name="Comma [0]_laroux_mud plant bolted_dimon_1" xfId="222"/>
    <cellStyle name="Comma [0]_laroux_pldt" xfId="223"/>
    <cellStyle name="Comma [0]_laroux_VERA" xfId="224"/>
    <cellStyle name="Comma [0]_laroux_VERA_1" xfId="225"/>
    <cellStyle name="Comma [0]_laroux_VIRUS-EDY" xfId="226"/>
    <cellStyle name="Comma [0]_MATERAL2" xfId="227"/>
    <cellStyle name="Comma [0]_MATERAL2_dimon" xfId="228"/>
    <cellStyle name="Comma [0]_MATERAL2_dimon_1" xfId="229"/>
    <cellStyle name="Comma [0]_MKGOCPX" xfId="230"/>
    <cellStyle name="Comma [0]_MOBCPX" xfId="231"/>
    <cellStyle name="Comma [0]_mud plant bolted" xfId="232"/>
    <cellStyle name="Comma [0]_mud plant bolted_dimon" xfId="233"/>
    <cellStyle name="Comma [0]_mud plant bolted_laroux" xfId="234"/>
    <cellStyle name="Comma [0]_mud plant bolted_laroux_dimon" xfId="235"/>
    <cellStyle name="Comma [0]_mud plant bolted_pldt" xfId="236"/>
    <cellStyle name="Comma [0]_mud plant bolted_VERA" xfId="237"/>
    <cellStyle name="Comma [0]_mud plant bolted_VIRUS-EDY" xfId="238"/>
    <cellStyle name="Comma [0]_NA WITHOUT GOV'T &amp; PNX" xfId="239"/>
    <cellStyle name="Comma [0]_NAOBU10" xfId="240"/>
    <cellStyle name="Comma [0]_NAT ACCT" xfId="241"/>
    <cellStyle name="Comma [0]_NSACTUAL.XLS" xfId="242"/>
    <cellStyle name="Comma [0]_NX00" xfId="243"/>
    <cellStyle name="Comma [0]_Odner" xfId="244"/>
    <cellStyle name="Comma [0]_Odner (2)" xfId="245"/>
    <cellStyle name="Comma [0]_Odner (3)" xfId="246"/>
    <cellStyle name="Comma [0]_OSMOCPX" xfId="247"/>
    <cellStyle name="Comma [0]_Other Months" xfId="248"/>
    <cellStyle name="Comma [0]_Outlook" xfId="249"/>
    <cellStyle name="Comma [0]_pbdefault" xfId="250"/>
    <cellStyle name="Comma [0]_percentages" xfId="251"/>
    <cellStyle name="Comma [0]_PERSONAL" xfId="252"/>
    <cellStyle name="Comma [0]_PGMKOCPX" xfId="253"/>
    <cellStyle name="Comma [0]_PGNW1" xfId="254"/>
    <cellStyle name="Comma [0]_PGNW2" xfId="255"/>
    <cellStyle name="Comma [0]_PGNWOCPX" xfId="256"/>
    <cellStyle name="Comma [0]_Pink" xfId="257"/>
    <cellStyle name="Comma [0]_Plan" xfId="258"/>
    <cellStyle name="Comma [0]_PLANT" xfId="259"/>
    <cellStyle name="Comma [0]_PLDT" xfId="260"/>
    <cellStyle name="Comma [0]_pldt_1" xfId="261"/>
    <cellStyle name="Comma [0]_PLDT_1_dimon" xfId="262"/>
    <cellStyle name="Comma [0]_pldt_Calculations" xfId="263"/>
    <cellStyle name="Comma [0]_PLDT_dimon" xfId="264"/>
    <cellStyle name="Comma [0]_priccurv" xfId="265"/>
    <cellStyle name="Comma [0]_PROCDS&amp;G" xfId="266"/>
    <cellStyle name="Comma [0]_PROFILE4" xfId="267"/>
    <cellStyle name="Comma [0]_Projects" xfId="268"/>
    <cellStyle name="Comma [0]_Quarter End Months" xfId="269"/>
    <cellStyle name="Comma [0]_r1" xfId="270"/>
    <cellStyle name="Comma [0]_RFI" xfId="271"/>
    <cellStyle name="Comma [0]_RFI_1" xfId="272"/>
    <cellStyle name="Comma [0]_Sales Order" xfId="273"/>
    <cellStyle name="Comma [0]_SATOCPX" xfId="274"/>
    <cellStyle name="Comma [0]_Sheet1" xfId="275"/>
    <cellStyle name="Comma [0]_Sheet1_dimon" xfId="276"/>
    <cellStyle name="Comma [0]_SHENREPT" xfId="277"/>
    <cellStyle name="Comma [0]_Snr. CO" xfId="278"/>
    <cellStyle name="Comma [0]_sprint contr" xfId="279"/>
    <cellStyle name="Comma [0]_Subcont File" xfId="280"/>
    <cellStyle name="Comma [0]_Summary Info" xfId="281"/>
    <cellStyle name="Comma [0]_SUMPAGE" xfId="282"/>
    <cellStyle name="Comma [0]_TMSNW1" xfId="283"/>
    <cellStyle name="Comma [0]_TMSNW2" xfId="284"/>
    <cellStyle name="Comma [0]_TMSOCPX" xfId="285"/>
    <cellStyle name="Comma [0]_TOTAL MTH" xfId="286"/>
    <cellStyle name="Comma [0]_TOTAL YTD" xfId="287"/>
    <cellStyle name="Comma [0]_TRANSDSC.XLS" xfId="288"/>
    <cellStyle name="Comma [0]_TRANSFXA.XLS" xfId="289"/>
    <cellStyle name="Comma [0]_TRANSFXA.XLS_1" xfId="290"/>
    <cellStyle name="Comma [0]_TRANSIME.XLS" xfId="291"/>
    <cellStyle name="Comma [0]_TRANSIME.XLS_TRANSDSC.XLS" xfId="292"/>
    <cellStyle name="Comma [0]_TRANSIME.XLS_TRANSFXA.XLS" xfId="293"/>
    <cellStyle name="Comma [0]_VIRUS-EDY" xfId="294"/>
    <cellStyle name="Comma [0]_White" xfId="295"/>
    <cellStyle name="Comma [0]_WO Var. &amp; Tot. Exp." xfId="296"/>
    <cellStyle name="Comma [0]_WSP" xfId="297"/>
    <cellStyle name="Comma [0]_yrcao" xfId="298"/>
    <cellStyle name="Comma [0]_YREND55" xfId="299"/>
    <cellStyle name="Comma [0]_YREND57" xfId="300"/>
    <cellStyle name="Comma [0]_YTDCUR" xfId="301"/>
    <cellStyle name="Comma_12matrix" xfId="302"/>
    <cellStyle name="Comma_1995" xfId="303"/>
    <cellStyle name="Comma_A" xfId="304"/>
    <cellStyle name="Comma_A_dimon" xfId="305"/>
    <cellStyle name="Comma_ACTUAL" xfId="306"/>
    <cellStyle name="Comma_ACTUAL NA -OBU" xfId="307"/>
    <cellStyle name="Comma_Actual vs." xfId="308"/>
    <cellStyle name="Comma_algasdefault" xfId="309"/>
    <cellStyle name="Comma_algasdefault_1" xfId="310"/>
    <cellStyle name="Comma_Alternative1" xfId="311"/>
    <cellStyle name="Comma_Alternative1_1" xfId="312"/>
    <cellStyle name="Comma_App E" xfId="313"/>
    <cellStyle name="Comma_Apr" xfId="314"/>
    <cellStyle name="Comma_Arapahoe" xfId="315"/>
    <cellStyle name="Comma_Assumptions" xfId="316"/>
    <cellStyle name="Comma_bahiadefault" xfId="317"/>
    <cellStyle name="Comma_bahiadefault_1" xfId="318"/>
    <cellStyle name="Comma_Book3" xfId="319"/>
    <cellStyle name="Comma_BOP" xfId="320"/>
    <cellStyle name="Comma_BOPBAL1" xfId="321"/>
    <cellStyle name="Comma_BOPCBU" xfId="322"/>
    <cellStyle name="Comma_BOPCBU (2)" xfId="323"/>
    <cellStyle name="Comma_BOPCBU96" xfId="324"/>
    <cellStyle name="Comma_BSAPPE.XLS" xfId="325"/>
    <cellStyle name="Comma_C-Cap intensity" xfId="326"/>
    <cellStyle name="Comma_C-Capex%rev" xfId="327"/>
    <cellStyle name="Comma_C-Line per Staff" xfId="328"/>
    <cellStyle name="Comma_C-lines distribution" xfId="329"/>
    <cellStyle name="Comma_C-Orig PLDT lines" xfId="330"/>
    <cellStyle name="Comma_C-Ret on Rev" xfId="331"/>
    <cellStyle name="Comma_C-ROACE" xfId="332"/>
    <cellStyle name="Comma_Calculations" xfId="333"/>
    <cellStyle name="Comma_Calculations (2)" xfId="334"/>
    <cellStyle name="Comma_Calculations II" xfId="335"/>
    <cellStyle name="Comma_Calculations III" xfId="336"/>
    <cellStyle name="Comma_Calculations_1" xfId="337"/>
    <cellStyle name="Comma_Capex" xfId="338"/>
    <cellStyle name="Comma_Capex per line" xfId="339"/>
    <cellStyle name="Comma_Capex%rev" xfId="340"/>
    <cellStyle name="Comma_CAPEX94" xfId="341"/>
    <cellStyle name="Comma_CAPEX_dimon" xfId="342"/>
    <cellStyle name="Comma_CBU BOX CHART V PLAN" xfId="343"/>
    <cellStyle name="Comma_CCA" xfId="344"/>
    <cellStyle name="Comma_CCOCPX" xfId="345"/>
    <cellStyle name="Comma_CHANGES.XLS" xfId="346"/>
    <cellStyle name="Comma_Charts" xfId="347"/>
    <cellStyle name="Comma_Cht-Capex per line" xfId="348"/>
    <cellStyle name="Comma_Cht-Cum Real Opr Cf" xfId="349"/>
    <cellStyle name="Comma_Cht-Dep%Rev" xfId="350"/>
    <cellStyle name="Comma_Cht-Real Opr Cf" xfId="351"/>
    <cellStyle name="Comma_Cht-Rev dist" xfId="352"/>
    <cellStyle name="Comma_Cht-Rev p line" xfId="353"/>
    <cellStyle name="Comma_Cht-Rev per Staff" xfId="354"/>
    <cellStyle name="Comma_Cht-Staff cost%revenue" xfId="355"/>
    <cellStyle name="Comma_Comm File" xfId="356"/>
    <cellStyle name="Comma_coperdefault" xfId="357"/>
    <cellStyle name="Comma_coperdefault_1" xfId="358"/>
    <cellStyle name="Comma_Corp method" xfId="359"/>
    <cellStyle name="Comma_CROCF" xfId="360"/>
    <cellStyle name="Comma_CTCUR" xfId="361"/>
    <cellStyle name="Comma_Cum Real Opr Cf" xfId="362"/>
    <cellStyle name="Comma_CUMPLTCH" xfId="363"/>
    <cellStyle name="Comma_DEFAULT" xfId="364"/>
    <cellStyle name="Comma_Demand Fcst." xfId="365"/>
    <cellStyle name="Comma_Dep%Rev" xfId="366"/>
    <cellStyle name="Comma_dimon" xfId="367"/>
    <cellStyle name="Comma_Dowell C1b" xfId="368"/>
    <cellStyle name="Comma_Dowell-C1a" xfId="369"/>
    <cellStyle name="Comma_E&amp;ONW1" xfId="370"/>
    <cellStyle name="Comma_E&amp;ONW2" xfId="371"/>
    <cellStyle name="Comma_E&amp;OOCPX" xfId="372"/>
    <cellStyle name="Comma_emserdefault" xfId="373"/>
    <cellStyle name="Comma_emserdefault_1" xfId="374"/>
    <cellStyle name="Comma_EPS" xfId="375"/>
    <cellStyle name="Comma_F&amp;COCPX" xfId="376"/>
    <cellStyle name="Comma_FEBRUARY" xfId="377"/>
    <cellStyle name="Comma_FF" xfId="378"/>
    <cellStyle name="Comma_FP 20 A (1)" xfId="379"/>
    <cellStyle name="Comma_FP 20 A (2)" xfId="380"/>
    <cellStyle name="Comma_FP-20 (App. E)" xfId="381"/>
    <cellStyle name="Comma_FP-20 (App.A) " xfId="382"/>
    <cellStyle name="Comma_FP-20 (App.D)" xfId="383"/>
    <cellStyle name="Comma_FP-20(App.B)" xfId="384"/>
    <cellStyle name="Comma_FP-20(C1) (a)" xfId="385"/>
    <cellStyle name="Comma_FP-20(C1) (a) (2)" xfId="386"/>
    <cellStyle name="Comma_FP-20(C1) (b)" xfId="387"/>
    <cellStyle name="Comma_FP-20(C1) (b) " xfId="388"/>
    <cellStyle name="Comma_FP-20(C1) (b) (2)" xfId="389"/>
    <cellStyle name="Comma_GCM" xfId="390"/>
    <cellStyle name="Comma_GenAssum" xfId="391"/>
    <cellStyle name="Comma_GP C1a" xfId="392"/>
    <cellStyle name="Comma_GP C1b" xfId="393"/>
    <cellStyle name="Comma_GP_EI_3" xfId="394"/>
    <cellStyle name="Comma_GQ C1A" xfId="395"/>
    <cellStyle name="Comma_GQ C1B" xfId="396"/>
    <cellStyle name="Comma_Inputs" xfId="397"/>
    <cellStyle name="Comma_IPM C1b" xfId="398"/>
    <cellStyle name="Comma_IPMC1a" xfId="399"/>
    <cellStyle name="Comma_IRR" xfId="400"/>
    <cellStyle name="Comma_IS-Hold" xfId="401"/>
    <cellStyle name="Comma_ITOCPX" xfId="402"/>
    <cellStyle name="Comma_jancf" xfId="403"/>
    <cellStyle name="Comma_JUNMTH55" xfId="404"/>
    <cellStyle name="Comma_JUNMTH57" xfId="405"/>
    <cellStyle name="Comma_JUNYTD55" xfId="406"/>
    <cellStyle name="Comma_JUNYTD57" xfId="407"/>
    <cellStyle name="Comma_laroux" xfId="408"/>
    <cellStyle name="Comma_laroux_1" xfId="409"/>
    <cellStyle name="Comma_laroux_1995" xfId="410"/>
    <cellStyle name="Comma_laroux_1_dimon" xfId="411"/>
    <cellStyle name="Comma_laroux_1_dimon_1" xfId="412"/>
    <cellStyle name="Comma_laroux_1_laroux" xfId="413"/>
    <cellStyle name="Comma_laroux_1_pldt" xfId="414"/>
    <cellStyle name="Comma_laroux_1_pldt_1" xfId="415"/>
    <cellStyle name="Comma_laroux_1_PLDT_dimon" xfId="416"/>
    <cellStyle name="Comma_laroux_1_VERA" xfId="417"/>
    <cellStyle name="Comma_laroux_1_VERA_1" xfId="418"/>
    <cellStyle name="Comma_laroux_1_VIRUS-EDY" xfId="419"/>
    <cellStyle name="Comma_laroux_2" xfId="420"/>
    <cellStyle name="Comma_laroux_2_dimon" xfId="421"/>
    <cellStyle name="Comma_laroux_2_dimon_1" xfId="422"/>
    <cellStyle name="Comma_laroux_2_dimon_2" xfId="423"/>
    <cellStyle name="Comma_laroux_2_laroux" xfId="424"/>
    <cellStyle name="Comma_laroux_2_laroux_dimon" xfId="425"/>
    <cellStyle name="Comma_laroux_2_pldt" xfId="426"/>
    <cellStyle name="Comma_laroux_2_pldt_1" xfId="427"/>
    <cellStyle name="Comma_laroux_2_PLDT_dimon" xfId="428"/>
    <cellStyle name="Comma_laroux_2_VERA" xfId="429"/>
    <cellStyle name="Comma_laroux_2_VERA_1" xfId="430"/>
    <cellStyle name="Comma_laroux_3" xfId="431"/>
    <cellStyle name="Comma_laroux_3_dimon" xfId="432"/>
    <cellStyle name="Comma_laroux_3_dimon_1" xfId="433"/>
    <cellStyle name="Comma_laroux_3_dimon_2" xfId="434"/>
    <cellStyle name="Comma_laroux_dimon" xfId="435"/>
    <cellStyle name="Comma_laroux_dimon_1" xfId="436"/>
    <cellStyle name="Comma_laroux_laroux" xfId="437"/>
    <cellStyle name="Comma_laroux_laroux_1" xfId="438"/>
    <cellStyle name="Comma_laroux_laroux_dimon" xfId="439"/>
    <cellStyle name="Comma_laroux_pldt" xfId="440"/>
    <cellStyle name="Comma_laroux_pldt_1" xfId="441"/>
    <cellStyle name="Comma_laroux_VERA" xfId="442"/>
    <cellStyle name="Comma_laroux_VERA_1" xfId="443"/>
    <cellStyle name="Comma_laroux_VIRUS-EDY" xfId="444"/>
    <cellStyle name="Comma_Line Inst." xfId="445"/>
    <cellStyle name="Comma_MATERAL2" xfId="446"/>
    <cellStyle name="Comma_MATERAL2_dimon" xfId="447"/>
    <cellStyle name="Comma_MATERAL2_dimon_1" xfId="448"/>
    <cellStyle name="Comma_MKGOCPX" xfId="449"/>
    <cellStyle name="Comma_Mkt Shr" xfId="450"/>
    <cellStyle name="Comma_MOBCPX" xfId="451"/>
    <cellStyle name="Comma_mud plant bolted" xfId="452"/>
    <cellStyle name="Comma_NA WITHOUT GOV'T &amp; PNX" xfId="453"/>
    <cellStyle name="Comma_NAOBU10" xfId="454"/>
    <cellStyle name="Comma_NAT ACCT" xfId="455"/>
    <cellStyle name="Comma_NCR-C&amp;W Val" xfId="456"/>
    <cellStyle name="Comma_NCR-Cap intensity" xfId="457"/>
    <cellStyle name="Comma_NCR-Line per Staff" xfId="458"/>
    <cellStyle name="Comma_NCR-Rev dist" xfId="459"/>
    <cellStyle name="Comma_NSACTUAL.XLS" xfId="460"/>
    <cellStyle name="Comma_NX00" xfId="461"/>
    <cellStyle name="Comma_Odner" xfId="462"/>
    <cellStyle name="Comma_Odner (2)" xfId="463"/>
    <cellStyle name="Comma_Odner (3)" xfId="464"/>
    <cellStyle name="Comma_Op Cost Break" xfId="465"/>
    <cellStyle name="Comma_OSMOCPX" xfId="466"/>
    <cellStyle name="Comma_Other Months" xfId="467"/>
    <cellStyle name="Comma_Outlook" xfId="468"/>
    <cellStyle name="Comma_pbdefault" xfId="469"/>
    <cellStyle name="Comma_pbdefault_1" xfId="470"/>
    <cellStyle name="Comma_percentages" xfId="471"/>
    <cellStyle name="Comma_PERSONAL" xfId="472"/>
    <cellStyle name="Comma_PGMKOCPX" xfId="473"/>
    <cellStyle name="Comma_PGNW1" xfId="474"/>
    <cellStyle name="Comma_PGNW2" xfId="475"/>
    <cellStyle name="Comma_PGNWOCPX" xfId="476"/>
    <cellStyle name="Comma_Pink" xfId="477"/>
    <cellStyle name="Comma_Plan" xfId="478"/>
    <cellStyle name="Comma_PLANT" xfId="479"/>
    <cellStyle name="Comma_PLDT" xfId="480"/>
    <cellStyle name="Comma_pldt_1" xfId="481"/>
    <cellStyle name="Comma_PLDT_1_dimon" xfId="482"/>
    <cellStyle name="Comma_pldt_2" xfId="483"/>
    <cellStyle name="Comma_pldt_Calculations" xfId="484"/>
    <cellStyle name="Comma_PLDT_dimon" xfId="485"/>
    <cellStyle name="Comma_priccurv" xfId="486"/>
    <cellStyle name="Comma_PROCDS&amp;G" xfId="487"/>
    <cellStyle name="Comma_PROFILE4" xfId="488"/>
    <cellStyle name="Comma_Projects" xfId="489"/>
    <cellStyle name="Comma_Quarter End Months" xfId="490"/>
    <cellStyle name="Comma_r1" xfId="491"/>
    <cellStyle name="Comma_Real Opr Cf" xfId="492"/>
    <cellStyle name="Comma_Real Rev per Staff (1)" xfId="493"/>
    <cellStyle name="Comma_Real Rev per Staff (2)" xfId="494"/>
    <cellStyle name="Comma_Region 2-C&amp;W" xfId="495"/>
    <cellStyle name="Comma_Return on Rev" xfId="496"/>
    <cellStyle name="Comma_Rev p line" xfId="497"/>
    <cellStyle name="Comma_RFI" xfId="498"/>
    <cellStyle name="Comma_RFI_1" xfId="499"/>
    <cellStyle name="Comma_ROACE" xfId="500"/>
    <cellStyle name="Comma_ROCF (Tot)" xfId="501"/>
    <cellStyle name="Comma_Sales Order" xfId="502"/>
    <cellStyle name="Comma_SATOCPX" xfId="503"/>
    <cellStyle name="Comma_Sheet1" xfId="504"/>
    <cellStyle name="Comma_Sheet1_dimon" xfId="505"/>
    <cellStyle name="Comma_SHENREPT" xfId="506"/>
    <cellStyle name="Comma_Snr. CO" xfId="507"/>
    <cellStyle name="Comma_sprint contr" xfId="508"/>
    <cellStyle name="Comma_Staff cost%rev" xfId="509"/>
    <cellStyle name="Comma_Subcont File" xfId="510"/>
    <cellStyle name="Comma_Summary Info" xfId="511"/>
    <cellStyle name="Comma_SUMPAGE" xfId="512"/>
    <cellStyle name="Comma_TMSNW1" xfId="513"/>
    <cellStyle name="Comma_TMSNW2" xfId="514"/>
    <cellStyle name="Comma_TMSOCPX" xfId="515"/>
    <cellStyle name="Comma_TOTAL MTH" xfId="516"/>
    <cellStyle name="Comma_TOTAL YTD" xfId="517"/>
    <cellStyle name="Comma_Total-Rev dist." xfId="518"/>
    <cellStyle name="Comma_TRANSDSC.XLS" xfId="519"/>
    <cellStyle name="Comma_TRANSFXA.XLS" xfId="520"/>
    <cellStyle name="Comma_TRANSFXA.XLS_1" xfId="521"/>
    <cellStyle name="Comma_TRANSIME.XLS" xfId="522"/>
    <cellStyle name="Comma_TRANSIME.XLS_TRANSDSC.XLS" xfId="523"/>
    <cellStyle name="Comma_TRANSIME.XLS_TRANSFXA.XLS" xfId="524"/>
    <cellStyle name="Comma_VIRUS-EDY" xfId="525"/>
    <cellStyle name="Comma_White" xfId="526"/>
    <cellStyle name="Comma_WO Var. &amp; Tot. Exp." xfId="527"/>
    <cellStyle name="Comma_WSP" xfId="528"/>
    <cellStyle name="Comma_yrcao" xfId="529"/>
    <cellStyle name="Comma_YREND55" xfId="530"/>
    <cellStyle name="Comma_YREND57" xfId="531"/>
    <cellStyle name="Comma_YTDCUR" xfId="532"/>
    <cellStyle name="Currency [0]_12matrix" xfId="533"/>
    <cellStyle name="Currency [0]_1995" xfId="534"/>
    <cellStyle name="Currency [0]_A" xfId="535"/>
    <cellStyle name="Currency [0]_A_dimon" xfId="536"/>
    <cellStyle name="Currency [0]_ACTUAL" xfId="537"/>
    <cellStyle name="Currency [0]_ACTUAL NA -OBU" xfId="538"/>
    <cellStyle name="Currency [0]_Actual vs." xfId="539"/>
    <cellStyle name="Currency [0]_algasdefault" xfId="540"/>
    <cellStyle name="Currency [0]_Alternative1" xfId="541"/>
    <cellStyle name="Currency [0]_Alternative1_1" xfId="542"/>
    <cellStyle name="Currency [0]_App E" xfId="543"/>
    <cellStyle name="Currency [0]_Apr" xfId="544"/>
    <cellStyle name="Currency [0]_Arapahoe" xfId="545"/>
    <cellStyle name="Currency [0]_Assumptions" xfId="546"/>
    <cellStyle name="Currency [0]_bahiadefault" xfId="547"/>
    <cellStyle name="Currency [0]_Book3" xfId="548"/>
    <cellStyle name="Currency [0]_BOP" xfId="549"/>
    <cellStyle name="Currency [0]_BOPBAL1" xfId="550"/>
    <cellStyle name="Currency [0]_BOPCBU" xfId="551"/>
    <cellStyle name="Currency [0]_BOPCBU (2)" xfId="552"/>
    <cellStyle name="Currency [0]_BOPCBU96" xfId="553"/>
    <cellStyle name="Currency [0]_BSAPPE.XLS" xfId="554"/>
    <cellStyle name="Currency [0]_Calculations" xfId="555"/>
    <cellStyle name="Currency [0]_Calculations (2)" xfId="556"/>
    <cellStyle name="Currency [0]_Calculations II" xfId="557"/>
    <cellStyle name="Currency [0]_Calculations III" xfId="558"/>
    <cellStyle name="Currency [0]_Calculations_1" xfId="559"/>
    <cellStyle name="Currency [0]_CAPEX" xfId="560"/>
    <cellStyle name="Currency [0]_CAPEX94" xfId="561"/>
    <cellStyle name="Currency [0]_Cardig GHS" xfId="562"/>
    <cellStyle name="Currency [0]_Cash Flows" xfId="563"/>
    <cellStyle name="Currency [0]_CBU BOX CHART V PLAN" xfId="564"/>
    <cellStyle name="Currency [0]_CCA" xfId="565"/>
    <cellStyle name="Currency [0]_CCOCPX" xfId="566"/>
    <cellStyle name="Currency [0]_CHANGES.XLS" xfId="567"/>
    <cellStyle name="Currency [0]_Charts" xfId="568"/>
    <cellStyle name="Currency [0]_Comm File" xfId="569"/>
    <cellStyle name="Currency [0]_coperdefault" xfId="570"/>
    <cellStyle name="Currency [0]_Corp method" xfId="571"/>
    <cellStyle name="Currency [0]_Cost Code" xfId="572"/>
    <cellStyle name="Currency [0]_CTCUR" xfId="573"/>
    <cellStyle name="Currency [0]_CUMPLTCH" xfId="574"/>
    <cellStyle name="Currency [0]_DEFAULT" xfId="575"/>
    <cellStyle name="Currency [0]_dimon" xfId="576"/>
    <cellStyle name="Currency [0]_dimon_1" xfId="577"/>
    <cellStyle name="Currency [0]_dimon_2" xfId="578"/>
    <cellStyle name="Currency [0]_Dowell C1b" xfId="579"/>
    <cellStyle name="Currency [0]_Dowell-C1a" xfId="580"/>
    <cellStyle name="Currency [0]_E&amp;ONW1" xfId="581"/>
    <cellStyle name="Currency [0]_E&amp;ONW2" xfId="582"/>
    <cellStyle name="Currency [0]_E&amp;OOCPX" xfId="583"/>
    <cellStyle name="Currency [0]_emserdefault" xfId="584"/>
    <cellStyle name="Currency [0]_F&amp;COCPX" xfId="585"/>
    <cellStyle name="Currency [0]_FEBRUARY" xfId="586"/>
    <cellStyle name="Currency [0]_FF" xfId="587"/>
    <cellStyle name="Currency [0]_FP 20 A (1)" xfId="588"/>
    <cellStyle name="Currency [0]_FP 20 A (2)" xfId="589"/>
    <cellStyle name="Currency [0]_FP-20 (App. E)" xfId="590"/>
    <cellStyle name="Currency [0]_FP-20 (App.A) " xfId="591"/>
    <cellStyle name="Currency [0]_FP-20 (App.D)" xfId="592"/>
    <cellStyle name="Currency [0]_FP-20(App.B)" xfId="593"/>
    <cellStyle name="Currency [0]_FP-20(C1) (a)" xfId="594"/>
    <cellStyle name="Currency [0]_FP-20(C1) (a) (2)" xfId="595"/>
    <cellStyle name="Currency [0]_FP-20(C1) (b)" xfId="596"/>
    <cellStyle name="Currency [0]_FP-20(C1) (b) " xfId="597"/>
    <cellStyle name="Currency [0]_FP-20(C1) (b) (2)" xfId="598"/>
    <cellStyle name="Currency [0]_GCM" xfId="599"/>
    <cellStyle name="Currency [0]_GenAssum" xfId="600"/>
    <cellStyle name="Currency [0]_GP C1a" xfId="601"/>
    <cellStyle name="Currency [0]_GP C1b" xfId="602"/>
    <cellStyle name="Currency [0]_GP_EI_3" xfId="603"/>
    <cellStyle name="Currency [0]_GQ C1A" xfId="604"/>
    <cellStyle name="Currency [0]_GQ C1B" xfId="605"/>
    <cellStyle name="Currency [0]_Inputs" xfId="606"/>
    <cellStyle name="Currency [0]_IPM C1b" xfId="607"/>
    <cellStyle name="Currency [0]_IPMC1a" xfId="608"/>
    <cellStyle name="Currency [0]_IS-Hold" xfId="609"/>
    <cellStyle name="Currency [0]_ITOCPX" xfId="610"/>
    <cellStyle name="Currency [0]_jancf" xfId="611"/>
    <cellStyle name="Currency [0]_JUNMTH55" xfId="612"/>
    <cellStyle name="Currency [0]_JUNMTH57" xfId="613"/>
    <cellStyle name="Currency [0]_JUNYTD55" xfId="614"/>
    <cellStyle name="Currency [0]_JUNYTD57" xfId="615"/>
    <cellStyle name="Currency [0]_laroux" xfId="616"/>
    <cellStyle name="Currency [0]_laroux_1" xfId="617"/>
    <cellStyle name="Currency [0]_laroux_1995" xfId="618"/>
    <cellStyle name="Currency [0]_laroux_1_dimon" xfId="619"/>
    <cellStyle name="Currency [0]_laroux_1_dimon_1" xfId="620"/>
    <cellStyle name="Currency [0]_laroux_1_dimon_2" xfId="621"/>
    <cellStyle name="Currency [0]_laroux_1_dimon_3" xfId="622"/>
    <cellStyle name="Currency [0]_laroux_1_laroux" xfId="623"/>
    <cellStyle name="Currency [0]_laroux_1_laroux_1" xfId="624"/>
    <cellStyle name="Currency [0]_laroux_1_laroux_dimon" xfId="625"/>
    <cellStyle name="Currency [0]_laroux_1_Locas" xfId="626"/>
    <cellStyle name="Currency [0]_laroux_1_pldt" xfId="627"/>
    <cellStyle name="Currency [0]_laroux_1_PLDT_dimon" xfId="628"/>
    <cellStyle name="Currency [0]_laroux_1_VERA" xfId="629"/>
    <cellStyle name="Currency [0]_laroux_1_VERA_1" xfId="630"/>
    <cellStyle name="Currency [0]_laroux_1_VIRUS-EDY" xfId="631"/>
    <cellStyle name="Currency [0]_laroux_2" xfId="632"/>
    <cellStyle name="Currency [0]_laroux_2_dimon" xfId="633"/>
    <cellStyle name="Currency [0]_laroux_2_dimon_1" xfId="634"/>
    <cellStyle name="Currency [0]_laroux_2_dimon_2" xfId="635"/>
    <cellStyle name="Currency [0]_laroux_2_dimon_3" xfId="636"/>
    <cellStyle name="Currency [0]_laroux_2_laroux" xfId="637"/>
    <cellStyle name="Currency [0]_laroux_2_laroux_dimon" xfId="638"/>
    <cellStyle name="Currency [0]_laroux_2_Locas" xfId="639"/>
    <cellStyle name="Currency [0]_laroux_2_pldt" xfId="640"/>
    <cellStyle name="Currency [0]_laroux_2_PLDT_dimon" xfId="641"/>
    <cellStyle name="Currency [0]_laroux_2_VIRUS-EDY" xfId="642"/>
    <cellStyle name="Currency [0]_laroux_3" xfId="643"/>
    <cellStyle name="Currency [0]_laroux_3_dimon" xfId="644"/>
    <cellStyle name="Currency [0]_laroux_3_dimon_1" xfId="645"/>
    <cellStyle name="Currency [0]_laroux_3_dimon_2" xfId="646"/>
    <cellStyle name="Currency [0]_laroux_3_dimon_3" xfId="647"/>
    <cellStyle name="Currency [0]_laroux_4" xfId="648"/>
    <cellStyle name="Currency [0]_laroux_4_dimon" xfId="649"/>
    <cellStyle name="Currency [0]_laroux_4_dimon_1" xfId="650"/>
    <cellStyle name="Currency [0]_laroux_5" xfId="651"/>
    <cellStyle name="Currency [0]_laroux_6" xfId="652"/>
    <cellStyle name="Currency [0]_laroux_7" xfId="653"/>
    <cellStyle name="Currency [0]_laroux_dimon" xfId="654"/>
    <cellStyle name="Currency [0]_laroux_dimon_1" xfId="655"/>
    <cellStyle name="Currency [0]_laroux_dimon_2" xfId="656"/>
    <cellStyle name="Currency [0]_laroux_dimon_3" xfId="657"/>
    <cellStyle name="Currency [0]_laroux_laroux" xfId="658"/>
    <cellStyle name="Currency [0]_laroux_laroux_1" xfId="659"/>
    <cellStyle name="Currency [0]_laroux_laroux_1_dimon" xfId="660"/>
    <cellStyle name="Currency [0]_laroux_laroux_dimon" xfId="661"/>
    <cellStyle name="Currency [0]_laroux_Locas" xfId="662"/>
    <cellStyle name="Currency [0]_laroux_MATERAL2" xfId="663"/>
    <cellStyle name="Currency [0]_laroux_MATERAL2_dimon" xfId="664"/>
    <cellStyle name="Currency [0]_laroux_MATERAL2_dimon_1" xfId="665"/>
    <cellStyle name="Currency [0]_laroux_MATERAL2_laroux" xfId="666"/>
    <cellStyle name="Currency [0]_laroux_MATERAL2_laroux_dimon" xfId="667"/>
    <cellStyle name="Currency [0]_laroux_MATERAL2_pldt" xfId="668"/>
    <cellStyle name="Currency [0]_laroux_MATERAL2_VERA" xfId="669"/>
    <cellStyle name="Currency [0]_laroux_MATERAL2_VIRUS-EDY" xfId="670"/>
    <cellStyle name="Currency [0]_laroux_mud plant bolted" xfId="671"/>
    <cellStyle name="Currency [0]_laroux_mud plant bolted_dimon" xfId="672"/>
    <cellStyle name="Currency [0]_laroux_mud plant bolted_dimon_1" xfId="673"/>
    <cellStyle name="Currency [0]_laroux_pldt" xfId="674"/>
    <cellStyle name="Currency [0]_laroux_pldt_1" xfId="675"/>
    <cellStyle name="Currency [0]_laroux_VERA" xfId="676"/>
    <cellStyle name="Currency [0]_laroux_VERA_1" xfId="677"/>
    <cellStyle name="Currency [0]_laroux_VIRUS-EDY" xfId="678"/>
    <cellStyle name="Currency [0]_List" xfId="679"/>
    <cellStyle name="Currency [0]_MATERAL2" xfId="680"/>
    <cellStyle name="Currency [0]_MATERAL2_dimon" xfId="681"/>
    <cellStyle name="Currency [0]_MATERAL2_dimon_1" xfId="682"/>
    <cellStyle name="Currency [0]_MKGOCPX" xfId="683"/>
    <cellStyle name="Currency [0]_MOBCPX" xfId="684"/>
    <cellStyle name="Currency [0]_mud plant bolted" xfId="685"/>
    <cellStyle name="Currency [0]_mud plant bolted_dimon" xfId="686"/>
    <cellStyle name="Currency [0]_mud plant bolted_dimon_1" xfId="687"/>
    <cellStyle name="Currency [0]_mud plant bolted_laroux" xfId="688"/>
    <cellStyle name="Currency [0]_mud plant bolted_laroux_dimon" xfId="689"/>
    <cellStyle name="Currency [0]_mud plant bolted_pldt" xfId="690"/>
    <cellStyle name="Currency [0]_mud plant bolted_VERA" xfId="691"/>
    <cellStyle name="Currency [0]_mud plant bolted_VIRUS-EDY" xfId="692"/>
    <cellStyle name="Currency [0]_NA WITHOUT GOV'T &amp; PNX" xfId="693"/>
    <cellStyle name="Currency [0]_NAOBU10" xfId="694"/>
    <cellStyle name="Currency [0]_NAT ACCT" xfId="695"/>
    <cellStyle name="Currency [0]_NSACTUAL.XLS" xfId="696"/>
    <cellStyle name="Currency [0]_NX00" xfId="697"/>
    <cellStyle name="Currency [0]_Odner" xfId="698"/>
    <cellStyle name="Currency [0]_Odner (2)" xfId="699"/>
    <cellStyle name="Currency [0]_Odner (3)" xfId="700"/>
    <cellStyle name="Currency [0]_OSMOCPX" xfId="701"/>
    <cellStyle name="Currency [0]_Other Months" xfId="702"/>
    <cellStyle name="Currency [0]_Outlook" xfId="703"/>
    <cellStyle name="Currency [0]_pbdefault" xfId="704"/>
    <cellStyle name="Currency [0]_percentages" xfId="705"/>
    <cellStyle name="Currency [0]_PERSONAL" xfId="706"/>
    <cellStyle name="Currency [0]_PGMKOCPX" xfId="707"/>
    <cellStyle name="Currency [0]_PGNW1" xfId="708"/>
    <cellStyle name="Currency [0]_PGNW2" xfId="709"/>
    <cellStyle name="Currency [0]_PGNWOCPX" xfId="710"/>
    <cellStyle name="Currency [0]_Pink" xfId="711"/>
    <cellStyle name="Currency [0]_Plan" xfId="712"/>
    <cellStyle name="Currency [0]_PLANT" xfId="713"/>
    <cellStyle name="Currency [0]_PLDT" xfId="714"/>
    <cellStyle name="Currency [0]_pldt_1" xfId="715"/>
    <cellStyle name="Currency [0]_PLDT_1_dimon" xfId="716"/>
    <cellStyle name="Currency [0]_pldt_1_dimon_1" xfId="717"/>
    <cellStyle name="Currency [0]_pldt_2" xfId="718"/>
    <cellStyle name="Currency [0]_pldt_Calculations" xfId="719"/>
    <cellStyle name="Currency [0]_PLDT_dimon" xfId="720"/>
    <cellStyle name="Currency [0]_pldt_dimon_1" xfId="721"/>
    <cellStyle name="Currency [0]_priccurv" xfId="722"/>
    <cellStyle name="Currency [0]_PROCDS&amp;G" xfId="723"/>
    <cellStyle name="Currency [0]_PROFILE4" xfId="724"/>
    <cellStyle name="Currency [0]_Projects" xfId="725"/>
    <cellStyle name="Currency [0]_Quarter End Months" xfId="726"/>
    <cellStyle name="Currency [0]_r1" xfId="727"/>
    <cellStyle name="Currency [0]_RFI" xfId="728"/>
    <cellStyle name="Currency [0]_RFI_1" xfId="729"/>
    <cellStyle name="Currency [0]_Sales Order" xfId="730"/>
    <cellStyle name="Currency [0]_SATOCPX" xfId="731"/>
    <cellStyle name="Currency [0]_Sheet1" xfId="732"/>
    <cellStyle name="Currency [0]_Sheet1 (2)" xfId="733"/>
    <cellStyle name="Currency [0]_Sheet1_dimon" xfId="734"/>
    <cellStyle name="Currency [0]_SHENREPT" xfId="735"/>
    <cellStyle name="Currency [0]_Snr. CO" xfId="736"/>
    <cellStyle name="Currency [0]_sprint contr" xfId="737"/>
    <cellStyle name="Currency [0]_Subcont File" xfId="738"/>
    <cellStyle name="Currency [0]_Summary Info" xfId="739"/>
    <cellStyle name="Currency [0]_SUMPAGE" xfId="740"/>
    <cellStyle name="Currency [0]_TMSNW1" xfId="741"/>
    <cellStyle name="Currency [0]_TMSNW2" xfId="742"/>
    <cellStyle name="Currency [0]_TMSOCPX" xfId="743"/>
    <cellStyle name="Currency [0]_TOTAL MTH" xfId="744"/>
    <cellStyle name="Currency [0]_TOTAL YTD" xfId="745"/>
    <cellStyle name="Currency [0]_TRANSDSC.XLS" xfId="746"/>
    <cellStyle name="Currency [0]_TRANSFXA.XLS" xfId="747"/>
    <cellStyle name="Currency [0]_TRANSFXA.XLS_1" xfId="748"/>
    <cellStyle name="Currency [0]_TRANSIME.XLS" xfId="749"/>
    <cellStyle name="Currency [0]_TRANSIME.XLS_TRANSDSC.XLS" xfId="750"/>
    <cellStyle name="Currency [0]_TRANSIME.XLS_TRANSFXA.XLS" xfId="751"/>
    <cellStyle name="Currency [0]_VERA" xfId="752"/>
    <cellStyle name="Currency [0]_VIRUS-EDY" xfId="753"/>
    <cellStyle name="Currency [0]_VIRUS-EDY_1" xfId="754"/>
    <cellStyle name="Currency [0]_White" xfId="755"/>
    <cellStyle name="Currency [0]_WO Var. &amp; Tot. Exp." xfId="756"/>
    <cellStyle name="Currency [0]_WSP" xfId="757"/>
    <cellStyle name="Currency [0]_yrcao" xfId="758"/>
    <cellStyle name="Currency [0]_YREND55" xfId="759"/>
    <cellStyle name="Currency [0]_YREND57" xfId="760"/>
    <cellStyle name="Currency [0]_YTDCUR" xfId="761"/>
    <cellStyle name="Currency_12matrix" xfId="762"/>
    <cellStyle name="Currency_1995" xfId="763"/>
    <cellStyle name="Currency_A" xfId="764"/>
    <cellStyle name="Currency_A_dimon" xfId="765"/>
    <cellStyle name="Currency_ACTUAL" xfId="766"/>
    <cellStyle name="Currency_ACTUAL NA -OBU" xfId="767"/>
    <cellStyle name="Currency_Actual vs." xfId="768"/>
    <cellStyle name="Currency_algasdefault" xfId="769"/>
    <cellStyle name="Currency_algasdefault_1" xfId="770"/>
    <cellStyle name="Currency_Alternative1" xfId="771"/>
    <cellStyle name="Currency_Alternative1_1" xfId="772"/>
    <cellStyle name="Currency_App E" xfId="773"/>
    <cellStyle name="Currency_Apr" xfId="774"/>
    <cellStyle name="Currency_Arapahoe" xfId="775"/>
    <cellStyle name="Currency_Assumptions" xfId="776"/>
    <cellStyle name="Currency_bahiadefault" xfId="777"/>
    <cellStyle name="Currency_bahiadefault_1" xfId="778"/>
    <cellStyle name="Currency_BIGOUT" xfId="779"/>
    <cellStyle name="Currency_Book3" xfId="780"/>
    <cellStyle name="Currency_BOP" xfId="781"/>
    <cellStyle name="Currency_BOPBAL1" xfId="782"/>
    <cellStyle name="Currency_BOPCBU" xfId="783"/>
    <cellStyle name="Currency_BOPCBU (2)" xfId="784"/>
    <cellStyle name="Currency_BOPCBU96" xfId="785"/>
    <cellStyle name="Currency_BSAPPE.XLS" xfId="786"/>
    <cellStyle name="Currency_Calculations" xfId="787"/>
    <cellStyle name="Currency_Calculations (2)" xfId="788"/>
    <cellStyle name="Currency_Calculations II" xfId="789"/>
    <cellStyle name="Currency_Calculations III" xfId="790"/>
    <cellStyle name="Currency_Calculations_1" xfId="791"/>
    <cellStyle name="Currency_CAPEX" xfId="792"/>
    <cellStyle name="Currency_CAPEX94" xfId="793"/>
    <cellStyle name="Currency_Cardig GHS" xfId="794"/>
    <cellStyle name="Currency_Cash Flows" xfId="795"/>
    <cellStyle name="Currency_CBU BOX CHART V PLAN" xfId="796"/>
    <cellStyle name="Currency_CCA" xfId="797"/>
    <cellStyle name="Currency_CCOCPX" xfId="798"/>
    <cellStyle name="Currency_CHANGES.XLS" xfId="799"/>
    <cellStyle name="Currency_Charts" xfId="800"/>
    <cellStyle name="Currency_Comm File" xfId="801"/>
    <cellStyle name="Currency_coperdefault" xfId="802"/>
    <cellStyle name="Currency_coperdefault_1" xfId="803"/>
    <cellStyle name="Currency_Corp method" xfId="804"/>
    <cellStyle name="Currency_Cost Code" xfId="805"/>
    <cellStyle name="Currency_CTCUR" xfId="806"/>
    <cellStyle name="Currency_CUMPLTCH" xfId="807"/>
    <cellStyle name="Currency_DEFAULT" xfId="808"/>
    <cellStyle name="Currency_dimon" xfId="809"/>
    <cellStyle name="Currency_dimon_1" xfId="810"/>
    <cellStyle name="Currency_dimon_2" xfId="811"/>
    <cellStyle name="Currency_Dowell C1b" xfId="812"/>
    <cellStyle name="Currency_Dowell-C1a" xfId="813"/>
    <cellStyle name="Currency_E&amp;ONW1" xfId="814"/>
    <cellStyle name="Currency_E&amp;ONW2" xfId="815"/>
    <cellStyle name="Currency_E&amp;OOCPX" xfId="816"/>
    <cellStyle name="Currency_emserdefault" xfId="817"/>
    <cellStyle name="Currency_emserdefault_1" xfId="818"/>
    <cellStyle name="Currency_F&amp;COCPX" xfId="819"/>
    <cellStyle name="Currency_FEBRUARY" xfId="820"/>
    <cellStyle name="Currency_FF" xfId="821"/>
    <cellStyle name="Currency_FP 20 A (1)" xfId="822"/>
    <cellStyle name="Currency_FP 20 A (2)" xfId="823"/>
    <cellStyle name="Currency_FP-20 (App. E)" xfId="824"/>
    <cellStyle name="Currency_FP-20 (App.A) " xfId="825"/>
    <cellStyle name="Currency_FP-20 (App.D)" xfId="826"/>
    <cellStyle name="Currency_FP-20(App.B)" xfId="827"/>
    <cellStyle name="Currency_FP-20(C1) (a)" xfId="828"/>
    <cellStyle name="Currency_FP-20(C1) (a) (2)" xfId="829"/>
    <cellStyle name="Currency_FP-20(C1) (b)" xfId="830"/>
    <cellStyle name="Currency_FP-20(C1) (b) " xfId="831"/>
    <cellStyle name="Currency_FP-20(C1) (b) (2)" xfId="832"/>
    <cellStyle name="Currency_GCM" xfId="833"/>
    <cellStyle name="Currency_GenAssum" xfId="834"/>
    <cellStyle name="Currency_GP C1a" xfId="835"/>
    <cellStyle name="Currency_GP C1b" xfId="836"/>
    <cellStyle name="Currency_GP_EI_3" xfId="837"/>
    <cellStyle name="Currency_GQ C1A" xfId="838"/>
    <cellStyle name="Currency_GQ C1B" xfId="839"/>
    <cellStyle name="Currency_Inputs" xfId="840"/>
    <cellStyle name="Currency_IPM C1b" xfId="841"/>
    <cellStyle name="Currency_IPMC1a" xfId="842"/>
    <cellStyle name="Currency_IS-Hold" xfId="843"/>
    <cellStyle name="Currency_ITOCPX" xfId="844"/>
    <cellStyle name="Currency_jancf" xfId="845"/>
    <cellStyle name="Currency_JUNMTH55" xfId="846"/>
    <cellStyle name="Currency_JUNMTH57" xfId="847"/>
    <cellStyle name="Currency_JUNYTD55" xfId="848"/>
    <cellStyle name="Currency_JUNYTD57" xfId="849"/>
    <cellStyle name="Currency_laroux" xfId="850"/>
    <cellStyle name="Currency_laroux_1" xfId="851"/>
    <cellStyle name="Currency_laroux_1995" xfId="852"/>
    <cellStyle name="Currency_laroux_1_dimon" xfId="853"/>
    <cellStyle name="Currency_laroux_1_dimon_1" xfId="854"/>
    <cellStyle name="Currency_laroux_1_dimon_2" xfId="855"/>
    <cellStyle name="Currency_laroux_1_dimon_3" xfId="856"/>
    <cellStyle name="Currency_laroux_1_laroux" xfId="857"/>
    <cellStyle name="Currency_laroux_1_laroux_1" xfId="858"/>
    <cellStyle name="Currency_laroux_1_laroux_dimon" xfId="859"/>
    <cellStyle name="Currency_laroux_1_Locas" xfId="860"/>
    <cellStyle name="Currency_laroux_1_pldt" xfId="861"/>
    <cellStyle name="Currency_laroux_1_PLDT_dimon" xfId="862"/>
    <cellStyle name="Currency_laroux_1_VERA" xfId="863"/>
    <cellStyle name="Currency_laroux_1_VERA_1" xfId="864"/>
    <cellStyle name="Currency_laroux_1_VIRUS-EDY" xfId="865"/>
    <cellStyle name="Currency_laroux_2" xfId="866"/>
    <cellStyle name="Currency_laroux_2_dimon" xfId="867"/>
    <cellStyle name="Currency_laroux_2_dimon_1" xfId="868"/>
    <cellStyle name="Currency_laroux_2_dimon_2" xfId="869"/>
    <cellStyle name="Currency_laroux_2_dimon_3" xfId="870"/>
    <cellStyle name="Currency_laroux_2_laroux" xfId="871"/>
    <cellStyle name="Currency_laroux_2_laroux_dimon" xfId="872"/>
    <cellStyle name="Currency_laroux_2_Locas" xfId="873"/>
    <cellStyle name="Currency_laroux_2_pldt" xfId="874"/>
    <cellStyle name="Currency_laroux_2_PLDT_dimon" xfId="875"/>
    <cellStyle name="Currency_laroux_2_VIRUS-EDY" xfId="876"/>
    <cellStyle name="Currency_laroux_3" xfId="877"/>
    <cellStyle name="Currency_laroux_3_dimon" xfId="878"/>
    <cellStyle name="Currency_laroux_3_dimon_1" xfId="879"/>
    <cellStyle name="Currency_laroux_3_dimon_2" xfId="880"/>
    <cellStyle name="Currency_laroux_3_dimon_3" xfId="881"/>
    <cellStyle name="Currency_laroux_4" xfId="882"/>
    <cellStyle name="Currency_laroux_4_dimon" xfId="883"/>
    <cellStyle name="Currency_laroux_4_dimon_1" xfId="884"/>
    <cellStyle name="Currency_laroux_5" xfId="885"/>
    <cellStyle name="Currency_laroux_6" xfId="886"/>
    <cellStyle name="Currency_laroux_7" xfId="887"/>
    <cellStyle name="Currency_laroux_8" xfId="888"/>
    <cellStyle name="Currency_laroux_dimon" xfId="889"/>
    <cellStyle name="Currency_laroux_dimon_1" xfId="890"/>
    <cellStyle name="Currency_laroux_dimon_2" xfId="891"/>
    <cellStyle name="Currency_laroux_dimon_3" xfId="892"/>
    <cellStyle name="Currency_laroux_laroux" xfId="893"/>
    <cellStyle name="Currency_laroux_laroux_1" xfId="894"/>
    <cellStyle name="Currency_laroux_laroux_1_dimon" xfId="895"/>
    <cellStyle name="Currency_laroux_laroux_dimon" xfId="896"/>
    <cellStyle name="Currency_laroux_Locas" xfId="897"/>
    <cellStyle name="Currency_laroux_pldt" xfId="898"/>
    <cellStyle name="Currency_laroux_pldt_1" xfId="899"/>
    <cellStyle name="Currency_laroux_VERA" xfId="900"/>
    <cellStyle name="Currency_laroux_VERA_1" xfId="901"/>
    <cellStyle name="Currency_laroux_VIRUS-EDY" xfId="902"/>
    <cellStyle name="Currency_List" xfId="903"/>
    <cellStyle name="Currency_MATERAL2" xfId="904"/>
    <cellStyle name="Currency_MATERAL2_dimon" xfId="905"/>
    <cellStyle name="Currency_MATERAL2_dimon_1" xfId="906"/>
    <cellStyle name="Currency_MKGOCPX" xfId="907"/>
    <cellStyle name="Currency_MOBCPX" xfId="908"/>
    <cellStyle name="Currency_mud plant bolted" xfId="909"/>
    <cellStyle name="Currency_mud plant bolted_dimon" xfId="910"/>
    <cellStyle name="Currency_mud plant bolted_dimon_1" xfId="911"/>
    <cellStyle name="Currency_mud plant bolted_PLDT" xfId="912"/>
    <cellStyle name="Currency_mud plant bolted_VERA" xfId="913"/>
    <cellStyle name="Currency_mud plant bolted_VERA_1" xfId="914"/>
    <cellStyle name="Currency_NA WITHOUT GOV'T &amp; PNX" xfId="915"/>
    <cellStyle name="Currency_NAOBU10" xfId="916"/>
    <cellStyle name="Currency_NAT ACCT" xfId="917"/>
    <cellStyle name="Currency_NSACTUAL.XLS" xfId="918"/>
    <cellStyle name="Currency_NX00" xfId="919"/>
    <cellStyle name="Currency_Odner" xfId="920"/>
    <cellStyle name="Currency_Odner (2)" xfId="921"/>
    <cellStyle name="Currency_Odner (3)" xfId="922"/>
    <cellStyle name="Currency_OSMOCPX" xfId="923"/>
    <cellStyle name="Currency_Other Months" xfId="924"/>
    <cellStyle name="Currency_Outlook" xfId="925"/>
    <cellStyle name="Currency_pbdefault" xfId="926"/>
    <cellStyle name="Currency_pbdefault_1" xfId="927"/>
    <cellStyle name="Currency_percentages" xfId="928"/>
    <cellStyle name="Currency_PERSONAL" xfId="929"/>
    <cellStyle name="Currency_PGMKOCPX" xfId="930"/>
    <cellStyle name="Currency_PGNW1" xfId="931"/>
    <cellStyle name="Currency_PGNW2" xfId="932"/>
    <cellStyle name="Currency_PGNWOCPX" xfId="933"/>
    <cellStyle name="Currency_Pink" xfId="934"/>
    <cellStyle name="Currency_Plan" xfId="935"/>
    <cellStyle name="Currency_PLANT" xfId="936"/>
    <cellStyle name="Currency_PLDT" xfId="937"/>
    <cellStyle name="Currency_pldt_1" xfId="938"/>
    <cellStyle name="Currency_PLDT_1_dimon" xfId="939"/>
    <cellStyle name="Currency_pldt_1_dimon_1" xfId="940"/>
    <cellStyle name="Currency_pldt_2" xfId="941"/>
    <cellStyle name="Currency_pldt_Calculations" xfId="942"/>
    <cellStyle name="Currency_PLDT_dimon" xfId="943"/>
    <cellStyle name="Currency_pldt_dimon_1" xfId="944"/>
    <cellStyle name="Currency_priccurv" xfId="945"/>
    <cellStyle name="Currency_PROCDS&amp;G" xfId="946"/>
    <cellStyle name="Currency_PROFILE4" xfId="947"/>
    <cellStyle name="Currency_Projects" xfId="948"/>
    <cellStyle name="Currency_Quarter End Months" xfId="949"/>
    <cellStyle name="Currency_r1" xfId="950"/>
    <cellStyle name="Currency_RFI" xfId="951"/>
    <cellStyle name="Currency_RFI_1" xfId="952"/>
    <cellStyle name="Currency_Sales Order" xfId="953"/>
    <cellStyle name="Currency_SATOCPX" xfId="954"/>
    <cellStyle name="Currency_Sheet1" xfId="955"/>
    <cellStyle name="Currency_Sheet1 (2)" xfId="956"/>
    <cellStyle name="Currency_Sheet1_dimon" xfId="957"/>
    <cellStyle name="Currency_SHENREPT" xfId="958"/>
    <cellStyle name="Currency_Snr. CO" xfId="959"/>
    <cellStyle name="Currency_sprint contr" xfId="960"/>
    <cellStyle name="Currency_Subcont File" xfId="961"/>
    <cellStyle name="Currency_Summary Info" xfId="962"/>
    <cellStyle name="Currency_SUMPAGE" xfId="963"/>
    <cellStyle name="Currency_TMSNW1" xfId="964"/>
    <cellStyle name="Currency_TMSNW2" xfId="965"/>
    <cellStyle name="Currency_TMSOCPX" xfId="966"/>
    <cellStyle name="Currency_TOTAL MTH" xfId="967"/>
    <cellStyle name="Currency_TOTAL YTD" xfId="968"/>
    <cellStyle name="Currency_TRANSDSC.XLS" xfId="969"/>
    <cellStyle name="Currency_TRANSFXA.XLS" xfId="970"/>
    <cellStyle name="Currency_TRANSFXA.XLS_1" xfId="971"/>
    <cellStyle name="Currency_TRANSIME.XLS" xfId="972"/>
    <cellStyle name="Currency_TRANSIME.XLS_TRANSDSC.XLS" xfId="973"/>
    <cellStyle name="Currency_TRANSIME.XLS_TRANSFXA.XLS" xfId="974"/>
    <cellStyle name="Currency_VERA" xfId="975"/>
    <cellStyle name="Currency_VIRUS-EDY" xfId="976"/>
    <cellStyle name="Currency_VIRUS-EDY_1" xfId="977"/>
    <cellStyle name="Currency_White" xfId="978"/>
    <cellStyle name="Currency_WO Var. &amp; Tot. Exp." xfId="979"/>
    <cellStyle name="Currency_WSP" xfId="980"/>
    <cellStyle name="Currency_yrcao" xfId="981"/>
    <cellStyle name="Currency_YREND55" xfId="982"/>
    <cellStyle name="Currency_YREND57" xfId="983"/>
    <cellStyle name="Currency_YTDCUR" xfId="984"/>
    <cellStyle name="Date" xfId="985"/>
    <cellStyle name="Fixed" xfId="986"/>
    <cellStyle name="Grey" xfId="987"/>
    <cellStyle name="HEADER" xfId="988"/>
    <cellStyle name="Heading 1" xfId="989"/>
    <cellStyle name="Heading2" xfId="990"/>
    <cellStyle name="HIGHLIGHT" xfId="991"/>
    <cellStyle name="Input [yellow]" xfId="992"/>
    <cellStyle name="no dec" xfId="993"/>
    <cellStyle name="Normal - Style1" xfId="994"/>
    <cellStyle name="Normal - Style1_dimon" xfId="995"/>
    <cellStyle name="Normal_12matrix" xfId="996"/>
    <cellStyle name="Normal_20196" xfId="997"/>
    <cellStyle name="Normal_4018fin" xfId="998"/>
    <cellStyle name="Normal_4021fin" xfId="999"/>
    <cellStyle name="Normal_95CHART" xfId="1000"/>
    <cellStyle name="Normal_A" xfId="1001"/>
    <cellStyle name="Normal_A (2)" xfId="1002"/>
    <cellStyle name="Normal_A_dimon" xfId="1003"/>
    <cellStyle name="Normal_A_VERA" xfId="1004"/>
    <cellStyle name="Normal_ACTUAL" xfId="1005"/>
    <cellStyle name="Normal_ACTUAL NA -OBU" xfId="1006"/>
    <cellStyle name="Normal_Actual vs." xfId="1007"/>
    <cellStyle name="Normal_ACTUAL_1" xfId="1008"/>
    <cellStyle name="Normal_ACTUAL_NA WITHOUT GOV'T &amp; PNX" xfId="1009"/>
    <cellStyle name="Normal_algasdefault" xfId="1010"/>
    <cellStyle name="Normal_algasdefault_1" xfId="1011"/>
    <cellStyle name="Normal_Alternative1" xfId="1012"/>
    <cellStyle name="Normal_Alternative1_1" xfId="1013"/>
    <cellStyle name="Normal_AOPS" xfId="1014"/>
    <cellStyle name="Normal_App E" xfId="1015"/>
    <cellStyle name="Normal_APR" xfId="1016"/>
    <cellStyle name="Normal_APR_laroux" xfId="1017"/>
    <cellStyle name="Normal_Apr_pldt" xfId="1018"/>
    <cellStyle name="Normal_Arapahoe" xfId="1019"/>
    <cellStyle name="Normal_Assumptions" xfId="1020"/>
    <cellStyle name="Normal_bahiadefault" xfId="1021"/>
    <cellStyle name="Normal_bahiadefault_1" xfId="1022"/>
    <cellStyle name="Normal_BASMARY" xfId="1023"/>
    <cellStyle name="Normal_BIGOUT" xfId="1024"/>
    <cellStyle name="Normal_Book3" xfId="1025"/>
    <cellStyle name="Normal_BOP" xfId="1026"/>
    <cellStyle name="Normal_BOPBAL1" xfId="1027"/>
    <cellStyle name="Normal_BOPCBU" xfId="1028"/>
    <cellStyle name="Normal_BOPCBU (2)" xfId="1029"/>
    <cellStyle name="Normal_BOPCBU96" xfId="1030"/>
    <cellStyle name="Normal_BREPAIR" xfId="1031"/>
    <cellStyle name="Normal_BSAPPE.XLS" xfId="1032"/>
    <cellStyle name="Normal_BUDGET" xfId="1033"/>
    <cellStyle name="Normal_C-Cap intensity" xfId="1034"/>
    <cellStyle name="Normal_C-Capex%rev" xfId="1035"/>
    <cellStyle name="Normal_C-Line per Staff" xfId="1036"/>
    <cellStyle name="Normal_C-lines distribution" xfId="1037"/>
    <cellStyle name="Normal_C-Orig PLDT lines" xfId="1038"/>
    <cellStyle name="Normal_C-Ret on Rev" xfId="1039"/>
    <cellStyle name="Normal_C-ROACE" xfId="1040"/>
    <cellStyle name="Normal_Calculations" xfId="1041"/>
    <cellStyle name="Normal_Calculations (2)" xfId="1042"/>
    <cellStyle name="Normal_Calculations II" xfId="1043"/>
    <cellStyle name="Normal_Calculations II_1" xfId="1044"/>
    <cellStyle name="Normal_Calculations III" xfId="1045"/>
    <cellStyle name="Normal_Calculations_1" xfId="1046"/>
    <cellStyle name="Normal_Calculations_2" xfId="1047"/>
    <cellStyle name="Normal_Capex" xfId="1048"/>
    <cellStyle name="Normal_Capex per line" xfId="1049"/>
    <cellStyle name="Normal_Capex%rev" xfId="1050"/>
    <cellStyle name="Normal_CAPEX2" xfId="1051"/>
    <cellStyle name="Normal_CAPEX94" xfId="1052"/>
    <cellStyle name="Normal_CAPEX_dimon" xfId="1053"/>
    <cellStyle name="Normal_CAPEX_VERA" xfId="1054"/>
    <cellStyle name="Normal_CAPEXPWI.XLS" xfId="1055"/>
    <cellStyle name="Normal_CAPEXPWO.XLS" xfId="1056"/>
    <cellStyle name="Normal_Cardig GHS" xfId="1057"/>
    <cellStyle name="Normal_Cash Flows" xfId="1058"/>
    <cellStyle name="Normal_CBU BOX CHART V PLAN" xfId="1059"/>
    <cellStyle name="Normal_CBU BOX CHART V PLAN_1" xfId="1060"/>
    <cellStyle name="Normal_CCOCPX" xfId="1061"/>
    <cellStyle name="Normal_CEL-C-CO.XLS" xfId="1062"/>
    <cellStyle name="Normal_Certs Q2" xfId="1063"/>
    <cellStyle name="Normal_Certs Q2 (2)" xfId="1064"/>
    <cellStyle name="Normal_CFMACROS.XLM" xfId="1065"/>
    <cellStyle name="Normal_CFMODEL.XLS" xfId="1066"/>
    <cellStyle name="Normal_CHANGES.XLS" xfId="1067"/>
    <cellStyle name="Normal_CHANGES.XLS_1" xfId="1068"/>
    <cellStyle name="Normal_Cht-Capex per line" xfId="1069"/>
    <cellStyle name="Normal_Cht-Cum Real Opr Cf" xfId="1070"/>
    <cellStyle name="Normal_Cht-Dep%Rev" xfId="1071"/>
    <cellStyle name="Normal_Cht-Real Opr Cf" xfId="1072"/>
    <cellStyle name="Normal_Cht-Rev dist" xfId="1073"/>
    <cellStyle name="Normal_Cht-Rev p line" xfId="1074"/>
    <cellStyle name="Normal_Cht-Rev per Staff" xfId="1075"/>
    <cellStyle name="Normal_Cht-Staff cost%revenue" xfId="1076"/>
    <cellStyle name="Normal_Co-wide Monthly" xfId="1077"/>
    <cellStyle name="Normal_Co-wide Monthly_dimon" xfId="1078"/>
    <cellStyle name="Normal_Codes2" xfId="1079"/>
    <cellStyle name="Normal_COMOTH" xfId="1080"/>
    <cellStyle name="Normal_coperdefault" xfId="1081"/>
    <cellStyle name="Normal_coperdefault_1" xfId="1082"/>
    <cellStyle name="Normal_Corp method" xfId="1083"/>
    <cellStyle name="Normal_Cost Code" xfId="1084"/>
    <cellStyle name="Normal_CROCF" xfId="1085"/>
    <cellStyle name="Normal_CTCUR" xfId="1086"/>
    <cellStyle name="Normal_Cum Real Opr Cf" xfId="1087"/>
    <cellStyle name="Normal_CUMPLTCH" xfId="1088"/>
    <cellStyle name="Normal_Curves" xfId="1089"/>
    <cellStyle name="Normal_DEFAULT" xfId="1090"/>
    <cellStyle name="Normal_Demand Fcst." xfId="1091"/>
    <cellStyle name="Normal_Dep%Rev" xfId="1092"/>
    <cellStyle name="Normal_dimon" xfId="1093"/>
    <cellStyle name="Normal_dimon_1" xfId="1094"/>
    <cellStyle name="Normal_dimon_2" xfId="1095"/>
    <cellStyle name="Normal_dimon_3" xfId="1096"/>
    <cellStyle name="Normal_DIV" xfId="1097"/>
    <cellStyle name="Normal_Dowell C1b" xfId="1098"/>
    <cellStyle name="Normal_Dowell-C1a" xfId="1099"/>
    <cellStyle name="Normal_Draft" xfId="1100"/>
    <cellStyle name="Normal_Draft (2)" xfId="1101"/>
    <cellStyle name="Normal_DRAFT Order Summary" xfId="1102"/>
    <cellStyle name="Normal_E&amp;ONW1" xfId="1103"/>
    <cellStyle name="Normal_E&amp;ONW2" xfId="1104"/>
    <cellStyle name="Normal_E&amp;OOCPX" xfId="1105"/>
    <cellStyle name="Normal_emserdefault" xfId="1106"/>
    <cellStyle name="Normal_emserdefault_1" xfId="1107"/>
    <cellStyle name="Normal_EPS" xfId="1108"/>
    <cellStyle name="Normal_EQCON" xfId="1109"/>
    <cellStyle name="Normal_F&amp;COCPX" xfId="1110"/>
    <cellStyle name="Normal_FEBRUARY" xfId="1111"/>
    <cellStyle name="Normal_FF" xfId="1112"/>
    <cellStyle name="Normal_FP 20 A (1)" xfId="1113"/>
    <cellStyle name="Normal_FP 20 A (2)" xfId="1114"/>
    <cellStyle name="Normal_FP-20 (App. E)" xfId="1115"/>
    <cellStyle name="Normal_FP-20 (App.A) " xfId="1116"/>
    <cellStyle name="Normal_FP-20 (App.A) _1" xfId="1117"/>
    <cellStyle name="Normal_FP-20(C1) (a)" xfId="1118"/>
    <cellStyle name="Normal_FP-20(C1) (a) (2)" xfId="1119"/>
    <cellStyle name="Normal_FP-20(C1) (a)_1" xfId="1120"/>
    <cellStyle name="Normal_FP-20(C1) (b)" xfId="1121"/>
    <cellStyle name="Normal_FP-20(C1) (b) " xfId="1122"/>
    <cellStyle name="Normal_FP-20(C1) (b) (2)" xfId="1123"/>
    <cellStyle name="Normal_FP-20(C1) (e)" xfId="1124"/>
    <cellStyle name="Normal_FP20_C1A" xfId="1125"/>
    <cellStyle name="Normal_FP20_C1B" xfId="1126"/>
    <cellStyle name="Normal_GCM" xfId="1127"/>
    <cellStyle name="Normal_GE03" xfId="1128"/>
    <cellStyle name="Normal_GE04" xfId="1129"/>
    <cellStyle name="Normal_GenAssum" xfId="1130"/>
    <cellStyle name="Normal_GP C1a" xfId="1131"/>
    <cellStyle name="Normal_GP C1b" xfId="1132"/>
    <cellStyle name="Normal_GP_EI_3" xfId="1133"/>
    <cellStyle name="Normal_GQ C1A" xfId="1134"/>
    <cellStyle name="Normal_GQ C1B" xfId="1135"/>
    <cellStyle name="Normal_HC" xfId="1136"/>
    <cellStyle name="Normal_Igobox" xfId="1137"/>
    <cellStyle name="Normal_Igobox_1" xfId="1138"/>
    <cellStyle name="Normal_Igobox_2" xfId="1139"/>
    <cellStyle name="Normal_Igobox_Imacros" xfId="1140"/>
    <cellStyle name="Normal_Igobox_IPP" xfId="1141"/>
    <cellStyle name="Normal_Igobox_Iprintbox" xfId="1142"/>
    <cellStyle name="Normal_Imacros" xfId="1143"/>
    <cellStyle name="Normal_Imacros_1" xfId="1144"/>
    <cellStyle name="Normal_Imacros_2" xfId="1145"/>
    <cellStyle name="Normal_Input" xfId="1146"/>
    <cellStyle name="Normal_INPUT_1" xfId="1147"/>
    <cellStyle name="Normal_INPUT_GenAssum" xfId="1148"/>
    <cellStyle name="Normal_Inputs" xfId="1149"/>
    <cellStyle name="Normal_Inputs_dimon" xfId="1150"/>
    <cellStyle name="Normal_INVREV" xfId="1151"/>
    <cellStyle name="Normal_IPM C1b" xfId="1152"/>
    <cellStyle name="Normal_IPMC1a" xfId="1153"/>
    <cellStyle name="Normal_IPP" xfId="1154"/>
    <cellStyle name="Normal_IPP_1" xfId="1155"/>
    <cellStyle name="Normal_IPP_1_Igobox" xfId="1156"/>
    <cellStyle name="Normal_IPP_1_Imacros" xfId="1157"/>
    <cellStyle name="Normal_IPP_1_Iprintbox" xfId="1158"/>
    <cellStyle name="Normal_IPP_2" xfId="1159"/>
    <cellStyle name="Normal_Iprintbox" xfId="1160"/>
    <cellStyle name="Normal_Iprintbox_1" xfId="1161"/>
    <cellStyle name="Normal_Iprintbox_2" xfId="1162"/>
    <cellStyle name="Normal_IRR" xfId="1163"/>
    <cellStyle name="Normal_IS-Hold" xfId="1164"/>
    <cellStyle name="Normal_Iterbox" xfId="1165"/>
    <cellStyle name="Normal_ITOCPX" xfId="1166"/>
    <cellStyle name="Normal_jancf" xfId="1167"/>
    <cellStyle name="Normal_JUNMTH55" xfId="1168"/>
    <cellStyle name="Normal_JUNMTH57" xfId="1169"/>
    <cellStyle name="Normal_JUNYTD55" xfId="1170"/>
    <cellStyle name="Normal_JUNYTD57" xfId="1171"/>
    <cellStyle name="Normal_laroux" xfId="1172"/>
    <cellStyle name="Normal_laroux_1" xfId="1173"/>
    <cellStyle name="Normal_laroux_1_dimon" xfId="1174"/>
    <cellStyle name="Normal_laroux_1_dimon_1" xfId="1175"/>
    <cellStyle name="Normal_laroux_1_dimon_2" xfId="1176"/>
    <cellStyle name="Normal_laroux_1_laroux" xfId="1177"/>
    <cellStyle name="Normal_laroux_1_laroux_1" xfId="1178"/>
    <cellStyle name="Normal_laroux_1_laroux_2" xfId="1179"/>
    <cellStyle name="Normal_laroux_1_Locas" xfId="1180"/>
    <cellStyle name="Normal_laroux_1_Locas_1" xfId="1181"/>
    <cellStyle name="Normal_laroux_1_pldt" xfId="1182"/>
    <cellStyle name="Normal_laroux_1_pldt_1" xfId="1183"/>
    <cellStyle name="Normal_laroux_1_pldt_2" xfId="1184"/>
    <cellStyle name="Normal_laroux_1_pldt_3" xfId="1185"/>
    <cellStyle name="Normal_laroux_1_PLDT_dimon" xfId="1186"/>
    <cellStyle name="Normal_laroux_1_VERA" xfId="1187"/>
    <cellStyle name="Normal_laroux_1_VERA_1" xfId="1188"/>
    <cellStyle name="Normal_laroux_1_VIRUS-EDY" xfId="1189"/>
    <cellStyle name="Normal_laroux_2" xfId="1190"/>
    <cellStyle name="Normal_laroux_2_dimon" xfId="1191"/>
    <cellStyle name="Normal_laroux_2_dimon_1" xfId="1192"/>
    <cellStyle name="Normal_laroux_2_dimon_2" xfId="1193"/>
    <cellStyle name="Normal_laroux_2_dimon_3" xfId="1194"/>
    <cellStyle name="Normal_laroux_2_laroux" xfId="1195"/>
    <cellStyle name="Normal_laroux_2_laroux_1" xfId="1196"/>
    <cellStyle name="Normal_laroux_2_laroux_2" xfId="1197"/>
    <cellStyle name="Normal_laroux_2_Locas" xfId="1198"/>
    <cellStyle name="Normal_laroux_2_Locas_1" xfId="1199"/>
    <cellStyle name="Normal_laroux_2_pldt" xfId="1200"/>
    <cellStyle name="Normal_laroux_2_pldt_1" xfId="1201"/>
    <cellStyle name="Normal_laroux_2_pldt_2" xfId="1202"/>
    <cellStyle name="Normal_laroux_2_VIRUS-EDY" xfId="1203"/>
    <cellStyle name="Normal_laroux_3" xfId="1204"/>
    <cellStyle name="Normal_laroux_3_dimon" xfId="1205"/>
    <cellStyle name="Normal_laroux_3_dimon_1" xfId="1206"/>
    <cellStyle name="Normal_laroux_3_dimon_2" xfId="1207"/>
    <cellStyle name="Normal_laroux_3_dimon_3" xfId="1208"/>
    <cellStyle name="Normal_laroux_3_dimon_4" xfId="1209"/>
    <cellStyle name="Normal_laroux_3_laroux" xfId="1210"/>
    <cellStyle name="Normal_laroux_3_laroux_1" xfId="1211"/>
    <cellStyle name="Normal_laroux_3_laroux_2" xfId="1212"/>
    <cellStyle name="Normal_laroux_3_laroux_dimon" xfId="1213"/>
    <cellStyle name="Normal_laroux_3_Locas" xfId="1214"/>
    <cellStyle name="Normal_laroux_3_pldt" xfId="1215"/>
    <cellStyle name="Normal_laroux_3_pldt_1" xfId="1216"/>
    <cellStyle name="Normal_laroux_3_PLDT_dimon" xfId="1217"/>
    <cellStyle name="Normal_laroux_3_VERA" xfId="1218"/>
    <cellStyle name="Normal_laroux_3_VERA_1" xfId="1219"/>
    <cellStyle name="Normal_laroux_3_VIRUS-EDY" xfId="1220"/>
    <cellStyle name="Normal_laroux_4" xfId="1221"/>
    <cellStyle name="Normal_laroux_4_dimon" xfId="1222"/>
    <cellStyle name="Normal_laroux_4_dimon_1" xfId="1223"/>
    <cellStyle name="Normal_laroux_4_dimon_2" xfId="1224"/>
    <cellStyle name="Normal_laroux_4_dimon_3" xfId="1225"/>
    <cellStyle name="Normal_laroux_4_laroux" xfId="1226"/>
    <cellStyle name="Normal_laroux_4_laroux_1" xfId="1227"/>
    <cellStyle name="Normal_laroux_4_laroux_2" xfId="1228"/>
    <cellStyle name="Normal_laroux_4_pldt" xfId="1229"/>
    <cellStyle name="Normal_laroux_4_pldt_1" xfId="1230"/>
    <cellStyle name="Normal_laroux_4_pldt_2" xfId="1231"/>
    <cellStyle name="Normal_laroux_4_PLDT_dimon" xfId="1232"/>
    <cellStyle name="Normal_laroux_4_VERA" xfId="1233"/>
    <cellStyle name="Normal_laroux_4_VIRUS-EDY" xfId="1234"/>
    <cellStyle name="Normal_laroux_5" xfId="1235"/>
    <cellStyle name="Normal_laroux_5_dimon" xfId="1236"/>
    <cellStyle name="Normal_laroux_5_dimon_1" xfId="1237"/>
    <cellStyle name="Normal_laroux_5_dimon_2" xfId="1238"/>
    <cellStyle name="Normal_laroux_5_dimon_3" xfId="1239"/>
    <cellStyle name="Normal_laroux_5_laroux" xfId="1240"/>
    <cellStyle name="Normal_laroux_5_laroux_1" xfId="1241"/>
    <cellStyle name="Normal_laroux_5_laroux_2" xfId="1242"/>
    <cellStyle name="Normal_laroux_5_pldt" xfId="1243"/>
    <cellStyle name="Normal_laroux_5_pldt_1" xfId="1244"/>
    <cellStyle name="Normal_laroux_5_pldt_2" xfId="1245"/>
    <cellStyle name="Normal_laroux_5_pldt_3" xfId="1246"/>
    <cellStyle name="Normal_laroux_5_PLDT_dimon" xfId="1247"/>
    <cellStyle name="Normal_laroux_5_VERA" xfId="1248"/>
    <cellStyle name="Normal_laroux_5_VIRUS-EDY" xfId="1249"/>
    <cellStyle name="Normal_laroux_6" xfId="1250"/>
    <cellStyle name="Normal_laroux_6_dimon" xfId="1251"/>
    <cellStyle name="Normal_laroux_6_dimon_1" xfId="1252"/>
    <cellStyle name="Normal_laroux_6_dimon_2" xfId="1253"/>
    <cellStyle name="Normal_laroux_6_dimon_3" xfId="1254"/>
    <cellStyle name="Normal_laroux_6_laroux" xfId="1255"/>
    <cellStyle name="Normal_laroux_6_laroux_1" xfId="1256"/>
    <cellStyle name="Normal_laroux_6_laroux_dimon" xfId="1257"/>
    <cellStyle name="Normal_laroux_6_pldt" xfId="1258"/>
    <cellStyle name="Normal_laroux_6_pldt_1" xfId="1259"/>
    <cellStyle name="Normal_laroux_6_pldt_2" xfId="1260"/>
    <cellStyle name="Normal_laroux_6_PLDT_dimon" xfId="1261"/>
    <cellStyle name="Normal_laroux_6_VERA" xfId="1262"/>
    <cellStyle name="Normal_laroux_6_VIRUS-EDY" xfId="1263"/>
    <cellStyle name="Normal_laroux_7" xfId="1264"/>
    <cellStyle name="Normal_laroux_7_dimon" xfId="1265"/>
    <cellStyle name="Normal_laroux_7_dimon_1" xfId="1266"/>
    <cellStyle name="Normal_laroux_7_dimon_2" xfId="1267"/>
    <cellStyle name="Normal_laroux_7_laroux" xfId="1268"/>
    <cellStyle name="Normal_laroux_7_pldt" xfId="1269"/>
    <cellStyle name="Normal_laroux_7_pldt_1" xfId="1270"/>
    <cellStyle name="Normal_laroux_7_VERA" xfId="1271"/>
    <cellStyle name="Normal_laroux_7_VIRUS-EDY" xfId="1272"/>
    <cellStyle name="Normal_laroux_8" xfId="1273"/>
    <cellStyle name="Normal_laroux_8_dimon" xfId="1274"/>
    <cellStyle name="Normal_laroux_8_dimon_1" xfId="1275"/>
    <cellStyle name="Normal_laroux_8_pldt" xfId="1276"/>
    <cellStyle name="Normal_laroux_8_pldt_1" xfId="1277"/>
    <cellStyle name="Normal_laroux_8_VERA" xfId="1278"/>
    <cellStyle name="Normal_laroux_9" xfId="1279"/>
    <cellStyle name="Normal_laroux_9_dimon" xfId="1280"/>
    <cellStyle name="Normal_laroux_9_dimon_1" xfId="1281"/>
    <cellStyle name="Normal_laroux_A" xfId="1282"/>
    <cellStyle name="Normal_laroux_B" xfId="1283"/>
    <cellStyle name="Normal_laroux_C" xfId="1284"/>
    <cellStyle name="Normal_laroux_D" xfId="1285"/>
    <cellStyle name="Normal_laroux_dimon" xfId="1286"/>
    <cellStyle name="Normal_laroux_dimon_1" xfId="1287"/>
    <cellStyle name="Normal_laroux_dimon_2" xfId="1288"/>
    <cellStyle name="Normal_laroux_dimon_3" xfId="1289"/>
    <cellStyle name="Normal_laroux_dimon_4" xfId="1290"/>
    <cellStyle name="Normal_laroux_dimon_5" xfId="1291"/>
    <cellStyle name="Normal_laroux_laroux" xfId="1292"/>
    <cellStyle name="Normal_laroux_laroux_1" xfId="1293"/>
    <cellStyle name="Normal_laroux_laroux_2" xfId="1294"/>
    <cellStyle name="Normal_laroux_Locas" xfId="1295"/>
    <cellStyle name="Normal_laroux_pldt" xfId="1296"/>
    <cellStyle name="Normal_laroux_pldt_1" xfId="1297"/>
    <cellStyle name="Normal_laroux_pldt_2" xfId="1298"/>
    <cellStyle name="Normal_laroux_pldt_3" xfId="1299"/>
    <cellStyle name="Normal_laroux_PLDT_dimon" xfId="1300"/>
    <cellStyle name="Normal_laroux_VERA" xfId="1301"/>
    <cellStyle name="Normal_laroux_VERA_1" xfId="1302"/>
    <cellStyle name="Normal_laroux_VIRUS-EDY" xfId="1303"/>
    <cellStyle name="Normal_Line Inst." xfId="1304"/>
    <cellStyle name="Normal_List" xfId="1305"/>
    <cellStyle name="Normal_Locas" xfId="1306"/>
    <cellStyle name="Normal_Locas_1" xfId="1307"/>
    <cellStyle name="Normal_MAJREP" xfId="1308"/>
    <cellStyle name="Normal_MATERAL2" xfId="1309"/>
    <cellStyle name="Normal_MATERAL2_dimon" xfId="1310"/>
    <cellStyle name="Normal_MED-A-CO.XLS" xfId="1311"/>
    <cellStyle name="Normal_MID CURVE" xfId="1312"/>
    <cellStyle name="Normal_MKGOCPX" xfId="1313"/>
    <cellStyle name="Normal_Mkt Shr" xfId="1314"/>
    <cellStyle name="Normal_MOBCPX" xfId="1315"/>
    <cellStyle name="Normal_Module1 (2)" xfId="1316"/>
    <cellStyle name="Normal_Module1 (2)_1" xfId="1317"/>
    <cellStyle name="Normal_MONTHLY" xfId="1318"/>
    <cellStyle name="Normal_MOR  - Supp" xfId="1319"/>
    <cellStyle name="Normal_mud plant bolted" xfId="1320"/>
    <cellStyle name="Normal_mud plant bolted_dimon" xfId="1321"/>
    <cellStyle name="Normal_Multikarya" xfId="1322"/>
    <cellStyle name="Normal_NA WITHOUT GOV'T &amp; PNX" xfId="1323"/>
    <cellStyle name="Normal_NAOBU10" xfId="1324"/>
    <cellStyle name="Normal_NAT ACCT" xfId="1325"/>
    <cellStyle name="Normal_NCR-C&amp;W Val" xfId="1326"/>
    <cellStyle name="Normal_NCR-Cap intensity" xfId="1327"/>
    <cellStyle name="Normal_NCR-Line per Staff" xfId="1328"/>
    <cellStyle name="Normal_NCR-Rev dist" xfId="1329"/>
    <cellStyle name="Normal_NEHQ-ACT.XLS" xfId="1330"/>
    <cellStyle name="Normal_NS-A-CO.XLS" xfId="1331"/>
    <cellStyle name="Normal_NS_AT" xfId="1332"/>
    <cellStyle name="Normal_NS_CONS GROUP" xfId="1333"/>
    <cellStyle name="Normal_NSACTUAL.XLS" xfId="1334"/>
    <cellStyle name="Normal_NSACTUAL.XLS_1" xfId="1335"/>
    <cellStyle name="Normal_NX00" xfId="1336"/>
    <cellStyle name="Normal_Op Cost Break" xfId="1337"/>
    <cellStyle name="Normal_OPSTAT" xfId="1338"/>
    <cellStyle name="Normal_OS-A-CO.XLS" xfId="1339"/>
    <cellStyle name="Normal_OSMOCPX" xfId="1340"/>
    <cellStyle name="Normal_Other Months" xfId="1341"/>
    <cellStyle name="Normal_Outlook" xfId="1342"/>
    <cellStyle name="Normal_Outlook_1" xfId="1343"/>
    <cellStyle name="Normal_OWN, AR, SNIPS" xfId="1344"/>
    <cellStyle name="Normal_Owners" xfId="1345"/>
    <cellStyle name="Normal_PAGE 1" xfId="1346"/>
    <cellStyle name="Normal_pbdefault" xfId="1347"/>
    <cellStyle name="Normal_pbdefault_1" xfId="1348"/>
    <cellStyle name="Normal_percentages" xfId="1349"/>
    <cellStyle name="Normal_PERSONAL" xfId="1350"/>
    <cellStyle name="Normal_PERSONAL_dimon" xfId="1351"/>
    <cellStyle name="Normal_PERSONAL_Locas" xfId="1352"/>
    <cellStyle name="Normal_PGMKOCPX" xfId="1353"/>
    <cellStyle name="Normal_PGNW1" xfId="1354"/>
    <cellStyle name="Normal_PGNW2" xfId="1355"/>
    <cellStyle name="Normal_PGNWOCPX" xfId="1356"/>
    <cellStyle name="Normal_Picks" xfId="1357"/>
    <cellStyle name="Normal_PIG3" xfId="1358"/>
    <cellStyle name="Normal_Pink" xfId="1359"/>
    <cellStyle name="Normal_PLAN" xfId="1360"/>
    <cellStyle name="Normal_PLANT" xfId="1361"/>
    <cellStyle name="Normal_PLANTS" xfId="1362"/>
    <cellStyle name="Normal_Playoff Prelim (2)" xfId="1363"/>
    <cellStyle name="Normal_PLDT" xfId="1364"/>
    <cellStyle name="Normal_PLDT_1" xfId="1365"/>
    <cellStyle name="Normal_pldt_1_Calculations" xfId="1366"/>
    <cellStyle name="Normal_PLDT_1_dimon" xfId="1367"/>
    <cellStyle name="Normal_pldt_2" xfId="1368"/>
    <cellStyle name="Normal_pldt_2_Calculations" xfId="1369"/>
    <cellStyle name="Normal_PLDT_2_dimon" xfId="1370"/>
    <cellStyle name="Normal_pldt_2_dimon_1" xfId="1371"/>
    <cellStyle name="Normal_pldt_2_pldt" xfId="1372"/>
    <cellStyle name="Normal_pldt_3" xfId="1373"/>
    <cellStyle name="Normal_pldt_3_dimon" xfId="1374"/>
    <cellStyle name="Normal_pldt_4" xfId="1375"/>
    <cellStyle name="Normal_pldt_4_dimon" xfId="1376"/>
    <cellStyle name="Normal_PLDT_4_dimon_1" xfId="1377"/>
    <cellStyle name="Normal_pldt_5" xfId="1378"/>
    <cellStyle name="Normal_pldt_6" xfId="1379"/>
    <cellStyle name="Normal_pldt_Calculations" xfId="1380"/>
    <cellStyle name="Normal_PLDT_dimon" xfId="1381"/>
    <cellStyle name="Normal_PLDT_dimon_1" xfId="1382"/>
    <cellStyle name="Normal_pldt_pldt" xfId="1383"/>
    <cellStyle name="Normal_POW-Provision" xfId="1384"/>
    <cellStyle name="Normal_priccurv" xfId="1385"/>
    <cellStyle name="Normal_priccurv_1" xfId="1386"/>
    <cellStyle name="Normal_priccurv_2" xfId="1387"/>
    <cellStyle name="Normal_PrintBox (2)" xfId="1388"/>
    <cellStyle name="Normal_PROCDS&amp;G" xfId="1389"/>
    <cellStyle name="Normal_PROD SALES" xfId="1390"/>
    <cellStyle name="Normal_PROD SALES by Region Pg 2" xfId="1391"/>
    <cellStyle name="Normal_PRODUCT" xfId="1392"/>
    <cellStyle name="Normal_Production Payment model" xfId="1393"/>
    <cellStyle name="Normal_production tony" xfId="1394"/>
    <cellStyle name="Normal_PROFILE4" xfId="1395"/>
    <cellStyle name="Normal_PSTNOCFP" xfId="1396"/>
    <cellStyle name="Normal_Q08-95.XLS" xfId="1397"/>
    <cellStyle name="Normal_QMM-1" xfId="1398"/>
    <cellStyle name="Normal_Quarter End Months" xfId="1399"/>
    <cellStyle name="Normal_r1" xfId="1400"/>
    <cellStyle name="Normal_Real Opr Cf" xfId="1401"/>
    <cellStyle name="Normal_Real Rev per Staff (1)" xfId="1402"/>
    <cellStyle name="Normal_Real Rev per Staff (2)" xfId="1403"/>
    <cellStyle name="Normal_Region 2-C&amp;W" xfId="1404"/>
    <cellStyle name="Normal_REPORT-budget" xfId="1405"/>
    <cellStyle name="Normal_REPORT-plan" xfId="1406"/>
    <cellStyle name="Normal_Return on Rev" xfId="1407"/>
    <cellStyle name="Normal_Rev p line" xfId="1408"/>
    <cellStyle name="Normal_ROACE" xfId="1409"/>
    <cellStyle name="Normal_ROCF (Tot)" xfId="1410"/>
    <cellStyle name="Normal_Roster" xfId="1411"/>
    <cellStyle name="Normal_Rules" xfId="1412"/>
    <cellStyle name="Normal_Sales Order" xfId="1413"/>
    <cellStyle name="Normal_SALES, BGP, MOI" xfId="1414"/>
    <cellStyle name="Normal_SATOCPX" xfId="1415"/>
    <cellStyle name="Normal_SC COP" xfId="1416"/>
    <cellStyle name="Normal_Sheet1" xfId="1417"/>
    <cellStyle name="Normal_Sheet1 (2)" xfId="1418"/>
    <cellStyle name="Normal_Sheet1 (2)_dimon" xfId="1419"/>
    <cellStyle name="Normal_Sheet1 (2)_VERA" xfId="1420"/>
    <cellStyle name="Normal_Sheet1 (2)_VERA_1" xfId="1421"/>
    <cellStyle name="Normal_Sheet1_1" xfId="1422"/>
    <cellStyle name="Normal_Sheet1_dimon" xfId="1423"/>
    <cellStyle name="Normal_Sheet1_FUNDS" xfId="1424"/>
    <cellStyle name="Normal_Sheet1_FUNDS (2)" xfId="1425"/>
    <cellStyle name="Normal_Sheet1_laroux" xfId="1426"/>
    <cellStyle name="Normal_Sheet1_List" xfId="1427"/>
    <cellStyle name="Normal_Sheet1_PLDT" xfId="1428"/>
    <cellStyle name="Normal_Sheet1_VERA" xfId="1429"/>
    <cellStyle name="Normal_Sheet1_VERA_1" xfId="1430"/>
    <cellStyle name="Normal_Sheet2" xfId="1431"/>
    <cellStyle name="Normal_Sheet3" xfId="1432"/>
    <cellStyle name="Normal_SHENREPT" xfId="1433"/>
    <cellStyle name="Normal_SHENREPT_laroux" xfId="1434"/>
    <cellStyle name="Normal_SHENREPT_pldt" xfId="1435"/>
    <cellStyle name="Normal_solInv_suppldata_qry" xfId="1436"/>
    <cellStyle name="Normal_SOP" xfId="1437"/>
    <cellStyle name="Normal_sprint contr" xfId="1438"/>
    <cellStyle name="Normal_Staff cost%rev" xfId="1439"/>
    <cellStyle name="Normal_Summary" xfId="1440"/>
    <cellStyle name="Normal_SUMPAGE" xfId="1441"/>
    <cellStyle name="Normal_SWI-C-CO.XLS" xfId="1442"/>
    <cellStyle name="Normal_Template" xfId="1443"/>
    <cellStyle name="Normal_TMSNW1" xfId="1444"/>
    <cellStyle name="Normal_TMSNW2" xfId="1445"/>
    <cellStyle name="Normal_TMSOCPX" xfId="1446"/>
    <cellStyle name="Normal_TOTAL MTH" xfId="1447"/>
    <cellStyle name="Normal_TOTAL NX CASH FLOW" xfId="1448"/>
    <cellStyle name="Normal_TOTAL YTD" xfId="1449"/>
    <cellStyle name="Normal_Total-Rev dist." xfId="1450"/>
    <cellStyle name="Normal_TRANSDSC.XLS" xfId="1451"/>
    <cellStyle name="Normal_TRANSFXA.XLS" xfId="1452"/>
    <cellStyle name="Normal_TRANSFXA.XLS_1" xfId="1453"/>
    <cellStyle name="Normal_TRANSFXA.XLS_2" xfId="1454"/>
    <cellStyle name="Normal_TRANSIME.XLS" xfId="1455"/>
    <cellStyle name="Normal_TRANSIME.XLS_1" xfId="1456"/>
    <cellStyle name="Normal_TRANSIME.XLS_TRANSDSC.XLS" xfId="1457"/>
    <cellStyle name="Normal_TRANSIME.XLS_TRANSFXA.XLS" xfId="1458"/>
    <cellStyle name="Normal_TRN-A-CO.XLS" xfId="1459"/>
    <cellStyle name="Normal_White" xfId="1460"/>
    <cellStyle name="Normal_WO Var. &amp; Tot. Exp." xfId="1461"/>
    <cellStyle name="Normal_WSP" xfId="1462"/>
    <cellStyle name="Normal_yrcao" xfId="1463"/>
    <cellStyle name="Normal_YREND55" xfId="1464"/>
    <cellStyle name="Normal_YREND57" xfId="1465"/>
    <cellStyle name="Normal_YTDCUR" xfId="1466"/>
    <cellStyle name="Percent [2]" xfId="1467"/>
    <cellStyle name="Total" xfId="1468"/>
    <cellStyle name="Unprot" xfId="1469"/>
    <cellStyle name="Unprot$" xfId="1470"/>
    <cellStyle name="Unprotect" xfId="147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9" activeCellId="0" sqref="F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2" min="2" style="0" width="22.85"/>
    <col collapsed="false" customWidth="true" hidden="false" outlineLevel="0" max="3" min="3" style="50" width="9.14"/>
    <col collapsed="false" customWidth="true" hidden="false" outlineLevel="0" max="4" min="4" style="86" width="9.14"/>
    <col collapsed="false" customWidth="true" hidden="false" outlineLevel="0" max="6" min="6" style="0" width="13.85"/>
  </cols>
  <sheetData>
    <row r="1" customFormat="false" ht="18" hidden="false" customHeight="false" outlineLevel="0" collapsed="false">
      <c r="A1" s="2" t="s">
        <v>1803</v>
      </c>
      <c r="F1" s="87" t="n">
        <f aca="true">NOW()</f>
        <v>45926.9648316366</v>
      </c>
    </row>
    <row r="2" customFormat="false" ht="18" hidden="false" customHeight="false" outlineLevel="0" collapsed="false">
      <c r="A2" s="2" t="s">
        <v>1818</v>
      </c>
    </row>
    <row r="4" customFormat="false" ht="12.75" hidden="false" customHeight="false" outlineLevel="0" collapsed="false">
      <c r="A4" s="45"/>
      <c r="B4" s="45"/>
      <c r="C4" s="46" t="s">
        <v>1819</v>
      </c>
      <c r="D4" s="88" t="s">
        <v>7</v>
      </c>
      <c r="E4" s="45" t="s">
        <v>5</v>
      </c>
      <c r="F4" s="45" t="s">
        <v>1820</v>
      </c>
    </row>
    <row r="5" customFormat="false" ht="12.75" hidden="false" customHeight="false" outlineLevel="0" collapsed="false">
      <c r="A5" s="45" t="s">
        <v>9</v>
      </c>
      <c r="B5" s="45" t="s">
        <v>1821</v>
      </c>
      <c r="C5" s="46" t="s">
        <v>1822</v>
      </c>
      <c r="D5" s="88" t="s">
        <v>1823</v>
      </c>
      <c r="E5" s="45" t="s">
        <v>12</v>
      </c>
      <c r="F5" s="45" t="s">
        <v>1824</v>
      </c>
    </row>
    <row r="7" customFormat="false" ht="12.75" hidden="false" customHeight="false" outlineLevel="0" collapsed="false">
      <c r="A7" s="42" t="s">
        <v>1825</v>
      </c>
    </row>
    <row r="8" customFormat="false" ht="12.75" hidden="false" customHeight="false" outlineLevel="0" collapsed="false">
      <c r="A8" s="0" t="s">
        <v>696</v>
      </c>
      <c r="B8" s="0" t="s">
        <v>1826</v>
      </c>
      <c r="C8" s="50" t="n">
        <v>175</v>
      </c>
      <c r="D8" s="86" t="n">
        <v>1</v>
      </c>
      <c r="E8" s="89" t="n">
        <v>35156</v>
      </c>
      <c r="F8" s="50" t="n">
        <f aca="false">C8*365*D8</f>
        <v>63875</v>
      </c>
    </row>
    <row r="9" customFormat="false" ht="12.75" hidden="false" customHeight="false" outlineLevel="0" collapsed="false">
      <c r="A9" s="0" t="s">
        <v>32</v>
      </c>
      <c r="B9" s="0" t="s">
        <v>1816</v>
      </c>
      <c r="C9" s="50" t="n">
        <v>100000</v>
      </c>
      <c r="D9" s="86" t="n">
        <v>5</v>
      </c>
      <c r="E9" s="89" t="n">
        <v>35247</v>
      </c>
      <c r="F9" s="50" t="n">
        <f aca="false">C9*365*D9</f>
        <v>182500000</v>
      </c>
    </row>
    <row r="10" customFormat="false" ht="12.75" hidden="false" customHeight="false" outlineLevel="0" collapsed="false">
      <c r="A10" s="0" t="s">
        <v>21</v>
      </c>
      <c r="B10" s="0" t="s">
        <v>22</v>
      </c>
      <c r="C10" s="50" t="n">
        <v>15000</v>
      </c>
      <c r="D10" s="86" t="n">
        <v>10</v>
      </c>
      <c r="E10" s="89" t="n">
        <v>35370</v>
      </c>
      <c r="F10" s="50" t="n">
        <f aca="false">C10*365*D10</f>
        <v>54750000</v>
      </c>
    </row>
    <row r="11" customFormat="false" ht="12.75" hidden="false" customHeight="false" outlineLevel="0" collapsed="false">
      <c r="A11" s="0" t="s">
        <v>575</v>
      </c>
      <c r="B11" s="0" t="s">
        <v>1827</v>
      </c>
      <c r="C11" s="50" t="n">
        <v>15000</v>
      </c>
      <c r="D11" s="86" t="n">
        <v>10</v>
      </c>
      <c r="E11" s="89" t="n">
        <v>35370</v>
      </c>
      <c r="F11" s="50" t="n">
        <f aca="false">C11*365*D11</f>
        <v>54750000</v>
      </c>
    </row>
    <row r="12" customFormat="false" ht="12.75" hidden="false" customHeight="false" outlineLevel="0" collapsed="false">
      <c r="A12" s="0" t="s">
        <v>628</v>
      </c>
      <c r="B12" s="0" t="s">
        <v>1828</v>
      </c>
      <c r="C12" s="50" t="n">
        <v>7000</v>
      </c>
      <c r="D12" s="86" t="n">
        <v>1</v>
      </c>
      <c r="E12" s="89" t="n">
        <v>35370</v>
      </c>
      <c r="F12" s="50" t="n">
        <f aca="false">C12*365*D12</f>
        <v>2555000</v>
      </c>
    </row>
    <row r="13" customFormat="false" ht="12.75" hidden="false" customHeight="false" outlineLevel="0" collapsed="false">
      <c r="A13" s="0" t="s">
        <v>689</v>
      </c>
      <c r="B13" s="0" t="s">
        <v>1829</v>
      </c>
      <c r="C13" s="50" t="n">
        <v>10000</v>
      </c>
      <c r="D13" s="86" t="n">
        <v>0.5</v>
      </c>
      <c r="E13" s="89" t="n">
        <v>35400</v>
      </c>
      <c r="F13" s="50" t="n">
        <f aca="false">C13*365*D13</f>
        <v>1825000</v>
      </c>
    </row>
    <row r="14" customFormat="false" ht="12.75" hidden="false" customHeight="false" outlineLevel="0" collapsed="false">
      <c r="A14" s="0" t="s">
        <v>599</v>
      </c>
      <c r="B14" s="0" t="s">
        <v>1830</v>
      </c>
      <c r="C14" s="50" t="n">
        <v>8000</v>
      </c>
      <c r="D14" s="86" t="n">
        <v>5</v>
      </c>
      <c r="E14" s="89" t="n">
        <v>35400</v>
      </c>
      <c r="F14" s="50" t="n">
        <f aca="false">C14*365*D14</f>
        <v>14600000</v>
      </c>
    </row>
    <row r="15" customFormat="false" ht="12.75" hidden="false" customHeight="false" outlineLevel="0" collapsed="false">
      <c r="C15" s="50" t="n">
        <f aca="false">SUM(C8:C14)</f>
        <v>155175</v>
      </c>
      <c r="D15" s="86" t="n">
        <f aca="false">F15/C15/365</f>
        <v>5.49170291606251</v>
      </c>
      <c r="E15" s="89"/>
      <c r="F15" s="50" t="n">
        <f aca="false">SUM(F8:F14)</f>
        <v>311043875</v>
      </c>
    </row>
    <row r="16" customFormat="false" ht="12.75" hidden="false" customHeight="false" outlineLevel="0" collapsed="false">
      <c r="E16" s="89"/>
      <c r="F16" s="50"/>
    </row>
    <row r="17" customFormat="false" ht="13.5" hidden="false" customHeight="true" outlineLevel="0" collapsed="false">
      <c r="A17" s="42" t="s">
        <v>1831</v>
      </c>
    </row>
    <row r="18" customFormat="false" ht="13.5" hidden="false" customHeight="true" outlineLevel="0" collapsed="false">
      <c r="A18" s="0" t="s">
        <v>1832</v>
      </c>
      <c r="B18" s="0" t="s">
        <v>1833</v>
      </c>
      <c r="C18" s="50" t="n">
        <v>15000</v>
      </c>
      <c r="D18" s="86" t="n">
        <v>5</v>
      </c>
      <c r="E18" s="89" t="n">
        <v>35462</v>
      </c>
      <c r="F18" s="50" t="n">
        <f aca="false">C18*365*D18</f>
        <v>27375000</v>
      </c>
    </row>
    <row r="19" customFormat="false" ht="13.5" hidden="false" customHeight="true" outlineLevel="0" collapsed="false">
      <c r="A19" s="0" t="s">
        <v>696</v>
      </c>
      <c r="C19" s="50" t="n">
        <v>12000</v>
      </c>
      <c r="D19" s="86" t="n">
        <v>0.5</v>
      </c>
      <c r="E19" s="89" t="n">
        <v>35551</v>
      </c>
      <c r="F19" s="50" t="n">
        <f aca="false">C19*365*D19</f>
        <v>2190000</v>
      </c>
    </row>
    <row r="20" customFormat="false" ht="12.75" hidden="false" customHeight="false" outlineLevel="0" collapsed="false">
      <c r="A20" s="0" t="s">
        <v>552</v>
      </c>
      <c r="B20" s="0" t="s">
        <v>604</v>
      </c>
      <c r="C20" s="50" t="n">
        <v>16495</v>
      </c>
      <c r="D20" s="86" t="n">
        <v>5</v>
      </c>
      <c r="E20" s="89" t="n">
        <v>35551</v>
      </c>
      <c r="F20" s="50" t="n">
        <f aca="false">C20*365*D20</f>
        <v>30103375</v>
      </c>
    </row>
    <row r="21" customFormat="false" ht="12.75" hidden="false" customHeight="false" outlineLevel="0" collapsed="false">
      <c r="A21" s="0" t="s">
        <v>1834</v>
      </c>
      <c r="B21" s="0" t="s">
        <v>1835</v>
      </c>
      <c r="C21" s="50" t="n">
        <f aca="false">22500+25000+20000</f>
        <v>67500</v>
      </c>
      <c r="D21" s="86" t="n">
        <v>11.26</v>
      </c>
      <c r="E21" s="89" t="n">
        <v>35612</v>
      </c>
      <c r="F21" s="50" t="n">
        <f aca="false">C21*365*D21</f>
        <v>277418250</v>
      </c>
      <c r="G21" s="89"/>
    </row>
    <row r="22" customFormat="false" ht="12.75" hidden="false" customHeight="false" outlineLevel="0" collapsed="false">
      <c r="A22" s="0" t="s">
        <v>1836</v>
      </c>
      <c r="B22" s="0" t="s">
        <v>1837</v>
      </c>
      <c r="C22" s="50" t="n">
        <f aca="false">22500+25000+20000</f>
        <v>67500</v>
      </c>
      <c r="D22" s="86" t="n">
        <v>11.26</v>
      </c>
      <c r="E22" s="89" t="n">
        <v>35612</v>
      </c>
      <c r="F22" s="50" t="n">
        <f aca="false">C22*365*D22</f>
        <v>277418250</v>
      </c>
    </row>
    <row r="23" customFormat="false" ht="12.75" hidden="false" customHeight="false" outlineLevel="0" collapsed="false">
      <c r="A23" s="0" t="s">
        <v>689</v>
      </c>
      <c r="B23" s="0" t="s">
        <v>619</v>
      </c>
      <c r="C23" s="50" t="n">
        <f aca="false">22500+25000+20000</f>
        <v>67500</v>
      </c>
      <c r="D23" s="86" t="n">
        <v>26.26</v>
      </c>
      <c r="E23" s="89" t="n">
        <v>35612</v>
      </c>
      <c r="F23" s="50" t="n">
        <f aca="false">C23*365*D23</f>
        <v>646980750</v>
      </c>
      <c r="G23" s="89"/>
    </row>
    <row r="24" customFormat="false" ht="12.75" hidden="false" customHeight="false" outlineLevel="0" collapsed="false">
      <c r="A24" s="0" t="s">
        <v>689</v>
      </c>
      <c r="B24" s="0" t="s">
        <v>619</v>
      </c>
      <c r="C24" s="50" t="n">
        <v>10000</v>
      </c>
      <c r="D24" s="86" t="n">
        <v>6</v>
      </c>
      <c r="E24" s="89" t="n">
        <v>35735</v>
      </c>
      <c r="F24" s="50" t="n">
        <f aca="false">C24*365*D24</f>
        <v>21900000</v>
      </c>
      <c r="G24" s="89"/>
    </row>
    <row r="25" customFormat="false" ht="12.75" hidden="false" customHeight="false" outlineLevel="0" collapsed="false">
      <c r="A25" s="0" t="s">
        <v>575</v>
      </c>
      <c r="B25" s="0" t="s">
        <v>1838</v>
      </c>
      <c r="C25" s="50" t="n">
        <v>21344</v>
      </c>
      <c r="D25" s="86" t="n">
        <v>10</v>
      </c>
      <c r="E25" s="89" t="n">
        <v>35735</v>
      </c>
      <c r="F25" s="50" t="n">
        <f aca="false">C25*365*D25</f>
        <v>77905600</v>
      </c>
    </row>
    <row r="26" customFormat="false" ht="12.75" hidden="false" customHeight="false" outlineLevel="0" collapsed="false">
      <c r="A26" s="0" t="s">
        <v>25</v>
      </c>
      <c r="B26" s="0" t="s">
        <v>26</v>
      </c>
      <c r="C26" s="50" t="n">
        <v>25000</v>
      </c>
      <c r="D26" s="86" t="n">
        <v>10</v>
      </c>
      <c r="E26" s="89" t="n">
        <v>35735</v>
      </c>
      <c r="F26" s="50" t="n">
        <f aca="false">C26*365*D26</f>
        <v>91250000</v>
      </c>
    </row>
    <row r="27" customFormat="false" ht="12.75" hidden="false" customHeight="false" outlineLevel="0" collapsed="false">
      <c r="A27" s="0" t="s">
        <v>32</v>
      </c>
      <c r="B27" s="0" t="s">
        <v>1839</v>
      </c>
      <c r="C27" s="50" t="n">
        <v>30000</v>
      </c>
      <c r="D27" s="86" t="n">
        <v>15</v>
      </c>
      <c r="E27" s="89" t="n">
        <v>35735</v>
      </c>
      <c r="F27" s="50" t="n">
        <f aca="false">C27*365*D27</f>
        <v>164250000</v>
      </c>
    </row>
    <row r="28" customFormat="false" ht="12.75" hidden="false" customHeight="false" outlineLevel="0" collapsed="false">
      <c r="C28" s="50" t="n">
        <f aca="false">SUM(C18:C27)</f>
        <v>332339</v>
      </c>
      <c r="D28" s="86" t="n">
        <f aca="false">F28/C28/365</f>
        <v>13.3284537776186</v>
      </c>
      <c r="E28" s="89"/>
      <c r="F28" s="50" t="n">
        <f aca="false">SUM(F18:F27)</f>
        <v>1616791225</v>
      </c>
    </row>
    <row r="30" customFormat="false" ht="12.75" hidden="false" customHeight="false" outlineLevel="0" collapsed="false">
      <c r="A30" s="42" t="s">
        <v>1840</v>
      </c>
    </row>
    <row r="31" customFormat="false" ht="12.75" hidden="false" customHeight="false" outlineLevel="0" collapsed="false">
      <c r="A31" s="0" t="s">
        <v>1834</v>
      </c>
      <c r="B31" s="0" t="s">
        <v>1841</v>
      </c>
      <c r="C31" s="50" t="n">
        <v>35000</v>
      </c>
      <c r="D31" s="86" t="n">
        <v>9.25</v>
      </c>
      <c r="E31" s="89" t="n">
        <v>35796</v>
      </c>
      <c r="F31" s="50" t="n">
        <f aca="false">C31*365*D31</f>
        <v>118168750</v>
      </c>
    </row>
    <row r="32" customFormat="false" ht="12.75" hidden="false" customHeight="false" outlineLevel="0" collapsed="false">
      <c r="A32" s="0" t="s">
        <v>575</v>
      </c>
      <c r="B32" s="0" t="s">
        <v>1827</v>
      </c>
      <c r="C32" s="50" t="n">
        <v>35000</v>
      </c>
      <c r="D32" s="86" t="n">
        <v>9.25</v>
      </c>
      <c r="E32" s="89" t="n">
        <v>35796</v>
      </c>
      <c r="F32" s="50" t="n">
        <f aca="false">C32*365*D32</f>
        <v>118168750</v>
      </c>
    </row>
    <row r="33" customFormat="false" ht="12.75" hidden="false" customHeight="false" outlineLevel="0" collapsed="false">
      <c r="A33" s="0" t="s">
        <v>21</v>
      </c>
      <c r="B33" s="0" t="s">
        <v>1842</v>
      </c>
      <c r="C33" s="50" t="n">
        <v>35000</v>
      </c>
      <c r="D33" s="86" t="n">
        <v>9.25</v>
      </c>
      <c r="E33" s="89" t="n">
        <v>35796</v>
      </c>
      <c r="F33" s="50" t="n">
        <f aca="false">C33*365*D33</f>
        <v>118168750</v>
      </c>
    </row>
    <row r="34" customFormat="false" ht="12.75" hidden="false" customHeight="false" outlineLevel="0" collapsed="false">
      <c r="A34" s="0" t="s">
        <v>28</v>
      </c>
      <c r="B34" s="0" t="s">
        <v>1843</v>
      </c>
      <c r="C34" s="50" t="n">
        <v>35000</v>
      </c>
      <c r="D34" s="86" t="n">
        <v>9.25</v>
      </c>
      <c r="E34" s="89" t="n">
        <v>35796</v>
      </c>
      <c r="F34" s="50" t="n">
        <f aca="false">C34*365*D34</f>
        <v>118168750</v>
      </c>
    </row>
    <row r="35" customFormat="false" ht="12.75" hidden="false" customHeight="false" outlineLevel="0" collapsed="false">
      <c r="A35" s="51" t="s">
        <v>599</v>
      </c>
      <c r="B35" s="0" t="s">
        <v>1844</v>
      </c>
      <c r="C35" s="50" t="n">
        <v>55000</v>
      </c>
      <c r="D35" s="86" t="n">
        <v>5</v>
      </c>
      <c r="E35" s="89" t="n">
        <v>35977</v>
      </c>
      <c r="F35" s="50" t="n">
        <f aca="false">C35*365*D35</f>
        <v>100375000</v>
      </c>
    </row>
    <row r="36" customFormat="false" ht="12.75" hidden="false" customHeight="false" outlineLevel="0" collapsed="false">
      <c r="A36" s="51" t="s">
        <v>552</v>
      </c>
      <c r="B36" s="0" t="s">
        <v>1845</v>
      </c>
      <c r="C36" s="50" t="n">
        <v>100000</v>
      </c>
      <c r="D36" s="86" t="n">
        <v>10</v>
      </c>
      <c r="E36" s="89" t="n">
        <v>36100</v>
      </c>
      <c r="F36" s="50" t="n">
        <f aca="false">C36*365*D36</f>
        <v>365000000</v>
      </c>
    </row>
    <row r="37" customFormat="false" ht="12.75" hidden="false" customHeight="false" outlineLevel="0" collapsed="false">
      <c r="A37" s="0" t="s">
        <v>815</v>
      </c>
      <c r="B37" s="0" t="s">
        <v>833</v>
      </c>
      <c r="C37" s="50" t="n">
        <v>30000</v>
      </c>
      <c r="D37" s="86" t="n">
        <v>10</v>
      </c>
      <c r="E37" s="89" t="n">
        <v>36100</v>
      </c>
      <c r="F37" s="50" t="n">
        <f aca="false">C37*365*D37</f>
        <v>109500000</v>
      </c>
    </row>
    <row r="38" customFormat="false" ht="12.75" hidden="false" customHeight="false" outlineLevel="0" collapsed="false">
      <c r="A38" s="0" t="s">
        <v>575</v>
      </c>
      <c r="B38" s="0" t="s">
        <v>1846</v>
      </c>
      <c r="C38" s="50" t="n">
        <v>30000</v>
      </c>
      <c r="D38" s="86" t="n">
        <v>10</v>
      </c>
      <c r="E38" s="89" t="n">
        <v>36100</v>
      </c>
      <c r="F38" s="50" t="n">
        <f aca="false">C38*365*D38</f>
        <v>109500000</v>
      </c>
    </row>
    <row r="39" customFormat="false" ht="12.75" hidden="false" customHeight="false" outlineLevel="0" collapsed="false">
      <c r="A39" s="0" t="s">
        <v>1834</v>
      </c>
      <c r="B39" s="0" t="s">
        <v>1847</v>
      </c>
      <c r="C39" s="50" t="n">
        <v>15000</v>
      </c>
      <c r="D39" s="86" t="n">
        <v>10</v>
      </c>
      <c r="E39" s="89" t="n">
        <v>36100</v>
      </c>
      <c r="F39" s="50" t="n">
        <f aca="false">C39*365*D39</f>
        <v>54750000</v>
      </c>
    </row>
    <row r="40" customFormat="false" ht="12.75" hidden="false" customHeight="false" outlineLevel="0" collapsed="false">
      <c r="A40" s="0" t="s">
        <v>897</v>
      </c>
      <c r="B40" s="0" t="s">
        <v>1848</v>
      </c>
      <c r="C40" s="50" t="n">
        <v>15000</v>
      </c>
      <c r="D40" s="86" t="n">
        <v>10</v>
      </c>
      <c r="E40" s="89" t="n">
        <v>36100</v>
      </c>
      <c r="F40" s="50" t="n">
        <f aca="false">C40*365*D40</f>
        <v>54750000</v>
      </c>
    </row>
    <row r="41" customFormat="false" ht="12.75" hidden="false" customHeight="false" outlineLevel="0" collapsed="false">
      <c r="A41" s="0" t="s">
        <v>1849</v>
      </c>
      <c r="B41" s="0" t="s">
        <v>1850</v>
      </c>
      <c r="C41" s="50" t="n">
        <v>55000</v>
      </c>
      <c r="D41" s="86" t="n">
        <v>10</v>
      </c>
      <c r="E41" s="89" t="n">
        <v>36100</v>
      </c>
      <c r="F41" s="50" t="n">
        <f aca="false">C41*365*D41</f>
        <v>200750000</v>
      </c>
    </row>
    <row r="42" customFormat="false" ht="12.75" hidden="false" customHeight="false" outlineLevel="0" collapsed="false">
      <c r="A42" s="0" t="s">
        <v>1849</v>
      </c>
      <c r="B42" s="0" t="s">
        <v>1851</v>
      </c>
      <c r="C42" s="50" t="n">
        <v>75000</v>
      </c>
      <c r="D42" s="86" t="n">
        <v>10</v>
      </c>
      <c r="E42" s="89" t="n">
        <v>36100</v>
      </c>
      <c r="F42" s="50" t="n">
        <f aca="false">C42*365*D42</f>
        <v>273750000</v>
      </c>
    </row>
    <row r="43" customFormat="false" ht="12.75" hidden="false" customHeight="false" outlineLevel="0" collapsed="false">
      <c r="A43" s="0" t="s">
        <v>154</v>
      </c>
      <c r="B43" s="0" t="s">
        <v>977</v>
      </c>
      <c r="C43" s="50" t="n">
        <v>15000</v>
      </c>
      <c r="D43" s="86" t="n">
        <v>10</v>
      </c>
      <c r="E43" s="89" t="n">
        <v>36100</v>
      </c>
      <c r="F43" s="50" t="n">
        <f aca="false">C43*365*D43</f>
        <v>54750000</v>
      </c>
    </row>
    <row r="44" customFormat="false" ht="12.75" hidden="false" customHeight="false" outlineLevel="0" collapsed="false">
      <c r="A44" s="0" t="s">
        <v>1852</v>
      </c>
      <c r="B44" s="0" t="s">
        <v>1853</v>
      </c>
      <c r="C44" s="50" t="n">
        <v>30000</v>
      </c>
      <c r="D44" s="86" t="n">
        <v>20</v>
      </c>
      <c r="E44" s="89" t="n">
        <v>36100</v>
      </c>
      <c r="F44" s="50" t="n">
        <f aca="false">C44*365*D44</f>
        <v>219000000</v>
      </c>
    </row>
    <row r="45" customFormat="false" ht="12.75" hidden="false" customHeight="false" outlineLevel="0" collapsed="false">
      <c r="A45" s="0" t="s">
        <v>154</v>
      </c>
      <c r="B45" s="0" t="s">
        <v>1854</v>
      </c>
      <c r="C45" s="50" t="n">
        <v>50000</v>
      </c>
      <c r="D45" s="86" t="n">
        <v>3</v>
      </c>
      <c r="E45" s="89" t="n">
        <v>35855</v>
      </c>
      <c r="F45" s="50" t="n">
        <f aca="false">C45*365*D45</f>
        <v>54750000</v>
      </c>
    </row>
    <row r="46" customFormat="false" ht="12.75" hidden="false" customHeight="false" outlineLevel="0" collapsed="false">
      <c r="C46" s="50" t="n">
        <f aca="false">SUM(C31:C45)</f>
        <v>610000</v>
      </c>
      <c r="D46" s="86" t="n">
        <f aca="false">F46/C46/365</f>
        <v>9.29508196721312</v>
      </c>
      <c r="F46" s="50" t="n">
        <f aca="false">SUM(F31:F45)</f>
        <v>2069550000</v>
      </c>
    </row>
    <row r="48" customFormat="false" ht="12.75" hidden="false" customHeight="false" outlineLevel="0" collapsed="false">
      <c r="A48" s="42" t="s">
        <v>1855</v>
      </c>
    </row>
    <row r="49" customFormat="false" ht="12.75" hidden="false" customHeight="false" outlineLevel="0" collapsed="false">
      <c r="A49" s="0" t="s">
        <v>575</v>
      </c>
      <c r="B49" s="0" t="s">
        <v>1846</v>
      </c>
      <c r="C49" s="50" t="n">
        <v>20000</v>
      </c>
      <c r="D49" s="86" t="n">
        <v>10</v>
      </c>
      <c r="E49" s="89" t="n">
        <v>36465</v>
      </c>
      <c r="F49" s="50" t="n">
        <f aca="false">C49*365*D49</f>
        <v>73000000</v>
      </c>
    </row>
    <row r="50" customFormat="false" ht="12.75" hidden="false" customHeight="false" outlineLevel="0" collapsed="false">
      <c r="F50" s="90" t="n">
        <f aca="false">F49</f>
        <v>73000000</v>
      </c>
    </row>
    <row r="52" customFormat="false" ht="12.75" hidden="false" customHeight="false" outlineLevel="0" collapsed="false">
      <c r="A52" s="0" t="s">
        <v>1856</v>
      </c>
      <c r="F52" s="91" t="n">
        <f aca="false">(F18+F21+F22+F23+F31+F32+F33+F34+F44)/(F15+F28+F46+F50)</f>
        <v>0.471912903277874</v>
      </c>
    </row>
  </sheetData>
  <printOptions headings="false" gridLines="tru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1" zoomScaleNormal="111" zoomScalePageLayoutView="7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1" zoomScaleNormal="111" zoomScalePageLayoutView="7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7" zoomScaleNormal="47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47" zoomScaleNormal="47" zoomScalePageLayoutView="1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.85"/>
    <col collapsed="false" customWidth="true" hidden="false" outlineLevel="0" max="2" min="2" style="1" width="38.14"/>
    <col collapsed="false" customWidth="true" hidden="false" outlineLevel="0" max="3" min="3" style="1" width="2.28"/>
    <col collapsed="false" customWidth="true" hidden="false" outlineLevel="0" max="4" min="4" style="1" width="36.28"/>
    <col collapsed="false" customWidth="true" hidden="false" outlineLevel="0" max="5" min="5" style="1" width="50.28"/>
    <col collapsed="false" customWidth="true" hidden="false" outlineLevel="0" max="6" min="6" style="1" width="15.56"/>
    <col collapsed="false" customWidth="true" hidden="false" outlineLevel="0" max="7" min="7" style="1" width="13.85"/>
    <col collapsed="false" customWidth="true" hidden="false" outlineLevel="0" max="8" min="8" style="1" width="13.56"/>
    <col collapsed="false" customWidth="true" hidden="false" outlineLevel="0" max="9" min="9" style="1" width="0.85"/>
    <col collapsed="false" customWidth="true" hidden="false" outlineLevel="0" max="10" min="10" style="1" width="12.99"/>
    <col collapsed="false" customWidth="true" hidden="false" outlineLevel="0" max="11" min="11" style="1" width="12.85"/>
    <col collapsed="false" customWidth="true" hidden="false" outlineLevel="0" max="12" min="12" style="1" width="9.85"/>
    <col collapsed="false" customWidth="true" hidden="false" outlineLevel="0" max="13" min="13" style="1" width="8.99"/>
    <col collapsed="false" customWidth="true" hidden="false" outlineLevel="0" max="14" min="14" style="1" width="1.13"/>
    <col collapsed="false" customWidth="true" hidden="false" outlineLevel="0" max="15" min="15" style="1" width="25.13"/>
    <col collapsed="false" customWidth="false" hidden="false" outlineLevel="0" max="16" min="16" style="1" width="9.14"/>
    <col collapsed="false" customWidth="true" hidden="false" outlineLevel="0" max="17" min="17" style="1" width="13.14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E1" s="3" t="n">
        <f aca="true">NOW()</f>
        <v>45926.9648315287</v>
      </c>
      <c r="G1" s="1" t="s">
        <v>1</v>
      </c>
    </row>
    <row r="2" customFormat="false" ht="18" hidden="false" customHeight="false" outlineLevel="0" collapsed="false">
      <c r="A2" s="2" t="s">
        <v>2</v>
      </c>
    </row>
    <row r="3" customFormat="false" ht="15.75" hidden="false" customHeight="false" outlineLevel="0" collapsed="false">
      <c r="A3" s="4"/>
      <c r="M3" s="5" t="s">
        <v>3</v>
      </c>
    </row>
    <row r="4" customFormat="false" ht="15.75" hidden="false" customHeight="false" outlineLevel="0" collapsed="false">
      <c r="A4" s="4"/>
      <c r="F4" s="5" t="s">
        <v>4</v>
      </c>
      <c r="G4" s="5" t="s">
        <v>5</v>
      </c>
      <c r="J4" s="5" t="s">
        <v>6</v>
      </c>
      <c r="M4" s="5" t="s">
        <v>7</v>
      </c>
      <c r="O4" s="5" t="s">
        <v>8</v>
      </c>
    </row>
    <row r="5" customFormat="false" ht="15.75" hidden="false" customHeight="false" outlineLevel="0" collapsed="false">
      <c r="A5" s="4"/>
      <c r="B5" s="6" t="s">
        <v>9</v>
      </c>
      <c r="C5" s="6"/>
      <c r="D5" s="6" t="s">
        <v>3</v>
      </c>
      <c r="E5" s="6" t="s">
        <v>10</v>
      </c>
      <c r="F5" s="6" t="s">
        <v>11</v>
      </c>
      <c r="G5" s="6" t="s">
        <v>12</v>
      </c>
      <c r="H5" s="6" t="s">
        <v>13</v>
      </c>
      <c r="I5" s="6"/>
      <c r="J5" s="6" t="s">
        <v>14</v>
      </c>
      <c r="K5" s="5" t="s">
        <v>15</v>
      </c>
      <c r="L5" s="5" t="s">
        <v>16</v>
      </c>
      <c r="M5" s="6" t="s">
        <v>17</v>
      </c>
      <c r="O5" s="5" t="s">
        <v>3</v>
      </c>
      <c r="P5" s="5" t="s">
        <v>18</v>
      </c>
      <c r="Q5" s="5" t="s">
        <v>19</v>
      </c>
    </row>
    <row r="7" customFormat="false" ht="15.75" hidden="false" customHeight="false" outlineLevel="0" collapsed="false">
      <c r="A7" s="4" t="s">
        <v>20</v>
      </c>
      <c r="F7" s="7"/>
      <c r="G7" s="8"/>
      <c r="J7" s="7"/>
      <c r="M7" s="9"/>
    </row>
    <row r="8" customFormat="false" ht="15" hidden="false" customHeight="false" outlineLevel="0" collapsed="false">
      <c r="B8" s="1" t="s">
        <v>21</v>
      </c>
      <c r="E8" s="1" t="s">
        <v>22</v>
      </c>
      <c r="F8" s="7" t="n">
        <v>35000</v>
      </c>
      <c r="G8" s="10" t="n">
        <v>35370</v>
      </c>
      <c r="H8" s="11" t="s">
        <v>23</v>
      </c>
      <c r="J8" s="7" t="n">
        <v>15000</v>
      </c>
      <c r="K8" s="12" t="s">
        <v>24</v>
      </c>
      <c r="L8" s="12"/>
      <c r="M8" s="9" t="n">
        <v>10</v>
      </c>
    </row>
    <row r="9" customFormat="false" ht="15" hidden="false" customHeight="false" outlineLevel="0" collapsed="false">
      <c r="B9" s="1" t="s">
        <v>25</v>
      </c>
      <c r="E9" s="1" t="s">
        <v>26</v>
      </c>
      <c r="F9" s="7" t="n">
        <v>25000</v>
      </c>
      <c r="G9" s="10" t="n">
        <v>35735</v>
      </c>
      <c r="H9" s="11" t="s">
        <v>23</v>
      </c>
      <c r="J9" s="7" t="n">
        <v>25000</v>
      </c>
      <c r="K9" s="1" t="s">
        <v>27</v>
      </c>
      <c r="M9" s="9" t="n">
        <v>10</v>
      </c>
      <c r="O9" s="13" t="n">
        <v>10600000</v>
      </c>
      <c r="Q9" s="1" t="n">
        <v>1300</v>
      </c>
    </row>
    <row r="10" customFormat="false" ht="15" hidden="false" customHeight="false" outlineLevel="0" collapsed="false">
      <c r="B10" s="1" t="s">
        <v>28</v>
      </c>
      <c r="D10" s="1" t="s">
        <v>29</v>
      </c>
      <c r="E10" s="1" t="s">
        <v>30</v>
      </c>
      <c r="F10" s="7" t="n">
        <v>21344</v>
      </c>
      <c r="G10" s="10" t="n">
        <v>35735</v>
      </c>
      <c r="H10" s="11" t="s">
        <v>23</v>
      </c>
      <c r="J10" s="7"/>
      <c r="K10" s="1" t="s">
        <v>31</v>
      </c>
      <c r="M10" s="9"/>
      <c r="O10" s="13" t="n">
        <v>51620</v>
      </c>
    </row>
    <row r="11" customFormat="false" ht="15" hidden="false" customHeight="false" outlineLevel="0" collapsed="false">
      <c r="B11" s="1" t="s">
        <v>32</v>
      </c>
      <c r="D11" s="1" t="s">
        <v>33</v>
      </c>
      <c r="E11" s="1" t="s">
        <v>34</v>
      </c>
      <c r="F11" s="7" t="n">
        <v>35000</v>
      </c>
      <c r="G11" s="10" t="n">
        <v>35735</v>
      </c>
      <c r="H11" s="11" t="s">
        <v>23</v>
      </c>
      <c r="J11" s="7"/>
      <c r="K11" s="1" t="s">
        <v>35</v>
      </c>
      <c r="M11" s="9" t="n">
        <v>15</v>
      </c>
      <c r="O11" s="13" t="n">
        <v>9800000</v>
      </c>
    </row>
    <row r="12" customFormat="false" ht="15" hidden="false" customHeight="false" outlineLevel="0" collapsed="false">
      <c r="B12" s="1" t="s">
        <v>36</v>
      </c>
      <c r="E12" s="1" t="s">
        <v>37</v>
      </c>
      <c r="F12" s="7" t="n">
        <v>52000</v>
      </c>
      <c r="G12" s="14" t="n">
        <v>35735</v>
      </c>
      <c r="H12" s="15" t="s">
        <v>23</v>
      </c>
      <c r="J12" s="7"/>
      <c r="K12" s="1" t="s">
        <v>38</v>
      </c>
      <c r="M12" s="9"/>
    </row>
    <row r="13" customFormat="false" ht="15" hidden="false" customHeight="false" outlineLevel="0" collapsed="false">
      <c r="B13" s="1" t="s">
        <v>39</v>
      </c>
      <c r="D13" s="1" t="s">
        <v>40</v>
      </c>
      <c r="E13" s="1" t="s">
        <v>41</v>
      </c>
      <c r="F13" s="7" t="n">
        <v>400000</v>
      </c>
      <c r="G13" s="8" t="n">
        <v>36100</v>
      </c>
      <c r="H13" s="1" t="s">
        <v>42</v>
      </c>
      <c r="J13" s="7"/>
      <c r="M13" s="9"/>
      <c r="O13" s="13"/>
    </row>
    <row r="14" customFormat="false" ht="15" hidden="false" customHeight="false" outlineLevel="0" collapsed="false">
      <c r="B14" s="1" t="s">
        <v>21</v>
      </c>
      <c r="D14" s="1" t="s">
        <v>43</v>
      </c>
      <c r="E14" s="1" t="s">
        <v>44</v>
      </c>
      <c r="F14" s="7" t="n">
        <v>30160</v>
      </c>
      <c r="G14" s="10" t="n">
        <v>36100</v>
      </c>
      <c r="H14" s="11" t="s">
        <v>23</v>
      </c>
      <c r="J14" s="7"/>
      <c r="K14" s="1" t="s">
        <v>45</v>
      </c>
      <c r="M14" s="9" t="n">
        <v>10</v>
      </c>
      <c r="O14" s="13" t="n">
        <v>22000000</v>
      </c>
      <c r="Q14" s="1" t="n">
        <v>9500</v>
      </c>
    </row>
    <row r="15" customFormat="false" ht="15" hidden="false" customHeight="false" outlineLevel="0" collapsed="false">
      <c r="B15" s="1" t="s">
        <v>25</v>
      </c>
      <c r="D15" s="1" t="s">
        <v>46</v>
      </c>
      <c r="E15" s="1" t="s">
        <v>26</v>
      </c>
      <c r="F15" s="7" t="n">
        <v>100000</v>
      </c>
      <c r="G15" s="8" t="n">
        <v>36100</v>
      </c>
      <c r="H15" s="1" t="s">
        <v>42</v>
      </c>
      <c r="J15" s="7"/>
      <c r="M15" s="9"/>
      <c r="O15" s="13"/>
    </row>
    <row r="16" customFormat="false" ht="15" hidden="false" customHeight="false" outlineLevel="0" collapsed="false">
      <c r="B16" s="1" t="s">
        <v>28</v>
      </c>
      <c r="D16" s="1" t="s">
        <v>47</v>
      </c>
      <c r="E16" s="1" t="s">
        <v>48</v>
      </c>
      <c r="F16" s="7" t="n">
        <v>90000</v>
      </c>
      <c r="G16" s="10" t="n">
        <v>36100</v>
      </c>
      <c r="H16" s="11" t="s">
        <v>23</v>
      </c>
      <c r="J16" s="7"/>
      <c r="K16" s="1" t="s">
        <v>49</v>
      </c>
      <c r="M16" s="9"/>
      <c r="O16" s="13" t="n">
        <v>25900000</v>
      </c>
      <c r="P16" s="1" t="n">
        <v>8</v>
      </c>
    </row>
    <row r="17" customFormat="false" ht="15" hidden="false" customHeight="false" outlineLevel="0" collapsed="false">
      <c r="B17" s="1" t="s">
        <v>50</v>
      </c>
      <c r="D17" s="1" t="s">
        <v>51</v>
      </c>
      <c r="E17" s="1" t="s">
        <v>52</v>
      </c>
      <c r="F17" s="7" t="n">
        <v>302290</v>
      </c>
      <c r="G17" s="10" t="n">
        <v>36100</v>
      </c>
      <c r="H17" s="11" t="s">
        <v>23</v>
      </c>
      <c r="J17" s="7"/>
      <c r="K17" s="1" t="s">
        <v>53</v>
      </c>
      <c r="M17" s="9"/>
      <c r="O17" s="13" t="n">
        <v>31000000</v>
      </c>
      <c r="Q17" s="1" t="n">
        <v>17070</v>
      </c>
      <c r="R17" s="1" t="s">
        <v>54</v>
      </c>
    </row>
    <row r="18" customFormat="false" ht="15" hidden="false" customHeight="false" outlineLevel="0" collapsed="false">
      <c r="B18" s="1" t="s">
        <v>55</v>
      </c>
      <c r="D18" s="1" t="s">
        <v>56</v>
      </c>
      <c r="F18" s="7"/>
      <c r="G18" s="14" t="n">
        <v>36192</v>
      </c>
      <c r="H18" s="15" t="s">
        <v>23</v>
      </c>
      <c r="J18" s="7"/>
      <c r="K18" s="1" t="s">
        <v>57</v>
      </c>
      <c r="M18" s="9"/>
      <c r="O18" s="13" t="s">
        <v>58</v>
      </c>
    </row>
    <row r="19" customFormat="false" ht="15" hidden="false" customHeight="false" outlineLevel="0" collapsed="false">
      <c r="B19" s="1" t="s">
        <v>59</v>
      </c>
      <c r="D19" s="1" t="s">
        <v>60</v>
      </c>
      <c r="E19" s="1" t="s">
        <v>61</v>
      </c>
      <c r="F19" s="7" t="n">
        <v>33000</v>
      </c>
      <c r="G19" s="14" t="n">
        <v>36220</v>
      </c>
      <c r="H19" s="15" t="s">
        <v>23</v>
      </c>
      <c r="J19" s="7"/>
      <c r="K19" s="1" t="s">
        <v>62</v>
      </c>
      <c r="M19" s="9"/>
      <c r="O19" s="13" t="n">
        <v>5000000</v>
      </c>
      <c r="P19" s="1" t="n">
        <v>2</v>
      </c>
      <c r="Q19" s="1" t="n">
        <v>850</v>
      </c>
    </row>
    <row r="20" customFormat="false" ht="15" hidden="false" customHeight="false" outlineLevel="0" collapsed="false">
      <c r="B20" s="1" t="s">
        <v>63</v>
      </c>
      <c r="D20" s="1" t="s">
        <v>64</v>
      </c>
      <c r="E20" s="1" t="s">
        <v>65</v>
      </c>
      <c r="F20" s="7" t="n">
        <v>178000</v>
      </c>
      <c r="G20" s="14" t="n">
        <v>36220</v>
      </c>
      <c r="H20" s="15" t="s">
        <v>23</v>
      </c>
      <c r="J20" s="7" t="n">
        <v>30000</v>
      </c>
      <c r="K20" s="1" t="s">
        <v>66</v>
      </c>
      <c r="M20" s="9" t="s">
        <v>67</v>
      </c>
      <c r="O20" s="13" t="n">
        <v>270000000</v>
      </c>
      <c r="P20" s="1" t="n">
        <v>243</v>
      </c>
    </row>
    <row r="21" customFormat="false" ht="15" hidden="false" customHeight="false" outlineLevel="0" collapsed="false">
      <c r="B21" s="1" t="s">
        <v>68</v>
      </c>
      <c r="D21" s="1" t="s">
        <v>69</v>
      </c>
      <c r="E21" s="1" t="s">
        <v>70</v>
      </c>
      <c r="F21" s="7" t="n">
        <v>150000</v>
      </c>
      <c r="G21" s="14" t="n">
        <v>36465</v>
      </c>
      <c r="H21" s="15" t="s">
        <v>23</v>
      </c>
      <c r="J21" s="7"/>
      <c r="K21" s="1" t="s">
        <v>71</v>
      </c>
      <c r="M21" s="9" t="n">
        <v>30</v>
      </c>
      <c r="O21" s="13" t="n">
        <v>75700000</v>
      </c>
    </row>
    <row r="22" customFormat="false" ht="15" hidden="false" customHeight="false" outlineLevel="0" collapsed="false">
      <c r="B22" s="1" t="s">
        <v>72</v>
      </c>
      <c r="D22" s="1" t="s">
        <v>73</v>
      </c>
      <c r="E22" s="1" t="s">
        <v>74</v>
      </c>
      <c r="F22" s="7" t="n">
        <v>500000</v>
      </c>
      <c r="G22" s="8" t="n">
        <v>36465</v>
      </c>
      <c r="H22" s="1" t="s">
        <v>42</v>
      </c>
      <c r="J22" s="7"/>
      <c r="K22" s="1" t="s">
        <v>75</v>
      </c>
      <c r="M22" s="9"/>
      <c r="O22" s="13"/>
    </row>
    <row r="23" customFormat="false" ht="15" hidden="false" customHeight="false" outlineLevel="0" collapsed="false">
      <c r="B23" s="1" t="s">
        <v>25</v>
      </c>
      <c r="D23" s="1" t="s">
        <v>76</v>
      </c>
      <c r="E23" s="1" t="s">
        <v>26</v>
      </c>
      <c r="F23" s="7" t="n">
        <v>400000</v>
      </c>
      <c r="G23" s="8" t="n">
        <v>36465</v>
      </c>
      <c r="H23" s="1" t="s">
        <v>42</v>
      </c>
      <c r="J23" s="7"/>
      <c r="M23" s="9"/>
    </row>
    <row r="24" customFormat="false" ht="15" hidden="false" customHeight="false" outlineLevel="0" collapsed="false">
      <c r="B24" s="1" t="s">
        <v>25</v>
      </c>
      <c r="D24" s="1" t="s">
        <v>77</v>
      </c>
      <c r="E24" s="1" t="s">
        <v>78</v>
      </c>
      <c r="F24" s="7" t="n">
        <v>60919</v>
      </c>
      <c r="G24" s="14" t="n">
        <v>36465</v>
      </c>
      <c r="H24" s="15" t="s">
        <v>23</v>
      </c>
      <c r="J24" s="7"/>
      <c r="K24" s="1" t="s">
        <v>79</v>
      </c>
      <c r="M24" s="9"/>
      <c r="O24" s="13" t="n">
        <v>223600</v>
      </c>
    </row>
    <row r="25" customFormat="false" ht="15" hidden="false" customHeight="false" outlineLevel="0" collapsed="false">
      <c r="B25" s="1" t="s">
        <v>63</v>
      </c>
      <c r="D25" s="1" t="s">
        <v>80</v>
      </c>
      <c r="E25" s="1" t="s">
        <v>81</v>
      </c>
      <c r="F25" s="7" t="n">
        <v>350000</v>
      </c>
      <c r="G25" s="8" t="n">
        <v>36465</v>
      </c>
      <c r="H25" s="1" t="s">
        <v>42</v>
      </c>
      <c r="J25" s="7"/>
      <c r="K25" s="1" t="s">
        <v>82</v>
      </c>
      <c r="M25" s="9"/>
      <c r="O25" s="13"/>
    </row>
    <row r="26" customFormat="false" ht="15" hidden="false" customHeight="false" outlineLevel="0" collapsed="false">
      <c r="B26" s="1" t="s">
        <v>83</v>
      </c>
      <c r="D26" s="1" t="s">
        <v>84</v>
      </c>
      <c r="E26" s="1" t="s">
        <v>85</v>
      </c>
      <c r="F26" s="7" t="n">
        <v>250000</v>
      </c>
      <c r="G26" s="8" t="n">
        <v>36465</v>
      </c>
      <c r="H26" s="1" t="s">
        <v>42</v>
      </c>
      <c r="J26" s="7"/>
      <c r="K26" s="1" t="s">
        <v>86</v>
      </c>
      <c r="M26" s="9"/>
      <c r="O26" s="13"/>
    </row>
    <row r="27" customFormat="false" ht="15" hidden="false" customHeight="false" outlineLevel="0" collapsed="false">
      <c r="B27" s="1" t="s">
        <v>28</v>
      </c>
      <c r="D27" s="1" t="s">
        <v>87</v>
      </c>
      <c r="E27" s="1" t="s">
        <v>26</v>
      </c>
      <c r="F27" s="7" t="n">
        <v>250000</v>
      </c>
      <c r="G27" s="8" t="n">
        <v>36465</v>
      </c>
      <c r="H27" s="1" t="s">
        <v>42</v>
      </c>
      <c r="J27" s="7"/>
      <c r="M27" s="9"/>
    </row>
    <row r="28" customFormat="false" ht="15" hidden="false" customHeight="false" outlineLevel="0" collapsed="false">
      <c r="B28" s="1" t="s">
        <v>28</v>
      </c>
      <c r="D28" s="1" t="s">
        <v>88</v>
      </c>
      <c r="E28" s="1" t="s">
        <v>89</v>
      </c>
      <c r="F28" s="7" t="n">
        <v>500000</v>
      </c>
      <c r="G28" s="8" t="n">
        <v>36465</v>
      </c>
      <c r="H28" s="1" t="s">
        <v>42</v>
      </c>
      <c r="J28" s="7"/>
      <c r="M28" s="9"/>
      <c r="O28" s="13"/>
    </row>
    <row r="29" customFormat="false" ht="15" hidden="false" customHeight="false" outlineLevel="0" collapsed="false">
      <c r="B29" s="1" t="s">
        <v>90</v>
      </c>
      <c r="D29" s="1" t="s">
        <v>91</v>
      </c>
      <c r="E29" s="1" t="s">
        <v>92</v>
      </c>
      <c r="F29" s="7" t="n">
        <v>60000</v>
      </c>
      <c r="G29" s="14" t="n">
        <v>36495</v>
      </c>
      <c r="H29" s="15" t="s">
        <v>23</v>
      </c>
      <c r="J29" s="7"/>
      <c r="K29" s="1" t="s">
        <v>93</v>
      </c>
      <c r="M29" s="9"/>
      <c r="O29" s="13" t="n">
        <v>103726000</v>
      </c>
    </row>
    <row r="30" customFormat="false" ht="15" hidden="false" customHeight="false" outlineLevel="0" collapsed="false">
      <c r="B30" s="1" t="s">
        <v>90</v>
      </c>
      <c r="D30" s="1" t="s">
        <v>94</v>
      </c>
      <c r="E30" s="1" t="s">
        <v>95</v>
      </c>
      <c r="F30" s="7" t="n">
        <v>360000</v>
      </c>
      <c r="G30" s="14" t="n">
        <v>36495</v>
      </c>
      <c r="H30" s="15" t="s">
        <v>23</v>
      </c>
      <c r="J30" s="7"/>
      <c r="K30" s="1" t="s">
        <v>96</v>
      </c>
      <c r="M30" s="9"/>
      <c r="O30" s="13" t="n">
        <v>79217000</v>
      </c>
      <c r="P30" s="1" t="n">
        <v>454</v>
      </c>
      <c r="Q30" s="1" t="n">
        <v>31160</v>
      </c>
    </row>
    <row r="31" customFormat="false" ht="15" hidden="false" customHeight="false" outlineLevel="0" collapsed="false">
      <c r="B31" s="1" t="s">
        <v>59</v>
      </c>
      <c r="D31" s="1" t="s">
        <v>97</v>
      </c>
      <c r="E31" s="1" t="s">
        <v>98</v>
      </c>
      <c r="F31" s="7" t="n">
        <v>46000</v>
      </c>
      <c r="G31" s="14" t="n">
        <v>36617</v>
      </c>
      <c r="H31" s="15" t="s">
        <v>23</v>
      </c>
      <c r="J31" s="7"/>
      <c r="K31" s="1" t="s">
        <v>99</v>
      </c>
      <c r="M31" s="9"/>
      <c r="O31" s="13" t="n">
        <v>13900000</v>
      </c>
      <c r="P31" s="1" t="n">
        <v>17</v>
      </c>
    </row>
    <row r="32" customFormat="false" ht="15" hidden="false" customHeight="false" outlineLevel="0" collapsed="false">
      <c r="B32" s="1" t="s">
        <v>50</v>
      </c>
      <c r="D32" s="1" t="s">
        <v>100</v>
      </c>
      <c r="E32" s="1" t="s">
        <v>101</v>
      </c>
      <c r="F32" s="7" t="n">
        <v>200000</v>
      </c>
      <c r="G32" s="16" t="n">
        <v>36678</v>
      </c>
      <c r="H32" s="17" t="s">
        <v>102</v>
      </c>
      <c r="J32" s="7"/>
      <c r="K32" s="1" t="s">
        <v>103</v>
      </c>
      <c r="M32" s="9"/>
      <c r="O32" s="13" t="n">
        <v>13000000</v>
      </c>
      <c r="P32" s="1" t="n">
        <v>14</v>
      </c>
    </row>
    <row r="33" customFormat="false" ht="15" hidden="false" customHeight="false" outlineLevel="0" collapsed="false">
      <c r="B33" s="1" t="s">
        <v>104</v>
      </c>
      <c r="D33" s="1" t="s">
        <v>105</v>
      </c>
      <c r="E33" s="1" t="s">
        <v>106</v>
      </c>
      <c r="F33" s="7" t="n">
        <v>100000</v>
      </c>
      <c r="G33" s="16" t="n">
        <v>36708</v>
      </c>
      <c r="H33" s="17" t="s">
        <v>102</v>
      </c>
      <c r="J33" s="7"/>
      <c r="M33" s="9"/>
      <c r="O33" s="13"/>
    </row>
    <row r="34" customFormat="false" ht="15" hidden="false" customHeight="false" outlineLevel="0" collapsed="false">
      <c r="B34" s="1" t="s">
        <v>59</v>
      </c>
      <c r="D34" s="1" t="s">
        <v>107</v>
      </c>
      <c r="E34" s="1" t="s">
        <v>98</v>
      </c>
      <c r="F34" s="7" t="n">
        <v>146000</v>
      </c>
      <c r="G34" s="14" t="n">
        <v>36739</v>
      </c>
      <c r="H34" s="15" t="s">
        <v>23</v>
      </c>
      <c r="J34" s="7"/>
      <c r="M34" s="9"/>
      <c r="O34" s="13"/>
    </row>
    <row r="35" customFormat="false" ht="15" hidden="false" customHeight="false" outlineLevel="0" collapsed="false">
      <c r="B35" s="1" t="s">
        <v>28</v>
      </c>
      <c r="D35" s="1" t="s">
        <v>108</v>
      </c>
      <c r="E35" s="1" t="s">
        <v>109</v>
      </c>
      <c r="F35" s="7" t="n">
        <v>15000</v>
      </c>
      <c r="G35" s="16" t="n">
        <v>36739</v>
      </c>
      <c r="H35" s="17" t="s">
        <v>110</v>
      </c>
      <c r="J35" s="7"/>
      <c r="K35" s="1" t="s">
        <v>111</v>
      </c>
      <c r="L35" s="18"/>
      <c r="M35" s="9"/>
      <c r="O35" s="13" t="n">
        <v>3000000</v>
      </c>
    </row>
    <row r="36" customFormat="false" ht="15" hidden="false" customHeight="false" outlineLevel="0" collapsed="false">
      <c r="B36" s="1" t="s">
        <v>90</v>
      </c>
      <c r="D36" s="1" t="s">
        <v>112</v>
      </c>
      <c r="F36" s="7" t="n">
        <v>160000</v>
      </c>
      <c r="G36" s="14" t="n">
        <v>36770</v>
      </c>
      <c r="H36" s="15" t="s">
        <v>23</v>
      </c>
      <c r="J36" s="7"/>
      <c r="K36" s="1" t="s">
        <v>113</v>
      </c>
      <c r="M36" s="9"/>
      <c r="O36" s="13" t="n">
        <v>2000000</v>
      </c>
      <c r="P36" s="1" t="n">
        <v>1</v>
      </c>
    </row>
    <row r="37" customFormat="false" ht="15" hidden="false" customHeight="false" outlineLevel="0" collapsed="false">
      <c r="B37" s="1" t="s">
        <v>114</v>
      </c>
      <c r="D37" s="1" t="s">
        <v>115</v>
      </c>
      <c r="E37" s="1" t="s">
        <v>116</v>
      </c>
      <c r="F37" s="7" t="n">
        <v>120000</v>
      </c>
      <c r="G37" s="16" t="n">
        <v>36770</v>
      </c>
      <c r="H37" s="17" t="s">
        <v>23</v>
      </c>
      <c r="J37" s="7" t="s">
        <v>117</v>
      </c>
      <c r="K37" s="1" t="s">
        <v>118</v>
      </c>
      <c r="M37" s="9"/>
      <c r="O37" s="13" t="n">
        <v>5700000</v>
      </c>
    </row>
    <row r="38" customFormat="false" ht="15" hidden="false" customHeight="false" outlineLevel="0" collapsed="false">
      <c r="B38" s="1" t="s">
        <v>59</v>
      </c>
      <c r="D38" s="1" t="s">
        <v>119</v>
      </c>
      <c r="F38" s="7" t="n">
        <v>110000</v>
      </c>
      <c r="G38" s="14" t="n">
        <v>36800</v>
      </c>
      <c r="H38" s="15" t="s">
        <v>23</v>
      </c>
      <c r="J38" s="7"/>
      <c r="K38" s="1" t="s">
        <v>120</v>
      </c>
      <c r="M38" s="9"/>
      <c r="O38" s="13" t="n">
        <v>4600000</v>
      </c>
      <c r="P38" s="1" t="n">
        <v>1</v>
      </c>
    </row>
    <row r="39" customFormat="false" ht="15" hidden="false" customHeight="false" outlineLevel="0" collapsed="false">
      <c r="B39" s="1" t="s">
        <v>121</v>
      </c>
      <c r="D39" s="1" t="s">
        <v>122</v>
      </c>
      <c r="E39" s="1" t="s">
        <v>123</v>
      </c>
      <c r="F39" s="7" t="n">
        <v>200000</v>
      </c>
      <c r="G39" s="8" t="n">
        <v>36831</v>
      </c>
      <c r="H39" s="1" t="s">
        <v>42</v>
      </c>
      <c r="J39" s="7"/>
      <c r="M39" s="9"/>
      <c r="O39" s="13" t="n">
        <v>45000000</v>
      </c>
    </row>
    <row r="40" customFormat="false" ht="15" hidden="false" customHeight="false" outlineLevel="0" collapsed="false">
      <c r="B40" s="1" t="s">
        <v>124</v>
      </c>
      <c r="D40" s="1" t="s">
        <v>125</v>
      </c>
      <c r="E40" s="1" t="s">
        <v>126</v>
      </c>
      <c r="F40" s="7"/>
      <c r="G40" s="8" t="n">
        <v>36831</v>
      </c>
      <c r="H40" s="1" t="s">
        <v>42</v>
      </c>
      <c r="J40" s="7"/>
      <c r="K40" s="1" t="s">
        <v>127</v>
      </c>
      <c r="M40" s="9" t="n">
        <v>20</v>
      </c>
      <c r="O40" s="13" t="n">
        <v>44221000</v>
      </c>
    </row>
    <row r="41" customFormat="false" ht="15" hidden="false" customHeight="false" outlineLevel="0" collapsed="false">
      <c r="B41" s="1" t="s">
        <v>128</v>
      </c>
      <c r="D41" s="1" t="s">
        <v>129</v>
      </c>
      <c r="E41" s="1" t="s">
        <v>130</v>
      </c>
      <c r="F41" s="7" t="n">
        <v>35000</v>
      </c>
      <c r="G41" s="16" t="n">
        <v>36831</v>
      </c>
      <c r="H41" s="17" t="s">
        <v>102</v>
      </c>
      <c r="J41" s="7"/>
      <c r="M41" s="9"/>
      <c r="O41" s="13"/>
    </row>
    <row r="42" customFormat="false" ht="15" hidden="false" customHeight="false" outlineLevel="0" collapsed="false">
      <c r="B42" s="1" t="s">
        <v>90</v>
      </c>
      <c r="D42" s="1" t="s">
        <v>131</v>
      </c>
      <c r="F42" s="7" t="n">
        <v>124000</v>
      </c>
      <c r="G42" s="14" t="n">
        <v>36831</v>
      </c>
      <c r="H42" s="15" t="s">
        <v>23</v>
      </c>
      <c r="J42" s="7"/>
      <c r="M42" s="9"/>
      <c r="O42" s="13"/>
      <c r="P42" s="1" t="n">
        <v>77</v>
      </c>
    </row>
    <row r="43" customFormat="false" ht="15" hidden="false" customHeight="false" outlineLevel="0" collapsed="false">
      <c r="B43" s="1" t="s">
        <v>90</v>
      </c>
      <c r="D43" s="1" t="s">
        <v>132</v>
      </c>
      <c r="E43" s="1" t="s">
        <v>133</v>
      </c>
      <c r="F43" s="7" t="n">
        <v>166000</v>
      </c>
      <c r="G43" s="14" t="n">
        <v>36861</v>
      </c>
      <c r="H43" s="15" t="s">
        <v>23</v>
      </c>
      <c r="J43" s="7"/>
      <c r="M43" s="9"/>
      <c r="O43" s="13"/>
      <c r="P43" s="1" t="n">
        <v>63</v>
      </c>
    </row>
    <row r="44" customFormat="false" ht="15" hidden="false" customHeight="false" outlineLevel="0" collapsed="false">
      <c r="B44" s="1" t="s">
        <v>90</v>
      </c>
      <c r="D44" s="1" t="s">
        <v>134</v>
      </c>
      <c r="E44" s="1" t="s">
        <v>135</v>
      </c>
      <c r="F44" s="7" t="n">
        <v>105002</v>
      </c>
      <c r="G44" s="16" t="n">
        <v>36892</v>
      </c>
      <c r="H44" s="17" t="s">
        <v>136</v>
      </c>
      <c r="J44" s="7"/>
      <c r="K44" s="1" t="s">
        <v>137</v>
      </c>
      <c r="M44" s="9"/>
      <c r="O44" s="13" t="n">
        <v>6000002</v>
      </c>
      <c r="P44" s="1" t="n">
        <v>3</v>
      </c>
    </row>
    <row r="45" customFormat="false" ht="15" hidden="false" customHeight="false" outlineLevel="0" collapsed="false">
      <c r="B45" s="1" t="s">
        <v>90</v>
      </c>
      <c r="D45" s="1" t="s">
        <v>138</v>
      </c>
      <c r="E45" s="1" t="s">
        <v>139</v>
      </c>
      <c r="F45" s="7" t="n">
        <v>360000</v>
      </c>
      <c r="G45" s="8" t="n">
        <v>37561</v>
      </c>
      <c r="H45" s="1" t="s">
        <v>136</v>
      </c>
      <c r="J45" s="7"/>
      <c r="K45" s="1" t="s">
        <v>140</v>
      </c>
      <c r="M45" s="9"/>
      <c r="O45" s="13" t="n">
        <v>134000000</v>
      </c>
      <c r="P45" s="1" t="n">
        <v>24</v>
      </c>
    </row>
    <row r="46" customFormat="false" ht="15" hidden="false" customHeight="false" outlineLevel="0" collapsed="false">
      <c r="B46" s="1" t="s">
        <v>141</v>
      </c>
      <c r="D46" s="1" t="s">
        <v>142</v>
      </c>
      <c r="E46" s="1" t="s">
        <v>143</v>
      </c>
      <c r="F46" s="7" t="n">
        <v>650000</v>
      </c>
      <c r="G46" s="16" t="n">
        <v>36831</v>
      </c>
      <c r="H46" s="17" t="s">
        <v>136</v>
      </c>
      <c r="J46" s="7"/>
      <c r="M46" s="9"/>
      <c r="O46" s="13" t="n">
        <v>106000000</v>
      </c>
      <c r="P46" s="1" t="n">
        <v>60</v>
      </c>
    </row>
    <row r="47" customFormat="false" ht="15" hidden="false" customHeight="false" outlineLevel="0" collapsed="false">
      <c r="B47" s="1" t="s">
        <v>28</v>
      </c>
      <c r="D47" s="1" t="s">
        <v>144</v>
      </c>
      <c r="E47" s="1" t="s">
        <v>145</v>
      </c>
      <c r="F47" s="7" t="n">
        <v>288000</v>
      </c>
      <c r="G47" s="16" t="n">
        <v>36831</v>
      </c>
      <c r="H47" s="17" t="s">
        <v>23</v>
      </c>
      <c r="K47" s="1" t="s">
        <v>146</v>
      </c>
      <c r="L47" s="1" t="s">
        <v>147</v>
      </c>
      <c r="M47" s="9"/>
      <c r="O47" s="13" t="n">
        <v>28000000</v>
      </c>
      <c r="Q47" s="1" t="n">
        <v>13320</v>
      </c>
    </row>
    <row r="48" customFormat="false" ht="15" hidden="false" customHeight="false" outlineLevel="0" collapsed="false">
      <c r="B48" s="1" t="s">
        <v>114</v>
      </c>
      <c r="D48" s="1" t="s">
        <v>148</v>
      </c>
      <c r="E48" s="1" t="s">
        <v>149</v>
      </c>
      <c r="F48" s="7" t="n">
        <v>663000</v>
      </c>
      <c r="G48" s="16" t="n">
        <v>36831</v>
      </c>
      <c r="H48" s="17" t="s">
        <v>110</v>
      </c>
      <c r="J48" s="7"/>
      <c r="M48" s="9"/>
      <c r="O48" s="13"/>
    </row>
    <row r="49" customFormat="false" ht="15" hidden="false" customHeight="false" outlineLevel="0" collapsed="false">
      <c r="B49" s="1" t="s">
        <v>114</v>
      </c>
      <c r="D49" s="1" t="s">
        <v>150</v>
      </c>
      <c r="E49" s="1" t="s">
        <v>151</v>
      </c>
      <c r="F49" s="7" t="n">
        <v>500000</v>
      </c>
      <c r="G49" s="8" t="n">
        <v>36831</v>
      </c>
      <c r="H49" s="1" t="s">
        <v>42</v>
      </c>
      <c r="J49" s="7"/>
      <c r="M49" s="9"/>
      <c r="O49" s="13"/>
    </row>
    <row r="50" customFormat="false" ht="15" hidden="false" customHeight="false" outlineLevel="0" collapsed="false">
      <c r="B50" s="1" t="s">
        <v>50</v>
      </c>
      <c r="D50" s="1" t="s">
        <v>152</v>
      </c>
      <c r="E50" s="1" t="s">
        <v>153</v>
      </c>
      <c r="F50" s="7" t="n">
        <v>55000</v>
      </c>
      <c r="G50" s="16" t="n">
        <v>36831</v>
      </c>
      <c r="H50" s="17" t="s">
        <v>102</v>
      </c>
      <c r="J50" s="7"/>
      <c r="L50" s="18" t="n">
        <v>0.46</v>
      </c>
      <c r="M50" s="9"/>
      <c r="O50" s="13"/>
    </row>
    <row r="51" customFormat="false" ht="15" hidden="false" customHeight="false" outlineLevel="0" collapsed="false">
      <c r="B51" s="1" t="s">
        <v>154</v>
      </c>
      <c r="D51" s="1" t="s">
        <v>155</v>
      </c>
      <c r="E51" s="1" t="s">
        <v>156</v>
      </c>
      <c r="F51" s="7"/>
      <c r="G51" s="8" t="n">
        <v>36861</v>
      </c>
      <c r="H51" s="1" t="s">
        <v>42</v>
      </c>
      <c r="J51" s="7"/>
      <c r="M51" s="9"/>
    </row>
    <row r="52" customFormat="false" ht="15" hidden="false" customHeight="false" outlineLevel="0" collapsed="false">
      <c r="B52" s="1" t="s">
        <v>104</v>
      </c>
      <c r="D52" s="1" t="s">
        <v>157</v>
      </c>
      <c r="E52" s="1" t="s">
        <v>158</v>
      </c>
      <c r="F52" s="7" t="n">
        <v>50000</v>
      </c>
      <c r="G52" s="8" t="n">
        <v>37104</v>
      </c>
      <c r="H52" s="1" t="s">
        <v>102</v>
      </c>
      <c r="J52" s="7"/>
      <c r="M52" s="9"/>
      <c r="O52" s="13" t="n">
        <v>10000000</v>
      </c>
      <c r="P52" s="1" t="n">
        <v>18</v>
      </c>
    </row>
    <row r="53" customFormat="false" ht="15" hidden="false" customHeight="false" outlineLevel="0" collapsed="false">
      <c r="B53" s="1" t="s">
        <v>28</v>
      </c>
      <c r="D53" s="1" t="s">
        <v>159</v>
      </c>
      <c r="E53" s="1" t="s">
        <v>160</v>
      </c>
      <c r="F53" s="7" t="n">
        <v>500000</v>
      </c>
      <c r="G53" s="8" t="n">
        <v>37104</v>
      </c>
      <c r="H53" s="1" t="s">
        <v>102</v>
      </c>
      <c r="J53" s="7" t="s">
        <v>161</v>
      </c>
      <c r="K53" s="1" t="s">
        <v>162</v>
      </c>
      <c r="M53" s="9" t="n">
        <v>10</v>
      </c>
      <c r="O53" s="13"/>
      <c r="P53" s="1" t="n">
        <v>23.7</v>
      </c>
    </row>
    <row r="54" customFormat="false" ht="15" hidden="false" customHeight="false" outlineLevel="0" collapsed="false">
      <c r="B54" s="1" t="s">
        <v>163</v>
      </c>
      <c r="D54" s="1" t="s">
        <v>164</v>
      </c>
      <c r="E54" s="1" t="s">
        <v>165</v>
      </c>
      <c r="F54" s="7" t="n">
        <v>140000</v>
      </c>
      <c r="G54" s="8" t="n">
        <v>37135</v>
      </c>
      <c r="H54" s="1" t="s">
        <v>23</v>
      </c>
      <c r="J54" s="7"/>
      <c r="K54" s="1" t="s">
        <v>166</v>
      </c>
      <c r="L54" s="1" t="s">
        <v>167</v>
      </c>
      <c r="M54" s="9" t="n">
        <v>20</v>
      </c>
      <c r="O54" s="13" t="n">
        <v>32020000</v>
      </c>
      <c r="P54" s="1" t="n">
        <v>7.4</v>
      </c>
    </row>
    <row r="55" customFormat="false" ht="15" hidden="false" customHeight="false" outlineLevel="0" collapsed="false">
      <c r="B55" s="1" t="s">
        <v>90</v>
      </c>
      <c r="D55" s="1" t="s">
        <v>168</v>
      </c>
      <c r="F55" s="7"/>
      <c r="G55" s="8" t="n">
        <v>37135</v>
      </c>
      <c r="H55" s="1" t="s">
        <v>136</v>
      </c>
      <c r="J55" s="7"/>
      <c r="M55" s="9"/>
      <c r="O55" s="13"/>
    </row>
    <row r="56" customFormat="false" ht="15" hidden="false" customHeight="false" outlineLevel="0" collapsed="false">
      <c r="B56" s="1" t="s">
        <v>28</v>
      </c>
      <c r="D56" s="1" t="s">
        <v>169</v>
      </c>
      <c r="E56" s="1" t="s">
        <v>170</v>
      </c>
      <c r="F56" s="7" t="n">
        <v>130000</v>
      </c>
      <c r="G56" s="8" t="n">
        <v>37165</v>
      </c>
      <c r="H56" s="1" t="s">
        <v>23</v>
      </c>
      <c r="J56" s="7"/>
      <c r="K56" s="1" t="s">
        <v>171</v>
      </c>
      <c r="M56" s="9" t="n">
        <v>20</v>
      </c>
      <c r="O56" s="13" t="n">
        <v>32400000</v>
      </c>
      <c r="P56" s="1" t="n">
        <v>19</v>
      </c>
    </row>
    <row r="57" customFormat="false" ht="15" hidden="false" customHeight="false" outlineLevel="0" collapsed="false">
      <c r="B57" s="1" t="s">
        <v>172</v>
      </c>
      <c r="D57" s="1" t="s">
        <v>173</v>
      </c>
      <c r="E57" s="1" t="s">
        <v>174</v>
      </c>
      <c r="F57" s="7" t="n">
        <v>750000</v>
      </c>
      <c r="G57" s="8" t="n">
        <v>37196</v>
      </c>
      <c r="H57" s="1" t="s">
        <v>136</v>
      </c>
      <c r="J57" s="7"/>
      <c r="M57" s="9"/>
      <c r="O57" s="13"/>
    </row>
    <row r="58" customFormat="false" ht="15" hidden="false" customHeight="false" outlineLevel="0" collapsed="false">
      <c r="B58" s="1" t="s">
        <v>175</v>
      </c>
      <c r="D58" s="1" t="s">
        <v>176</v>
      </c>
      <c r="E58" s="1" t="s">
        <v>177</v>
      </c>
      <c r="F58" s="7" t="n">
        <v>350000</v>
      </c>
      <c r="G58" s="8" t="n">
        <v>37196</v>
      </c>
      <c r="H58" s="1" t="s">
        <v>42</v>
      </c>
      <c r="J58" s="7"/>
      <c r="M58" s="9"/>
      <c r="O58" s="13" t="n">
        <v>240000000</v>
      </c>
    </row>
    <row r="59" customFormat="false" ht="15" hidden="false" customHeight="false" outlineLevel="0" collapsed="false">
      <c r="B59" s="1" t="s">
        <v>21</v>
      </c>
      <c r="D59" s="1" t="s">
        <v>178</v>
      </c>
      <c r="E59" s="1" t="s">
        <v>179</v>
      </c>
      <c r="F59" s="7" t="n">
        <v>250000</v>
      </c>
      <c r="G59" s="8" t="n">
        <v>37196</v>
      </c>
      <c r="H59" s="1" t="s">
        <v>42</v>
      </c>
      <c r="J59" s="7"/>
      <c r="M59" s="9"/>
      <c r="O59" s="13" t="n">
        <v>105000000</v>
      </c>
      <c r="P59" s="1" t="n">
        <v>70</v>
      </c>
    </row>
    <row r="60" customFormat="false" ht="15" hidden="false" customHeight="false" outlineLevel="0" collapsed="false">
      <c r="B60" s="1" t="s">
        <v>32</v>
      </c>
      <c r="D60" s="1" t="s">
        <v>180</v>
      </c>
      <c r="E60" s="1" t="s">
        <v>181</v>
      </c>
      <c r="F60" s="7" t="n">
        <v>166000</v>
      </c>
      <c r="G60" s="8" t="n">
        <v>37196</v>
      </c>
      <c r="H60" s="1" t="s">
        <v>23</v>
      </c>
      <c r="J60" s="7"/>
      <c r="K60" s="1" t="s">
        <v>182</v>
      </c>
      <c r="M60" s="9"/>
      <c r="O60" s="13" t="n">
        <v>123300000</v>
      </c>
      <c r="P60" s="1" t="n">
        <v>60.6</v>
      </c>
      <c r="Q60" s="1" t="n">
        <v>30000</v>
      </c>
    </row>
    <row r="61" customFormat="false" ht="15" hidden="false" customHeight="false" outlineLevel="0" collapsed="false">
      <c r="B61" s="1" t="s">
        <v>114</v>
      </c>
      <c r="D61" s="1" t="s">
        <v>183</v>
      </c>
      <c r="E61" s="1" t="s">
        <v>184</v>
      </c>
      <c r="F61" s="7" t="n">
        <v>84000</v>
      </c>
      <c r="G61" s="8" t="n">
        <v>37257</v>
      </c>
      <c r="H61" s="1" t="s">
        <v>102</v>
      </c>
      <c r="J61" s="7"/>
      <c r="K61" s="1" t="s">
        <v>185</v>
      </c>
      <c r="M61" s="9" t="n">
        <v>14.5</v>
      </c>
      <c r="O61" s="13"/>
      <c r="P61" s="1" t="n">
        <v>1</v>
      </c>
      <c r="Q61" s="1" t="n">
        <v>4000</v>
      </c>
    </row>
    <row r="62" customFormat="false" ht="15" hidden="false" customHeight="false" outlineLevel="0" collapsed="false">
      <c r="B62" s="1" t="s">
        <v>186</v>
      </c>
      <c r="D62" s="1" t="s">
        <v>187</v>
      </c>
      <c r="E62" s="1" t="s">
        <v>188</v>
      </c>
      <c r="F62" s="7" t="n">
        <v>280000</v>
      </c>
      <c r="G62" s="8" t="n">
        <v>37377</v>
      </c>
      <c r="H62" s="1" t="s">
        <v>102</v>
      </c>
      <c r="J62" s="7"/>
      <c r="K62" s="1" t="s">
        <v>189</v>
      </c>
      <c r="M62" s="9"/>
      <c r="O62" s="13"/>
    </row>
    <row r="63" customFormat="false" ht="15" hidden="false" customHeight="false" outlineLevel="0" collapsed="false">
      <c r="B63" s="1" t="s">
        <v>59</v>
      </c>
      <c r="D63" s="1" t="s">
        <v>190</v>
      </c>
      <c r="E63" s="1" t="s">
        <v>191</v>
      </c>
      <c r="F63" s="7" t="n">
        <v>300500</v>
      </c>
      <c r="G63" s="8" t="n">
        <v>37561</v>
      </c>
      <c r="H63" s="1" t="s">
        <v>136</v>
      </c>
      <c r="J63" s="7"/>
      <c r="K63" s="1" t="s">
        <v>192</v>
      </c>
      <c r="M63" s="9"/>
      <c r="P63" s="1" t="n">
        <v>70</v>
      </c>
    </row>
    <row r="64" customFormat="false" ht="15" hidden="false" customHeight="false" outlineLevel="0" collapsed="false">
      <c r="B64" s="1" t="s">
        <v>193</v>
      </c>
      <c r="D64" s="1" t="s">
        <v>194</v>
      </c>
      <c r="E64" s="1" t="s">
        <v>195</v>
      </c>
      <c r="F64" s="7" t="n">
        <v>650000</v>
      </c>
      <c r="G64" s="8" t="n">
        <v>37561</v>
      </c>
      <c r="H64" s="1" t="s">
        <v>110</v>
      </c>
      <c r="J64" s="7"/>
      <c r="K64" s="1" t="s">
        <v>196</v>
      </c>
      <c r="M64" s="9"/>
      <c r="O64" s="13" t="n">
        <v>678000000</v>
      </c>
      <c r="P64" s="1" t="n">
        <v>443</v>
      </c>
    </row>
    <row r="65" customFormat="false" ht="15" hidden="false" customHeight="false" outlineLevel="0" collapsed="false">
      <c r="B65" s="1" t="s">
        <v>21</v>
      </c>
      <c r="D65" s="1" t="s">
        <v>197</v>
      </c>
      <c r="E65" s="1" t="s">
        <v>198</v>
      </c>
      <c r="F65" s="7" t="n">
        <v>220000</v>
      </c>
      <c r="G65" s="8" t="n">
        <v>37561</v>
      </c>
      <c r="H65" s="1" t="s">
        <v>136</v>
      </c>
      <c r="J65" s="7" t="s">
        <v>199</v>
      </c>
      <c r="K65" s="1" t="s">
        <v>200</v>
      </c>
      <c r="L65" s="1" t="s">
        <v>147</v>
      </c>
      <c r="M65" s="9" t="s">
        <v>201</v>
      </c>
      <c r="O65" s="13" t="n">
        <v>170808000</v>
      </c>
      <c r="P65" s="1" t="n">
        <v>30.3</v>
      </c>
      <c r="Q65" s="1" t="n">
        <v>58300</v>
      </c>
    </row>
    <row r="66" customFormat="false" ht="15" hidden="false" customHeight="false" outlineLevel="0" collapsed="false">
      <c r="B66" s="1" t="s">
        <v>32</v>
      </c>
      <c r="D66" s="1" t="s">
        <v>202</v>
      </c>
      <c r="E66" s="1" t="s">
        <v>181</v>
      </c>
      <c r="F66" s="7" t="n">
        <v>130000</v>
      </c>
      <c r="G66" s="8" t="n">
        <v>37561</v>
      </c>
      <c r="H66" s="1" t="s">
        <v>23</v>
      </c>
      <c r="J66" s="7"/>
      <c r="K66" s="1" t="s">
        <v>182</v>
      </c>
      <c r="M66" s="9"/>
      <c r="O66" s="13" t="n">
        <v>119600000</v>
      </c>
    </row>
    <row r="67" customFormat="false" ht="15" hidden="false" customHeight="false" outlineLevel="0" collapsed="false">
      <c r="B67" s="1" t="s">
        <v>203</v>
      </c>
      <c r="D67" s="1" t="s">
        <v>204</v>
      </c>
      <c r="E67" s="1" t="s">
        <v>89</v>
      </c>
      <c r="F67" s="7" t="n">
        <v>946500</v>
      </c>
      <c r="G67" s="8" t="n">
        <v>37561</v>
      </c>
      <c r="H67" s="1" t="s">
        <v>102</v>
      </c>
      <c r="J67" s="7" t="n">
        <v>30000</v>
      </c>
      <c r="K67" s="1" t="s">
        <v>205</v>
      </c>
      <c r="M67" s="9"/>
      <c r="O67" s="13" t="n">
        <v>677900000</v>
      </c>
      <c r="P67" s="1" t="n">
        <v>400</v>
      </c>
      <c r="Q67" s="1" t="n">
        <v>60000</v>
      </c>
    </row>
    <row r="68" customFormat="false" ht="15" hidden="false" customHeight="false" outlineLevel="0" collapsed="false">
      <c r="B68" s="1" t="s">
        <v>206</v>
      </c>
      <c r="D68" s="1" t="s">
        <v>207</v>
      </c>
      <c r="E68" s="1" t="s">
        <v>208</v>
      </c>
      <c r="F68" s="7" t="n">
        <v>125000</v>
      </c>
      <c r="G68" s="8" t="n">
        <v>37591</v>
      </c>
      <c r="H68" s="1" t="s">
        <v>110</v>
      </c>
      <c r="J68" s="7"/>
      <c r="K68" s="1" t="s">
        <v>209</v>
      </c>
      <c r="M68" s="9"/>
      <c r="O68" s="13" t="n">
        <v>59500000</v>
      </c>
      <c r="P68" s="1" t="n">
        <v>44</v>
      </c>
      <c r="Q68" s="1" t="n">
        <v>16000</v>
      </c>
    </row>
    <row r="69" customFormat="false" ht="15" hidden="false" customHeight="false" outlineLevel="0" collapsed="false">
      <c r="B69" s="1" t="s">
        <v>32</v>
      </c>
      <c r="D69" s="1" t="s">
        <v>210</v>
      </c>
      <c r="E69" s="1" t="s">
        <v>181</v>
      </c>
      <c r="F69" s="7" t="n">
        <f aca="false">682000-250000</f>
        <v>432000</v>
      </c>
      <c r="G69" s="8" t="n">
        <v>38292</v>
      </c>
      <c r="H69" s="1" t="s">
        <v>136</v>
      </c>
      <c r="J69" s="7"/>
      <c r="K69" s="1" t="s">
        <v>182</v>
      </c>
      <c r="M69" s="9"/>
      <c r="O69" s="13"/>
    </row>
    <row r="70" customFormat="false" ht="15" hidden="false" customHeight="false" outlineLevel="0" collapsed="false">
      <c r="B70" s="1" t="s">
        <v>211</v>
      </c>
      <c r="D70" s="1" t="s">
        <v>212</v>
      </c>
      <c r="E70" s="1" t="s">
        <v>213</v>
      </c>
      <c r="F70" s="7" t="n">
        <v>1500000</v>
      </c>
      <c r="G70" s="19" t="s">
        <v>214</v>
      </c>
      <c r="H70" s="1" t="s">
        <v>102</v>
      </c>
      <c r="J70" s="7"/>
      <c r="L70" s="18"/>
      <c r="M70" s="9"/>
      <c r="O70" s="13"/>
    </row>
    <row r="71" customFormat="false" ht="15" hidden="false" customHeight="false" outlineLevel="0" collapsed="false">
      <c r="B71" s="1" t="s">
        <v>25</v>
      </c>
      <c r="D71" s="1" t="s">
        <v>215</v>
      </c>
      <c r="F71" s="7" t="n">
        <v>30000</v>
      </c>
      <c r="G71" s="8"/>
      <c r="J71" s="7"/>
      <c r="M71" s="9"/>
      <c r="O71" s="13"/>
    </row>
    <row r="72" customFormat="false" ht="15" hidden="false" customHeight="false" outlineLevel="0" collapsed="false">
      <c r="B72" s="1" t="s">
        <v>28</v>
      </c>
      <c r="D72" s="1" t="s">
        <v>216</v>
      </c>
      <c r="E72" s="1" t="s">
        <v>217</v>
      </c>
      <c r="F72" s="20" t="n">
        <v>250000</v>
      </c>
      <c r="G72" s="8"/>
      <c r="J72" s="7"/>
      <c r="M72" s="9"/>
    </row>
    <row r="73" customFormat="false" ht="15" hidden="false" customHeight="false" outlineLevel="0" collapsed="false">
      <c r="B73" s="1" t="s">
        <v>32</v>
      </c>
      <c r="D73" s="1" t="s">
        <v>218</v>
      </c>
      <c r="E73" s="1" t="s">
        <v>181</v>
      </c>
      <c r="F73" s="7" t="n">
        <v>115000</v>
      </c>
      <c r="G73" s="8"/>
      <c r="H73" s="1" t="s">
        <v>42</v>
      </c>
      <c r="J73" s="7" t="n">
        <v>30000</v>
      </c>
      <c r="K73" s="1" t="s">
        <v>219</v>
      </c>
      <c r="M73" s="9" t="s">
        <v>220</v>
      </c>
      <c r="O73" s="13" t="n">
        <v>117700000</v>
      </c>
    </row>
    <row r="74" customFormat="false" ht="15" hidden="false" customHeight="false" outlineLevel="0" collapsed="false">
      <c r="F74" s="7"/>
      <c r="G74" s="8"/>
      <c r="J74" s="7"/>
      <c r="M74" s="9"/>
      <c r="O74" s="13"/>
    </row>
    <row r="75" customFormat="false" ht="15" hidden="false" customHeight="false" outlineLevel="0" collapsed="false">
      <c r="F75" s="20"/>
      <c r="G75" s="8"/>
      <c r="J75" s="7"/>
      <c r="M75" s="9"/>
    </row>
    <row r="76" customFormat="false" ht="15.75" hidden="false" customHeight="false" outlineLevel="0" collapsed="false">
      <c r="A76" s="21" t="s">
        <v>221</v>
      </c>
      <c r="F76" s="7"/>
      <c r="G76" s="8"/>
      <c r="J76" s="7"/>
      <c r="M76" s="9"/>
    </row>
    <row r="77" customFormat="false" ht="15" hidden="false" customHeight="false" outlineLevel="0" collapsed="false">
      <c r="B77" s="1" t="s">
        <v>32</v>
      </c>
      <c r="D77" s="1" t="s">
        <v>222</v>
      </c>
      <c r="E77" s="1" t="s">
        <v>223</v>
      </c>
      <c r="F77" s="7" t="n">
        <v>35000</v>
      </c>
      <c r="G77" s="10" t="n">
        <v>34639</v>
      </c>
      <c r="H77" s="11" t="s">
        <v>23</v>
      </c>
      <c r="J77" s="7"/>
      <c r="K77" s="1" t="s">
        <v>224</v>
      </c>
      <c r="M77" s="9"/>
      <c r="O77" s="13"/>
    </row>
    <row r="78" customFormat="false" ht="15" hidden="false" customHeight="false" outlineLevel="0" collapsed="false">
      <c r="B78" s="1" t="s">
        <v>32</v>
      </c>
      <c r="D78" s="1" t="s">
        <v>225</v>
      </c>
      <c r="E78" s="1" t="s">
        <v>223</v>
      </c>
      <c r="F78" s="7" t="n">
        <v>115000</v>
      </c>
      <c r="G78" s="10" t="n">
        <v>35004</v>
      </c>
      <c r="H78" s="11" t="s">
        <v>23</v>
      </c>
      <c r="J78" s="7"/>
      <c r="K78" s="1" t="s">
        <v>226</v>
      </c>
      <c r="M78" s="9"/>
      <c r="O78" s="13"/>
    </row>
    <row r="79" customFormat="false" ht="15" hidden="false" customHeight="false" outlineLevel="0" collapsed="false">
      <c r="B79" s="1" t="s">
        <v>227</v>
      </c>
      <c r="D79" s="1" t="s">
        <v>228</v>
      </c>
      <c r="E79" s="1" t="s">
        <v>229</v>
      </c>
      <c r="F79" s="7" t="n">
        <v>25000</v>
      </c>
      <c r="G79" s="10" t="n">
        <v>35370</v>
      </c>
      <c r="H79" s="11" t="s">
        <v>23</v>
      </c>
      <c r="J79" s="7"/>
      <c r="K79" s="1" t="s">
        <v>230</v>
      </c>
      <c r="M79" s="9"/>
    </row>
    <row r="80" customFormat="false" ht="15" hidden="false" customHeight="false" outlineLevel="0" collapsed="false">
      <c r="B80" s="1" t="s">
        <v>32</v>
      </c>
      <c r="D80" s="1" t="s">
        <v>231</v>
      </c>
      <c r="E80" s="1" t="s">
        <v>223</v>
      </c>
      <c r="F80" s="7" t="n">
        <v>50000</v>
      </c>
      <c r="G80" s="10" t="n">
        <v>35370</v>
      </c>
      <c r="H80" s="11" t="s">
        <v>23</v>
      </c>
      <c r="J80" s="7"/>
      <c r="K80" s="1" t="s">
        <v>226</v>
      </c>
      <c r="M80" s="9"/>
      <c r="O80" s="13"/>
    </row>
    <row r="81" customFormat="false" ht="15" hidden="false" customHeight="false" outlineLevel="0" collapsed="false">
      <c r="B81" s="1" t="s">
        <v>232</v>
      </c>
      <c r="D81" s="1" t="s">
        <v>233</v>
      </c>
      <c r="E81" s="1" t="s">
        <v>234</v>
      </c>
      <c r="F81" s="7" t="n">
        <v>31902</v>
      </c>
      <c r="G81" s="10" t="n">
        <v>35735</v>
      </c>
      <c r="H81" s="11" t="s">
        <v>23</v>
      </c>
      <c r="J81" s="7"/>
      <c r="K81" s="1" t="s">
        <v>235</v>
      </c>
      <c r="M81" s="9" t="s">
        <v>236</v>
      </c>
      <c r="O81" s="13" t="n">
        <v>12915473</v>
      </c>
    </row>
    <row r="82" customFormat="false" ht="15" hidden="false" customHeight="false" outlineLevel="0" collapsed="false">
      <c r="B82" s="1" t="s">
        <v>237</v>
      </c>
      <c r="D82" s="1" t="s">
        <v>238</v>
      </c>
      <c r="E82" s="1" t="s">
        <v>239</v>
      </c>
      <c r="F82" s="7" t="n">
        <v>75000</v>
      </c>
      <c r="G82" s="14" t="n">
        <v>35735</v>
      </c>
      <c r="H82" s="15" t="s">
        <v>23</v>
      </c>
      <c r="J82" s="7"/>
      <c r="K82" s="1" t="s">
        <v>240</v>
      </c>
      <c r="M82" s="9"/>
      <c r="O82" s="13" t="n">
        <v>10000000</v>
      </c>
    </row>
    <row r="83" customFormat="false" ht="15" hidden="false" customHeight="false" outlineLevel="0" collapsed="false">
      <c r="B83" s="1" t="s">
        <v>227</v>
      </c>
      <c r="D83" s="1" t="s">
        <v>241</v>
      </c>
      <c r="E83" s="1" t="s">
        <v>242</v>
      </c>
      <c r="F83" s="7" t="n">
        <v>45880</v>
      </c>
      <c r="G83" s="10" t="n">
        <v>35735</v>
      </c>
      <c r="H83" s="11" t="s">
        <v>23</v>
      </c>
      <c r="J83" s="7"/>
      <c r="K83" s="1" t="s">
        <v>243</v>
      </c>
      <c r="M83" s="9" t="n">
        <v>10</v>
      </c>
      <c r="O83" s="13" t="n">
        <v>36043000</v>
      </c>
      <c r="P83" s="1" t="n">
        <v>28</v>
      </c>
      <c r="Q83" s="1" t="n">
        <v>10640</v>
      </c>
    </row>
    <row r="84" customFormat="false" ht="15" hidden="false" customHeight="false" outlineLevel="0" collapsed="false">
      <c r="B84" s="1" t="s">
        <v>32</v>
      </c>
      <c r="D84" s="1" t="s">
        <v>244</v>
      </c>
      <c r="E84" s="1" t="s">
        <v>245</v>
      </c>
      <c r="F84" s="7" t="n">
        <v>145666</v>
      </c>
      <c r="G84" s="10" t="n">
        <v>35735</v>
      </c>
      <c r="H84" s="11" t="s">
        <v>23</v>
      </c>
      <c r="I84" s="1" t="s">
        <v>246</v>
      </c>
      <c r="J84" s="7"/>
      <c r="K84" s="1" t="s">
        <v>247</v>
      </c>
      <c r="M84" s="9" t="n">
        <v>20</v>
      </c>
      <c r="O84" s="13" t="n">
        <v>85000000</v>
      </c>
      <c r="P84" s="1" t="n">
        <v>15</v>
      </c>
      <c r="Q84" s="1" t="n">
        <v>30000</v>
      </c>
    </row>
    <row r="85" customFormat="false" ht="15" hidden="false" customHeight="false" outlineLevel="0" collapsed="false">
      <c r="B85" s="1" t="s">
        <v>32</v>
      </c>
      <c r="D85" s="1" t="s">
        <v>248</v>
      </c>
      <c r="E85" s="1" t="s">
        <v>249</v>
      </c>
      <c r="F85" s="22" t="n">
        <v>69000</v>
      </c>
      <c r="G85" s="10" t="n">
        <v>35765</v>
      </c>
      <c r="H85" s="11" t="s">
        <v>23</v>
      </c>
      <c r="J85" s="7"/>
      <c r="K85" s="1" t="s">
        <v>250</v>
      </c>
      <c r="M85" s="9"/>
      <c r="O85" s="13" t="n">
        <v>13200000</v>
      </c>
      <c r="P85" s="1" t="n">
        <v>18</v>
      </c>
    </row>
    <row r="86" customFormat="false" ht="15" hidden="false" customHeight="false" outlineLevel="0" collapsed="false">
      <c r="B86" s="1" t="s">
        <v>232</v>
      </c>
      <c r="D86" s="1" t="s">
        <v>251</v>
      </c>
      <c r="E86" s="1" t="s">
        <v>252</v>
      </c>
      <c r="F86" s="22" t="n">
        <v>10300</v>
      </c>
      <c r="G86" s="10" t="n">
        <v>36100</v>
      </c>
      <c r="H86" s="11" t="s">
        <v>23</v>
      </c>
      <c r="J86" s="7" t="s">
        <v>253</v>
      </c>
      <c r="K86" s="1" t="s">
        <v>254</v>
      </c>
      <c r="M86" s="9" t="n">
        <v>20</v>
      </c>
      <c r="O86" s="13" t="n">
        <v>8600000</v>
      </c>
      <c r="P86" s="1" t="n">
        <v>10</v>
      </c>
    </row>
    <row r="87" customFormat="false" ht="15" hidden="false" customHeight="false" outlineLevel="0" collapsed="false">
      <c r="B87" s="1" t="s">
        <v>227</v>
      </c>
      <c r="D87" s="1" t="s">
        <v>255</v>
      </c>
      <c r="E87" s="1" t="s">
        <v>256</v>
      </c>
      <c r="F87" s="7" t="n">
        <v>64911</v>
      </c>
      <c r="G87" s="14" t="n">
        <v>36100</v>
      </c>
      <c r="H87" s="15" t="s">
        <v>23</v>
      </c>
      <c r="J87" s="7"/>
      <c r="K87" s="1" t="s">
        <v>257</v>
      </c>
      <c r="M87" s="9" t="n">
        <v>12</v>
      </c>
      <c r="O87" s="13" t="n">
        <v>52179005</v>
      </c>
    </row>
    <row r="88" customFormat="false" ht="15" hidden="false" customHeight="false" outlineLevel="0" collapsed="false">
      <c r="B88" s="1" t="s">
        <v>32</v>
      </c>
      <c r="D88" s="1" t="s">
        <v>258</v>
      </c>
      <c r="E88" s="1" t="s">
        <v>259</v>
      </c>
      <c r="F88" s="22" t="n">
        <v>87070</v>
      </c>
      <c r="G88" s="10" t="n">
        <v>36100</v>
      </c>
      <c r="H88" s="11" t="s">
        <v>23</v>
      </c>
      <c r="J88" s="7"/>
      <c r="K88" s="1" t="s">
        <v>260</v>
      </c>
      <c r="M88" s="9" t="n">
        <v>15</v>
      </c>
      <c r="O88" s="13" t="n">
        <v>68000000</v>
      </c>
      <c r="P88" s="1" t="n">
        <v>15</v>
      </c>
      <c r="Q88" s="1" t="n">
        <v>23000</v>
      </c>
    </row>
    <row r="89" customFormat="false" ht="15" hidden="false" customHeight="false" outlineLevel="0" collapsed="false">
      <c r="B89" s="1" t="s">
        <v>227</v>
      </c>
      <c r="D89" s="1" t="s">
        <v>261</v>
      </c>
      <c r="E89" s="1" t="s">
        <v>262</v>
      </c>
      <c r="F89" s="22" t="n">
        <v>34925</v>
      </c>
      <c r="G89" s="14" t="n">
        <v>36130</v>
      </c>
      <c r="H89" s="15" t="s">
        <v>23</v>
      </c>
      <c r="J89" s="7"/>
      <c r="K89" s="1" t="s">
        <v>257</v>
      </c>
      <c r="L89" s="1" t="s">
        <v>263</v>
      </c>
      <c r="M89" s="9" t="n">
        <v>12</v>
      </c>
      <c r="O89" s="13" t="n">
        <v>52179005</v>
      </c>
    </row>
    <row r="90" customFormat="false" ht="15" hidden="false" customHeight="false" outlineLevel="0" collapsed="false">
      <c r="B90" s="1" t="s">
        <v>264</v>
      </c>
      <c r="D90" s="1" t="s">
        <v>265</v>
      </c>
      <c r="E90" s="1" t="s">
        <v>266</v>
      </c>
      <c r="F90" s="7" t="n">
        <v>400000</v>
      </c>
      <c r="G90" s="14" t="n">
        <v>36465</v>
      </c>
      <c r="H90" s="15" t="s">
        <v>23</v>
      </c>
      <c r="J90" s="7"/>
      <c r="K90" s="1" t="s">
        <v>267</v>
      </c>
      <c r="M90" s="9" t="n">
        <v>20</v>
      </c>
      <c r="O90" s="13" t="n">
        <v>107000000</v>
      </c>
    </row>
    <row r="91" customFormat="false" ht="15" hidden="false" customHeight="false" outlineLevel="0" collapsed="false">
      <c r="B91" s="1" t="s">
        <v>268</v>
      </c>
      <c r="D91" s="1" t="s">
        <v>269</v>
      </c>
      <c r="E91" s="1" t="s">
        <v>270</v>
      </c>
      <c r="F91" s="22" t="n">
        <v>140000</v>
      </c>
      <c r="G91" s="14" t="n">
        <v>36465</v>
      </c>
      <c r="H91" s="15" t="s">
        <v>23</v>
      </c>
      <c r="J91" s="7"/>
      <c r="K91" s="1" t="s">
        <v>240</v>
      </c>
      <c r="M91" s="9"/>
      <c r="O91" s="13" t="n">
        <v>98300000</v>
      </c>
      <c r="P91" s="1" t="n">
        <v>67</v>
      </c>
    </row>
    <row r="92" customFormat="false" ht="15" hidden="false" customHeight="false" outlineLevel="0" collapsed="false">
      <c r="B92" s="1" t="s">
        <v>227</v>
      </c>
      <c r="D92" s="1" t="s">
        <v>271</v>
      </c>
      <c r="E92" s="1" t="s">
        <v>272</v>
      </c>
      <c r="F92" s="7" t="n">
        <v>76350</v>
      </c>
      <c r="G92" s="14" t="n">
        <v>36526</v>
      </c>
      <c r="H92" s="15" t="s">
        <v>23</v>
      </c>
      <c r="J92" s="7"/>
      <c r="K92" s="1" t="s">
        <v>273</v>
      </c>
      <c r="M92" s="9"/>
      <c r="O92" s="13" t="n">
        <v>66800000</v>
      </c>
      <c r="P92" s="1" t="n">
        <v>118</v>
      </c>
      <c r="Q92" s="1" t="n">
        <v>6300</v>
      </c>
    </row>
    <row r="93" customFormat="false" ht="15" hidden="false" customHeight="false" outlineLevel="0" collapsed="false">
      <c r="B93" s="1" t="s">
        <v>274</v>
      </c>
      <c r="D93" s="1" t="s">
        <v>275</v>
      </c>
      <c r="E93" s="1" t="s">
        <v>276</v>
      </c>
      <c r="F93" s="7" t="n">
        <v>235000</v>
      </c>
      <c r="G93" s="14" t="n">
        <v>36678</v>
      </c>
      <c r="H93" s="23" t="s">
        <v>23</v>
      </c>
      <c r="J93" s="7"/>
      <c r="K93" s="1" t="s">
        <v>277</v>
      </c>
      <c r="M93" s="9"/>
      <c r="P93" s="1" t="n">
        <v>15</v>
      </c>
    </row>
    <row r="94" customFormat="false" ht="15" hidden="false" customHeight="false" outlineLevel="0" collapsed="false">
      <c r="B94" s="1" t="s">
        <v>28</v>
      </c>
      <c r="D94" s="1" t="s">
        <v>275</v>
      </c>
      <c r="E94" s="1" t="s">
        <v>278</v>
      </c>
      <c r="F94" s="7" t="n">
        <v>216000</v>
      </c>
      <c r="G94" s="14" t="n">
        <v>36678</v>
      </c>
      <c r="H94" s="23" t="s">
        <v>23</v>
      </c>
      <c r="J94" s="7"/>
      <c r="K94" s="1" t="s">
        <v>279</v>
      </c>
      <c r="M94" s="9"/>
      <c r="P94" s="1" t="n">
        <v>3</v>
      </c>
    </row>
    <row r="95" customFormat="false" ht="15" hidden="false" customHeight="false" outlineLevel="0" collapsed="false">
      <c r="B95" s="1" t="s">
        <v>32</v>
      </c>
      <c r="D95" s="1" t="s">
        <v>280</v>
      </c>
      <c r="E95" s="1" t="s">
        <v>281</v>
      </c>
      <c r="F95" s="7" t="n">
        <v>450000</v>
      </c>
      <c r="G95" s="8" t="n">
        <v>36831</v>
      </c>
      <c r="H95" s="1" t="s">
        <v>42</v>
      </c>
      <c r="J95" s="7"/>
      <c r="M95" s="9"/>
      <c r="O95" s="13" t="n">
        <v>115000000</v>
      </c>
      <c r="P95" s="1" t="n">
        <v>141</v>
      </c>
    </row>
    <row r="96" customFormat="false" ht="15" hidden="false" customHeight="false" outlineLevel="0" collapsed="false">
      <c r="B96" s="1" t="s">
        <v>32</v>
      </c>
      <c r="D96" s="1" t="s">
        <v>282</v>
      </c>
      <c r="E96" s="1" t="s">
        <v>281</v>
      </c>
      <c r="F96" s="7" t="n">
        <v>220000</v>
      </c>
      <c r="G96" s="8" t="n">
        <v>36831</v>
      </c>
      <c r="H96" s="1" t="s">
        <v>42</v>
      </c>
      <c r="J96" s="7"/>
      <c r="M96" s="9"/>
    </row>
    <row r="97" customFormat="false" ht="15" hidden="false" customHeight="false" outlineLevel="0" collapsed="false">
      <c r="B97" s="1" t="s">
        <v>32</v>
      </c>
      <c r="D97" s="1" t="s">
        <v>283</v>
      </c>
      <c r="E97" s="1" t="s">
        <v>284</v>
      </c>
      <c r="F97" s="7" t="n">
        <v>204999</v>
      </c>
      <c r="G97" s="14" t="n">
        <v>36831</v>
      </c>
      <c r="H97" s="15" t="s">
        <v>23</v>
      </c>
      <c r="J97" s="7" t="s">
        <v>285</v>
      </c>
      <c r="K97" s="1" t="s">
        <v>286</v>
      </c>
      <c r="L97" s="1" t="s">
        <v>287</v>
      </c>
      <c r="M97" s="9" t="n">
        <v>15</v>
      </c>
      <c r="O97" s="13" t="n">
        <v>108000000</v>
      </c>
      <c r="P97" s="1" t="n">
        <v>44</v>
      </c>
      <c r="Q97" s="1" t="n">
        <v>31500</v>
      </c>
    </row>
    <row r="98" customFormat="false" ht="15" hidden="false" customHeight="false" outlineLevel="0" collapsed="false">
      <c r="B98" s="1" t="s">
        <v>288</v>
      </c>
      <c r="D98" s="1" t="s">
        <v>289</v>
      </c>
      <c r="E98" s="1" t="s">
        <v>290</v>
      </c>
      <c r="F98" s="7" t="n">
        <v>285000</v>
      </c>
      <c r="G98" s="8" t="n">
        <v>37012</v>
      </c>
      <c r="H98" s="1" t="s">
        <v>102</v>
      </c>
      <c r="J98" s="7"/>
      <c r="M98" s="9"/>
      <c r="O98" s="13"/>
    </row>
    <row r="99" customFormat="false" ht="15" hidden="false" customHeight="false" outlineLevel="0" collapsed="false">
      <c r="B99" s="1" t="s">
        <v>291</v>
      </c>
      <c r="D99" s="1" t="s">
        <v>292</v>
      </c>
      <c r="E99" s="1" t="s">
        <v>293</v>
      </c>
      <c r="F99" s="7" t="n">
        <v>272000</v>
      </c>
      <c r="G99" s="8" t="n">
        <v>37012</v>
      </c>
      <c r="H99" s="1" t="s">
        <v>102</v>
      </c>
      <c r="J99" s="7" t="s">
        <v>285</v>
      </c>
      <c r="K99" s="1" t="s">
        <v>294</v>
      </c>
      <c r="M99" s="9" t="s">
        <v>295</v>
      </c>
      <c r="O99" s="13" t="n">
        <v>351000000</v>
      </c>
      <c r="P99" s="1" t="n">
        <v>205</v>
      </c>
      <c r="Q99" s="1" t="n">
        <v>48570</v>
      </c>
    </row>
    <row r="100" customFormat="false" ht="15" hidden="false" customHeight="false" outlineLevel="0" collapsed="false">
      <c r="B100" s="1" t="s">
        <v>296</v>
      </c>
      <c r="D100" s="1" t="s">
        <v>297</v>
      </c>
      <c r="E100" s="1" t="s">
        <v>298</v>
      </c>
      <c r="F100" s="7" t="n">
        <v>200000</v>
      </c>
      <c r="G100" s="8" t="n">
        <v>37043</v>
      </c>
      <c r="H100" s="1" t="s">
        <v>136</v>
      </c>
      <c r="J100" s="7"/>
      <c r="M100" s="9"/>
      <c r="O100" s="13" t="n">
        <v>100000000</v>
      </c>
      <c r="P100" s="1" t="n">
        <v>82</v>
      </c>
    </row>
    <row r="101" customFormat="false" ht="15" hidden="false" customHeight="false" outlineLevel="0" collapsed="false">
      <c r="B101" s="1" t="s">
        <v>299</v>
      </c>
      <c r="D101" s="1" t="s">
        <v>300</v>
      </c>
      <c r="E101" s="1" t="s">
        <v>301</v>
      </c>
      <c r="F101" s="7" t="n">
        <v>700000</v>
      </c>
      <c r="G101" s="8" t="n">
        <v>37043</v>
      </c>
      <c r="H101" s="24" t="s">
        <v>23</v>
      </c>
      <c r="J101" s="7"/>
      <c r="K101" s="1" t="s">
        <v>302</v>
      </c>
      <c r="M101" s="9"/>
      <c r="O101" s="13"/>
      <c r="P101" s="1" t="n">
        <v>5.5</v>
      </c>
      <c r="Q101" s="1" t="n">
        <v>35000</v>
      </c>
    </row>
    <row r="102" customFormat="false" ht="15" hidden="false" customHeight="false" outlineLevel="0" collapsed="false">
      <c r="B102" s="1" t="s">
        <v>303</v>
      </c>
      <c r="D102" s="1" t="s">
        <v>304</v>
      </c>
      <c r="E102" s="1" t="s">
        <v>305</v>
      </c>
      <c r="F102" s="7" t="n">
        <v>40000</v>
      </c>
      <c r="G102" s="8" t="n">
        <v>37043</v>
      </c>
      <c r="H102" s="1" t="s">
        <v>102</v>
      </c>
      <c r="J102" s="7" t="s">
        <v>306</v>
      </c>
      <c r="K102" s="1" t="s">
        <v>307</v>
      </c>
      <c r="M102" s="9" t="n">
        <v>10</v>
      </c>
      <c r="O102" s="13" t="n">
        <v>1500000</v>
      </c>
      <c r="P102" s="1" t="n">
        <v>2</v>
      </c>
    </row>
    <row r="103" customFormat="false" ht="15" hidden="false" customHeight="false" outlineLevel="0" collapsed="false">
      <c r="B103" s="1" t="s">
        <v>308</v>
      </c>
      <c r="D103" s="1" t="s">
        <v>309</v>
      </c>
      <c r="E103" s="1" t="s">
        <v>310</v>
      </c>
      <c r="F103" s="7"/>
      <c r="G103" s="8" t="n">
        <v>37165</v>
      </c>
      <c r="H103" s="1" t="s">
        <v>136</v>
      </c>
      <c r="J103" s="7"/>
      <c r="K103" s="1" t="s">
        <v>311</v>
      </c>
      <c r="M103" s="9"/>
      <c r="O103" s="13"/>
      <c r="Q103" s="1" t="n">
        <v>3500</v>
      </c>
    </row>
    <row r="104" customFormat="false" ht="15" hidden="false" customHeight="false" outlineLevel="0" collapsed="false">
      <c r="B104" s="1" t="s">
        <v>274</v>
      </c>
      <c r="D104" s="1" t="s">
        <v>312</v>
      </c>
      <c r="E104" s="1" t="s">
        <v>313</v>
      </c>
      <c r="F104" s="22" t="n">
        <v>500000</v>
      </c>
      <c r="G104" s="8" t="n">
        <v>37196</v>
      </c>
      <c r="H104" s="1" t="s">
        <v>110</v>
      </c>
      <c r="J104" s="7"/>
      <c r="M104" s="9"/>
      <c r="O104" s="13"/>
    </row>
    <row r="105" customFormat="false" ht="15" hidden="false" customHeight="false" outlineLevel="0" collapsed="false">
      <c r="B105" s="1" t="s">
        <v>232</v>
      </c>
      <c r="D105" s="1" t="s">
        <v>314</v>
      </c>
      <c r="E105" s="1" t="s">
        <v>252</v>
      </c>
      <c r="F105" s="22" t="n">
        <v>27500</v>
      </c>
      <c r="G105" s="8" t="n">
        <v>37196</v>
      </c>
      <c r="H105" s="1" t="s">
        <v>23</v>
      </c>
      <c r="J105" s="7"/>
      <c r="K105" s="1" t="s">
        <v>315</v>
      </c>
      <c r="M105" s="9" t="n">
        <v>10</v>
      </c>
      <c r="O105" s="13" t="n">
        <v>21000000</v>
      </c>
      <c r="P105" s="1" t="n">
        <v>15</v>
      </c>
    </row>
    <row r="106" customFormat="false" ht="15" hidden="false" customHeight="false" outlineLevel="0" collapsed="false">
      <c r="B106" s="1" t="s">
        <v>316</v>
      </c>
      <c r="D106" s="1" t="s">
        <v>317</v>
      </c>
      <c r="E106" s="1" t="s">
        <v>318</v>
      </c>
      <c r="F106" s="7" t="n">
        <v>250000</v>
      </c>
      <c r="G106" s="8" t="n">
        <v>37196</v>
      </c>
      <c r="H106" s="1" t="s">
        <v>110</v>
      </c>
      <c r="J106" s="7"/>
      <c r="M106" s="9"/>
      <c r="O106" s="13" t="n">
        <v>160000000</v>
      </c>
    </row>
    <row r="107" customFormat="false" ht="15" hidden="false" customHeight="false" outlineLevel="0" collapsed="false">
      <c r="B107" s="1" t="s">
        <v>319</v>
      </c>
      <c r="D107" s="1" t="s">
        <v>320</v>
      </c>
      <c r="E107" s="1" t="s">
        <v>321</v>
      </c>
      <c r="F107" s="22" t="n">
        <v>450000</v>
      </c>
      <c r="G107" s="8" t="n">
        <v>37196</v>
      </c>
      <c r="H107" s="1" t="s">
        <v>136</v>
      </c>
      <c r="J107" s="7"/>
      <c r="K107" s="1" t="s">
        <v>322</v>
      </c>
      <c r="M107" s="9" t="n">
        <v>20</v>
      </c>
      <c r="O107" s="13"/>
    </row>
    <row r="108" customFormat="false" ht="15" hidden="false" customHeight="false" outlineLevel="0" collapsed="false">
      <c r="B108" s="1" t="s">
        <v>291</v>
      </c>
      <c r="D108" s="1" t="s">
        <v>323</v>
      </c>
      <c r="E108" s="1" t="s">
        <v>324</v>
      </c>
      <c r="F108" s="7" t="n">
        <v>428000</v>
      </c>
      <c r="G108" s="8" t="n">
        <v>37347</v>
      </c>
      <c r="H108" s="1" t="s">
        <v>102</v>
      </c>
      <c r="J108" s="7"/>
      <c r="K108" s="1" t="s">
        <v>325</v>
      </c>
      <c r="M108" s="9"/>
      <c r="O108" s="13" t="n">
        <v>466000000</v>
      </c>
      <c r="P108" s="1" t="n">
        <v>191</v>
      </c>
      <c r="Q108" s="1" t="n">
        <v>125215</v>
      </c>
    </row>
    <row r="109" customFormat="false" ht="15" hidden="false" customHeight="false" outlineLevel="0" collapsed="false">
      <c r="B109" s="1" t="s">
        <v>326</v>
      </c>
      <c r="D109" s="1" t="s">
        <v>327</v>
      </c>
      <c r="E109" s="1" t="s">
        <v>328</v>
      </c>
      <c r="F109" s="7" t="n">
        <v>400000</v>
      </c>
      <c r="G109" s="19" t="n">
        <v>37347</v>
      </c>
      <c r="H109" s="1" t="s">
        <v>23</v>
      </c>
      <c r="J109" s="7"/>
      <c r="K109" s="1" t="s">
        <v>329</v>
      </c>
      <c r="M109" s="9"/>
      <c r="O109" s="13" t="n">
        <v>41000000</v>
      </c>
      <c r="P109" s="1" t="n">
        <v>41.7</v>
      </c>
    </row>
    <row r="110" customFormat="false" ht="15" hidden="false" customHeight="false" outlineLevel="0" collapsed="false">
      <c r="B110" s="1" t="s">
        <v>330</v>
      </c>
      <c r="D110" s="1" t="s">
        <v>331</v>
      </c>
      <c r="E110" s="9" t="s">
        <v>332</v>
      </c>
      <c r="F110" s="7" t="n">
        <v>330000</v>
      </c>
      <c r="G110" s="8" t="n">
        <v>37347</v>
      </c>
      <c r="H110" s="1" t="s">
        <v>102</v>
      </c>
      <c r="J110" s="7" t="s">
        <v>285</v>
      </c>
      <c r="K110" s="1" t="s">
        <v>333</v>
      </c>
      <c r="M110" s="9"/>
      <c r="O110" s="13" t="n">
        <v>26200000</v>
      </c>
    </row>
    <row r="111" customFormat="false" ht="15" hidden="false" customHeight="false" outlineLevel="0" collapsed="false">
      <c r="B111" s="1" t="s">
        <v>334</v>
      </c>
      <c r="D111" s="1" t="s">
        <v>335</v>
      </c>
      <c r="E111" s="1" t="s">
        <v>336</v>
      </c>
      <c r="F111" s="7" t="n">
        <v>250000</v>
      </c>
      <c r="G111" s="8" t="n">
        <v>37347</v>
      </c>
      <c r="H111" s="1" t="s">
        <v>42</v>
      </c>
      <c r="J111" s="7"/>
      <c r="M111" s="9"/>
      <c r="O111" s="13" t="n">
        <v>450000000</v>
      </c>
      <c r="P111" s="1" t="n">
        <v>175</v>
      </c>
    </row>
    <row r="112" customFormat="false" ht="15" hidden="false" customHeight="false" outlineLevel="0" collapsed="false">
      <c r="B112" s="1" t="s">
        <v>32</v>
      </c>
      <c r="D112" s="1" t="s">
        <v>337</v>
      </c>
      <c r="E112" s="1" t="s">
        <v>338</v>
      </c>
      <c r="F112" s="7" t="n">
        <v>236383</v>
      </c>
      <c r="G112" s="8" t="n">
        <v>37347</v>
      </c>
      <c r="H112" s="1" t="s">
        <v>136</v>
      </c>
      <c r="J112" s="7" t="s">
        <v>285</v>
      </c>
      <c r="K112" s="1" t="s">
        <v>339</v>
      </c>
      <c r="L112" s="1" t="s">
        <v>340</v>
      </c>
      <c r="M112" s="9" t="n">
        <v>15</v>
      </c>
      <c r="O112" s="13" t="n">
        <v>134674037</v>
      </c>
      <c r="P112" s="1" t="n">
        <v>421</v>
      </c>
      <c r="Q112" s="1" t="n">
        <v>41225</v>
      </c>
    </row>
    <row r="113" customFormat="false" ht="15" hidden="false" customHeight="false" outlineLevel="0" collapsed="false">
      <c r="B113" s="1" t="s">
        <v>341</v>
      </c>
      <c r="D113" s="1" t="s">
        <v>342</v>
      </c>
      <c r="E113" s="1" t="s">
        <v>343</v>
      </c>
      <c r="F113" s="7" t="n">
        <v>1100000</v>
      </c>
      <c r="G113" s="8" t="n">
        <v>37408</v>
      </c>
      <c r="H113" s="1" t="s">
        <v>136</v>
      </c>
      <c r="J113" s="7"/>
      <c r="K113" s="1" t="s">
        <v>344</v>
      </c>
      <c r="M113" s="9"/>
      <c r="O113" s="13" t="n">
        <v>1600000000</v>
      </c>
      <c r="P113" s="1" t="n">
        <v>744</v>
      </c>
    </row>
    <row r="114" customFormat="false" ht="15" hidden="false" customHeight="false" outlineLevel="0" collapsed="false">
      <c r="B114" s="1" t="s">
        <v>232</v>
      </c>
      <c r="D114" s="1" t="s">
        <v>345</v>
      </c>
      <c r="E114" s="1" t="s">
        <v>346</v>
      </c>
      <c r="F114" s="22" t="n">
        <v>200000</v>
      </c>
      <c r="G114" s="8" t="n">
        <v>37561</v>
      </c>
      <c r="H114" s="1" t="s">
        <v>136</v>
      </c>
      <c r="J114" s="7"/>
      <c r="M114" s="9"/>
      <c r="O114" s="13" t="n">
        <v>215000000</v>
      </c>
      <c r="P114" s="1" t="n">
        <v>95</v>
      </c>
    </row>
    <row r="115" customFormat="false" ht="15" hidden="false" customHeight="false" outlineLevel="0" collapsed="false">
      <c r="B115" s="1" t="s">
        <v>347</v>
      </c>
      <c r="D115" s="1" t="s">
        <v>348</v>
      </c>
      <c r="E115" s="1" t="s">
        <v>349</v>
      </c>
      <c r="F115" s="7" t="n">
        <v>300000</v>
      </c>
      <c r="G115" s="19" t="n">
        <v>37712</v>
      </c>
      <c r="H115" s="1" t="s">
        <v>136</v>
      </c>
      <c r="J115" s="7"/>
      <c r="M115" s="9"/>
      <c r="O115" s="13"/>
    </row>
    <row r="116" customFormat="false" ht="15" hidden="false" customHeight="false" outlineLevel="0" collapsed="false">
      <c r="B116" s="1" t="s">
        <v>350</v>
      </c>
      <c r="D116" s="1" t="s">
        <v>351</v>
      </c>
      <c r="E116" s="1" t="s">
        <v>352</v>
      </c>
      <c r="F116" s="7" t="n">
        <v>900000</v>
      </c>
      <c r="G116" s="8" t="n">
        <v>37712</v>
      </c>
      <c r="H116" s="24" t="s">
        <v>42</v>
      </c>
      <c r="J116" s="7"/>
      <c r="K116" s="1" t="s">
        <v>353</v>
      </c>
      <c r="M116" s="9"/>
      <c r="O116" s="13" t="n">
        <v>1423879951</v>
      </c>
      <c r="P116" s="1" t="n">
        <v>674</v>
      </c>
      <c r="Q116" s="1" t="n">
        <v>75000</v>
      </c>
    </row>
    <row r="117" customFormat="false" ht="15" hidden="false" customHeight="false" outlineLevel="0" collapsed="false">
      <c r="B117" s="1" t="s">
        <v>32</v>
      </c>
      <c r="D117" s="1" t="s">
        <v>354</v>
      </c>
      <c r="E117" s="1" t="s">
        <v>355</v>
      </c>
      <c r="F117" s="7" t="n">
        <v>250000</v>
      </c>
      <c r="G117" s="8" t="n">
        <v>37742</v>
      </c>
      <c r="H117" s="24" t="s">
        <v>136</v>
      </c>
      <c r="J117" s="7"/>
      <c r="M117" s="9"/>
      <c r="O117" s="13"/>
    </row>
    <row r="118" customFormat="false" ht="15" hidden="false" customHeight="false" outlineLevel="0" collapsed="false">
      <c r="B118" s="1" t="s">
        <v>308</v>
      </c>
      <c r="D118" s="1" t="s">
        <v>356</v>
      </c>
      <c r="E118" s="1" t="s">
        <v>357</v>
      </c>
      <c r="F118" s="7" t="n">
        <v>335800</v>
      </c>
      <c r="G118" s="8" t="n">
        <v>37773</v>
      </c>
      <c r="H118" s="1" t="s">
        <v>136</v>
      </c>
      <c r="J118" s="7"/>
      <c r="K118" s="1" t="s">
        <v>358</v>
      </c>
      <c r="M118" s="9"/>
      <c r="O118" s="13" t="n">
        <v>147000000</v>
      </c>
      <c r="P118" s="1" t="n">
        <v>73</v>
      </c>
      <c r="Q118" s="1" t="n">
        <v>34000</v>
      </c>
    </row>
    <row r="119" customFormat="false" ht="15" hidden="false" customHeight="false" outlineLevel="0" collapsed="false">
      <c r="B119" s="1" t="s">
        <v>359</v>
      </c>
      <c r="D119" s="1" t="s">
        <v>360</v>
      </c>
      <c r="E119" s="1" t="s">
        <v>361</v>
      </c>
      <c r="F119" s="7" t="n">
        <v>250000</v>
      </c>
      <c r="G119" s="8" t="n">
        <v>37926</v>
      </c>
      <c r="H119" s="1" t="s">
        <v>110</v>
      </c>
      <c r="J119" s="7"/>
      <c r="M119" s="9"/>
      <c r="O119" s="13" t="n">
        <v>1780000000</v>
      </c>
    </row>
    <row r="120" customFormat="false" ht="15" hidden="false" customHeight="false" outlineLevel="0" collapsed="false">
      <c r="B120" s="1" t="s">
        <v>362</v>
      </c>
      <c r="D120" s="1" t="s">
        <v>363</v>
      </c>
      <c r="E120" s="1" t="s">
        <v>364</v>
      </c>
      <c r="F120" s="7" t="n">
        <v>250000</v>
      </c>
      <c r="G120" s="8" t="n">
        <v>38504</v>
      </c>
      <c r="H120" s="24" t="s">
        <v>110</v>
      </c>
      <c r="J120" s="7"/>
      <c r="M120" s="9"/>
      <c r="O120" s="13" t="n">
        <v>400000000</v>
      </c>
      <c r="P120" s="1" t="n">
        <v>200</v>
      </c>
    </row>
    <row r="121" customFormat="false" ht="15" hidden="false" customHeight="false" outlineLevel="0" collapsed="false">
      <c r="B121" s="1" t="s">
        <v>291</v>
      </c>
      <c r="D121" s="1" t="s">
        <v>365</v>
      </c>
      <c r="E121" s="1" t="s">
        <v>366</v>
      </c>
      <c r="F121" s="7"/>
      <c r="G121" s="8"/>
      <c r="J121" s="7"/>
      <c r="M121" s="9"/>
      <c r="O121" s="13"/>
    </row>
    <row r="122" customFormat="false" ht="15" hidden="false" customHeight="false" outlineLevel="0" collapsed="false">
      <c r="B122" s="1" t="s">
        <v>359</v>
      </c>
      <c r="E122" s="1" t="s">
        <v>367</v>
      </c>
      <c r="F122" s="7"/>
      <c r="G122" s="8"/>
      <c r="J122" s="7"/>
      <c r="M122" s="9"/>
      <c r="O122" s="13"/>
    </row>
    <row r="123" customFormat="false" ht="15" hidden="false" customHeight="false" outlineLevel="0" collapsed="false">
      <c r="B123" s="1" t="s">
        <v>308</v>
      </c>
      <c r="D123" s="1" t="s">
        <v>368</v>
      </c>
      <c r="F123" s="7" t="n">
        <v>17000</v>
      </c>
      <c r="G123" s="8" t="n">
        <v>37196</v>
      </c>
      <c r="H123" s="1" t="s">
        <v>136</v>
      </c>
      <c r="J123" s="7"/>
      <c r="K123" s="1" t="s">
        <v>369</v>
      </c>
      <c r="M123" s="9"/>
      <c r="O123" s="13" t="n">
        <v>6000000</v>
      </c>
      <c r="P123" s="1" t="n">
        <v>7</v>
      </c>
    </row>
    <row r="124" customFormat="false" ht="15" hidden="false" customHeight="false" outlineLevel="0" collapsed="false">
      <c r="B124" s="1" t="s">
        <v>370</v>
      </c>
      <c r="D124" s="1" t="s">
        <v>371</v>
      </c>
      <c r="F124" s="7"/>
      <c r="G124" s="8" t="n">
        <v>37043</v>
      </c>
      <c r="H124" s="1" t="s">
        <v>136</v>
      </c>
      <c r="J124" s="7"/>
      <c r="M124" s="9"/>
      <c r="O124" s="13"/>
      <c r="P124" s="1" t="n">
        <v>18</v>
      </c>
    </row>
    <row r="125" customFormat="false" ht="15" hidden="false" customHeight="false" outlineLevel="0" collapsed="false">
      <c r="F125" s="7"/>
      <c r="G125" s="8"/>
      <c r="J125" s="7"/>
      <c r="M125" s="9"/>
    </row>
    <row r="126" customFormat="false" ht="15.75" hidden="false" customHeight="false" outlineLevel="0" collapsed="false">
      <c r="A126" s="21" t="s">
        <v>372</v>
      </c>
      <c r="F126" s="7"/>
      <c r="G126" s="8"/>
      <c r="J126" s="7"/>
      <c r="M126" s="9"/>
    </row>
    <row r="127" customFormat="false" ht="15" hidden="false" customHeight="false" outlineLevel="0" collapsed="false">
      <c r="B127" s="1" t="s">
        <v>373</v>
      </c>
      <c r="E127" s="1" t="s">
        <v>374</v>
      </c>
      <c r="F127" s="7" t="n">
        <v>30000</v>
      </c>
      <c r="G127" s="14" t="n">
        <v>35400</v>
      </c>
      <c r="H127" s="15" t="s">
        <v>23</v>
      </c>
      <c r="J127" s="7"/>
      <c r="M127" s="9"/>
    </row>
    <row r="128" customFormat="false" ht="15" hidden="false" customHeight="false" outlineLevel="0" collapsed="false">
      <c r="B128" s="1" t="s">
        <v>375</v>
      </c>
      <c r="D128" s="1" t="s">
        <v>376</v>
      </c>
      <c r="E128" s="1" t="s">
        <v>377</v>
      </c>
      <c r="F128" s="7" t="n">
        <v>275000</v>
      </c>
      <c r="G128" s="14" t="n">
        <v>35521</v>
      </c>
      <c r="H128" s="15" t="s">
        <v>23</v>
      </c>
      <c r="J128" s="7"/>
      <c r="K128" s="1" t="s">
        <v>240</v>
      </c>
      <c r="M128" s="9"/>
    </row>
    <row r="129" customFormat="false" ht="15" hidden="false" customHeight="false" outlineLevel="0" collapsed="false">
      <c r="B129" s="1" t="s">
        <v>378</v>
      </c>
      <c r="D129" s="1" t="s">
        <v>379</v>
      </c>
      <c r="E129" s="1" t="s">
        <v>380</v>
      </c>
      <c r="F129" s="7" t="n">
        <v>250000</v>
      </c>
      <c r="G129" s="14" t="n">
        <v>35612</v>
      </c>
      <c r="H129" s="15" t="s">
        <v>23</v>
      </c>
      <c r="J129" s="7"/>
      <c r="K129" s="1" t="s">
        <v>240</v>
      </c>
      <c r="M129" s="9"/>
      <c r="O129" s="13" t="n">
        <v>11700000</v>
      </c>
    </row>
    <row r="130" customFormat="false" ht="15" hidden="false" customHeight="false" outlineLevel="0" collapsed="false">
      <c r="B130" s="1" t="s">
        <v>227</v>
      </c>
      <c r="D130" s="1" t="s">
        <v>381</v>
      </c>
      <c r="E130" s="1" t="s">
        <v>382</v>
      </c>
      <c r="F130" s="7"/>
      <c r="G130" s="8" t="n">
        <v>35735</v>
      </c>
      <c r="H130" s="1" t="s">
        <v>42</v>
      </c>
      <c r="J130" s="7"/>
      <c r="M130" s="9"/>
    </row>
    <row r="131" customFormat="false" ht="15" hidden="false" customHeight="false" outlineLevel="0" collapsed="false">
      <c r="B131" s="1" t="s">
        <v>383</v>
      </c>
      <c r="E131" s="1" t="s">
        <v>384</v>
      </c>
      <c r="F131" s="7" t="n">
        <v>185000</v>
      </c>
      <c r="G131" s="8" t="n">
        <v>35735</v>
      </c>
      <c r="H131" s="1" t="s">
        <v>42</v>
      </c>
      <c r="J131" s="7"/>
      <c r="M131" s="9"/>
    </row>
    <row r="132" customFormat="false" ht="15" hidden="false" customHeight="false" outlineLevel="0" collapsed="false">
      <c r="B132" s="1" t="s">
        <v>385</v>
      </c>
      <c r="E132" s="1" t="s">
        <v>386</v>
      </c>
      <c r="F132" s="7" t="n">
        <v>250000</v>
      </c>
      <c r="G132" s="8" t="n">
        <v>35735</v>
      </c>
      <c r="H132" s="1" t="s">
        <v>42</v>
      </c>
      <c r="J132" s="7"/>
      <c r="M132" s="9"/>
    </row>
    <row r="133" customFormat="false" ht="15" hidden="false" customHeight="false" outlineLevel="0" collapsed="false">
      <c r="B133" s="1" t="s">
        <v>291</v>
      </c>
      <c r="E133" s="1" t="s">
        <v>382</v>
      </c>
      <c r="F133" s="7"/>
      <c r="G133" s="8" t="n">
        <v>35735</v>
      </c>
      <c r="H133" s="1" t="s">
        <v>42</v>
      </c>
      <c r="J133" s="7"/>
      <c r="M133" s="9"/>
    </row>
    <row r="134" customFormat="false" ht="15" hidden="false" customHeight="false" outlineLevel="0" collapsed="false">
      <c r="B134" s="1" t="s">
        <v>154</v>
      </c>
      <c r="D134" s="1" t="s">
        <v>387</v>
      </c>
      <c r="E134" s="1" t="s">
        <v>388</v>
      </c>
      <c r="F134" s="7" t="n">
        <v>63000</v>
      </c>
      <c r="G134" s="8" t="n">
        <v>35735</v>
      </c>
      <c r="H134" s="1" t="s">
        <v>42</v>
      </c>
      <c r="J134" s="7"/>
      <c r="K134" s="1" t="s">
        <v>389</v>
      </c>
      <c r="M134" s="9" t="n">
        <v>7</v>
      </c>
      <c r="O134" s="13" t="n">
        <v>4300000</v>
      </c>
    </row>
    <row r="135" customFormat="false" ht="15" hidden="false" customHeight="false" outlineLevel="0" collapsed="false">
      <c r="B135" s="1" t="s">
        <v>154</v>
      </c>
      <c r="E135" s="1" t="s">
        <v>390</v>
      </c>
      <c r="F135" s="7" t="n">
        <v>125000</v>
      </c>
      <c r="G135" s="8" t="n">
        <v>35765</v>
      </c>
      <c r="H135" s="1" t="s">
        <v>42</v>
      </c>
      <c r="J135" s="7"/>
      <c r="M135" s="9"/>
    </row>
    <row r="136" customFormat="false" ht="15" hidden="false" customHeight="false" outlineLevel="0" collapsed="false">
      <c r="B136" s="1" t="s">
        <v>378</v>
      </c>
      <c r="D136" s="1" t="s">
        <v>391</v>
      </c>
      <c r="E136" s="1" t="s">
        <v>380</v>
      </c>
      <c r="F136" s="7" t="n">
        <v>200000</v>
      </c>
      <c r="G136" s="8" t="n">
        <v>35947</v>
      </c>
      <c r="H136" s="1" t="s">
        <v>42</v>
      </c>
      <c r="J136" s="7"/>
      <c r="K136" s="1" t="s">
        <v>240</v>
      </c>
      <c r="M136" s="9"/>
      <c r="O136" s="13"/>
    </row>
    <row r="137" customFormat="false" ht="15" hidden="false" customHeight="false" outlineLevel="0" collapsed="false">
      <c r="B137" s="1" t="s">
        <v>392</v>
      </c>
      <c r="D137" s="1" t="s">
        <v>393</v>
      </c>
      <c r="E137" s="1" t="s">
        <v>394</v>
      </c>
      <c r="F137" s="7" t="n">
        <v>170000</v>
      </c>
      <c r="G137" s="10" t="n">
        <v>36100</v>
      </c>
      <c r="H137" s="11" t="s">
        <v>23</v>
      </c>
      <c r="J137" s="7" t="s">
        <v>395</v>
      </c>
      <c r="K137" s="1" t="s">
        <v>396</v>
      </c>
      <c r="M137" s="25" t="s">
        <v>397</v>
      </c>
      <c r="O137" s="13" t="n">
        <v>32200000</v>
      </c>
    </row>
    <row r="138" customFormat="false" ht="15" hidden="false" customHeight="false" outlineLevel="0" collapsed="false">
      <c r="B138" s="1" t="s">
        <v>398</v>
      </c>
      <c r="D138" s="1" t="s">
        <v>399</v>
      </c>
      <c r="E138" s="1" t="s">
        <v>400</v>
      </c>
      <c r="F138" s="7" t="n">
        <v>250000</v>
      </c>
      <c r="G138" s="8" t="n">
        <v>36100</v>
      </c>
      <c r="H138" s="1" t="s">
        <v>42</v>
      </c>
      <c r="J138" s="7"/>
      <c r="M138" s="9"/>
      <c r="O138" s="13" t="n">
        <v>31000000</v>
      </c>
    </row>
    <row r="139" customFormat="false" ht="15" hidden="false" customHeight="false" outlineLevel="0" collapsed="false">
      <c r="B139" s="1" t="s">
        <v>274</v>
      </c>
      <c r="D139" s="1" t="s">
        <v>401</v>
      </c>
      <c r="E139" s="1" t="s">
        <v>402</v>
      </c>
      <c r="F139" s="7" t="n">
        <v>200000</v>
      </c>
      <c r="G139" s="8" t="n">
        <v>36465</v>
      </c>
      <c r="H139" s="1" t="s">
        <v>42</v>
      </c>
      <c r="J139" s="7"/>
      <c r="M139" s="9"/>
    </row>
    <row r="141" customFormat="false" ht="15" hidden="false" customHeight="false" outlineLevel="0" collapsed="false">
      <c r="F141" s="7"/>
      <c r="G141" s="8"/>
      <c r="J141" s="7"/>
      <c r="M141" s="9"/>
    </row>
    <row r="142" customFormat="false" ht="15.75" hidden="false" customHeight="false" outlineLevel="0" collapsed="false">
      <c r="A142" s="21" t="s">
        <v>403</v>
      </c>
      <c r="F142" s="7"/>
      <c r="G142" s="8"/>
      <c r="J142" s="7"/>
      <c r="M142" s="9"/>
    </row>
    <row r="143" customFormat="false" ht="15" hidden="false" customHeight="false" outlineLevel="0" collapsed="false">
      <c r="B143" s="1" t="s">
        <v>308</v>
      </c>
      <c r="D143" s="1" t="s">
        <v>404</v>
      </c>
      <c r="F143" s="7"/>
      <c r="G143" s="26"/>
      <c r="H143" s="15" t="s">
        <v>23</v>
      </c>
      <c r="J143" s="7"/>
      <c r="K143" s="1" t="s">
        <v>405</v>
      </c>
      <c r="M143" s="9"/>
      <c r="O143" s="13"/>
    </row>
    <row r="144" customFormat="false" ht="15" hidden="false" customHeight="false" outlineLevel="0" collapsed="false">
      <c r="B144" s="1" t="s">
        <v>308</v>
      </c>
      <c r="C144" s="1" t="n">
        <v>1</v>
      </c>
      <c r="D144" s="1" t="s">
        <v>406</v>
      </c>
      <c r="E144" s="1" t="s">
        <v>407</v>
      </c>
      <c r="F144" s="7" t="n">
        <v>200000</v>
      </c>
      <c r="G144" s="14" t="n">
        <v>36039</v>
      </c>
      <c r="H144" s="1" t="s">
        <v>408</v>
      </c>
      <c r="J144" s="7"/>
      <c r="K144" s="1" t="s">
        <v>409</v>
      </c>
      <c r="M144" s="9" t="n">
        <v>20</v>
      </c>
      <c r="O144" s="13"/>
    </row>
    <row r="145" customFormat="false" ht="15" hidden="false" customHeight="false" outlineLevel="0" collapsed="false">
      <c r="B145" s="1" t="s">
        <v>410</v>
      </c>
      <c r="D145" s="1" t="s">
        <v>411</v>
      </c>
      <c r="E145" s="1" t="s">
        <v>412</v>
      </c>
      <c r="F145" s="7" t="n">
        <v>615000</v>
      </c>
      <c r="G145" s="10" t="n">
        <v>35735</v>
      </c>
      <c r="H145" s="11" t="s">
        <v>23</v>
      </c>
      <c r="J145" s="7"/>
      <c r="K145" s="1" t="s">
        <v>413</v>
      </c>
      <c r="M145" s="9"/>
      <c r="O145" s="13" t="n">
        <v>20500000</v>
      </c>
    </row>
    <row r="146" customFormat="false" ht="15" hidden="false" customHeight="false" outlineLevel="0" collapsed="false">
      <c r="B146" s="1" t="s">
        <v>414</v>
      </c>
      <c r="D146" s="1" t="s">
        <v>411</v>
      </c>
      <c r="F146" s="7" t="n">
        <f aca="false">810000-482000</f>
        <v>328000</v>
      </c>
      <c r="G146" s="14" t="n">
        <v>36100</v>
      </c>
      <c r="H146" s="15" t="s">
        <v>23</v>
      </c>
      <c r="J146" s="7"/>
      <c r="K146" s="1" t="s">
        <v>415</v>
      </c>
      <c r="M146" s="9"/>
      <c r="O146" s="13" t="n">
        <v>40000000</v>
      </c>
      <c r="P146" s="1" t="n">
        <v>52</v>
      </c>
    </row>
    <row r="147" customFormat="false" ht="15" hidden="false" customHeight="false" outlineLevel="0" collapsed="false">
      <c r="B147" s="1" t="s">
        <v>416</v>
      </c>
      <c r="D147" s="1" t="s">
        <v>417</v>
      </c>
      <c r="E147" s="1" t="s">
        <v>418</v>
      </c>
      <c r="F147" s="7" t="n">
        <v>105000</v>
      </c>
      <c r="G147" s="14" t="n">
        <v>36100</v>
      </c>
      <c r="H147" s="15" t="s">
        <v>23</v>
      </c>
      <c r="J147" s="7" t="s">
        <v>419</v>
      </c>
      <c r="K147" s="1" t="s">
        <v>420</v>
      </c>
      <c r="M147" s="9" t="n">
        <v>10</v>
      </c>
      <c r="O147" s="13" t="n">
        <v>5980000</v>
      </c>
      <c r="Q147" s="1" t="n">
        <v>4600</v>
      </c>
    </row>
    <row r="148" customFormat="false" ht="15" hidden="false" customHeight="false" outlineLevel="0" collapsed="false">
      <c r="B148" s="1" t="s">
        <v>421</v>
      </c>
      <c r="D148" s="1" t="s">
        <v>422</v>
      </c>
      <c r="E148" s="1" t="s">
        <v>423</v>
      </c>
      <c r="F148" s="7" t="n">
        <v>60000</v>
      </c>
      <c r="G148" s="16" t="n">
        <v>36069</v>
      </c>
      <c r="H148" s="17" t="s">
        <v>110</v>
      </c>
      <c r="J148" s="7"/>
      <c r="M148" s="9"/>
      <c r="O148" s="13"/>
    </row>
    <row r="149" customFormat="false" ht="15" hidden="false" customHeight="false" outlineLevel="0" collapsed="false">
      <c r="B149" s="1" t="s">
        <v>288</v>
      </c>
      <c r="D149" s="1" t="s">
        <v>424</v>
      </c>
      <c r="E149" s="1" t="s">
        <v>425</v>
      </c>
      <c r="F149" s="7" t="n">
        <v>315000</v>
      </c>
      <c r="G149" s="14" t="n">
        <v>36495</v>
      </c>
      <c r="H149" s="15" t="s">
        <v>23</v>
      </c>
      <c r="J149" s="7" t="s">
        <v>426</v>
      </c>
      <c r="M149" s="9"/>
      <c r="O149" s="13" t="n">
        <v>38000000</v>
      </c>
    </row>
    <row r="150" customFormat="false" ht="15" hidden="false" customHeight="false" outlineLevel="0" collapsed="false">
      <c r="E150" s="1" t="s">
        <v>427</v>
      </c>
      <c r="F150" s="7"/>
      <c r="G150" s="8"/>
      <c r="J150" s="7"/>
      <c r="K150" s="1" t="s">
        <v>428</v>
      </c>
      <c r="L150" s="1" t="s">
        <v>147</v>
      </c>
      <c r="M150" s="9"/>
      <c r="O150" s="13"/>
    </row>
    <row r="151" customFormat="false" ht="15" hidden="false" customHeight="false" outlineLevel="0" collapsed="false">
      <c r="B151" s="1" t="s">
        <v>288</v>
      </c>
      <c r="D151" s="1" t="s">
        <v>429</v>
      </c>
      <c r="E151" s="1" t="s">
        <v>430</v>
      </c>
      <c r="F151" s="7" t="n">
        <v>400000</v>
      </c>
      <c r="G151" s="8" t="n">
        <v>36100</v>
      </c>
      <c r="H151" s="1" t="s">
        <v>42</v>
      </c>
      <c r="J151" s="7"/>
      <c r="M151" s="9"/>
      <c r="O151" s="13"/>
    </row>
    <row r="152" customFormat="false" ht="15" hidden="false" customHeight="false" outlineLevel="0" collapsed="false">
      <c r="B152" s="1" t="s">
        <v>431</v>
      </c>
      <c r="D152" s="1" t="s">
        <v>432</v>
      </c>
      <c r="F152" s="7" t="n">
        <v>100000</v>
      </c>
      <c r="G152" s="14" t="n">
        <v>36678</v>
      </c>
      <c r="H152" s="15" t="s">
        <v>23</v>
      </c>
      <c r="J152" s="7"/>
      <c r="M152" s="9"/>
      <c r="O152" s="13"/>
      <c r="P152" s="1" t="n">
        <v>18</v>
      </c>
    </row>
    <row r="153" customFormat="false" ht="15" hidden="false" customHeight="false" outlineLevel="0" collapsed="false">
      <c r="B153" s="1" t="s">
        <v>385</v>
      </c>
      <c r="D153" s="1" t="s">
        <v>433</v>
      </c>
      <c r="E153" s="1" t="s">
        <v>434</v>
      </c>
      <c r="F153" s="27" t="n">
        <v>-255000</v>
      </c>
      <c r="G153" s="8" t="n">
        <v>37226</v>
      </c>
      <c r="H153" s="1" t="s">
        <v>110</v>
      </c>
      <c r="J153" s="7"/>
      <c r="K153" s="1" t="s">
        <v>435</v>
      </c>
      <c r="M153" s="9"/>
      <c r="O153" s="13" t="n">
        <v>-10200000</v>
      </c>
    </row>
    <row r="154" customFormat="false" ht="15" hidden="false" customHeight="false" outlineLevel="0" collapsed="false">
      <c r="D154" s="1" t="s">
        <v>436</v>
      </c>
      <c r="E154" s="1" t="s">
        <v>437</v>
      </c>
      <c r="F154" s="7"/>
      <c r="G154" s="8"/>
      <c r="J154" s="7"/>
      <c r="M154" s="9"/>
    </row>
    <row r="155" customFormat="false" ht="15" hidden="false" customHeight="false" outlineLevel="0" collapsed="false">
      <c r="B155" s="1" t="s">
        <v>438</v>
      </c>
      <c r="D155" s="1" t="s">
        <v>439</v>
      </c>
      <c r="E155" s="1" t="s">
        <v>440</v>
      </c>
      <c r="F155" s="7"/>
      <c r="G155" s="8" t="n">
        <v>37408</v>
      </c>
      <c r="H155" s="1" t="s">
        <v>136</v>
      </c>
      <c r="J155" s="7"/>
      <c r="M155" s="9"/>
      <c r="O155" s="13"/>
    </row>
    <row r="156" customFormat="false" ht="15" hidden="false" customHeight="false" outlineLevel="0" collapsed="false">
      <c r="B156" s="1" t="s">
        <v>28</v>
      </c>
      <c r="D156" s="1" t="s">
        <v>439</v>
      </c>
      <c r="E156" s="1" t="s">
        <v>441</v>
      </c>
      <c r="F156" s="7"/>
      <c r="G156" s="8" t="n">
        <v>37408</v>
      </c>
      <c r="H156" s="1" t="s">
        <v>136</v>
      </c>
      <c r="J156" s="7"/>
      <c r="M156" s="9"/>
      <c r="O156" s="13"/>
    </row>
    <row r="157" customFormat="false" ht="15" hidden="false" customHeight="false" outlineLevel="0" collapsed="false">
      <c r="B157" s="1" t="s">
        <v>327</v>
      </c>
      <c r="D157" s="1" t="s">
        <v>439</v>
      </c>
      <c r="E157" s="1" t="s">
        <v>442</v>
      </c>
      <c r="F157" s="7" t="n">
        <v>430000</v>
      </c>
      <c r="G157" s="8" t="n">
        <v>37408</v>
      </c>
      <c r="H157" s="1" t="s">
        <v>136</v>
      </c>
      <c r="J157" s="7"/>
      <c r="M157" s="9"/>
      <c r="P157" s="1" t="n">
        <v>42</v>
      </c>
    </row>
    <row r="158" customFormat="false" ht="15" hidden="false" customHeight="false" outlineLevel="0" collapsed="false">
      <c r="D158" s="0"/>
      <c r="F158" s="7"/>
      <c r="G158" s="8"/>
      <c r="J158" s="7"/>
      <c r="M158" s="9"/>
    </row>
    <row r="159" customFormat="false" ht="15.75" hidden="false" customHeight="false" outlineLevel="0" collapsed="false">
      <c r="A159" s="21" t="s">
        <v>443</v>
      </c>
      <c r="F159" s="7"/>
      <c r="G159" s="8"/>
      <c r="J159" s="7"/>
      <c r="M159" s="9"/>
    </row>
    <row r="160" customFormat="false" ht="15.75" hidden="false" customHeight="false" outlineLevel="0" collapsed="false">
      <c r="A160" s="21"/>
      <c r="B160" s="1" t="s">
        <v>444</v>
      </c>
      <c r="D160" s="1" t="s">
        <v>445</v>
      </c>
      <c r="E160" s="1" t="s">
        <v>446</v>
      </c>
      <c r="F160" s="7" t="n">
        <v>100000</v>
      </c>
      <c r="G160" s="10" t="n">
        <v>35004</v>
      </c>
      <c r="H160" s="11" t="s">
        <v>23</v>
      </c>
      <c r="J160" s="7"/>
      <c r="K160" s="1" t="s">
        <v>447</v>
      </c>
      <c r="M160" s="9"/>
      <c r="O160" s="13" t="n">
        <v>9000000</v>
      </c>
      <c r="P160" s="1" t="n">
        <v>15</v>
      </c>
    </row>
    <row r="161" customFormat="false" ht="15.75" hidden="false" customHeight="false" outlineLevel="0" collapsed="false">
      <c r="A161" s="21"/>
      <c r="B161" s="1" t="s">
        <v>448</v>
      </c>
      <c r="D161" s="1" t="s">
        <v>449</v>
      </c>
      <c r="E161" s="1" t="s">
        <v>450</v>
      </c>
      <c r="F161" s="7" t="n">
        <v>600000</v>
      </c>
      <c r="G161" s="14" t="n">
        <v>35309</v>
      </c>
      <c r="H161" s="15" t="s">
        <v>23</v>
      </c>
      <c r="J161" s="7"/>
      <c r="K161" s="1" t="s">
        <v>451</v>
      </c>
      <c r="M161" s="9"/>
      <c r="O161" s="13" t="n">
        <v>75000000</v>
      </c>
      <c r="P161" s="1" t="n">
        <v>45</v>
      </c>
    </row>
    <row r="162" customFormat="false" ht="15" hidden="false" customHeight="false" outlineLevel="0" collapsed="false">
      <c r="B162" s="1" t="s">
        <v>452</v>
      </c>
      <c r="D162" s="1" t="s">
        <v>453</v>
      </c>
      <c r="E162" s="1" t="s">
        <v>454</v>
      </c>
      <c r="F162" s="7" t="n">
        <v>600000</v>
      </c>
      <c r="G162" s="10" t="n">
        <v>35521</v>
      </c>
      <c r="H162" s="11" t="s">
        <v>23</v>
      </c>
      <c r="J162" s="7"/>
      <c r="K162" s="1" t="s">
        <v>455</v>
      </c>
      <c r="M162" s="9"/>
      <c r="O162" s="13" t="n">
        <v>108000000</v>
      </c>
      <c r="P162" s="1" t="n">
        <v>50</v>
      </c>
    </row>
    <row r="163" customFormat="false" ht="15" hidden="false" customHeight="false" outlineLevel="0" collapsed="false">
      <c r="B163" s="1" t="s">
        <v>456</v>
      </c>
      <c r="D163" s="1" t="s">
        <v>457</v>
      </c>
      <c r="E163" s="1" t="s">
        <v>458</v>
      </c>
      <c r="F163" s="7" t="n">
        <v>300000</v>
      </c>
      <c r="G163" s="28" t="n">
        <v>35779</v>
      </c>
      <c r="H163" s="11" t="s">
        <v>23</v>
      </c>
      <c r="J163" s="7"/>
      <c r="K163" s="1" t="s">
        <v>459</v>
      </c>
      <c r="M163" s="9"/>
      <c r="O163" s="13"/>
    </row>
    <row r="164" customFormat="false" ht="15" hidden="false" customHeight="false" outlineLevel="0" collapsed="false">
      <c r="B164" s="1" t="s">
        <v>460</v>
      </c>
      <c r="D164" s="1" t="s">
        <v>461</v>
      </c>
      <c r="E164" s="1" t="s">
        <v>462</v>
      </c>
      <c r="F164" s="7" t="n">
        <v>600000</v>
      </c>
      <c r="G164" s="28" t="n">
        <v>35779</v>
      </c>
      <c r="H164" s="11" t="s">
        <v>23</v>
      </c>
      <c r="J164" s="7"/>
      <c r="K164" s="1" t="s">
        <v>463</v>
      </c>
      <c r="M164" s="9"/>
      <c r="O164" s="13" t="n">
        <v>121000000</v>
      </c>
      <c r="P164" s="1" t="n">
        <v>101</v>
      </c>
    </row>
    <row r="165" customFormat="false" ht="15" hidden="false" customHeight="false" outlineLevel="0" collapsed="false">
      <c r="B165" s="1" t="s">
        <v>464</v>
      </c>
      <c r="D165" s="1" t="s">
        <v>465</v>
      </c>
      <c r="E165" s="1" t="s">
        <v>466</v>
      </c>
      <c r="F165" s="7" t="n">
        <v>600000</v>
      </c>
      <c r="G165" s="10" t="n">
        <v>35796</v>
      </c>
      <c r="H165" s="11" t="s">
        <v>23</v>
      </c>
      <c r="J165" s="7"/>
      <c r="K165" s="1" t="s">
        <v>467</v>
      </c>
      <c r="M165" s="9"/>
      <c r="O165" s="13" t="n">
        <v>300000000</v>
      </c>
      <c r="P165" s="1" t="n">
        <v>147</v>
      </c>
    </row>
    <row r="166" customFormat="false" ht="15" hidden="false" customHeight="false" outlineLevel="0" collapsed="false">
      <c r="B166" s="1" t="s">
        <v>468</v>
      </c>
      <c r="D166" s="1" t="s">
        <v>469</v>
      </c>
      <c r="E166" s="1" t="s">
        <v>470</v>
      </c>
      <c r="F166" s="7" t="n">
        <v>200000</v>
      </c>
      <c r="G166" s="10" t="n">
        <v>35886</v>
      </c>
      <c r="H166" s="11" t="s">
        <v>23</v>
      </c>
      <c r="J166" s="7"/>
      <c r="K166" s="1" t="s">
        <v>471</v>
      </c>
      <c r="M166" s="9"/>
      <c r="O166" s="13" t="n">
        <v>54000000</v>
      </c>
      <c r="P166" s="1" t="n">
        <v>63</v>
      </c>
    </row>
    <row r="167" customFormat="false" ht="15" hidden="false" customHeight="false" outlineLevel="0" collapsed="false">
      <c r="B167" s="1" t="s">
        <v>385</v>
      </c>
      <c r="D167" s="1" t="s">
        <v>472</v>
      </c>
      <c r="E167" s="1" t="s">
        <v>473</v>
      </c>
      <c r="F167" s="7" t="n">
        <v>500000</v>
      </c>
      <c r="G167" s="14" t="n">
        <v>35916</v>
      </c>
      <c r="H167" s="15" t="s">
        <v>23</v>
      </c>
      <c r="J167" s="7"/>
      <c r="K167" s="1" t="s">
        <v>474</v>
      </c>
      <c r="M167" s="9"/>
      <c r="O167" s="13" t="n">
        <v>52217940</v>
      </c>
      <c r="Q167" s="1" t="n">
        <v>28950</v>
      </c>
    </row>
    <row r="168" customFormat="false" ht="15" hidden="false" customHeight="false" outlineLevel="0" collapsed="false">
      <c r="B168" s="1" t="s">
        <v>32</v>
      </c>
      <c r="D168" s="1" t="s">
        <v>475</v>
      </c>
      <c r="E168" s="1" t="s">
        <v>476</v>
      </c>
      <c r="F168" s="7" t="n">
        <v>350000</v>
      </c>
      <c r="G168" s="14" t="n">
        <v>36008</v>
      </c>
      <c r="H168" s="15" t="s">
        <v>23</v>
      </c>
      <c r="J168" s="7" t="s">
        <v>477</v>
      </c>
      <c r="K168" s="1" t="s">
        <v>478</v>
      </c>
      <c r="M168" s="9" t="n">
        <v>15</v>
      </c>
      <c r="O168" s="13" t="n">
        <v>120200000</v>
      </c>
      <c r="P168" s="1" t="n">
        <v>77</v>
      </c>
      <c r="Q168" s="1" t="n">
        <v>30000</v>
      </c>
      <c r="R168" s="1" t="s">
        <v>479</v>
      </c>
    </row>
    <row r="169" customFormat="false" ht="15" hidden="false" customHeight="false" outlineLevel="0" collapsed="false">
      <c r="B169" s="1" t="s">
        <v>32</v>
      </c>
      <c r="D169" s="1" t="s">
        <v>480</v>
      </c>
      <c r="E169" s="1" t="s">
        <v>481</v>
      </c>
      <c r="F169" s="7" t="n">
        <v>128137</v>
      </c>
      <c r="G169" s="14" t="n">
        <v>36008</v>
      </c>
      <c r="H169" s="15" t="s">
        <v>23</v>
      </c>
      <c r="J169" s="7"/>
      <c r="K169" s="1" t="s">
        <v>482</v>
      </c>
      <c r="M169" s="9"/>
      <c r="O169" s="13"/>
    </row>
    <row r="170" customFormat="false" ht="15" hidden="false" customHeight="false" outlineLevel="0" collapsed="false">
      <c r="B170" s="1" t="s">
        <v>483</v>
      </c>
      <c r="D170" s="1" t="s">
        <v>484</v>
      </c>
      <c r="E170" s="1" t="s">
        <v>485</v>
      </c>
      <c r="F170" s="7" t="n">
        <v>1000000</v>
      </c>
      <c r="G170" s="10" t="n">
        <v>36039</v>
      </c>
      <c r="H170" s="11" t="s">
        <v>23</v>
      </c>
      <c r="J170" s="7"/>
      <c r="K170" s="1" t="s">
        <v>409</v>
      </c>
      <c r="M170" s="9"/>
      <c r="O170" s="13" t="n">
        <v>308000000</v>
      </c>
      <c r="P170" s="1" t="n">
        <v>210</v>
      </c>
      <c r="Q170" s="1" t="n">
        <v>26400</v>
      </c>
    </row>
    <row r="171" customFormat="false" ht="15" hidden="false" customHeight="false" outlineLevel="0" collapsed="false">
      <c r="B171" s="1" t="s">
        <v>468</v>
      </c>
      <c r="D171" s="1" t="s">
        <v>486</v>
      </c>
      <c r="E171" s="1" t="s">
        <v>487</v>
      </c>
      <c r="F171" s="7" t="n">
        <v>300000</v>
      </c>
      <c r="G171" s="14" t="n">
        <v>36069</v>
      </c>
      <c r="H171" s="15" t="s">
        <v>23</v>
      </c>
      <c r="J171" s="7"/>
      <c r="K171" s="1" t="s">
        <v>488</v>
      </c>
      <c r="M171" s="9"/>
      <c r="O171" s="13" t="n">
        <v>19000000</v>
      </c>
      <c r="P171" s="1" t="n">
        <v>13</v>
      </c>
    </row>
    <row r="172" customFormat="false" ht="15" hidden="false" customHeight="false" outlineLevel="0" collapsed="false">
      <c r="B172" s="1" t="s">
        <v>489</v>
      </c>
      <c r="D172" s="1" t="s">
        <v>490</v>
      </c>
      <c r="E172" s="1" t="s">
        <v>491</v>
      </c>
      <c r="F172" s="7" t="n">
        <v>250000</v>
      </c>
      <c r="G172" s="10" t="n">
        <v>36100</v>
      </c>
      <c r="H172" s="11" t="s">
        <v>23</v>
      </c>
      <c r="J172" s="7"/>
      <c r="M172" s="9"/>
      <c r="O172" s="13"/>
    </row>
    <row r="173" customFormat="false" ht="15" hidden="false" customHeight="false" outlineLevel="0" collapsed="false">
      <c r="B173" s="1" t="s">
        <v>32</v>
      </c>
      <c r="D173" s="1" t="s">
        <v>492</v>
      </c>
      <c r="E173" s="1" t="s">
        <v>481</v>
      </c>
      <c r="F173" s="7" t="n">
        <v>135711</v>
      </c>
      <c r="G173" s="10" t="n">
        <v>36100</v>
      </c>
      <c r="H173" s="11" t="s">
        <v>23</v>
      </c>
      <c r="J173" s="7"/>
      <c r="K173" s="1" t="s">
        <v>493</v>
      </c>
      <c r="M173" s="9"/>
      <c r="O173" s="13"/>
    </row>
    <row r="174" customFormat="false" ht="15" hidden="false" customHeight="false" outlineLevel="0" collapsed="false">
      <c r="B174" s="1" t="s">
        <v>32</v>
      </c>
      <c r="D174" s="1" t="s">
        <v>494</v>
      </c>
      <c r="E174" s="1" t="s">
        <v>495</v>
      </c>
      <c r="F174" s="7" t="n">
        <v>72000</v>
      </c>
      <c r="G174" s="14" t="n">
        <v>36192</v>
      </c>
      <c r="H174" s="15" t="s">
        <v>23</v>
      </c>
      <c r="J174" s="7"/>
      <c r="K174" s="1" t="s">
        <v>240</v>
      </c>
      <c r="M174" s="9"/>
      <c r="O174" s="13"/>
    </row>
    <row r="175" customFormat="false" ht="15" hidden="false" customHeight="false" outlineLevel="0" collapsed="false">
      <c r="B175" s="1" t="s">
        <v>496</v>
      </c>
      <c r="D175" s="1" t="s">
        <v>497</v>
      </c>
      <c r="E175" s="1" t="s">
        <v>450</v>
      </c>
      <c r="F175" s="7" t="n">
        <v>200000</v>
      </c>
      <c r="G175" s="16" t="n">
        <v>36342</v>
      </c>
      <c r="H175" s="17" t="s">
        <v>23</v>
      </c>
      <c r="J175" s="7"/>
      <c r="M175" s="9"/>
      <c r="O175" s="13" t="n">
        <v>216000</v>
      </c>
    </row>
    <row r="176" customFormat="false" ht="15" hidden="false" customHeight="false" outlineLevel="0" collapsed="false">
      <c r="B176" s="1" t="s">
        <v>32</v>
      </c>
      <c r="D176" s="1" t="s">
        <v>498</v>
      </c>
      <c r="E176" s="1" t="s">
        <v>499</v>
      </c>
      <c r="F176" s="7" t="n">
        <v>264020</v>
      </c>
      <c r="G176" s="16" t="n">
        <v>36404</v>
      </c>
      <c r="H176" s="17" t="s">
        <v>23</v>
      </c>
      <c r="J176" s="7" t="s">
        <v>500</v>
      </c>
      <c r="K176" s="1" t="s">
        <v>501</v>
      </c>
      <c r="M176" s="9" t="s">
        <v>502</v>
      </c>
      <c r="O176" s="13" t="n">
        <v>80000000</v>
      </c>
      <c r="P176" s="1" t="n">
        <v>53</v>
      </c>
    </row>
    <row r="177" customFormat="false" ht="15" hidden="false" customHeight="false" outlineLevel="0" collapsed="false">
      <c r="B177" s="1" t="s">
        <v>32</v>
      </c>
      <c r="D177" s="1" t="s">
        <v>498</v>
      </c>
      <c r="E177" s="1" t="s">
        <v>503</v>
      </c>
      <c r="F177" s="7" t="n">
        <v>141970</v>
      </c>
      <c r="G177" s="16" t="n">
        <v>36404</v>
      </c>
      <c r="H177" s="17" t="s">
        <v>23</v>
      </c>
      <c r="J177" s="7" t="s">
        <v>500</v>
      </c>
      <c r="K177" s="1" t="s">
        <v>501</v>
      </c>
      <c r="M177" s="9"/>
      <c r="O177" s="13"/>
    </row>
    <row r="178" customFormat="false" ht="15" hidden="false" customHeight="false" outlineLevel="0" collapsed="false">
      <c r="B178" s="1" t="s">
        <v>483</v>
      </c>
      <c r="D178" s="1" t="s">
        <v>484</v>
      </c>
      <c r="E178" s="1" t="s">
        <v>504</v>
      </c>
      <c r="F178" s="7" t="n">
        <v>111675</v>
      </c>
      <c r="G178" s="14" t="n">
        <v>36465</v>
      </c>
      <c r="H178" s="15" t="s">
        <v>23</v>
      </c>
      <c r="J178" s="7" t="s">
        <v>505</v>
      </c>
      <c r="K178" s="1" t="s">
        <v>506</v>
      </c>
      <c r="M178" s="9"/>
      <c r="O178" s="13" t="n">
        <v>7200000</v>
      </c>
      <c r="P178" s="1" t="n">
        <v>31</v>
      </c>
    </row>
    <row r="179" customFormat="false" ht="15" hidden="false" customHeight="false" outlineLevel="0" collapsed="false">
      <c r="B179" s="1" t="s">
        <v>507</v>
      </c>
      <c r="D179" s="1" t="s">
        <v>508</v>
      </c>
      <c r="E179" s="1" t="s">
        <v>509</v>
      </c>
      <c r="F179" s="7" t="n">
        <v>500000</v>
      </c>
      <c r="G179" s="16" t="n">
        <v>36465</v>
      </c>
      <c r="H179" s="17" t="s">
        <v>136</v>
      </c>
      <c r="J179" s="7"/>
      <c r="M179" s="9"/>
      <c r="O179" s="13"/>
    </row>
    <row r="180" customFormat="false" ht="15" hidden="false" customHeight="false" outlineLevel="0" collapsed="false">
      <c r="B180" s="1" t="s">
        <v>510</v>
      </c>
      <c r="D180" s="1" t="s">
        <v>511</v>
      </c>
      <c r="E180" s="1" t="s">
        <v>512</v>
      </c>
      <c r="F180" s="7" t="n">
        <v>515000</v>
      </c>
      <c r="G180" s="16" t="n">
        <v>36465</v>
      </c>
      <c r="H180" s="17" t="s">
        <v>110</v>
      </c>
      <c r="J180" s="7"/>
      <c r="K180" s="1" t="s">
        <v>513</v>
      </c>
      <c r="M180" s="9"/>
      <c r="O180" s="13" t="n">
        <v>200000000</v>
      </c>
      <c r="P180" s="1" t="n">
        <v>133</v>
      </c>
    </row>
    <row r="181" customFormat="false" ht="15" hidden="false" customHeight="false" outlineLevel="0" collapsed="false">
      <c r="B181" s="1" t="s">
        <v>514</v>
      </c>
      <c r="D181" s="1" t="s">
        <v>515</v>
      </c>
      <c r="F181" s="7" t="n">
        <v>300000</v>
      </c>
      <c r="G181" s="8" t="n">
        <v>36465</v>
      </c>
      <c r="H181" s="1" t="s">
        <v>42</v>
      </c>
      <c r="J181" s="7"/>
      <c r="M181" s="9"/>
      <c r="P181" s="1" t="n">
        <v>5</v>
      </c>
    </row>
    <row r="182" customFormat="false" ht="15" hidden="false" customHeight="false" outlineLevel="0" collapsed="false">
      <c r="B182" s="1" t="s">
        <v>28</v>
      </c>
      <c r="D182" s="1" t="s">
        <v>516</v>
      </c>
      <c r="E182" s="1" t="s">
        <v>517</v>
      </c>
      <c r="F182" s="7"/>
      <c r="G182" s="16" t="n">
        <v>36465</v>
      </c>
      <c r="H182" s="17" t="s">
        <v>110</v>
      </c>
      <c r="J182" s="7"/>
      <c r="M182" s="9"/>
      <c r="O182" s="13"/>
    </row>
    <row r="183" customFormat="false" ht="15" hidden="false" customHeight="false" outlineLevel="0" collapsed="false">
      <c r="B183" s="1" t="s">
        <v>288</v>
      </c>
      <c r="D183" s="1" t="s">
        <v>518</v>
      </c>
      <c r="E183" s="1" t="s">
        <v>519</v>
      </c>
      <c r="F183" s="7" t="n">
        <v>660000</v>
      </c>
      <c r="G183" s="16" t="n">
        <v>36495</v>
      </c>
      <c r="H183" s="17" t="s">
        <v>110</v>
      </c>
      <c r="J183" s="7"/>
      <c r="M183" s="9"/>
      <c r="O183" s="13"/>
      <c r="P183" s="1" t="n">
        <v>56</v>
      </c>
    </row>
    <row r="184" customFormat="false" ht="15" hidden="false" customHeight="false" outlineLevel="0" collapsed="false">
      <c r="B184" s="1" t="s">
        <v>520</v>
      </c>
      <c r="D184" s="1" t="s">
        <v>521</v>
      </c>
      <c r="E184" s="1" t="s">
        <v>522</v>
      </c>
      <c r="F184" s="7" t="n">
        <v>100000</v>
      </c>
      <c r="G184" s="14" t="n">
        <v>36526</v>
      </c>
      <c r="H184" s="15" t="s">
        <v>23</v>
      </c>
      <c r="J184" s="7" t="n">
        <v>15</v>
      </c>
      <c r="K184" s="1" t="s">
        <v>523</v>
      </c>
      <c r="M184" s="9"/>
      <c r="O184" s="13"/>
      <c r="P184" s="1" t="n">
        <v>10</v>
      </c>
    </row>
    <row r="185" customFormat="false" ht="15" hidden="false" customHeight="false" outlineLevel="0" collapsed="false">
      <c r="B185" s="1" t="s">
        <v>524</v>
      </c>
      <c r="D185" s="1" t="s">
        <v>525</v>
      </c>
      <c r="E185" s="1" t="s">
        <v>526</v>
      </c>
      <c r="F185" s="7" t="n">
        <v>400000</v>
      </c>
      <c r="G185" s="14" t="n">
        <v>36708</v>
      </c>
      <c r="H185" s="15" t="s">
        <v>23</v>
      </c>
      <c r="J185" s="7"/>
      <c r="M185" s="9"/>
      <c r="O185" s="13" t="n">
        <v>90000000</v>
      </c>
      <c r="P185" s="1" t="n">
        <v>85</v>
      </c>
    </row>
    <row r="186" customFormat="false" ht="15" hidden="false" customHeight="false" outlineLevel="0" collapsed="false">
      <c r="B186" s="1" t="s">
        <v>28</v>
      </c>
      <c r="D186" s="1" t="s">
        <v>527</v>
      </c>
      <c r="E186" s="1" t="s">
        <v>528</v>
      </c>
      <c r="F186" s="7" t="n">
        <v>400000</v>
      </c>
      <c r="G186" s="16" t="n">
        <v>36831</v>
      </c>
      <c r="H186" s="17" t="s">
        <v>136</v>
      </c>
      <c r="J186" s="7" t="s">
        <v>529</v>
      </c>
      <c r="K186" s="1" t="s">
        <v>530</v>
      </c>
      <c r="M186" s="9"/>
      <c r="O186" s="13" t="n">
        <v>14500000</v>
      </c>
      <c r="P186" s="1" t="n">
        <v>17.5</v>
      </c>
    </row>
    <row r="187" customFormat="false" ht="15" hidden="false" customHeight="false" outlineLevel="0" collapsed="false">
      <c r="B187" s="1" t="s">
        <v>456</v>
      </c>
      <c r="D187" s="1" t="s">
        <v>457</v>
      </c>
      <c r="E187" s="1" t="s">
        <v>531</v>
      </c>
      <c r="F187" s="7" t="n">
        <v>300000</v>
      </c>
      <c r="G187" s="8" t="n">
        <v>36951</v>
      </c>
      <c r="H187" s="1" t="s">
        <v>102</v>
      </c>
      <c r="J187" s="7"/>
      <c r="M187" s="9"/>
      <c r="O187" s="13"/>
      <c r="P187" s="1" t="n">
        <v>22</v>
      </c>
    </row>
    <row r="188" customFormat="false" ht="15" hidden="false" customHeight="false" outlineLevel="0" collapsed="false">
      <c r="B188" s="1" t="s">
        <v>532</v>
      </c>
      <c r="D188" s="1" t="s">
        <v>533</v>
      </c>
      <c r="E188" s="1" t="s">
        <v>534</v>
      </c>
      <c r="F188" s="7" t="n">
        <v>500000</v>
      </c>
      <c r="G188" s="8" t="n">
        <v>37012</v>
      </c>
      <c r="H188" s="1" t="s">
        <v>136</v>
      </c>
      <c r="J188" s="7"/>
      <c r="M188" s="9"/>
      <c r="O188" s="13"/>
    </row>
    <row r="189" customFormat="false" ht="15" hidden="false" customHeight="false" outlineLevel="0" collapsed="false">
      <c r="B189" s="1" t="s">
        <v>535</v>
      </c>
      <c r="D189" s="1" t="s">
        <v>536</v>
      </c>
      <c r="E189" s="1" t="s">
        <v>537</v>
      </c>
      <c r="F189" s="7" t="n">
        <v>150000</v>
      </c>
      <c r="G189" s="8" t="n">
        <v>37226</v>
      </c>
      <c r="H189" s="1" t="s">
        <v>136</v>
      </c>
      <c r="J189" s="7"/>
      <c r="M189" s="9"/>
      <c r="P189" s="1" t="n">
        <v>24</v>
      </c>
    </row>
    <row r="190" customFormat="false" ht="15" hidden="false" customHeight="false" outlineLevel="0" collapsed="false">
      <c r="B190" s="1" t="s">
        <v>274</v>
      </c>
      <c r="D190" s="1" t="s">
        <v>538</v>
      </c>
      <c r="E190" s="1" t="s">
        <v>539</v>
      </c>
      <c r="F190" s="7" t="n">
        <v>461000</v>
      </c>
      <c r="G190" s="19" t="s">
        <v>540</v>
      </c>
      <c r="H190" s="1" t="s">
        <v>541</v>
      </c>
      <c r="J190" s="7"/>
      <c r="K190" s="1" t="s">
        <v>542</v>
      </c>
      <c r="M190" s="9"/>
      <c r="O190" s="13" t="n">
        <v>51200000</v>
      </c>
      <c r="P190" s="1" t="n">
        <v>37</v>
      </c>
      <c r="Q190" s="1" t="n">
        <v>461</v>
      </c>
    </row>
    <row r="191" customFormat="false" ht="15" hidden="false" customHeight="false" outlineLevel="0" collapsed="false">
      <c r="B191" s="1" t="s">
        <v>543</v>
      </c>
      <c r="D191" s="1" t="s">
        <v>544</v>
      </c>
      <c r="E191" s="1" t="s">
        <v>545</v>
      </c>
      <c r="F191" s="7" t="n">
        <v>50000</v>
      </c>
      <c r="G191" s="8"/>
      <c r="H191" s="1" t="s">
        <v>110</v>
      </c>
      <c r="J191" s="7"/>
      <c r="M191" s="9"/>
      <c r="O191" s="13"/>
    </row>
    <row r="192" customFormat="false" ht="15" hidden="false" customHeight="false" outlineLevel="0" collapsed="false">
      <c r="B192" s="1" t="s">
        <v>546</v>
      </c>
      <c r="D192" s="1" t="s">
        <v>547</v>
      </c>
      <c r="E192" s="1" t="s">
        <v>548</v>
      </c>
      <c r="F192" s="7" t="n">
        <v>300000</v>
      </c>
      <c r="G192" s="8" t="n">
        <v>37196</v>
      </c>
      <c r="H192" s="1" t="s">
        <v>136</v>
      </c>
      <c r="J192" s="7"/>
      <c r="M192" s="9"/>
      <c r="O192" s="13" t="n">
        <v>200000000</v>
      </c>
      <c r="P192" s="1" t="n">
        <v>55</v>
      </c>
    </row>
    <row r="193" customFormat="false" ht="15" hidden="false" customHeight="false" outlineLevel="0" collapsed="false">
      <c r="F193" s="7"/>
      <c r="G193" s="8"/>
      <c r="J193" s="7"/>
      <c r="M193" s="9"/>
    </row>
    <row r="194" customFormat="false" ht="15.75" hidden="false" customHeight="false" outlineLevel="0" collapsed="false">
      <c r="A194" s="21" t="s">
        <v>549</v>
      </c>
      <c r="F194" s="7"/>
      <c r="G194" s="8"/>
      <c r="J194" s="7"/>
      <c r="M194" s="9"/>
    </row>
    <row r="195" customFormat="false" ht="15" hidden="false" customHeight="false" outlineLevel="0" collapsed="false">
      <c r="B195" s="1" t="s">
        <v>378</v>
      </c>
      <c r="D195" s="1" t="s">
        <v>550</v>
      </c>
      <c r="E195" s="1" t="s">
        <v>551</v>
      </c>
      <c r="F195" s="7" t="n">
        <v>400000</v>
      </c>
      <c r="G195" s="8"/>
      <c r="H195" s="17" t="s">
        <v>23</v>
      </c>
      <c r="J195" s="7"/>
      <c r="K195" s="1" t="s">
        <v>240</v>
      </c>
      <c r="M195" s="9"/>
    </row>
    <row r="196" customFormat="false" ht="15" hidden="false" customHeight="false" outlineLevel="0" collapsed="false">
      <c r="B196" s="1" t="s">
        <v>552</v>
      </c>
      <c r="D196" s="1" t="s">
        <v>553</v>
      </c>
      <c r="E196" s="1" t="s">
        <v>554</v>
      </c>
      <c r="F196" s="7" t="n">
        <v>78000</v>
      </c>
      <c r="G196" s="8"/>
      <c r="H196" s="17" t="s">
        <v>23</v>
      </c>
      <c r="J196" s="7" t="s">
        <v>555</v>
      </c>
      <c r="K196" s="1" t="s">
        <v>556</v>
      </c>
      <c r="M196" s="9"/>
      <c r="O196" s="13" t="n">
        <v>600000</v>
      </c>
      <c r="P196" s="1" t="n">
        <v>1</v>
      </c>
    </row>
    <row r="197" customFormat="false" ht="15" hidden="false" customHeight="false" outlineLevel="0" collapsed="false">
      <c r="B197" s="1" t="s">
        <v>552</v>
      </c>
      <c r="D197" s="1" t="s">
        <v>557</v>
      </c>
      <c r="E197" s="1" t="s">
        <v>558</v>
      </c>
      <c r="F197" s="7" t="n">
        <v>72000</v>
      </c>
      <c r="G197" s="14" t="n">
        <v>35947</v>
      </c>
      <c r="H197" s="15" t="s">
        <v>23</v>
      </c>
      <c r="J197" s="7" t="s">
        <v>559</v>
      </c>
      <c r="K197" s="1" t="s">
        <v>560</v>
      </c>
      <c r="M197" s="9"/>
      <c r="O197" s="13" t="n">
        <v>18200000</v>
      </c>
      <c r="P197" s="1" t="n">
        <v>20</v>
      </c>
    </row>
    <row r="198" customFormat="false" ht="15" hidden="false" customHeight="false" outlineLevel="0" collapsed="false">
      <c r="B198" s="1" t="s">
        <v>552</v>
      </c>
      <c r="D198" s="1" t="s">
        <v>561</v>
      </c>
      <c r="E198" s="1" t="s">
        <v>558</v>
      </c>
      <c r="F198" s="7" t="n">
        <v>100000</v>
      </c>
      <c r="G198" s="14" t="n">
        <v>36069</v>
      </c>
      <c r="H198" s="15" t="s">
        <v>23</v>
      </c>
      <c r="J198" s="7" t="s">
        <v>562</v>
      </c>
      <c r="M198" s="9"/>
      <c r="O198" s="13"/>
    </row>
    <row r="199" customFormat="false" ht="15" hidden="false" customHeight="false" outlineLevel="0" collapsed="false">
      <c r="B199" s="1" t="s">
        <v>563</v>
      </c>
      <c r="D199" s="1" t="s">
        <v>564</v>
      </c>
      <c r="E199" s="1" t="s">
        <v>565</v>
      </c>
      <c r="F199" s="7" t="n">
        <v>220000</v>
      </c>
      <c r="G199" s="14" t="n">
        <v>36434</v>
      </c>
      <c r="H199" s="15" t="s">
        <v>23</v>
      </c>
      <c r="J199" s="7"/>
      <c r="K199" s="1" t="s">
        <v>566</v>
      </c>
      <c r="M199" s="9"/>
      <c r="O199" s="13" t="n">
        <v>15000000</v>
      </c>
      <c r="P199" s="1" t="n">
        <v>10</v>
      </c>
    </row>
    <row r="200" customFormat="false" ht="15" hidden="false" customHeight="false" outlineLevel="0" collapsed="false">
      <c r="B200" s="1" t="s">
        <v>563</v>
      </c>
      <c r="D200" s="1" t="s">
        <v>567</v>
      </c>
      <c r="E200" s="1" t="s">
        <v>568</v>
      </c>
      <c r="F200" s="7"/>
      <c r="G200" s="8"/>
      <c r="H200" s="1" t="s">
        <v>42</v>
      </c>
      <c r="J200" s="7" t="s">
        <v>569</v>
      </c>
      <c r="M200" s="9"/>
    </row>
    <row r="201" customFormat="false" ht="15" hidden="false" customHeight="false" outlineLevel="0" collapsed="false">
      <c r="B201" s="1" t="s">
        <v>570</v>
      </c>
      <c r="D201" s="1" t="s">
        <v>571</v>
      </c>
      <c r="E201" s="1" t="s">
        <v>572</v>
      </c>
      <c r="F201" s="7" t="n">
        <v>500000</v>
      </c>
      <c r="G201" s="29" t="n">
        <v>36495</v>
      </c>
      <c r="H201" s="17" t="s">
        <v>23</v>
      </c>
      <c r="J201" s="7" t="s">
        <v>573</v>
      </c>
      <c r="K201" s="1" t="s">
        <v>574</v>
      </c>
      <c r="M201" s="9"/>
      <c r="O201" s="13" t="n">
        <v>35000000</v>
      </c>
      <c r="P201" s="1" t="n">
        <v>23</v>
      </c>
    </row>
    <row r="202" customFormat="false" ht="15" hidden="false" customHeight="false" outlineLevel="0" collapsed="false">
      <c r="B202" s="1" t="s">
        <v>552</v>
      </c>
      <c r="D202" s="1" t="s">
        <v>559</v>
      </c>
      <c r="E202" s="1" t="s">
        <v>558</v>
      </c>
      <c r="F202" s="7" t="n">
        <v>40000</v>
      </c>
      <c r="G202" s="14" t="n">
        <v>36526</v>
      </c>
      <c r="H202" s="15" t="s">
        <v>23</v>
      </c>
      <c r="J202" s="7"/>
      <c r="M202" s="9"/>
      <c r="O202" s="13"/>
    </row>
    <row r="203" customFormat="false" ht="15" hidden="false" customHeight="false" outlineLevel="0" collapsed="false">
      <c r="B203" s="1" t="s">
        <v>575</v>
      </c>
      <c r="D203" s="1" t="s">
        <v>576</v>
      </c>
      <c r="E203" s="1" t="s">
        <v>577</v>
      </c>
      <c r="F203" s="7" t="n">
        <v>370000</v>
      </c>
      <c r="G203" s="14" t="n">
        <v>36678</v>
      </c>
      <c r="H203" s="15" t="s">
        <v>23</v>
      </c>
      <c r="J203" s="7"/>
      <c r="M203" s="9"/>
    </row>
    <row r="204" customFormat="false" ht="15" hidden="false" customHeight="false" outlineLevel="0" collapsed="false">
      <c r="B204" s="1" t="s">
        <v>578</v>
      </c>
      <c r="D204" s="1" t="s">
        <v>579</v>
      </c>
      <c r="E204" s="1" t="s">
        <v>580</v>
      </c>
      <c r="F204" s="7" t="n">
        <v>300000</v>
      </c>
      <c r="G204" s="14" t="n">
        <v>36831</v>
      </c>
      <c r="H204" s="15" t="s">
        <v>23</v>
      </c>
      <c r="J204" s="7"/>
      <c r="K204" s="1" t="s">
        <v>581</v>
      </c>
      <c r="M204" s="9"/>
      <c r="O204" s="13" t="n">
        <v>30000000</v>
      </c>
      <c r="P204" s="1" t="n">
        <v>104</v>
      </c>
    </row>
    <row r="205" customFormat="false" ht="15" hidden="false" customHeight="false" outlineLevel="0" collapsed="false">
      <c r="B205" s="1" t="s">
        <v>582</v>
      </c>
      <c r="D205" s="1" t="s">
        <v>583</v>
      </c>
      <c r="E205" s="1" t="s">
        <v>584</v>
      </c>
      <c r="F205" s="7" t="n">
        <v>275000</v>
      </c>
      <c r="G205" s="16" t="n">
        <v>36861</v>
      </c>
      <c r="H205" s="17" t="s">
        <v>136</v>
      </c>
      <c r="J205" s="7"/>
      <c r="K205" s="1" t="s">
        <v>585</v>
      </c>
      <c r="M205" s="9"/>
    </row>
    <row r="206" customFormat="false" ht="15" hidden="false" customHeight="false" outlineLevel="0" collapsed="false">
      <c r="A206" s="1" t="s">
        <v>586</v>
      </c>
      <c r="B206" s="1" t="s">
        <v>582</v>
      </c>
      <c r="D206" s="1" t="s">
        <v>587</v>
      </c>
      <c r="E206" s="1" t="s">
        <v>588</v>
      </c>
      <c r="F206" s="7" t="n">
        <v>275000</v>
      </c>
      <c r="G206" s="16" t="n">
        <v>36861</v>
      </c>
      <c r="H206" s="17" t="s">
        <v>136</v>
      </c>
      <c r="J206" s="7"/>
      <c r="K206" s="1" t="s">
        <v>589</v>
      </c>
      <c r="M206" s="9"/>
      <c r="O206" s="13" t="n">
        <v>520000</v>
      </c>
      <c r="P206" s="1" t="n">
        <v>92</v>
      </c>
    </row>
    <row r="207" customFormat="false" ht="15" hidden="false" customHeight="false" outlineLevel="0" collapsed="false">
      <c r="B207" s="1" t="s">
        <v>552</v>
      </c>
      <c r="D207" s="1" t="s">
        <v>590</v>
      </c>
      <c r="E207" s="1" t="s">
        <v>591</v>
      </c>
      <c r="F207" s="7" t="n">
        <v>130000</v>
      </c>
      <c r="G207" s="8" t="n">
        <v>37043</v>
      </c>
      <c r="H207" s="1" t="s">
        <v>102</v>
      </c>
      <c r="J207" s="7"/>
      <c r="K207" s="1" t="s">
        <v>592</v>
      </c>
      <c r="M207" s="9"/>
      <c r="O207" s="13" t="n">
        <v>30000000</v>
      </c>
      <c r="P207" s="1" t="n">
        <v>56</v>
      </c>
    </row>
    <row r="208" customFormat="false" ht="15" hidden="false" customHeight="false" outlineLevel="0" collapsed="false">
      <c r="B208" s="1" t="s">
        <v>552</v>
      </c>
      <c r="D208" s="1" t="s">
        <v>593</v>
      </c>
      <c r="E208" s="1" t="s">
        <v>594</v>
      </c>
      <c r="F208" s="7" t="n">
        <v>300000</v>
      </c>
      <c r="G208" s="8" t="n">
        <v>37257</v>
      </c>
      <c r="H208" s="1" t="s">
        <v>136</v>
      </c>
      <c r="J208" s="7"/>
      <c r="M208" s="9"/>
      <c r="O208" s="13" t="n">
        <v>143000000</v>
      </c>
      <c r="P208" s="1" t="n">
        <v>94</v>
      </c>
    </row>
    <row r="209" customFormat="false" ht="15" hidden="false" customHeight="false" outlineLevel="0" collapsed="false">
      <c r="B209" s="1" t="s">
        <v>595</v>
      </c>
      <c r="D209" s="1" t="s">
        <v>596</v>
      </c>
      <c r="E209" s="1" t="s">
        <v>597</v>
      </c>
      <c r="F209" s="7" t="n">
        <v>400000</v>
      </c>
      <c r="G209" s="8" t="n">
        <v>37622</v>
      </c>
      <c r="H209" s="1" t="s">
        <v>136</v>
      </c>
      <c r="J209" s="7"/>
      <c r="M209" s="9"/>
      <c r="O209" s="13" t="n">
        <v>230000000</v>
      </c>
      <c r="P209" s="1" t="n">
        <v>212</v>
      </c>
    </row>
    <row r="211" customFormat="false" ht="15" hidden="false" customHeight="false" outlineLevel="0" collapsed="false">
      <c r="F211" s="7"/>
      <c r="G211" s="30"/>
      <c r="J211" s="7"/>
      <c r="M211" s="9"/>
    </row>
    <row r="212" customFormat="false" ht="15.75" hidden="false" customHeight="false" outlineLevel="0" collapsed="false">
      <c r="A212" s="21" t="s">
        <v>598</v>
      </c>
      <c r="F212" s="7"/>
      <c r="G212" s="8"/>
      <c r="J212" s="7"/>
      <c r="M212" s="9"/>
    </row>
    <row r="213" customFormat="false" ht="15" hidden="false" customHeight="false" outlineLevel="0" collapsed="false">
      <c r="B213" s="1" t="s">
        <v>599</v>
      </c>
      <c r="E213" s="1" t="s">
        <v>600</v>
      </c>
      <c r="F213" s="7" t="n">
        <v>255000</v>
      </c>
      <c r="G213" s="14" t="n">
        <v>35400</v>
      </c>
      <c r="H213" s="15" t="s">
        <v>23</v>
      </c>
      <c r="J213" s="7" t="n">
        <v>8000</v>
      </c>
      <c r="K213" s="1" t="s">
        <v>601</v>
      </c>
      <c r="M213" s="9"/>
      <c r="O213" s="13" t="n">
        <v>14600000</v>
      </c>
    </row>
    <row r="214" customFormat="false" ht="15" hidden="false" customHeight="false" outlineLevel="0" collapsed="false">
      <c r="B214" s="1" t="s">
        <v>599</v>
      </c>
      <c r="E214" s="1" t="s">
        <v>602</v>
      </c>
      <c r="F214" s="7" t="n">
        <v>107000</v>
      </c>
      <c r="G214" s="14" t="n">
        <v>35400</v>
      </c>
      <c r="H214" s="15" t="s">
        <v>23</v>
      </c>
      <c r="J214" s="7" t="n">
        <v>8000</v>
      </c>
      <c r="M214" s="9"/>
    </row>
    <row r="215" customFormat="false" ht="15" hidden="false" customHeight="false" outlineLevel="0" collapsed="false">
      <c r="B215" s="1" t="s">
        <v>552</v>
      </c>
      <c r="D215" s="1" t="s">
        <v>603</v>
      </c>
      <c r="E215" s="1" t="s">
        <v>604</v>
      </c>
      <c r="F215" s="7" t="n">
        <v>184140</v>
      </c>
      <c r="G215" s="10" t="n">
        <v>35551</v>
      </c>
      <c r="H215" s="11" t="s">
        <v>23</v>
      </c>
      <c r="J215" s="7" t="n">
        <v>16495</v>
      </c>
      <c r="K215" s="1" t="s">
        <v>605</v>
      </c>
      <c r="M215" s="9"/>
      <c r="O215" s="31" t="n">
        <v>19564419</v>
      </c>
    </row>
    <row r="216" customFormat="false" ht="15" hidden="false" customHeight="false" outlineLevel="0" collapsed="false">
      <c r="B216" s="1" t="s">
        <v>552</v>
      </c>
      <c r="D216" s="1" t="s">
        <v>606</v>
      </c>
      <c r="E216" s="1" t="s">
        <v>607</v>
      </c>
      <c r="F216" s="7" t="n">
        <v>116500</v>
      </c>
      <c r="G216" s="19" t="n">
        <v>36161</v>
      </c>
      <c r="H216" s="1" t="s">
        <v>42</v>
      </c>
      <c r="J216" s="7" t="n">
        <v>100000</v>
      </c>
      <c r="K216" s="1" t="s">
        <v>608</v>
      </c>
      <c r="M216" s="9"/>
      <c r="O216" s="13" t="n">
        <v>3600000</v>
      </c>
      <c r="Q216" s="1" t="n">
        <v>5160</v>
      </c>
    </row>
    <row r="217" customFormat="false" ht="15" hidden="false" customHeight="false" outlineLevel="0" collapsed="false">
      <c r="B217" s="1" t="s">
        <v>609</v>
      </c>
      <c r="D217" s="1" t="s">
        <v>610</v>
      </c>
      <c r="E217" s="1" t="s">
        <v>611</v>
      </c>
      <c r="F217" s="20" t="s">
        <v>612</v>
      </c>
      <c r="G217" s="14" t="n">
        <v>36251</v>
      </c>
      <c r="H217" s="15" t="s">
        <v>23</v>
      </c>
      <c r="J217" s="7"/>
      <c r="K217" s="1" t="s">
        <v>240</v>
      </c>
      <c r="M217" s="9"/>
    </row>
    <row r="218" customFormat="false" ht="15" hidden="false" customHeight="false" outlineLevel="0" collapsed="false">
      <c r="B218" s="1" t="s">
        <v>599</v>
      </c>
      <c r="D218" s="1" t="s">
        <v>613</v>
      </c>
      <c r="E218" s="1" t="s">
        <v>614</v>
      </c>
      <c r="F218" s="7" t="n">
        <v>200000</v>
      </c>
      <c r="G218" s="8" t="n">
        <v>35886</v>
      </c>
      <c r="H218" s="1" t="s">
        <v>42</v>
      </c>
      <c r="J218" s="7" t="n">
        <v>45000</v>
      </c>
      <c r="K218" s="1" t="s">
        <v>615</v>
      </c>
      <c r="M218" s="9"/>
      <c r="O218" s="13" t="n">
        <v>21000000</v>
      </c>
      <c r="Q218" s="1" t="n">
        <v>22000</v>
      </c>
    </row>
    <row r="219" customFormat="false" ht="15" hidden="false" customHeight="false" outlineLevel="0" collapsed="false">
      <c r="B219" s="1" t="s">
        <v>599</v>
      </c>
      <c r="D219" s="1" t="s">
        <v>613</v>
      </c>
      <c r="E219" s="1" t="s">
        <v>616</v>
      </c>
      <c r="F219" s="7" t="n">
        <v>130000</v>
      </c>
      <c r="G219" s="8" t="n">
        <v>35886</v>
      </c>
      <c r="H219" s="1" t="s">
        <v>42</v>
      </c>
      <c r="J219" s="7" t="n">
        <v>45000</v>
      </c>
      <c r="K219" s="1" t="s">
        <v>617</v>
      </c>
      <c r="M219" s="9"/>
      <c r="O219" s="13"/>
    </row>
    <row r="220" customFormat="false" ht="15" hidden="false" customHeight="false" outlineLevel="0" collapsed="false">
      <c r="B220" s="1" t="s">
        <v>618</v>
      </c>
      <c r="D220" s="1" t="s">
        <v>619</v>
      </c>
      <c r="E220" s="1" t="s">
        <v>620</v>
      </c>
      <c r="F220" s="7" t="n">
        <v>57000</v>
      </c>
      <c r="G220" s="14" t="n">
        <v>36100</v>
      </c>
      <c r="H220" s="15" t="s">
        <v>23</v>
      </c>
      <c r="J220" s="7"/>
      <c r="K220" s="1" t="s">
        <v>621</v>
      </c>
      <c r="M220" s="25" t="s">
        <v>622</v>
      </c>
      <c r="O220" s="13" t="n">
        <v>6000000</v>
      </c>
    </row>
    <row r="221" customFormat="false" ht="15" hidden="false" customHeight="false" outlineLevel="0" collapsed="false">
      <c r="B221" s="1" t="s">
        <v>623</v>
      </c>
      <c r="D221" s="1" t="s">
        <v>624</v>
      </c>
      <c r="E221" s="1" t="s">
        <v>625</v>
      </c>
      <c r="F221" s="7" t="n">
        <v>50000</v>
      </c>
      <c r="G221" s="16" t="n">
        <v>36465</v>
      </c>
      <c r="H221" s="17" t="s">
        <v>23</v>
      </c>
      <c r="J221" s="7" t="s">
        <v>626</v>
      </c>
      <c r="K221" s="1" t="s">
        <v>627</v>
      </c>
      <c r="M221" s="9"/>
      <c r="O221" s="13" t="n">
        <v>18570000</v>
      </c>
      <c r="Q221" s="1" t="n">
        <v>10870</v>
      </c>
    </row>
    <row r="222" customFormat="false" ht="15" hidden="false" customHeight="false" outlineLevel="0" collapsed="false">
      <c r="B222" s="1" t="s">
        <v>628</v>
      </c>
      <c r="D222" s="1" t="s">
        <v>629</v>
      </c>
      <c r="E222" s="1" t="s">
        <v>630</v>
      </c>
      <c r="F222" s="7" t="n">
        <v>120000</v>
      </c>
      <c r="G222" s="8" t="n">
        <v>37165</v>
      </c>
      <c r="H222" s="1" t="s">
        <v>136</v>
      </c>
      <c r="J222" s="7"/>
      <c r="K222" s="1" t="s">
        <v>631</v>
      </c>
      <c r="M222" s="9"/>
      <c r="O222" s="13" t="n">
        <v>155000000</v>
      </c>
      <c r="P222" s="1" t="n">
        <v>705</v>
      </c>
    </row>
    <row r="223" customFormat="false" ht="15" hidden="false" customHeight="false" outlineLevel="0" collapsed="false">
      <c r="B223" s="1" t="s">
        <v>632</v>
      </c>
      <c r="D223" s="1" t="s">
        <v>633</v>
      </c>
      <c r="E223" s="1" t="s">
        <v>634</v>
      </c>
      <c r="F223" s="7" t="n">
        <v>300000</v>
      </c>
      <c r="G223" s="8" t="n">
        <v>37196</v>
      </c>
      <c r="H223" s="1" t="s">
        <v>110</v>
      </c>
      <c r="J223" s="7"/>
      <c r="M223" s="9"/>
      <c r="O223" s="13"/>
    </row>
    <row r="224" customFormat="false" ht="15" hidden="false" customHeight="false" outlineLevel="0" collapsed="false">
      <c r="B224" s="1" t="s">
        <v>632</v>
      </c>
      <c r="D224" s="1" t="s">
        <v>635</v>
      </c>
      <c r="E224" s="1" t="s">
        <v>636</v>
      </c>
      <c r="F224" s="7" t="n">
        <v>300000</v>
      </c>
      <c r="G224" s="8" t="n">
        <v>37196</v>
      </c>
      <c r="H224" s="1" t="s">
        <v>540</v>
      </c>
      <c r="J224" s="7"/>
      <c r="M224" s="9"/>
      <c r="O224" s="13"/>
    </row>
    <row r="225" customFormat="false" ht="15" hidden="false" customHeight="false" outlineLevel="0" collapsed="false">
      <c r="B225" s="1" t="s">
        <v>599</v>
      </c>
      <c r="D225" s="1" t="s">
        <v>637</v>
      </c>
      <c r="E225" s="1" t="s">
        <v>638</v>
      </c>
      <c r="F225" s="7" t="n">
        <v>140000</v>
      </c>
      <c r="G225" s="14" t="n">
        <v>36647</v>
      </c>
      <c r="H225" s="15" t="s">
        <v>23</v>
      </c>
      <c r="J225" s="7"/>
      <c r="K225" s="1" t="s">
        <v>639</v>
      </c>
      <c r="M225" s="9"/>
      <c r="O225" s="13" t="n">
        <v>11600000</v>
      </c>
      <c r="Q225" s="1" t="n">
        <v>10000</v>
      </c>
    </row>
    <row r="226" customFormat="false" ht="15" hidden="false" customHeight="false" outlineLevel="0" collapsed="false">
      <c r="B226" s="1" t="s">
        <v>623</v>
      </c>
      <c r="D226" s="1" t="s">
        <v>640</v>
      </c>
      <c r="E226" s="1" t="s">
        <v>641</v>
      </c>
      <c r="F226" s="7" t="n">
        <v>300000</v>
      </c>
      <c r="G226" s="14" t="n">
        <v>36465</v>
      </c>
      <c r="H226" s="15" t="s">
        <v>23</v>
      </c>
      <c r="J226" s="7"/>
      <c r="K226" s="1" t="s">
        <v>642</v>
      </c>
      <c r="M226" s="9"/>
      <c r="O226" s="13" t="n">
        <v>30192000</v>
      </c>
      <c r="Q226" s="1" t="n">
        <v>6960</v>
      </c>
    </row>
    <row r="227" customFormat="false" ht="15" hidden="false" customHeight="false" outlineLevel="0" collapsed="false">
      <c r="B227" s="1" t="s">
        <v>623</v>
      </c>
      <c r="D227" s="1" t="s">
        <v>643</v>
      </c>
      <c r="E227" s="1" t="s">
        <v>644</v>
      </c>
      <c r="F227" s="7" t="n">
        <v>175000</v>
      </c>
      <c r="G227" s="19" t="s">
        <v>645</v>
      </c>
      <c r="H227" s="1" t="s">
        <v>136</v>
      </c>
      <c r="J227" s="7"/>
      <c r="K227" s="1" t="s">
        <v>646</v>
      </c>
      <c r="M227" s="9"/>
      <c r="O227" s="13" t="n">
        <v>100000000</v>
      </c>
      <c r="Q227" s="1" t="n">
        <v>6961</v>
      </c>
    </row>
    <row r="228" customFormat="false" ht="15" hidden="false" customHeight="false" outlineLevel="0" collapsed="false">
      <c r="B228" s="1" t="s">
        <v>647</v>
      </c>
      <c r="D228" s="1" t="s">
        <v>648</v>
      </c>
      <c r="E228" s="1" t="s">
        <v>649</v>
      </c>
      <c r="F228" s="7" t="n">
        <v>45000</v>
      </c>
      <c r="G228" s="8"/>
      <c r="J228" s="7"/>
      <c r="M228" s="9"/>
      <c r="O228" s="13" t="n">
        <v>122000000</v>
      </c>
      <c r="P228" s="1" t="s">
        <v>650</v>
      </c>
    </row>
    <row r="229" customFormat="false" ht="15" hidden="false" customHeight="false" outlineLevel="0" collapsed="false">
      <c r="B229" s="1" t="s">
        <v>647</v>
      </c>
      <c r="D229" s="1" t="s">
        <v>651</v>
      </c>
      <c r="E229" s="1" t="s">
        <v>652</v>
      </c>
      <c r="F229" s="7"/>
      <c r="G229" s="8" t="n">
        <v>37561</v>
      </c>
      <c r="H229" s="1" t="s">
        <v>110</v>
      </c>
      <c r="J229" s="7"/>
      <c r="M229" s="9"/>
      <c r="O229" s="13" t="n">
        <v>58000000</v>
      </c>
      <c r="P229" s="1" t="n">
        <v>32</v>
      </c>
    </row>
    <row r="230" customFormat="false" ht="15" hidden="false" customHeight="false" outlineLevel="0" collapsed="false">
      <c r="B230" s="1" t="s">
        <v>647</v>
      </c>
      <c r="D230" s="1" t="s">
        <v>653</v>
      </c>
      <c r="E230" s="1" t="s">
        <v>652</v>
      </c>
      <c r="F230" s="7"/>
      <c r="G230" s="8" t="n">
        <v>38292</v>
      </c>
      <c r="H230" s="1" t="s">
        <v>110</v>
      </c>
      <c r="J230" s="7"/>
      <c r="M230" s="9"/>
      <c r="O230" s="13"/>
      <c r="P230" s="1" t="n">
        <v>20</v>
      </c>
    </row>
    <row r="231" customFormat="false" ht="15" hidden="false" customHeight="false" outlineLevel="0" collapsed="false">
      <c r="B231" s="1" t="s">
        <v>654</v>
      </c>
      <c r="D231" s="1" t="s">
        <v>655</v>
      </c>
      <c r="E231" s="1" t="s">
        <v>656</v>
      </c>
      <c r="F231" s="7" t="n">
        <v>140000</v>
      </c>
      <c r="G231" s="8" t="n">
        <v>37926</v>
      </c>
      <c r="H231" s="1" t="s">
        <v>136</v>
      </c>
      <c r="J231" s="7"/>
      <c r="K231" s="1" t="s">
        <v>657</v>
      </c>
      <c r="M231" s="9"/>
      <c r="O231" s="13"/>
      <c r="P231" s="1" t="n">
        <v>4.5</v>
      </c>
    </row>
    <row r="232" customFormat="false" ht="15" hidden="false" customHeight="false" outlineLevel="0" collapsed="false">
      <c r="B232" s="1" t="s">
        <v>658</v>
      </c>
      <c r="D232" s="1" t="s">
        <v>659</v>
      </c>
      <c r="E232" s="1" t="s">
        <v>660</v>
      </c>
      <c r="F232" s="7" t="n">
        <v>100000</v>
      </c>
      <c r="G232" s="8" t="n">
        <v>37561</v>
      </c>
      <c r="H232" s="1" t="s">
        <v>136</v>
      </c>
      <c r="J232" s="7" t="s">
        <v>661</v>
      </c>
      <c r="M232" s="9"/>
      <c r="O232" s="13" t="n">
        <v>120000000</v>
      </c>
      <c r="P232" s="1" t="n">
        <v>85</v>
      </c>
    </row>
    <row r="233" customFormat="false" ht="15" hidden="false" customHeight="false" outlineLevel="0" collapsed="false">
      <c r="B233" s="1" t="s">
        <v>552</v>
      </c>
      <c r="D233" s="1" t="s">
        <v>662</v>
      </c>
      <c r="E233" s="1" t="s">
        <v>663</v>
      </c>
      <c r="F233" s="7" t="n">
        <v>300000</v>
      </c>
      <c r="G233" s="8" t="n">
        <v>37165</v>
      </c>
      <c r="H233" s="1" t="s">
        <v>102</v>
      </c>
      <c r="J233" s="7"/>
      <c r="M233" s="9"/>
      <c r="O233" s="13"/>
    </row>
    <row r="234" customFormat="false" ht="15" hidden="false" customHeight="false" outlineLevel="0" collapsed="false">
      <c r="B234" s="1" t="s">
        <v>552</v>
      </c>
      <c r="D234" s="1" t="s">
        <v>664</v>
      </c>
      <c r="E234" s="1" t="s">
        <v>665</v>
      </c>
      <c r="F234" s="7" t="n">
        <v>0</v>
      </c>
      <c r="G234" s="8" t="n">
        <v>36982</v>
      </c>
      <c r="H234" s="1" t="s">
        <v>102</v>
      </c>
      <c r="J234" s="7"/>
      <c r="M234" s="9"/>
      <c r="O234" s="13" t="n">
        <v>75000000</v>
      </c>
      <c r="P234" s="1" t="n">
        <v>1058</v>
      </c>
    </row>
    <row r="235" customFormat="false" ht="15" hidden="false" customHeight="false" outlineLevel="0" collapsed="false">
      <c r="B235" s="1" t="s">
        <v>623</v>
      </c>
      <c r="D235" s="1" t="s">
        <v>666</v>
      </c>
      <c r="E235" s="1" t="s">
        <v>667</v>
      </c>
      <c r="F235" s="7" t="n">
        <v>175000</v>
      </c>
      <c r="G235" s="8" t="n">
        <v>37895</v>
      </c>
      <c r="H235" s="1" t="s">
        <v>102</v>
      </c>
      <c r="J235" s="7"/>
      <c r="M235" s="9"/>
      <c r="O235" s="13" t="n">
        <v>81000000</v>
      </c>
    </row>
    <row r="236" customFormat="false" ht="15" hidden="false" customHeight="false" outlineLevel="0" collapsed="false">
      <c r="B236" s="1" t="s">
        <v>668</v>
      </c>
      <c r="D236" s="1" t="s">
        <v>669</v>
      </c>
      <c r="E236" s="1" t="s">
        <v>670</v>
      </c>
      <c r="F236" s="7"/>
      <c r="G236" s="19" t="s">
        <v>214</v>
      </c>
      <c r="J236" s="7"/>
      <c r="M236" s="9"/>
      <c r="O236" s="13"/>
      <c r="P236" s="1" t="n">
        <v>140</v>
      </c>
    </row>
    <row r="237" customFormat="false" ht="15" hidden="false" customHeight="false" outlineLevel="0" collapsed="false">
      <c r="B237" s="1" t="s">
        <v>671</v>
      </c>
      <c r="D237" s="1" t="s">
        <v>672</v>
      </c>
      <c r="E237" s="1" t="s">
        <v>673</v>
      </c>
      <c r="F237" s="20" t="s">
        <v>674</v>
      </c>
      <c r="G237" s="19" t="s">
        <v>675</v>
      </c>
      <c r="J237" s="7"/>
      <c r="M237" s="9"/>
      <c r="O237" s="13" t="n">
        <v>80000000</v>
      </c>
      <c r="P237" s="1" t="n">
        <v>35</v>
      </c>
    </row>
    <row r="238" customFormat="false" ht="15" hidden="false" customHeight="false" outlineLevel="0" collapsed="false">
      <c r="B238" s="1" t="s">
        <v>671</v>
      </c>
      <c r="D238" s="1" t="s">
        <v>676</v>
      </c>
      <c r="F238" s="20" t="s">
        <v>674</v>
      </c>
      <c r="G238" s="19" t="s">
        <v>214</v>
      </c>
      <c r="J238" s="7"/>
      <c r="M238" s="9"/>
      <c r="O238" s="13"/>
    </row>
    <row r="239" customFormat="false" ht="15" hidden="false" customHeight="false" outlineLevel="0" collapsed="false">
      <c r="B239" s="1" t="s">
        <v>677</v>
      </c>
      <c r="D239" s="1" t="s">
        <v>678</v>
      </c>
      <c r="E239" s="1" t="s">
        <v>679</v>
      </c>
      <c r="F239" s="20" t="n">
        <v>430000</v>
      </c>
      <c r="G239" s="19" t="n">
        <v>38292</v>
      </c>
      <c r="H239" s="1" t="s">
        <v>680</v>
      </c>
      <c r="J239" s="7"/>
      <c r="M239" s="9"/>
      <c r="O239" s="13" t="n">
        <v>195000000</v>
      </c>
      <c r="P239" s="1" t="n">
        <v>140</v>
      </c>
      <c r="Q239" s="1" t="n">
        <v>22000</v>
      </c>
    </row>
    <row r="240" customFormat="false" ht="15" hidden="false" customHeight="false" outlineLevel="0" collapsed="false">
      <c r="B240" s="1" t="s">
        <v>681</v>
      </c>
      <c r="D240" s="1" t="s">
        <v>640</v>
      </c>
      <c r="E240" s="1" t="s">
        <v>682</v>
      </c>
      <c r="F240" s="20"/>
      <c r="G240" s="19" t="n">
        <v>37895</v>
      </c>
      <c r="H240" s="1" t="s">
        <v>136</v>
      </c>
      <c r="J240" s="7"/>
      <c r="M240" s="9"/>
      <c r="O240" s="13"/>
    </row>
    <row r="241" customFormat="false" ht="15" hidden="false" customHeight="false" outlineLevel="0" collapsed="false">
      <c r="B241" s="1" t="s">
        <v>681</v>
      </c>
      <c r="D241" s="1" t="s">
        <v>683</v>
      </c>
      <c r="E241" s="1" t="s">
        <v>684</v>
      </c>
      <c r="F241" s="20"/>
      <c r="G241" s="19" t="n">
        <v>37926</v>
      </c>
      <c r="H241" s="1" t="s">
        <v>136</v>
      </c>
      <c r="J241" s="7"/>
      <c r="M241" s="9"/>
      <c r="O241" s="13"/>
    </row>
    <row r="242" customFormat="false" ht="15" hidden="false" customHeight="false" outlineLevel="0" collapsed="false">
      <c r="B242" s="1" t="s">
        <v>632</v>
      </c>
      <c r="D242" s="1" t="s">
        <v>635</v>
      </c>
      <c r="E242" s="1" t="s">
        <v>636</v>
      </c>
      <c r="F242" s="7" t="n">
        <v>124500</v>
      </c>
      <c r="G242" s="8" t="n">
        <v>37377</v>
      </c>
      <c r="H242" s="1" t="s">
        <v>136</v>
      </c>
      <c r="J242" s="7"/>
      <c r="M242" s="9"/>
      <c r="O242" s="13" t="n">
        <v>80000000</v>
      </c>
      <c r="Q242" s="1" t="s">
        <v>685</v>
      </c>
    </row>
    <row r="243" customFormat="false" ht="15" hidden="false" customHeight="false" outlineLevel="0" collapsed="false">
      <c r="B243" s="1" t="s">
        <v>623</v>
      </c>
      <c r="D243" s="1" t="s">
        <v>686</v>
      </c>
      <c r="E243" s="1" t="s">
        <v>687</v>
      </c>
      <c r="F243" s="7" t="n">
        <v>133000</v>
      </c>
      <c r="G243" s="8" t="n">
        <v>37469</v>
      </c>
      <c r="H243" s="1" t="s">
        <v>102</v>
      </c>
      <c r="J243" s="7"/>
      <c r="M243" s="9"/>
      <c r="O243" s="13" t="n">
        <v>17200000</v>
      </c>
    </row>
    <row r="244" customFormat="false" ht="15" hidden="false" customHeight="false" outlineLevel="0" collapsed="false">
      <c r="B244" s="1" t="s">
        <v>623</v>
      </c>
      <c r="D244" s="1" t="s">
        <v>688</v>
      </c>
      <c r="F244" s="7" t="n">
        <v>50000</v>
      </c>
      <c r="G244" s="8" t="n">
        <v>37561</v>
      </c>
      <c r="H244" s="1" t="s">
        <v>136</v>
      </c>
      <c r="J244" s="7"/>
      <c r="M244" s="9"/>
      <c r="O244" s="13"/>
    </row>
    <row r="245" customFormat="false" ht="15" hidden="false" customHeight="false" outlineLevel="0" collapsed="false">
      <c r="B245" s="1" t="s">
        <v>689</v>
      </c>
      <c r="D245" s="1" t="s">
        <v>619</v>
      </c>
      <c r="E245" s="1" t="s">
        <v>619</v>
      </c>
      <c r="F245" s="7" t="n">
        <v>200000</v>
      </c>
      <c r="G245" s="8" t="n">
        <v>37561</v>
      </c>
      <c r="H245" s="1" t="s">
        <v>136</v>
      </c>
      <c r="J245" s="7"/>
      <c r="M245" s="9"/>
      <c r="O245" s="13"/>
    </row>
    <row r="246" customFormat="false" ht="15" hidden="false" customHeight="false" outlineLevel="0" collapsed="false">
      <c r="B246" s="1" t="s">
        <v>690</v>
      </c>
      <c r="D246" s="1" t="s">
        <v>691</v>
      </c>
      <c r="E246" s="1" t="s">
        <v>692</v>
      </c>
      <c r="F246" s="7" t="n">
        <v>75000</v>
      </c>
      <c r="G246" s="8" t="n">
        <v>37591</v>
      </c>
      <c r="H246" s="1" t="s">
        <v>136</v>
      </c>
      <c r="J246" s="7"/>
      <c r="M246" s="9"/>
      <c r="O246" s="13" t="n">
        <v>10200000</v>
      </c>
      <c r="P246" s="1" t="n">
        <v>16.4</v>
      </c>
    </row>
    <row r="247" customFormat="false" ht="15" hidden="false" customHeight="false" outlineLevel="0" collapsed="false">
      <c r="B247" s="1" t="s">
        <v>599</v>
      </c>
      <c r="D247" s="1" t="s">
        <v>693</v>
      </c>
      <c r="E247" s="1" t="s">
        <v>694</v>
      </c>
      <c r="F247" s="7" t="n">
        <v>610000</v>
      </c>
      <c r="G247" s="8" t="n">
        <v>37561</v>
      </c>
      <c r="H247" s="1" t="s">
        <v>110</v>
      </c>
      <c r="J247" s="7"/>
      <c r="M247" s="9"/>
      <c r="O247" s="13"/>
    </row>
    <row r="248" customFormat="false" ht="15" hidden="false" customHeight="false" outlineLevel="0" collapsed="false">
      <c r="F248" s="7"/>
      <c r="G248" s="8"/>
      <c r="J248" s="7"/>
      <c r="M248" s="9"/>
    </row>
    <row r="249" customFormat="false" ht="15.75" hidden="false" customHeight="false" outlineLevel="0" collapsed="false">
      <c r="A249" s="21" t="s">
        <v>695</v>
      </c>
      <c r="F249" s="7"/>
      <c r="G249" s="8"/>
      <c r="J249" s="7"/>
      <c r="M249" s="9"/>
    </row>
    <row r="250" customFormat="false" ht="15.75" hidden="false" customHeight="false" outlineLevel="0" collapsed="false">
      <c r="A250" s="21"/>
      <c r="B250" s="1" t="s">
        <v>696</v>
      </c>
      <c r="D250" s="1" t="s">
        <v>697</v>
      </c>
      <c r="E250" s="1" t="s">
        <v>698</v>
      </c>
      <c r="F250" s="7" t="n">
        <v>37000</v>
      </c>
      <c r="G250" s="32" t="n">
        <v>35335</v>
      </c>
      <c r="H250" s="11" t="s">
        <v>23</v>
      </c>
      <c r="J250" s="7"/>
      <c r="M250" s="9"/>
    </row>
    <row r="251" customFormat="false" ht="15" hidden="false" customHeight="false" outlineLevel="0" collapsed="false">
      <c r="B251" s="1" t="s">
        <v>699</v>
      </c>
      <c r="D251" s="1" t="s">
        <v>469</v>
      </c>
      <c r="E251" s="1" t="s">
        <v>700</v>
      </c>
      <c r="F251" s="7" t="n">
        <v>75000</v>
      </c>
      <c r="G251" s="14" t="n">
        <v>35400</v>
      </c>
      <c r="H251" s="15" t="s">
        <v>23</v>
      </c>
      <c r="J251" s="7"/>
      <c r="K251" s="1" t="s">
        <v>701</v>
      </c>
      <c r="M251" s="9"/>
      <c r="O251" s="13" t="n">
        <v>14100000</v>
      </c>
    </row>
    <row r="252" customFormat="false" ht="15" hidden="false" customHeight="false" outlineLevel="0" collapsed="false">
      <c r="B252" s="1" t="s">
        <v>696</v>
      </c>
      <c r="D252" s="1" t="s">
        <v>702</v>
      </c>
      <c r="E252" s="1" t="s">
        <v>703</v>
      </c>
      <c r="F252" s="22" t="n">
        <v>100000</v>
      </c>
      <c r="G252" s="16" t="n">
        <v>35582</v>
      </c>
      <c r="H252" s="17" t="s">
        <v>23</v>
      </c>
      <c r="J252" s="7"/>
      <c r="M252" s="9"/>
      <c r="O252" s="13"/>
    </row>
    <row r="253" customFormat="false" ht="15" hidden="false" customHeight="false" outlineLevel="0" collapsed="false">
      <c r="B253" s="1" t="s">
        <v>696</v>
      </c>
      <c r="D253" s="1" t="s">
        <v>704</v>
      </c>
      <c r="E253" s="1" t="s">
        <v>705</v>
      </c>
      <c r="F253" s="7" t="n">
        <v>68000</v>
      </c>
      <c r="G253" s="10" t="n">
        <v>35643</v>
      </c>
      <c r="H253" s="11" t="s">
        <v>23</v>
      </c>
      <c r="J253" s="7"/>
      <c r="K253" s="1" t="s">
        <v>706</v>
      </c>
      <c r="M253" s="9"/>
      <c r="O253" s="13" t="n">
        <v>10844200</v>
      </c>
      <c r="Q253" s="1" t="n">
        <v>10566</v>
      </c>
    </row>
    <row r="254" customFormat="false" ht="15" hidden="false" customHeight="false" outlineLevel="0" collapsed="false">
      <c r="B254" s="1" t="s">
        <v>707</v>
      </c>
      <c r="D254" s="1" t="s">
        <v>708</v>
      </c>
      <c r="E254" s="1" t="s">
        <v>709</v>
      </c>
      <c r="F254" s="7" t="n">
        <v>135000</v>
      </c>
      <c r="G254" s="10" t="n">
        <v>35643</v>
      </c>
      <c r="H254" s="11" t="s">
        <v>23</v>
      </c>
      <c r="J254" s="7"/>
      <c r="K254" s="1" t="s">
        <v>710</v>
      </c>
      <c r="M254" s="9"/>
      <c r="O254" s="13"/>
    </row>
    <row r="255" customFormat="false" ht="15" hidden="false" customHeight="false" outlineLevel="0" collapsed="false">
      <c r="B255" s="1" t="s">
        <v>628</v>
      </c>
      <c r="D255" s="1" t="s">
        <v>469</v>
      </c>
      <c r="E255" s="1" t="s">
        <v>711</v>
      </c>
      <c r="F255" s="7" t="n">
        <v>59000</v>
      </c>
      <c r="G255" s="14" t="n">
        <v>35643</v>
      </c>
      <c r="H255" s="15" t="s">
        <v>712</v>
      </c>
      <c r="J255" s="7"/>
      <c r="K255" s="1" t="s">
        <v>713</v>
      </c>
      <c r="M255" s="9"/>
      <c r="O255" s="13"/>
    </row>
    <row r="256" customFormat="false" ht="15" hidden="false" customHeight="false" outlineLevel="0" collapsed="false">
      <c r="B256" s="1" t="s">
        <v>714</v>
      </c>
      <c r="E256" s="1" t="s">
        <v>715</v>
      </c>
      <c r="F256" s="7" t="n">
        <v>104500</v>
      </c>
      <c r="G256" s="10" t="n">
        <v>35643</v>
      </c>
      <c r="H256" s="11" t="s">
        <v>23</v>
      </c>
      <c r="J256" s="7"/>
      <c r="K256" s="1" t="s">
        <v>716</v>
      </c>
      <c r="M256" s="9" t="n">
        <v>10</v>
      </c>
      <c r="O256" s="13" t="n">
        <v>11663000</v>
      </c>
      <c r="Q256" s="1" t="n">
        <v>5200</v>
      </c>
    </row>
    <row r="257" customFormat="false" ht="15" hidden="false" customHeight="false" outlineLevel="0" collapsed="false">
      <c r="B257" s="1" t="s">
        <v>717</v>
      </c>
      <c r="E257" s="1" t="s">
        <v>718</v>
      </c>
      <c r="F257" s="7" t="n">
        <v>192000</v>
      </c>
      <c r="G257" s="10" t="n">
        <v>35643</v>
      </c>
      <c r="H257" s="11" t="s">
        <v>23</v>
      </c>
      <c r="J257" s="7"/>
      <c r="K257" s="1" t="s">
        <v>719</v>
      </c>
      <c r="M257" s="9"/>
      <c r="O257" s="13" t="n">
        <v>39933100</v>
      </c>
      <c r="Q257" s="1" t="n">
        <v>28612</v>
      </c>
    </row>
    <row r="258" customFormat="false" ht="15" hidden="false" customHeight="false" outlineLevel="0" collapsed="false">
      <c r="B258" s="1" t="s">
        <v>546</v>
      </c>
      <c r="D258" s="1" t="s">
        <v>720</v>
      </c>
      <c r="E258" s="1" t="s">
        <v>721</v>
      </c>
      <c r="F258" s="7" t="n">
        <v>30000</v>
      </c>
      <c r="G258" s="14" t="n">
        <v>35735</v>
      </c>
      <c r="H258" s="15" t="s">
        <v>23</v>
      </c>
      <c r="J258" s="7"/>
      <c r="K258" s="1" t="s">
        <v>722</v>
      </c>
      <c r="M258" s="9"/>
      <c r="O258" s="13" t="n">
        <v>9300000</v>
      </c>
    </row>
    <row r="259" customFormat="false" ht="15" hidden="false" customHeight="false" outlineLevel="0" collapsed="false">
      <c r="B259" s="1" t="s">
        <v>707</v>
      </c>
      <c r="D259" s="1" t="s">
        <v>708</v>
      </c>
      <c r="E259" s="1" t="s">
        <v>723</v>
      </c>
      <c r="F259" s="7" t="n">
        <v>120000</v>
      </c>
      <c r="G259" s="10" t="n">
        <v>35765</v>
      </c>
      <c r="H259" s="11" t="s">
        <v>23</v>
      </c>
      <c r="J259" s="7"/>
      <c r="K259" s="1" t="s">
        <v>710</v>
      </c>
      <c r="M259" s="9"/>
      <c r="O259" s="13" t="n">
        <v>154000000</v>
      </c>
      <c r="P259" s="1" t="n">
        <v>804</v>
      </c>
    </row>
    <row r="260" customFormat="false" ht="15" hidden="false" customHeight="false" outlineLevel="0" collapsed="false">
      <c r="B260" s="1" t="s">
        <v>628</v>
      </c>
      <c r="D260" s="1" t="s">
        <v>724</v>
      </c>
      <c r="E260" s="1" t="s">
        <v>725</v>
      </c>
      <c r="F260" s="7" t="n">
        <v>88000</v>
      </c>
      <c r="G260" s="10" t="n">
        <v>35916</v>
      </c>
      <c r="H260" s="11" t="s">
        <v>23</v>
      </c>
      <c r="J260" s="7"/>
      <c r="K260" s="1" t="s">
        <v>713</v>
      </c>
      <c r="M260" s="9"/>
      <c r="O260" s="13" t="n">
        <v>18000000</v>
      </c>
      <c r="P260" s="1" t="n">
        <v>41</v>
      </c>
      <c r="Q260" s="1" t="n">
        <v>110</v>
      </c>
    </row>
    <row r="261" customFormat="false" ht="15" hidden="false" customHeight="false" outlineLevel="0" collapsed="false">
      <c r="B261" s="1" t="s">
        <v>628</v>
      </c>
      <c r="D261" s="1" t="s">
        <v>486</v>
      </c>
      <c r="E261" s="1" t="s">
        <v>711</v>
      </c>
      <c r="F261" s="7" t="n">
        <v>25000</v>
      </c>
      <c r="G261" s="10" t="n">
        <v>36008</v>
      </c>
      <c r="H261" s="11" t="s">
        <v>712</v>
      </c>
      <c r="J261" s="7"/>
      <c r="K261" s="1" t="s">
        <v>713</v>
      </c>
      <c r="M261" s="9"/>
      <c r="O261" s="13" t="n">
        <v>18000000</v>
      </c>
      <c r="P261" s="1" t="n">
        <v>41</v>
      </c>
      <c r="Q261" s="1" t="n">
        <v>110</v>
      </c>
    </row>
    <row r="262" customFormat="false" ht="15" hidden="false" customHeight="false" outlineLevel="0" collapsed="false">
      <c r="B262" s="1" t="s">
        <v>696</v>
      </c>
      <c r="D262" s="1" t="s">
        <v>726</v>
      </c>
      <c r="E262" s="1" t="s">
        <v>727</v>
      </c>
      <c r="F262" s="7" t="n">
        <v>107000</v>
      </c>
      <c r="G262" s="14" t="n">
        <v>36039</v>
      </c>
      <c r="H262" s="15" t="s">
        <v>23</v>
      </c>
      <c r="J262" s="7"/>
      <c r="K262" s="1" t="s">
        <v>728</v>
      </c>
      <c r="M262" s="9"/>
      <c r="O262" s="13"/>
    </row>
    <row r="263" customFormat="false" ht="15" hidden="false" customHeight="false" outlineLevel="0" collapsed="false">
      <c r="B263" s="1" t="s">
        <v>729</v>
      </c>
      <c r="D263" s="1" t="s">
        <v>730</v>
      </c>
      <c r="E263" s="1" t="s">
        <v>731</v>
      </c>
      <c r="F263" s="7" t="n">
        <v>269000</v>
      </c>
      <c r="G263" s="14" t="n">
        <v>36100</v>
      </c>
      <c r="H263" s="15" t="s">
        <v>732</v>
      </c>
      <c r="J263" s="7"/>
      <c r="K263" s="1" t="s">
        <v>733</v>
      </c>
      <c r="M263" s="9"/>
      <c r="O263" s="13" t="n">
        <v>25000000</v>
      </c>
      <c r="P263" s="1" t="n">
        <v>53</v>
      </c>
    </row>
    <row r="264" customFormat="false" ht="15" hidden="false" customHeight="false" outlineLevel="0" collapsed="false">
      <c r="B264" s="1" t="s">
        <v>734</v>
      </c>
      <c r="D264" s="1" t="s">
        <v>735</v>
      </c>
      <c r="E264" s="1" t="s">
        <v>736</v>
      </c>
      <c r="F264" s="7" t="n">
        <v>49000</v>
      </c>
      <c r="G264" s="14" t="n">
        <v>36100</v>
      </c>
      <c r="H264" s="15" t="s">
        <v>23</v>
      </c>
      <c r="J264" s="7"/>
      <c r="K264" s="1" t="s">
        <v>737</v>
      </c>
      <c r="M264" s="9" t="n">
        <v>10</v>
      </c>
      <c r="O264" s="13" t="n">
        <v>15000000</v>
      </c>
      <c r="Q264" s="1" t="n">
        <v>7380</v>
      </c>
    </row>
    <row r="265" customFormat="false" ht="15" hidden="false" customHeight="false" outlineLevel="0" collapsed="false">
      <c r="B265" s="1" t="s">
        <v>699</v>
      </c>
      <c r="D265" s="1" t="s">
        <v>486</v>
      </c>
      <c r="E265" s="1" t="s">
        <v>700</v>
      </c>
      <c r="F265" s="7" t="n">
        <v>45000</v>
      </c>
      <c r="G265" s="14" t="n">
        <v>36192</v>
      </c>
      <c r="H265" s="15" t="s">
        <v>23</v>
      </c>
      <c r="J265" s="7"/>
      <c r="K265" s="1" t="s">
        <v>701</v>
      </c>
      <c r="M265" s="9"/>
      <c r="O265" s="13"/>
    </row>
    <row r="266" customFormat="false" ht="15" hidden="false" customHeight="false" outlineLevel="0" collapsed="false">
      <c r="B266" s="1" t="s">
        <v>699</v>
      </c>
      <c r="D266" s="1" t="s">
        <v>738</v>
      </c>
      <c r="E266" s="1" t="s">
        <v>739</v>
      </c>
      <c r="F266" s="7" t="n">
        <v>300000</v>
      </c>
      <c r="G266" s="29" t="n">
        <v>36220</v>
      </c>
      <c r="H266" s="17" t="s">
        <v>23</v>
      </c>
      <c r="J266" s="7"/>
      <c r="K266" s="1" t="s">
        <v>701</v>
      </c>
      <c r="M266" s="9"/>
      <c r="O266" s="13" t="n">
        <v>170900000</v>
      </c>
      <c r="P266" s="1" t="n">
        <v>295</v>
      </c>
    </row>
    <row r="267" customFormat="false" ht="15" hidden="false" customHeight="false" outlineLevel="0" collapsed="false">
      <c r="B267" s="1" t="s">
        <v>740</v>
      </c>
      <c r="D267" s="1" t="s">
        <v>741</v>
      </c>
      <c r="E267" s="1" t="s">
        <v>742</v>
      </c>
      <c r="F267" s="7" t="n">
        <v>450000</v>
      </c>
      <c r="G267" s="14" t="n">
        <v>36404</v>
      </c>
      <c r="H267" s="15" t="s">
        <v>23</v>
      </c>
      <c r="J267" s="7"/>
      <c r="M267" s="9"/>
      <c r="O267" s="13" t="n">
        <v>43000000</v>
      </c>
      <c r="P267" s="1" t="n">
        <v>106</v>
      </c>
    </row>
    <row r="268" customFormat="false" ht="15" hidden="false" customHeight="false" outlineLevel="0" collapsed="false">
      <c r="B268" s="1" t="s">
        <v>696</v>
      </c>
      <c r="D268" s="1" t="s">
        <v>743</v>
      </c>
      <c r="E268" s="1" t="s">
        <v>744</v>
      </c>
      <c r="F268" s="7" t="n">
        <v>100000</v>
      </c>
      <c r="G268" s="8" t="n">
        <v>36434</v>
      </c>
      <c r="H268" s="1" t="s">
        <v>42</v>
      </c>
      <c r="J268" s="7"/>
      <c r="M268" s="9"/>
      <c r="O268" s="13"/>
    </row>
    <row r="269" customFormat="false" ht="15" hidden="false" customHeight="false" outlineLevel="0" collapsed="false">
      <c r="B269" s="1" t="s">
        <v>707</v>
      </c>
      <c r="D269" s="1" t="s">
        <v>745</v>
      </c>
      <c r="E269" s="1" t="s">
        <v>746</v>
      </c>
      <c r="F269" s="7" t="n">
        <v>450000</v>
      </c>
      <c r="G269" s="16" t="n">
        <v>36434</v>
      </c>
      <c r="H269" s="17" t="s">
        <v>110</v>
      </c>
      <c r="J269" s="7"/>
      <c r="M269" s="9"/>
      <c r="O269" s="13" t="n">
        <v>110000000</v>
      </c>
    </row>
    <row r="270" customFormat="false" ht="15" hidden="false" customHeight="false" outlineLevel="0" collapsed="false">
      <c r="B270" s="1" t="s">
        <v>747</v>
      </c>
      <c r="D270" s="1" t="s">
        <v>748</v>
      </c>
      <c r="E270" s="1" t="s">
        <v>742</v>
      </c>
      <c r="F270" s="7" t="n">
        <v>450000</v>
      </c>
      <c r="G270" s="14" t="n">
        <v>36465</v>
      </c>
      <c r="H270" s="15" t="s">
        <v>23</v>
      </c>
      <c r="J270" s="7"/>
      <c r="M270" s="9"/>
      <c r="O270" s="13" t="n">
        <v>100000000</v>
      </c>
      <c r="P270" s="1" t="n">
        <v>126</v>
      </c>
    </row>
    <row r="271" customFormat="false" ht="15" hidden="false" customHeight="false" outlineLevel="0" collapsed="false">
      <c r="B271" s="1" t="s">
        <v>696</v>
      </c>
      <c r="D271" s="1" t="s">
        <v>749</v>
      </c>
      <c r="E271" s="1" t="s">
        <v>750</v>
      </c>
      <c r="F271" s="7" t="n">
        <v>368000</v>
      </c>
      <c r="G271" s="14" t="n">
        <v>36495</v>
      </c>
      <c r="H271" s="15" t="s">
        <v>23</v>
      </c>
      <c r="J271" s="7" t="s">
        <v>751</v>
      </c>
      <c r="M271" s="9"/>
      <c r="O271" s="13" t="n">
        <v>78200000</v>
      </c>
      <c r="P271" s="1" t="n">
        <v>150</v>
      </c>
    </row>
    <row r="272" customFormat="false" ht="15" hidden="false" customHeight="false" outlineLevel="0" collapsed="false">
      <c r="B272" s="1" t="s">
        <v>752</v>
      </c>
      <c r="D272" s="1" t="s">
        <v>753</v>
      </c>
      <c r="F272" s="7" t="n">
        <v>250000</v>
      </c>
      <c r="G272" s="14" t="n">
        <v>36495</v>
      </c>
      <c r="H272" s="15" t="s">
        <v>23</v>
      </c>
      <c r="J272" s="7"/>
      <c r="M272" s="9"/>
      <c r="O272" s="13"/>
    </row>
    <row r="273" customFormat="false" ht="15" hidden="false" customHeight="false" outlineLevel="0" collapsed="false">
      <c r="B273" s="1" t="s">
        <v>628</v>
      </c>
      <c r="D273" s="1" t="s">
        <v>754</v>
      </c>
      <c r="E273" s="1" t="s">
        <v>755</v>
      </c>
      <c r="F273" s="7" t="n">
        <v>58850</v>
      </c>
      <c r="G273" s="14" t="n">
        <v>36678</v>
      </c>
      <c r="H273" s="15" t="s">
        <v>23</v>
      </c>
      <c r="J273" s="7"/>
      <c r="K273" s="1" t="s">
        <v>756</v>
      </c>
      <c r="M273" s="9"/>
      <c r="O273" s="13" t="n">
        <v>3325000</v>
      </c>
      <c r="Q273" s="1" t="n">
        <v>4829</v>
      </c>
    </row>
    <row r="274" customFormat="false" ht="15" hidden="false" customHeight="false" outlineLevel="0" collapsed="false">
      <c r="B274" s="1" t="s">
        <v>757</v>
      </c>
      <c r="D274" s="1" t="s">
        <v>758</v>
      </c>
      <c r="E274" s="1" t="s">
        <v>750</v>
      </c>
      <c r="F274" s="7" t="n">
        <v>120000</v>
      </c>
      <c r="G274" s="14" t="n">
        <v>36739</v>
      </c>
      <c r="H274" s="15" t="s">
        <v>23</v>
      </c>
      <c r="J274" s="7" t="s">
        <v>751</v>
      </c>
      <c r="K274" s="1" t="s">
        <v>759</v>
      </c>
      <c r="M274" s="9"/>
      <c r="O274" s="13" t="n">
        <v>12100000</v>
      </c>
      <c r="P274" s="1" t="n">
        <v>6</v>
      </c>
    </row>
    <row r="275" customFormat="false" ht="15" hidden="false" customHeight="false" outlineLevel="0" collapsed="false">
      <c r="B275" s="1" t="s">
        <v>760</v>
      </c>
      <c r="D275" s="1" t="s">
        <v>761</v>
      </c>
      <c r="E275" s="1" t="s">
        <v>762</v>
      </c>
      <c r="F275" s="7" t="n">
        <v>275000</v>
      </c>
      <c r="G275" s="16" t="n">
        <v>36800</v>
      </c>
      <c r="H275" s="17" t="s">
        <v>23</v>
      </c>
      <c r="J275" s="7"/>
      <c r="M275" s="9"/>
      <c r="O275" s="13" t="n">
        <v>54000000</v>
      </c>
      <c r="P275" s="1" t="n">
        <v>124</v>
      </c>
    </row>
    <row r="276" customFormat="false" ht="15" hidden="false" customHeight="false" outlineLevel="0" collapsed="false">
      <c r="B276" s="1" t="s">
        <v>628</v>
      </c>
      <c r="D276" s="1" t="s">
        <v>763</v>
      </c>
      <c r="E276" s="1" t="s">
        <v>764</v>
      </c>
      <c r="F276" s="7" t="n">
        <v>280000</v>
      </c>
      <c r="G276" s="19" t="n">
        <v>36800</v>
      </c>
      <c r="H276" s="1" t="s">
        <v>42</v>
      </c>
      <c r="J276" s="7"/>
      <c r="M276" s="9"/>
      <c r="O276" s="13"/>
    </row>
    <row r="277" customFormat="false" ht="15" hidden="false" customHeight="false" outlineLevel="0" collapsed="false">
      <c r="B277" s="1" t="s">
        <v>628</v>
      </c>
      <c r="D277" s="1" t="s">
        <v>745</v>
      </c>
      <c r="E277" s="1" t="s">
        <v>765</v>
      </c>
      <c r="F277" s="7" t="n">
        <v>300000</v>
      </c>
      <c r="G277" s="19" t="n">
        <v>36800</v>
      </c>
      <c r="H277" s="1" t="s">
        <v>110</v>
      </c>
      <c r="J277" s="7"/>
      <c r="M277" s="9"/>
      <c r="O277" s="13"/>
    </row>
    <row r="278" customFormat="false" ht="15" hidden="false" customHeight="false" outlineLevel="0" collapsed="false">
      <c r="B278" s="1" t="s">
        <v>628</v>
      </c>
      <c r="D278" s="1" t="s">
        <v>766</v>
      </c>
      <c r="E278" s="1" t="s">
        <v>767</v>
      </c>
      <c r="F278" s="7" t="n">
        <v>100000</v>
      </c>
      <c r="G278" s="19" t="n">
        <v>36800</v>
      </c>
      <c r="H278" s="1" t="s">
        <v>110</v>
      </c>
      <c r="J278" s="7"/>
      <c r="M278" s="9"/>
      <c r="O278" s="13"/>
    </row>
    <row r="279" customFormat="false" ht="15" hidden="false" customHeight="false" outlineLevel="0" collapsed="false">
      <c r="B279" s="1" t="s">
        <v>696</v>
      </c>
      <c r="D279" s="1" t="s">
        <v>768</v>
      </c>
      <c r="F279" s="7" t="n">
        <v>33000</v>
      </c>
      <c r="G279" s="14" t="n">
        <v>36831</v>
      </c>
      <c r="H279" s="15" t="s">
        <v>23</v>
      </c>
      <c r="J279" s="7"/>
      <c r="M279" s="9"/>
      <c r="O279" s="13"/>
    </row>
    <row r="280" customFormat="false" ht="15" hidden="false" customHeight="false" outlineLevel="0" collapsed="false">
      <c r="B280" s="1" t="s">
        <v>769</v>
      </c>
      <c r="D280" s="1" t="s">
        <v>770</v>
      </c>
      <c r="E280" s="1" t="s">
        <v>771</v>
      </c>
      <c r="F280" s="7" t="n">
        <v>90000</v>
      </c>
      <c r="G280" s="8" t="n">
        <v>36831</v>
      </c>
      <c r="H280" s="1" t="s">
        <v>42</v>
      </c>
      <c r="J280" s="7"/>
      <c r="M280" s="9"/>
      <c r="O280" s="13"/>
    </row>
    <row r="281" customFormat="false" ht="15" hidden="false" customHeight="false" outlineLevel="0" collapsed="false">
      <c r="B281" s="1" t="s">
        <v>696</v>
      </c>
      <c r="D281" s="1" t="s">
        <v>772</v>
      </c>
      <c r="E281" s="1" t="s">
        <v>773</v>
      </c>
      <c r="F281" s="7" t="n">
        <v>85000</v>
      </c>
      <c r="G281" s="8" t="n">
        <v>36862</v>
      </c>
      <c r="H281" s="1" t="s">
        <v>102</v>
      </c>
      <c r="J281" s="7"/>
      <c r="M281" s="9"/>
      <c r="O281" s="13"/>
    </row>
    <row r="282" customFormat="false" ht="15" hidden="false" customHeight="false" outlineLevel="0" collapsed="false">
      <c r="B282" s="1" t="s">
        <v>774</v>
      </c>
      <c r="D282" s="1" t="s">
        <v>763</v>
      </c>
      <c r="E282" s="1" t="s">
        <v>775</v>
      </c>
      <c r="F282" s="7" t="n">
        <v>272000</v>
      </c>
      <c r="G282" s="8" t="n">
        <v>37043</v>
      </c>
      <c r="H282" s="1" t="s">
        <v>102</v>
      </c>
      <c r="J282" s="7"/>
      <c r="M282" s="9" t="n">
        <v>10</v>
      </c>
      <c r="O282" s="13" t="n">
        <v>80850915</v>
      </c>
      <c r="P282" s="1" t="n">
        <v>75.6</v>
      </c>
      <c r="Q282" s="1" t="n">
        <v>9336</v>
      </c>
    </row>
    <row r="283" customFormat="false" ht="15" hidden="false" customHeight="false" outlineLevel="0" collapsed="false">
      <c r="B283" s="1" t="s">
        <v>696</v>
      </c>
      <c r="D283" s="1" t="s">
        <v>776</v>
      </c>
      <c r="E283" s="1" t="s">
        <v>777</v>
      </c>
      <c r="F283" s="7" t="n">
        <v>85000</v>
      </c>
      <c r="G283" s="8" t="n">
        <v>37135</v>
      </c>
      <c r="H283" s="1" t="s">
        <v>136</v>
      </c>
      <c r="J283" s="7"/>
      <c r="K283" s="1" t="s">
        <v>778</v>
      </c>
      <c r="M283" s="9"/>
      <c r="O283" s="13"/>
      <c r="P283" s="1" t="n">
        <v>48</v>
      </c>
    </row>
    <row r="284" customFormat="false" ht="15" hidden="false" customHeight="false" outlineLevel="0" collapsed="false">
      <c r="B284" s="1" t="s">
        <v>779</v>
      </c>
      <c r="D284" s="1" t="s">
        <v>780</v>
      </c>
      <c r="E284" s="1" t="s">
        <v>781</v>
      </c>
      <c r="F284" s="7" t="n">
        <v>90000</v>
      </c>
      <c r="G284" s="8" t="n">
        <v>37196</v>
      </c>
      <c r="H284" s="1" t="s">
        <v>42</v>
      </c>
      <c r="J284" s="7" t="s">
        <v>782</v>
      </c>
      <c r="M284" s="9"/>
      <c r="O284" s="13"/>
    </row>
    <row r="285" customFormat="false" ht="15" hidden="false" customHeight="false" outlineLevel="0" collapsed="false">
      <c r="B285" s="1" t="s">
        <v>628</v>
      </c>
      <c r="D285" s="1" t="s">
        <v>783</v>
      </c>
      <c r="F285" s="7" t="n">
        <v>272000</v>
      </c>
      <c r="G285" s="8" t="n">
        <v>37196</v>
      </c>
      <c r="H285" s="1" t="s">
        <v>136</v>
      </c>
      <c r="J285" s="7" t="s">
        <v>784</v>
      </c>
      <c r="K285" s="1" t="s">
        <v>785</v>
      </c>
      <c r="M285" s="9"/>
      <c r="O285" s="13" t="n">
        <v>80800000</v>
      </c>
      <c r="P285" s="1" t="n">
        <v>75</v>
      </c>
      <c r="Q285" s="1" t="n">
        <v>9336</v>
      </c>
    </row>
    <row r="286" customFormat="false" ht="15" hidden="false" customHeight="false" outlineLevel="0" collapsed="false">
      <c r="B286" s="1" t="s">
        <v>786</v>
      </c>
      <c r="D286" s="1" t="s">
        <v>787</v>
      </c>
      <c r="E286" s="9" t="s">
        <v>788</v>
      </c>
      <c r="F286" s="7" t="n">
        <v>250000</v>
      </c>
      <c r="G286" s="8" t="n">
        <v>37196</v>
      </c>
      <c r="H286" s="1" t="s">
        <v>110</v>
      </c>
      <c r="J286" s="7"/>
      <c r="M286" s="9"/>
      <c r="O286" s="13"/>
    </row>
    <row r="287" customFormat="false" ht="15" hidden="false" customHeight="false" outlineLevel="0" collapsed="false">
      <c r="B287" s="1" t="s">
        <v>696</v>
      </c>
      <c r="D287" s="1" t="s">
        <v>789</v>
      </c>
      <c r="E287" s="1" t="s">
        <v>790</v>
      </c>
      <c r="F287" s="7" t="n">
        <v>180000</v>
      </c>
      <c r="G287" s="8" t="n">
        <v>37226</v>
      </c>
      <c r="H287" s="1" t="s">
        <v>42</v>
      </c>
      <c r="J287" s="7" t="s">
        <v>782</v>
      </c>
      <c r="M287" s="9"/>
      <c r="O287" s="13"/>
    </row>
    <row r="288" customFormat="false" ht="15" hidden="false" customHeight="false" outlineLevel="0" collapsed="false">
      <c r="B288" s="1" t="s">
        <v>791</v>
      </c>
      <c r="D288" s="1" t="s">
        <v>792</v>
      </c>
      <c r="E288" s="1" t="s">
        <v>750</v>
      </c>
      <c r="F288" s="7" t="n">
        <v>550000</v>
      </c>
      <c r="G288" s="8" t="n">
        <v>37226</v>
      </c>
      <c r="H288" s="1" t="s">
        <v>102</v>
      </c>
      <c r="J288" s="7"/>
      <c r="M288" s="9"/>
      <c r="O288" s="13"/>
    </row>
    <row r="289" customFormat="false" ht="15" hidden="false" customHeight="false" outlineLevel="0" collapsed="false">
      <c r="B289" s="1" t="s">
        <v>757</v>
      </c>
      <c r="D289" s="1" t="s">
        <v>792</v>
      </c>
      <c r="E289" s="1" t="s">
        <v>750</v>
      </c>
      <c r="F289" s="7" t="n">
        <v>675000</v>
      </c>
      <c r="G289" s="8" t="n">
        <v>37226</v>
      </c>
      <c r="H289" s="1" t="s">
        <v>102</v>
      </c>
      <c r="J289" s="7"/>
      <c r="M289" s="9"/>
      <c r="O289" s="13" t="n">
        <v>168000000</v>
      </c>
      <c r="P289" s="1" t="n">
        <v>155</v>
      </c>
      <c r="Q289" s="1" t="n">
        <v>14340</v>
      </c>
    </row>
    <row r="290" customFormat="false" ht="15" hidden="false" customHeight="false" outlineLevel="0" collapsed="false">
      <c r="B290" s="1" t="s">
        <v>552</v>
      </c>
      <c r="D290" s="1" t="s">
        <v>793</v>
      </c>
      <c r="E290" s="1" t="s">
        <v>794</v>
      </c>
      <c r="F290" s="7"/>
      <c r="G290" s="8" t="n">
        <v>37347</v>
      </c>
      <c r="H290" s="1" t="s">
        <v>136</v>
      </c>
      <c r="J290" s="7"/>
      <c r="M290" s="9"/>
      <c r="O290" s="13"/>
      <c r="P290" s="1" t="n">
        <v>185</v>
      </c>
    </row>
    <row r="291" customFormat="false" ht="15" hidden="false" customHeight="false" outlineLevel="0" collapsed="false">
      <c r="B291" s="1" t="s">
        <v>714</v>
      </c>
      <c r="D291" s="1" t="s">
        <v>795</v>
      </c>
      <c r="E291" s="1" t="s">
        <v>796</v>
      </c>
      <c r="F291" s="7" t="n">
        <v>300000</v>
      </c>
      <c r="G291" s="8" t="n">
        <v>37530</v>
      </c>
      <c r="H291" s="1" t="s">
        <v>102</v>
      </c>
      <c r="J291" s="7"/>
      <c r="M291" s="9"/>
      <c r="O291" s="13"/>
      <c r="P291" s="1" t="n">
        <v>149</v>
      </c>
      <c r="Q291" s="1" t="n">
        <v>5200</v>
      </c>
    </row>
    <row r="292" customFormat="false" ht="15" hidden="false" customHeight="false" outlineLevel="0" collapsed="false">
      <c r="B292" s="1" t="s">
        <v>696</v>
      </c>
      <c r="D292" s="1" t="s">
        <v>797</v>
      </c>
      <c r="E292" s="1" t="s">
        <v>798</v>
      </c>
      <c r="F292" s="7" t="n">
        <v>232000</v>
      </c>
      <c r="G292" s="8" t="n">
        <v>37591</v>
      </c>
      <c r="H292" s="1" t="s">
        <v>102</v>
      </c>
      <c r="J292" s="7"/>
      <c r="K292" s="1" t="s">
        <v>799</v>
      </c>
      <c r="M292" s="9"/>
      <c r="O292" s="13" t="n">
        <v>72000000</v>
      </c>
      <c r="P292" s="1" t="n">
        <v>85</v>
      </c>
      <c r="Q292" s="1" t="n">
        <v>4470</v>
      </c>
    </row>
    <row r="293" customFormat="false" ht="15" hidden="false" customHeight="false" outlineLevel="0" collapsed="false">
      <c r="B293" s="1" t="s">
        <v>800</v>
      </c>
      <c r="D293" s="1" t="s">
        <v>789</v>
      </c>
      <c r="E293" s="1" t="s">
        <v>790</v>
      </c>
      <c r="F293" s="7" t="n">
        <v>250000</v>
      </c>
      <c r="G293" s="8" t="n">
        <v>37622</v>
      </c>
      <c r="H293" s="1" t="s">
        <v>110</v>
      </c>
      <c r="J293" s="7"/>
      <c r="M293" s="9"/>
      <c r="O293" s="13"/>
      <c r="P293" s="1" t="n">
        <v>400</v>
      </c>
    </row>
    <row r="294" customFormat="false" ht="15" hidden="false" customHeight="false" outlineLevel="0" collapsed="false">
      <c r="B294" s="1" t="s">
        <v>696</v>
      </c>
      <c r="D294" s="1" t="s">
        <v>801</v>
      </c>
      <c r="E294" s="1" t="s">
        <v>802</v>
      </c>
      <c r="F294" s="7" t="n">
        <v>500000</v>
      </c>
      <c r="G294" s="8" t="n">
        <v>37895</v>
      </c>
      <c r="H294" s="1" t="s">
        <v>110</v>
      </c>
      <c r="J294" s="7"/>
      <c r="M294" s="9"/>
      <c r="O294" s="13"/>
    </row>
    <row r="295" customFormat="false" ht="15" hidden="false" customHeight="false" outlineLevel="0" collapsed="false">
      <c r="B295" s="1" t="s">
        <v>803</v>
      </c>
      <c r="D295" s="1" t="s">
        <v>804</v>
      </c>
      <c r="E295" s="1" t="s">
        <v>805</v>
      </c>
      <c r="F295" s="7" t="n">
        <v>500000</v>
      </c>
      <c r="G295" s="8" t="n">
        <v>37926</v>
      </c>
      <c r="H295" s="1" t="s">
        <v>136</v>
      </c>
      <c r="J295" s="7"/>
      <c r="M295" s="9"/>
      <c r="O295" s="13" t="n">
        <v>225000000</v>
      </c>
      <c r="P295" s="1" t="n">
        <v>325</v>
      </c>
    </row>
    <row r="296" customFormat="false" ht="15" hidden="false" customHeight="false" outlineLevel="0" collapsed="false">
      <c r="B296" s="1" t="s">
        <v>806</v>
      </c>
      <c r="D296" s="1" t="s">
        <v>807</v>
      </c>
      <c r="E296" s="1" t="s">
        <v>808</v>
      </c>
      <c r="F296" s="7"/>
      <c r="G296" s="8"/>
      <c r="J296" s="7"/>
      <c r="M296" s="9"/>
      <c r="O296" s="13"/>
    </row>
    <row r="297" customFormat="false" ht="15" hidden="false" customHeight="false" outlineLevel="0" collapsed="false">
      <c r="B297" s="1" t="s">
        <v>809</v>
      </c>
      <c r="D297" s="1" t="s">
        <v>810</v>
      </c>
      <c r="E297" s="1" t="s">
        <v>750</v>
      </c>
      <c r="F297" s="7"/>
      <c r="G297" s="8"/>
      <c r="J297" s="7"/>
      <c r="M297" s="9"/>
      <c r="O297" s="13"/>
    </row>
    <row r="298" customFormat="false" ht="15" hidden="false" customHeight="false" outlineLevel="0" collapsed="false">
      <c r="B298" s="1" t="s">
        <v>811</v>
      </c>
      <c r="D298" s="1" t="s">
        <v>812</v>
      </c>
      <c r="E298" s="1" t="s">
        <v>813</v>
      </c>
      <c r="F298" s="7" t="n">
        <v>35000</v>
      </c>
      <c r="G298" s="8"/>
      <c r="H298" s="1" t="s">
        <v>102</v>
      </c>
      <c r="J298" s="7"/>
      <c r="M298" s="9"/>
      <c r="O298" s="13" t="n">
        <v>3300000</v>
      </c>
    </row>
    <row r="299" customFormat="false" ht="15" hidden="false" customHeight="false" outlineLevel="0" collapsed="false">
      <c r="F299" s="7"/>
      <c r="G299" s="8"/>
      <c r="J299" s="7"/>
      <c r="M299" s="9"/>
    </row>
    <row r="300" customFormat="false" ht="15.75" hidden="false" customHeight="false" outlineLevel="0" collapsed="false">
      <c r="A300" s="21" t="s">
        <v>814</v>
      </c>
      <c r="F300" s="7"/>
      <c r="G300" s="8"/>
      <c r="J300" s="7"/>
      <c r="M300" s="9"/>
    </row>
    <row r="301" customFormat="false" ht="15" hidden="false" customHeight="false" outlineLevel="0" collapsed="false">
      <c r="B301" s="1" t="s">
        <v>815</v>
      </c>
      <c r="D301" s="1" t="s">
        <v>816</v>
      </c>
      <c r="E301" s="1" t="s">
        <v>817</v>
      </c>
      <c r="F301" s="7" t="n">
        <v>50000</v>
      </c>
      <c r="G301" s="10" t="n">
        <v>35370</v>
      </c>
      <c r="H301" s="11" t="s">
        <v>23</v>
      </c>
      <c r="J301" s="7"/>
      <c r="K301" s="1" t="s">
        <v>818</v>
      </c>
      <c r="M301" s="9" t="n">
        <v>2</v>
      </c>
      <c r="O301" s="13" t="n">
        <v>3900000</v>
      </c>
    </row>
    <row r="302" customFormat="false" ht="15" hidden="false" customHeight="false" outlineLevel="0" collapsed="false">
      <c r="B302" s="1" t="s">
        <v>815</v>
      </c>
      <c r="D302" s="1" t="s">
        <v>819</v>
      </c>
      <c r="E302" s="1" t="s">
        <v>820</v>
      </c>
      <c r="F302" s="7" t="n">
        <v>5000</v>
      </c>
      <c r="G302" s="10" t="n">
        <v>35370</v>
      </c>
      <c r="H302" s="11" t="s">
        <v>23</v>
      </c>
      <c r="J302" s="7"/>
      <c r="K302" s="1" t="s">
        <v>821</v>
      </c>
      <c r="M302" s="9"/>
      <c r="O302" s="13" t="n">
        <v>17400000</v>
      </c>
      <c r="P302" s="1" t="n">
        <v>14</v>
      </c>
      <c r="Q302" s="1" t="n">
        <v>14800</v>
      </c>
    </row>
    <row r="303" customFormat="false" ht="15" hidden="false" customHeight="false" outlineLevel="0" collapsed="false">
      <c r="B303" s="1" t="s">
        <v>815</v>
      </c>
      <c r="D303" s="1" t="s">
        <v>822</v>
      </c>
      <c r="E303" s="1" t="s">
        <v>823</v>
      </c>
      <c r="F303" s="7" t="n">
        <v>5000</v>
      </c>
      <c r="G303" s="14" t="n">
        <v>36100</v>
      </c>
      <c r="H303" s="15" t="s">
        <v>23</v>
      </c>
      <c r="J303" s="7"/>
      <c r="K303" s="1" t="s">
        <v>824</v>
      </c>
      <c r="M303" s="9"/>
      <c r="O303" s="13" t="n">
        <v>44300000</v>
      </c>
      <c r="P303" s="1" t="n">
        <v>25</v>
      </c>
    </row>
    <row r="304" customFormat="false" ht="15" hidden="false" customHeight="false" outlineLevel="0" collapsed="false">
      <c r="B304" s="1" t="s">
        <v>815</v>
      </c>
      <c r="D304" s="1" t="s">
        <v>825</v>
      </c>
      <c r="E304" s="1" t="s">
        <v>823</v>
      </c>
      <c r="F304" s="7" t="n">
        <v>0</v>
      </c>
      <c r="G304" s="14" t="n">
        <v>36465</v>
      </c>
      <c r="H304" s="15" t="s">
        <v>23</v>
      </c>
      <c r="J304" s="7"/>
      <c r="K304" s="1" t="s">
        <v>826</v>
      </c>
      <c r="M304" s="9"/>
      <c r="O304" s="13" t="n">
        <v>11000000</v>
      </c>
      <c r="P304" s="1" t="n">
        <v>14</v>
      </c>
    </row>
    <row r="305" customFormat="false" ht="15" hidden="false" customHeight="false" outlineLevel="0" collapsed="false">
      <c r="B305" s="1" t="s">
        <v>827</v>
      </c>
      <c r="D305" s="1" t="s">
        <v>828</v>
      </c>
      <c r="E305" s="1" t="s">
        <v>829</v>
      </c>
      <c r="F305" s="7" t="n">
        <v>75000</v>
      </c>
      <c r="G305" s="10" t="n">
        <v>35278</v>
      </c>
      <c r="H305" s="11" t="s">
        <v>23</v>
      </c>
      <c r="J305" s="7"/>
      <c r="K305" s="1" t="s">
        <v>240</v>
      </c>
      <c r="M305" s="9"/>
      <c r="O305" s="13" t="n">
        <v>13600000</v>
      </c>
    </row>
    <row r="306" customFormat="false" ht="15" hidden="false" customHeight="false" outlineLevel="0" collapsed="false">
      <c r="B306" s="1" t="s">
        <v>274</v>
      </c>
      <c r="D306" s="1" t="s">
        <v>830</v>
      </c>
      <c r="E306" s="1" t="s">
        <v>831</v>
      </c>
      <c r="F306" s="7" t="n">
        <v>150000</v>
      </c>
      <c r="G306" s="14" t="n">
        <v>35370</v>
      </c>
      <c r="H306" s="15" t="s">
        <v>23</v>
      </c>
      <c r="J306" s="7"/>
      <c r="K306" s="1" t="s">
        <v>832</v>
      </c>
      <c r="M306" s="9"/>
    </row>
    <row r="307" customFormat="false" ht="15" hidden="false" customHeight="false" outlineLevel="0" collapsed="false">
      <c r="B307" s="1" t="s">
        <v>815</v>
      </c>
      <c r="E307" s="1" t="s">
        <v>833</v>
      </c>
      <c r="F307" s="7" t="n">
        <v>126000</v>
      </c>
      <c r="G307" s="10" t="n">
        <v>36100</v>
      </c>
      <c r="H307" s="11" t="s">
        <v>23</v>
      </c>
      <c r="J307" s="7" t="n">
        <v>30000</v>
      </c>
      <c r="K307" s="1" t="s">
        <v>834</v>
      </c>
      <c r="M307" s="9"/>
      <c r="O307" s="13" t="n">
        <v>149000000</v>
      </c>
      <c r="P307" s="1" t="n">
        <v>72</v>
      </c>
      <c r="Q307" s="1" t="n">
        <v>14800</v>
      </c>
    </row>
    <row r="308" customFormat="false" ht="15" hidden="false" customHeight="false" outlineLevel="0" collapsed="false">
      <c r="A308" s="1" t="s">
        <v>246</v>
      </c>
      <c r="B308" s="1" t="s">
        <v>815</v>
      </c>
      <c r="D308" s="1" t="s">
        <v>835</v>
      </c>
      <c r="E308" s="1" t="s">
        <v>833</v>
      </c>
      <c r="F308" s="7" t="n">
        <v>304000</v>
      </c>
      <c r="G308" s="8" t="n">
        <v>36831</v>
      </c>
      <c r="H308" s="1" t="s">
        <v>42</v>
      </c>
      <c r="J308" s="7"/>
      <c r="K308" s="1" t="s">
        <v>836</v>
      </c>
      <c r="M308" s="9"/>
      <c r="O308" s="13" t="n">
        <v>620000000</v>
      </c>
    </row>
    <row r="309" customFormat="false" ht="15" hidden="false" customHeight="false" outlineLevel="0" collapsed="false">
      <c r="B309" s="1" t="s">
        <v>815</v>
      </c>
      <c r="D309" s="1" t="s">
        <v>837</v>
      </c>
      <c r="E309" s="1" t="s">
        <v>833</v>
      </c>
      <c r="F309" s="7" t="n">
        <v>2000000</v>
      </c>
      <c r="G309" s="8" t="n">
        <v>36465</v>
      </c>
      <c r="H309" s="1" t="s">
        <v>42</v>
      </c>
      <c r="J309" s="7"/>
      <c r="M309" s="9"/>
      <c r="O309" s="13"/>
    </row>
    <row r="310" customFormat="false" ht="15" hidden="false" customHeight="false" outlineLevel="0" collapsed="false">
      <c r="B310" s="1" t="s">
        <v>274</v>
      </c>
      <c r="D310" s="1" t="s">
        <v>838</v>
      </c>
      <c r="E310" s="1" t="s">
        <v>839</v>
      </c>
      <c r="F310" s="7" t="n">
        <v>135000</v>
      </c>
      <c r="G310" s="14" t="n">
        <v>35582</v>
      </c>
      <c r="H310" s="15" t="s">
        <v>23</v>
      </c>
      <c r="J310" s="7"/>
      <c r="K310" s="1" t="s">
        <v>840</v>
      </c>
      <c r="M310" s="9"/>
      <c r="O310" s="13" t="n">
        <v>18000000</v>
      </c>
      <c r="P310" s="1" t="n">
        <v>12</v>
      </c>
    </row>
    <row r="311" customFormat="false" ht="15" hidden="false" customHeight="false" outlineLevel="0" collapsed="false">
      <c r="F311" s="7"/>
      <c r="G311" s="8"/>
      <c r="J311" s="7"/>
      <c r="M311" s="9"/>
    </row>
    <row r="312" customFormat="false" ht="15.75" hidden="false" customHeight="false" outlineLevel="0" collapsed="false">
      <c r="A312" s="21" t="s">
        <v>841</v>
      </c>
      <c r="F312" s="7"/>
      <c r="G312" s="10"/>
      <c r="H312" s="11"/>
      <c r="J312" s="7"/>
      <c r="M312" s="9"/>
    </row>
    <row r="313" customFormat="false" ht="15" hidden="false" customHeight="false" outlineLevel="0" collapsed="false">
      <c r="B313" s="1" t="s">
        <v>842</v>
      </c>
      <c r="E313" s="1" t="s">
        <v>843</v>
      </c>
      <c r="F313" s="7" t="n">
        <v>20000</v>
      </c>
      <c r="G313" s="10" t="n">
        <v>35370</v>
      </c>
      <c r="H313" s="11" t="s">
        <v>23</v>
      </c>
      <c r="J313" s="7"/>
      <c r="K313" s="1" t="s">
        <v>844</v>
      </c>
      <c r="M313" s="9"/>
      <c r="O313" s="13" t="n">
        <v>8400000</v>
      </c>
    </row>
    <row r="315" customFormat="false" ht="15" hidden="false" customHeight="false" outlineLevel="0" collapsed="false">
      <c r="B315" s="1" t="s">
        <v>845</v>
      </c>
      <c r="D315" s="1" t="s">
        <v>846</v>
      </c>
      <c r="E315" s="1" t="s">
        <v>847</v>
      </c>
      <c r="F315" s="7" t="n">
        <v>300000</v>
      </c>
      <c r="G315" s="14" t="n">
        <v>35521</v>
      </c>
      <c r="H315" s="15" t="s">
        <v>23</v>
      </c>
      <c r="J315" s="7"/>
      <c r="K315" s="1" t="s">
        <v>240</v>
      </c>
      <c r="M315" s="9"/>
      <c r="O315" s="13" t="n">
        <v>35000000</v>
      </c>
    </row>
    <row r="316" customFormat="false" ht="15" hidden="false" customHeight="false" outlineLevel="0" collapsed="false">
      <c r="B316" s="1" t="s">
        <v>845</v>
      </c>
      <c r="E316" s="1" t="s">
        <v>848</v>
      </c>
      <c r="F316" s="7" t="n">
        <v>300000</v>
      </c>
      <c r="G316" s="8" t="n">
        <v>35612</v>
      </c>
      <c r="H316" s="1" t="s">
        <v>42</v>
      </c>
      <c r="J316" s="7"/>
      <c r="K316" s="1" t="s">
        <v>240</v>
      </c>
      <c r="M316" s="9"/>
      <c r="O316" s="13" t="n">
        <v>40000000</v>
      </c>
    </row>
    <row r="317" customFormat="false" ht="15" hidden="false" customHeight="false" outlineLevel="0" collapsed="false">
      <c r="B317" s="1" t="s">
        <v>842</v>
      </c>
      <c r="E317" s="1" t="s">
        <v>843</v>
      </c>
      <c r="F317" s="7" t="n">
        <v>61300</v>
      </c>
      <c r="G317" s="14" t="n">
        <v>35735</v>
      </c>
      <c r="H317" s="15" t="s">
        <v>23</v>
      </c>
      <c r="J317" s="7"/>
      <c r="K317" s="1" t="s">
        <v>482</v>
      </c>
      <c r="M317" s="9"/>
      <c r="O317" s="13" t="n">
        <v>27900000</v>
      </c>
    </row>
    <row r="318" customFormat="false" ht="15" hidden="false" customHeight="false" outlineLevel="0" collapsed="false">
      <c r="B318" s="1" t="s">
        <v>849</v>
      </c>
      <c r="D318" s="1" t="s">
        <v>850</v>
      </c>
      <c r="E318" s="1" t="s">
        <v>851</v>
      </c>
      <c r="F318" s="7" t="n">
        <v>244000</v>
      </c>
      <c r="G318" s="14" t="n">
        <v>35735</v>
      </c>
      <c r="H318" s="15" t="s">
        <v>23</v>
      </c>
      <c r="J318" s="7"/>
      <c r="K318" s="1" t="s">
        <v>852</v>
      </c>
      <c r="M318" s="9"/>
      <c r="O318" s="13" t="n">
        <v>102000000</v>
      </c>
      <c r="P318" s="1" t="n">
        <v>50</v>
      </c>
      <c r="Q318" s="1" t="n">
        <v>41000</v>
      </c>
    </row>
    <row r="319" customFormat="false" ht="15" hidden="false" customHeight="false" outlineLevel="0" collapsed="false">
      <c r="B319" s="1" t="s">
        <v>853</v>
      </c>
      <c r="D319" s="1" t="s">
        <v>854</v>
      </c>
      <c r="E319" s="1" t="s">
        <v>855</v>
      </c>
      <c r="F319" s="7" t="n">
        <v>150000</v>
      </c>
      <c r="G319" s="8" t="n">
        <v>35735</v>
      </c>
      <c r="H319" s="1" t="s">
        <v>42</v>
      </c>
      <c r="J319" s="7"/>
      <c r="M319" s="9"/>
    </row>
    <row r="320" customFormat="false" ht="15" hidden="false" customHeight="false" outlineLevel="0" collapsed="false">
      <c r="B320" s="1" t="s">
        <v>856</v>
      </c>
      <c r="D320" s="1" t="s">
        <v>857</v>
      </c>
      <c r="E320" s="33" t="s">
        <v>858</v>
      </c>
      <c r="F320" s="7" t="n">
        <v>15610</v>
      </c>
      <c r="G320" s="14" t="n">
        <v>36281</v>
      </c>
      <c r="H320" s="15" t="s">
        <v>23</v>
      </c>
      <c r="J320" s="7"/>
      <c r="K320" s="1" t="s">
        <v>859</v>
      </c>
      <c r="M320" s="9" t="n">
        <v>20</v>
      </c>
      <c r="P320" s="1" t="n">
        <v>12.5</v>
      </c>
    </row>
    <row r="321" customFormat="false" ht="15" hidden="false" customHeight="false" outlineLevel="0" collapsed="false">
      <c r="B321" s="1" t="s">
        <v>849</v>
      </c>
      <c r="D321" s="1" t="s">
        <v>850</v>
      </c>
      <c r="E321" s="1" t="s">
        <v>851</v>
      </c>
      <c r="F321" s="7" t="n">
        <v>32000</v>
      </c>
      <c r="G321" s="10" t="n">
        <v>36100</v>
      </c>
      <c r="H321" s="11" t="s">
        <v>23</v>
      </c>
      <c r="J321" s="7"/>
      <c r="K321" s="1" t="s">
        <v>852</v>
      </c>
      <c r="M321" s="9"/>
    </row>
    <row r="322" customFormat="false" ht="15" hidden="false" customHeight="false" outlineLevel="0" collapsed="false">
      <c r="B322" s="1" t="s">
        <v>849</v>
      </c>
      <c r="D322" s="1" t="s">
        <v>850</v>
      </c>
      <c r="E322" s="1" t="s">
        <v>860</v>
      </c>
      <c r="F322" s="7" t="n">
        <v>31000</v>
      </c>
      <c r="G322" s="14" t="n">
        <v>36465</v>
      </c>
      <c r="H322" s="15" t="s">
        <v>23</v>
      </c>
      <c r="J322" s="7"/>
      <c r="K322" s="1" t="s">
        <v>852</v>
      </c>
      <c r="M322" s="9"/>
    </row>
    <row r="323" customFormat="false" ht="15" hidden="false" customHeight="false" outlineLevel="0" collapsed="false">
      <c r="B323" s="1" t="s">
        <v>849</v>
      </c>
      <c r="D323" s="1" t="s">
        <v>850</v>
      </c>
      <c r="E323" s="1" t="s">
        <v>860</v>
      </c>
      <c r="F323" s="7" t="n">
        <v>21000</v>
      </c>
      <c r="G323" s="14" t="n">
        <v>36831</v>
      </c>
      <c r="H323" s="15" t="s">
        <v>23</v>
      </c>
      <c r="J323" s="7"/>
      <c r="K323" s="1" t="s">
        <v>852</v>
      </c>
      <c r="M323" s="9"/>
    </row>
    <row r="324" customFormat="false" ht="15" hidden="false" customHeight="false" outlineLevel="0" collapsed="false">
      <c r="B324" s="1" t="s">
        <v>849</v>
      </c>
      <c r="D324" s="1" t="s">
        <v>861</v>
      </c>
      <c r="E324" s="1" t="s">
        <v>862</v>
      </c>
      <c r="F324" s="7" t="n">
        <v>450000</v>
      </c>
      <c r="G324" s="8" t="n">
        <v>36831</v>
      </c>
      <c r="H324" s="1" t="s">
        <v>782</v>
      </c>
      <c r="J324" s="7"/>
      <c r="M324" s="9"/>
    </row>
    <row r="325" customFormat="false" ht="15" hidden="false" customHeight="false" outlineLevel="0" collapsed="false">
      <c r="B325" s="1" t="s">
        <v>849</v>
      </c>
      <c r="D325" s="1" t="s">
        <v>850</v>
      </c>
      <c r="E325" s="1" t="s">
        <v>860</v>
      </c>
      <c r="F325" s="7" t="n">
        <v>20000</v>
      </c>
      <c r="G325" s="8" t="n">
        <v>37196</v>
      </c>
      <c r="H325" s="1" t="s">
        <v>23</v>
      </c>
      <c r="J325" s="7"/>
      <c r="K325" s="1" t="s">
        <v>852</v>
      </c>
      <c r="M325" s="9"/>
    </row>
    <row r="326" customFormat="false" ht="15" hidden="false" customHeight="false" outlineLevel="0" collapsed="false">
      <c r="B326" s="1" t="s">
        <v>856</v>
      </c>
      <c r="D326" s="1" t="s">
        <v>863</v>
      </c>
      <c r="E326" s="1" t="s">
        <v>864</v>
      </c>
      <c r="F326" s="7" t="n">
        <v>28000</v>
      </c>
      <c r="G326" s="14" t="n">
        <v>36069</v>
      </c>
      <c r="H326" s="15" t="s">
        <v>23</v>
      </c>
      <c r="J326" s="7"/>
      <c r="M326" s="9"/>
    </row>
    <row r="327" customFormat="false" ht="15" hidden="false" customHeight="false" outlineLevel="0" collapsed="false">
      <c r="B327" s="1" t="s">
        <v>849</v>
      </c>
      <c r="D327" s="1" t="s">
        <v>865</v>
      </c>
      <c r="E327" s="1" t="s">
        <v>866</v>
      </c>
      <c r="F327" s="7" t="n">
        <v>20000</v>
      </c>
      <c r="G327" s="10" t="n">
        <v>36100</v>
      </c>
      <c r="H327" s="11" t="s">
        <v>867</v>
      </c>
      <c r="J327" s="7"/>
      <c r="K327" s="1" t="s">
        <v>868</v>
      </c>
      <c r="M327" s="9"/>
      <c r="O327" s="13" t="n">
        <v>9400000</v>
      </c>
    </row>
    <row r="328" customFormat="false" ht="15" hidden="false" customHeight="false" outlineLevel="0" collapsed="false">
      <c r="B328" s="1" t="s">
        <v>842</v>
      </c>
      <c r="E328" s="1" t="s">
        <v>869</v>
      </c>
      <c r="F328" s="7" t="n">
        <v>28000</v>
      </c>
      <c r="G328" s="14" t="n">
        <v>36465</v>
      </c>
      <c r="H328" s="15" t="s">
        <v>23</v>
      </c>
      <c r="J328" s="7"/>
      <c r="K328" s="1" t="s">
        <v>870</v>
      </c>
      <c r="M328" s="9"/>
      <c r="O328" s="13" t="n">
        <v>21300000</v>
      </c>
      <c r="P328" s="1" t="n">
        <v>45</v>
      </c>
    </row>
    <row r="329" customFormat="false" ht="15" hidden="false" customHeight="false" outlineLevel="0" collapsed="false">
      <c r="B329" s="1" t="s">
        <v>842</v>
      </c>
      <c r="D329" s="1" t="s">
        <v>871</v>
      </c>
      <c r="E329" s="1" t="s">
        <v>872</v>
      </c>
      <c r="F329" s="7"/>
      <c r="G329" s="8" t="n">
        <v>37196</v>
      </c>
      <c r="H329" s="1" t="s">
        <v>110</v>
      </c>
      <c r="J329" s="7"/>
      <c r="K329" s="1" t="s">
        <v>873</v>
      </c>
      <c r="M329" s="9"/>
      <c r="O329" s="13" t="n">
        <v>21300001</v>
      </c>
      <c r="P329" s="1" t="n">
        <v>46</v>
      </c>
    </row>
    <row r="330" customFormat="false" ht="15" hidden="false" customHeight="false" outlineLevel="0" collapsed="false">
      <c r="B330" s="1" t="s">
        <v>874</v>
      </c>
      <c r="D330" s="1" t="s">
        <v>875</v>
      </c>
      <c r="E330" s="1" t="s">
        <v>876</v>
      </c>
      <c r="F330" s="7" t="n">
        <v>650000</v>
      </c>
      <c r="G330" s="8" t="n">
        <v>37196</v>
      </c>
      <c r="H330" s="1" t="s">
        <v>42</v>
      </c>
      <c r="J330" s="7"/>
      <c r="M330" s="9"/>
      <c r="O330" s="13"/>
    </row>
    <row r="331" customFormat="false" ht="15" hidden="false" customHeight="false" outlineLevel="0" collapsed="false">
      <c r="B331" s="1" t="s">
        <v>856</v>
      </c>
      <c r="D331" s="1" t="s">
        <v>877</v>
      </c>
      <c r="E331" s="1" t="s">
        <v>878</v>
      </c>
      <c r="F331" s="7" t="n">
        <v>44200</v>
      </c>
      <c r="G331" s="8" t="n">
        <v>37043</v>
      </c>
      <c r="H331" s="1" t="s">
        <v>23</v>
      </c>
      <c r="J331" s="7"/>
      <c r="K331" s="1" t="s">
        <v>879</v>
      </c>
      <c r="M331" s="9"/>
      <c r="O331" s="13" t="n">
        <v>9700000</v>
      </c>
      <c r="P331" s="1" t="n">
        <v>1.5</v>
      </c>
    </row>
    <row r="332" customFormat="false" ht="15" hidden="false" customHeight="false" outlineLevel="0" collapsed="false">
      <c r="B332" s="1" t="s">
        <v>856</v>
      </c>
      <c r="D332" s="1" t="s">
        <v>880</v>
      </c>
      <c r="E332" s="1" t="s">
        <v>878</v>
      </c>
      <c r="F332" s="7" t="n">
        <v>55000</v>
      </c>
      <c r="G332" s="8" t="n">
        <v>37073</v>
      </c>
      <c r="H332" s="1" t="s">
        <v>102</v>
      </c>
      <c r="J332" s="7"/>
      <c r="M332" s="9"/>
      <c r="O332" s="13"/>
      <c r="P332" s="1" t="n">
        <v>37</v>
      </c>
    </row>
    <row r="333" customFormat="false" ht="15" hidden="false" customHeight="false" outlineLevel="0" collapsed="false">
      <c r="B333" s="1" t="s">
        <v>856</v>
      </c>
      <c r="D333" s="1" t="s">
        <v>881</v>
      </c>
      <c r="E333" s="1" t="s">
        <v>882</v>
      </c>
      <c r="F333" s="7" t="n">
        <v>540000</v>
      </c>
      <c r="G333" s="8" t="n">
        <v>37926</v>
      </c>
      <c r="H333" s="1" t="s">
        <v>110</v>
      </c>
      <c r="J333" s="7"/>
      <c r="M333" s="9"/>
      <c r="O333" s="13"/>
      <c r="P333" s="1" t="n">
        <v>400</v>
      </c>
      <c r="Q333" s="1" t="n">
        <v>13000</v>
      </c>
    </row>
    <row r="334" customFormat="false" ht="15" hidden="false" customHeight="false" outlineLevel="0" collapsed="false">
      <c r="F334" s="7"/>
      <c r="G334" s="8"/>
      <c r="J334" s="7"/>
      <c r="M334" s="9"/>
    </row>
    <row r="335" customFormat="false" ht="15.75" hidden="false" customHeight="false" outlineLevel="0" collapsed="false">
      <c r="A335" s="21" t="s">
        <v>883</v>
      </c>
      <c r="F335" s="7"/>
      <c r="G335" s="8"/>
      <c r="J335" s="7"/>
      <c r="M335" s="9"/>
    </row>
    <row r="336" customFormat="false" ht="15" hidden="false" customHeight="false" outlineLevel="0" collapsed="false">
      <c r="B336" s="1" t="s">
        <v>575</v>
      </c>
      <c r="D336" s="1" t="s">
        <v>884</v>
      </c>
      <c r="E336" s="1" t="s">
        <v>885</v>
      </c>
      <c r="F336" s="34" t="n">
        <v>150000</v>
      </c>
      <c r="G336" s="10" t="n">
        <v>35370</v>
      </c>
      <c r="H336" s="15" t="s">
        <v>23</v>
      </c>
      <c r="J336" s="7" t="n">
        <v>15000</v>
      </c>
      <c r="M336" s="9"/>
      <c r="O336" s="13" t="n">
        <v>489000</v>
      </c>
    </row>
    <row r="337" customFormat="false" ht="15" hidden="false" customHeight="false" outlineLevel="0" collapsed="false">
      <c r="B337" s="1" t="s">
        <v>886</v>
      </c>
      <c r="D337" s="1" t="s">
        <v>887</v>
      </c>
      <c r="E337" s="1" t="s">
        <v>888</v>
      </c>
      <c r="F337" s="7" t="n">
        <v>60000</v>
      </c>
      <c r="G337" s="35" t="n">
        <v>35551</v>
      </c>
      <c r="H337" s="36" t="s">
        <v>23</v>
      </c>
      <c r="J337" s="7"/>
      <c r="M337" s="9"/>
      <c r="O337" s="13" t="n">
        <v>2900000</v>
      </c>
    </row>
    <row r="338" customFormat="false" ht="15" hidden="false" customHeight="false" outlineLevel="0" collapsed="false">
      <c r="B338" s="1" t="s">
        <v>889</v>
      </c>
      <c r="D338" s="1" t="s">
        <v>890</v>
      </c>
      <c r="E338" s="1" t="s">
        <v>891</v>
      </c>
      <c r="F338" s="7" t="n">
        <v>1200000</v>
      </c>
      <c r="G338" s="8" t="n">
        <v>36100</v>
      </c>
      <c r="H338" s="1" t="s">
        <v>42</v>
      </c>
      <c r="J338" s="7"/>
      <c r="M338" s="9"/>
      <c r="O338" s="13" t="n">
        <f aca="false">450000000/1.3767</f>
        <v>326868598.823273</v>
      </c>
    </row>
    <row r="339" customFormat="false" ht="15" hidden="false" customHeight="false" outlineLevel="0" collapsed="false">
      <c r="B339" s="1" t="s">
        <v>889</v>
      </c>
      <c r="D339" s="1" t="s">
        <v>486</v>
      </c>
      <c r="E339" s="1" t="s">
        <v>892</v>
      </c>
      <c r="F339" s="7" t="n">
        <v>1000000</v>
      </c>
      <c r="G339" s="8" t="n">
        <v>36465</v>
      </c>
      <c r="H339" s="1" t="s">
        <v>42</v>
      </c>
      <c r="J339" s="7"/>
      <c r="M339" s="9"/>
      <c r="O339" s="13" t="n">
        <f aca="false">450000000/1.3767</f>
        <v>326868598.823273</v>
      </c>
    </row>
    <row r="340" customFormat="false" ht="15" hidden="false" customHeight="false" outlineLevel="0" collapsed="false">
      <c r="B340" s="1" t="s">
        <v>575</v>
      </c>
      <c r="D340" s="1" t="s">
        <v>893</v>
      </c>
      <c r="E340" s="1" t="s">
        <v>885</v>
      </c>
      <c r="F340" s="7" t="n">
        <v>286700</v>
      </c>
      <c r="G340" s="14" t="n">
        <v>35735</v>
      </c>
      <c r="H340" s="15" t="s">
        <v>23</v>
      </c>
      <c r="J340" s="7" t="n">
        <v>20000</v>
      </c>
      <c r="M340" s="9"/>
      <c r="O340" s="13" t="n">
        <v>900000000</v>
      </c>
    </row>
    <row r="341" customFormat="false" ht="15" hidden="false" customHeight="false" outlineLevel="0" collapsed="false">
      <c r="B341" s="1" t="s">
        <v>894</v>
      </c>
      <c r="D341" s="1" t="s">
        <v>895</v>
      </c>
      <c r="E341" s="1" t="s">
        <v>896</v>
      </c>
      <c r="F341" s="7" t="n">
        <v>10000</v>
      </c>
      <c r="G341" s="14" t="n">
        <v>36465</v>
      </c>
      <c r="H341" s="15" t="s">
        <v>23</v>
      </c>
      <c r="J341" s="7"/>
      <c r="M341" s="9"/>
      <c r="O341" s="13" t="n">
        <v>15000000</v>
      </c>
      <c r="P341" s="1" t="n">
        <v>40</v>
      </c>
    </row>
    <row r="342" customFormat="false" ht="15" hidden="false" customHeight="false" outlineLevel="0" collapsed="false">
      <c r="B342" s="1" t="s">
        <v>897</v>
      </c>
      <c r="D342" s="1" t="s">
        <v>898</v>
      </c>
      <c r="E342" s="1" t="s">
        <v>899</v>
      </c>
      <c r="F342" s="7" t="n">
        <v>698900</v>
      </c>
      <c r="G342" s="10" t="n">
        <v>36130</v>
      </c>
      <c r="H342" s="11" t="s">
        <v>23</v>
      </c>
      <c r="J342" s="7" t="n">
        <v>15000</v>
      </c>
      <c r="M342" s="9"/>
      <c r="O342" s="13" t="n">
        <v>125000000</v>
      </c>
      <c r="P342" s="1" t="n">
        <v>71</v>
      </c>
      <c r="Q342" s="1" t="n">
        <v>51000</v>
      </c>
    </row>
    <row r="343" customFormat="false" ht="15" hidden="false" customHeight="false" outlineLevel="0" collapsed="false">
      <c r="B343" s="1" t="s">
        <v>575</v>
      </c>
      <c r="D343" s="1" t="s">
        <v>900</v>
      </c>
      <c r="E343" s="1" t="s">
        <v>885</v>
      </c>
      <c r="F343" s="22" t="n">
        <v>2000000</v>
      </c>
      <c r="G343" s="8" t="n">
        <v>36100</v>
      </c>
      <c r="H343" s="1" t="s">
        <v>42</v>
      </c>
      <c r="J343" s="7"/>
      <c r="M343" s="9"/>
      <c r="O343" s="13" t="n">
        <v>1190000000</v>
      </c>
    </row>
    <row r="344" customFormat="false" ht="15" hidden="false" customHeight="false" outlineLevel="0" collapsed="false">
      <c r="B344" s="1" t="s">
        <v>575</v>
      </c>
      <c r="D344" s="1" t="s">
        <v>901</v>
      </c>
      <c r="E344" s="1" t="s">
        <v>902</v>
      </c>
      <c r="F344" s="22" t="n">
        <v>455900</v>
      </c>
      <c r="G344" s="10" t="n">
        <v>36100</v>
      </c>
      <c r="H344" s="11" t="s">
        <v>23</v>
      </c>
      <c r="J344" s="7" t="n">
        <v>33539</v>
      </c>
      <c r="M344" s="9"/>
      <c r="O344" s="13" t="n">
        <v>877600000</v>
      </c>
    </row>
    <row r="345" customFormat="false" ht="15" hidden="false" customHeight="false" outlineLevel="0" collapsed="false">
      <c r="B345" s="1" t="s">
        <v>903</v>
      </c>
      <c r="D345" s="1" t="s">
        <v>898</v>
      </c>
      <c r="E345" s="1" t="s">
        <v>904</v>
      </c>
      <c r="F345" s="7" t="n">
        <v>500000</v>
      </c>
      <c r="G345" s="10" t="n">
        <v>36130</v>
      </c>
      <c r="H345" s="11" t="s">
        <v>23</v>
      </c>
      <c r="J345" s="7" t="n">
        <v>15000</v>
      </c>
      <c r="M345" s="9"/>
      <c r="O345" s="13" t="n">
        <v>365400000</v>
      </c>
    </row>
    <row r="346" customFormat="false" ht="15" hidden="false" customHeight="false" outlineLevel="0" collapsed="false">
      <c r="B346" s="1" t="s">
        <v>905</v>
      </c>
      <c r="E346" s="1" t="s">
        <v>906</v>
      </c>
      <c r="F346" s="7"/>
      <c r="G346" s="8" t="n">
        <v>36100</v>
      </c>
      <c r="H346" s="1" t="s">
        <v>42</v>
      </c>
      <c r="J346" s="7"/>
      <c r="M346" s="9"/>
    </row>
    <row r="347" customFormat="false" ht="15" hidden="false" customHeight="false" outlineLevel="0" collapsed="false">
      <c r="B347" s="1" t="s">
        <v>575</v>
      </c>
      <c r="D347" s="1" t="s">
        <v>907</v>
      </c>
      <c r="E347" s="1" t="s">
        <v>885</v>
      </c>
      <c r="F347" s="22" t="n">
        <v>938000</v>
      </c>
      <c r="G347" s="8" t="n">
        <v>36465</v>
      </c>
      <c r="H347" s="1" t="s">
        <v>42</v>
      </c>
      <c r="J347" s="7"/>
      <c r="M347" s="9"/>
      <c r="O347" s="13"/>
    </row>
    <row r="348" customFormat="false" ht="15" hidden="false" customHeight="false" outlineLevel="0" collapsed="false">
      <c r="B348" s="1" t="s">
        <v>575</v>
      </c>
      <c r="D348" s="1" t="s">
        <v>908</v>
      </c>
      <c r="E348" s="1" t="s">
        <v>909</v>
      </c>
      <c r="F348" s="22" t="n">
        <v>108000</v>
      </c>
      <c r="G348" s="14" t="n">
        <v>36465</v>
      </c>
      <c r="H348" s="15" t="s">
        <v>23</v>
      </c>
      <c r="J348" s="7"/>
      <c r="M348" s="9"/>
      <c r="O348" s="13" t="n">
        <v>404500000</v>
      </c>
    </row>
    <row r="349" customFormat="false" ht="15" hidden="false" customHeight="false" outlineLevel="0" collapsed="false">
      <c r="B349" s="1" t="s">
        <v>910</v>
      </c>
      <c r="D349" s="1" t="s">
        <v>911</v>
      </c>
      <c r="E349" s="1" t="s">
        <v>912</v>
      </c>
      <c r="F349" s="22" t="n">
        <v>194000</v>
      </c>
      <c r="G349" s="14" t="n">
        <v>36100</v>
      </c>
      <c r="H349" s="15" t="s">
        <v>23</v>
      </c>
      <c r="J349" s="7"/>
      <c r="M349" s="9"/>
      <c r="O349" s="13" t="n">
        <v>175000000</v>
      </c>
      <c r="P349" s="1" t="n">
        <v>135</v>
      </c>
    </row>
    <row r="350" customFormat="false" ht="15" hidden="false" customHeight="false" outlineLevel="0" collapsed="false">
      <c r="B350" s="1" t="s">
        <v>575</v>
      </c>
      <c r="D350" s="1" t="s">
        <v>913</v>
      </c>
      <c r="E350" s="1" t="s">
        <v>914</v>
      </c>
      <c r="F350" s="22" t="n">
        <v>2000000</v>
      </c>
      <c r="G350" s="8" t="n">
        <v>36465</v>
      </c>
      <c r="H350" s="1" t="s">
        <v>42</v>
      </c>
      <c r="J350" s="7"/>
      <c r="M350" s="9"/>
      <c r="O350" s="13"/>
    </row>
    <row r="351" customFormat="false" ht="15" hidden="false" customHeight="false" outlineLevel="0" collapsed="false">
      <c r="B351" s="1" t="s">
        <v>915</v>
      </c>
      <c r="D351" s="1" t="s">
        <v>916</v>
      </c>
      <c r="E351" s="1" t="s">
        <v>917</v>
      </c>
      <c r="F351" s="7" t="n">
        <f aca="false">152200+60000</f>
        <v>212200</v>
      </c>
      <c r="G351" s="8" t="n">
        <v>36100</v>
      </c>
      <c r="H351" s="1" t="s">
        <v>42</v>
      </c>
      <c r="J351" s="7"/>
      <c r="M351" s="9"/>
      <c r="O351" s="13" t="n">
        <v>1000000000</v>
      </c>
    </row>
    <row r="352" customFormat="false" ht="15" hidden="false" customHeight="false" outlineLevel="0" collapsed="false">
      <c r="B352" s="1" t="s">
        <v>915</v>
      </c>
      <c r="D352" s="1" t="s">
        <v>916</v>
      </c>
      <c r="E352" s="1" t="s">
        <v>917</v>
      </c>
      <c r="F352" s="7" t="n">
        <f aca="false">210000+75000</f>
        <v>285000</v>
      </c>
      <c r="G352" s="8" t="n">
        <v>36465</v>
      </c>
      <c r="H352" s="1" t="s">
        <v>42</v>
      </c>
      <c r="J352" s="7"/>
      <c r="M352" s="9"/>
      <c r="O352" s="13" t="n">
        <v>1000000000</v>
      </c>
    </row>
    <row r="353" customFormat="false" ht="15" hidden="false" customHeight="false" outlineLevel="0" collapsed="false">
      <c r="B353" s="1" t="s">
        <v>918</v>
      </c>
      <c r="D353" s="1" t="s">
        <v>919</v>
      </c>
      <c r="E353" s="1" t="s">
        <v>920</v>
      </c>
      <c r="F353" s="7" t="n">
        <v>400000</v>
      </c>
      <c r="G353" s="14" t="n">
        <v>36495</v>
      </c>
      <c r="H353" s="15" t="s">
        <v>23</v>
      </c>
      <c r="J353" s="7"/>
      <c r="M353" s="9"/>
      <c r="O353" s="13"/>
    </row>
    <row r="354" customFormat="false" ht="15" hidden="false" customHeight="false" outlineLevel="0" collapsed="false">
      <c r="B354" s="1" t="s">
        <v>921</v>
      </c>
      <c r="D354" s="1" t="s">
        <v>922</v>
      </c>
      <c r="E354" s="1" t="s">
        <v>923</v>
      </c>
      <c r="F354" s="7" t="n">
        <v>105000</v>
      </c>
      <c r="G354" s="8" t="n">
        <v>36831</v>
      </c>
      <c r="H354" s="1" t="s">
        <v>102</v>
      </c>
      <c r="J354" s="7" t="s">
        <v>924</v>
      </c>
      <c r="M354" s="9"/>
      <c r="O354" s="13" t="n">
        <v>376000000</v>
      </c>
      <c r="P354" s="1" t="n">
        <v>194</v>
      </c>
    </row>
    <row r="355" customFormat="false" ht="15" hidden="false" customHeight="false" outlineLevel="0" collapsed="false">
      <c r="B355" s="1" t="s">
        <v>925</v>
      </c>
      <c r="D355" s="1" t="s">
        <v>926</v>
      </c>
      <c r="E355" s="1" t="s">
        <v>927</v>
      </c>
      <c r="F355" s="7" t="n">
        <v>550000</v>
      </c>
      <c r="G355" s="8" t="n">
        <v>36831</v>
      </c>
      <c r="H355" s="1" t="s">
        <v>42</v>
      </c>
      <c r="J355" s="7"/>
      <c r="M355" s="9"/>
      <c r="O355" s="13" t="n">
        <v>530000000</v>
      </c>
    </row>
    <row r="356" customFormat="false" ht="15" hidden="false" customHeight="false" outlineLevel="0" collapsed="false">
      <c r="B356" s="1" t="s">
        <v>928</v>
      </c>
      <c r="D356" s="1" t="s">
        <v>929</v>
      </c>
      <c r="E356" s="1" t="s">
        <v>930</v>
      </c>
      <c r="F356" s="7" t="n">
        <v>3000000</v>
      </c>
      <c r="G356" s="8" t="n">
        <v>36647</v>
      </c>
      <c r="H356" s="1" t="s">
        <v>42</v>
      </c>
      <c r="J356" s="7"/>
      <c r="M356" s="9"/>
      <c r="O356" s="13" t="n">
        <v>87000000</v>
      </c>
    </row>
    <row r="357" customFormat="false" ht="15" hidden="false" customHeight="false" outlineLevel="0" collapsed="false">
      <c r="B357" s="1" t="s">
        <v>931</v>
      </c>
      <c r="D357" s="1" t="s">
        <v>932</v>
      </c>
      <c r="E357" s="1" t="s">
        <v>933</v>
      </c>
      <c r="F357" s="7" t="n">
        <v>150000</v>
      </c>
      <c r="G357" s="8" t="n">
        <v>36100</v>
      </c>
      <c r="H357" s="1" t="s">
        <v>42</v>
      </c>
      <c r="J357" s="7"/>
      <c r="M357" s="9"/>
      <c r="O357" s="13"/>
    </row>
    <row r="358" customFormat="false" ht="15" hidden="false" customHeight="false" outlineLevel="0" collapsed="false">
      <c r="B358" s="1" t="s">
        <v>934</v>
      </c>
      <c r="D358" s="1" t="s">
        <v>935</v>
      </c>
      <c r="E358" s="1" t="s">
        <v>936</v>
      </c>
      <c r="F358" s="7" t="n">
        <v>700000</v>
      </c>
      <c r="G358" s="8" t="n">
        <v>37561</v>
      </c>
      <c r="H358" s="1" t="s">
        <v>540</v>
      </c>
      <c r="J358" s="7"/>
      <c r="M358" s="9"/>
      <c r="O358" s="13" t="n">
        <v>700000000</v>
      </c>
    </row>
    <row r="359" customFormat="false" ht="15" hidden="false" customHeight="false" outlineLevel="0" collapsed="false">
      <c r="B359" s="1" t="s">
        <v>928</v>
      </c>
      <c r="D359" s="1" t="s">
        <v>937</v>
      </c>
      <c r="E359" s="1" t="s">
        <v>930</v>
      </c>
      <c r="F359" s="7" t="n">
        <v>3000000</v>
      </c>
      <c r="G359" s="8" t="n">
        <v>37196</v>
      </c>
      <c r="H359" s="1" t="s">
        <v>110</v>
      </c>
      <c r="J359" s="7"/>
      <c r="M359" s="9"/>
      <c r="O359" s="13" t="n">
        <v>72000000</v>
      </c>
    </row>
    <row r="360" customFormat="false" ht="15" hidden="false" customHeight="false" outlineLevel="0" collapsed="false">
      <c r="B360" s="1" t="s">
        <v>938</v>
      </c>
      <c r="D360" s="1" t="s">
        <v>939</v>
      </c>
      <c r="E360" s="1" t="s">
        <v>940</v>
      </c>
      <c r="F360" s="7" t="n">
        <v>1200000</v>
      </c>
      <c r="G360" s="8"/>
      <c r="H360" s="1" t="s">
        <v>42</v>
      </c>
      <c r="J360" s="7"/>
      <c r="M360" s="9"/>
      <c r="O360" s="13"/>
    </row>
    <row r="361" customFormat="false" ht="15" hidden="false" customHeight="false" outlineLevel="0" collapsed="false">
      <c r="B361" s="1" t="s">
        <v>941</v>
      </c>
      <c r="D361" s="1" t="s">
        <v>942</v>
      </c>
      <c r="E361" s="1" t="s">
        <v>943</v>
      </c>
      <c r="F361" s="7" t="n">
        <v>200000</v>
      </c>
      <c r="G361" s="14" t="n">
        <v>36130</v>
      </c>
      <c r="H361" s="15" t="s">
        <v>23</v>
      </c>
      <c r="J361" s="7" t="s">
        <v>944</v>
      </c>
      <c r="M361" s="9"/>
      <c r="O361" s="13" t="n">
        <v>26200000</v>
      </c>
    </row>
    <row r="362" customFormat="false" ht="15" hidden="false" customHeight="false" outlineLevel="0" collapsed="false">
      <c r="B362" s="1" t="s">
        <v>945</v>
      </c>
      <c r="D362" s="1" t="s">
        <v>946</v>
      </c>
      <c r="E362" s="1" t="s">
        <v>947</v>
      </c>
      <c r="F362" s="7" t="n">
        <v>250000</v>
      </c>
      <c r="G362" s="14" t="n">
        <v>36861</v>
      </c>
      <c r="H362" s="15" t="s">
        <v>23</v>
      </c>
      <c r="J362" s="7"/>
      <c r="M362" s="9"/>
      <c r="O362" s="13" t="n">
        <v>379000000</v>
      </c>
      <c r="P362" s="1" t="n">
        <v>200</v>
      </c>
    </row>
    <row r="363" customFormat="false" ht="15" hidden="false" customHeight="false" outlineLevel="0" collapsed="false">
      <c r="B363" s="1" t="s">
        <v>928</v>
      </c>
      <c r="D363" s="1" t="s">
        <v>948</v>
      </c>
      <c r="E363" s="1" t="s">
        <v>949</v>
      </c>
      <c r="F363" s="7" t="n">
        <v>50000</v>
      </c>
      <c r="G363" s="14" t="n">
        <v>36647</v>
      </c>
      <c r="H363" s="15" t="s">
        <v>23</v>
      </c>
      <c r="J363" s="7"/>
      <c r="M363" s="9"/>
      <c r="O363" s="13"/>
    </row>
    <row r="364" customFormat="false" ht="15" hidden="false" customHeight="false" outlineLevel="0" collapsed="false">
      <c r="B364" s="1" t="s">
        <v>950</v>
      </c>
      <c r="D364" s="1" t="s">
        <v>951</v>
      </c>
      <c r="E364" s="1" t="s">
        <v>952</v>
      </c>
      <c r="F364" s="7"/>
      <c r="G364" s="8"/>
      <c r="J364" s="7"/>
      <c r="M364" s="9"/>
      <c r="O364" s="13"/>
    </row>
    <row r="365" customFormat="false" ht="15" hidden="false" customHeight="false" outlineLevel="0" collapsed="false">
      <c r="B365" s="1" t="s">
        <v>941</v>
      </c>
      <c r="D365" s="1" t="s">
        <v>942</v>
      </c>
      <c r="E365" s="1" t="s">
        <v>953</v>
      </c>
      <c r="F365" s="7"/>
      <c r="G365" s="14"/>
      <c r="H365" s="15"/>
      <c r="J365" s="7"/>
      <c r="M365" s="9"/>
      <c r="O365" s="13"/>
    </row>
    <row r="366" customFormat="false" ht="15" hidden="false" customHeight="false" outlineLevel="0" collapsed="false">
      <c r="B366" s="1" t="s">
        <v>954</v>
      </c>
      <c r="D366" s="1" t="s">
        <v>955</v>
      </c>
      <c r="E366" s="1" t="s">
        <v>956</v>
      </c>
      <c r="F366" s="7"/>
      <c r="G366" s="37" t="n">
        <v>37104</v>
      </c>
      <c r="H366" s="38" t="s">
        <v>102</v>
      </c>
      <c r="J366" s="7"/>
      <c r="M366" s="9"/>
      <c r="O366" s="13"/>
      <c r="Q366" s="1" t="n">
        <v>18500</v>
      </c>
    </row>
    <row r="367" customFormat="false" ht="15" hidden="false" customHeight="false" outlineLevel="0" collapsed="false">
      <c r="B367" s="1" t="s">
        <v>957</v>
      </c>
      <c r="D367" s="1" t="s">
        <v>958</v>
      </c>
      <c r="E367" s="1" t="s">
        <v>959</v>
      </c>
      <c r="F367" s="7" t="n">
        <v>4000000</v>
      </c>
      <c r="G367" s="37"/>
      <c r="H367" s="38" t="s">
        <v>110</v>
      </c>
      <c r="J367" s="7"/>
      <c r="M367" s="9"/>
      <c r="O367" s="13" t="n">
        <v>6000000000</v>
      </c>
    </row>
    <row r="368" customFormat="false" ht="15" hidden="false" customHeight="false" outlineLevel="0" collapsed="false">
      <c r="B368" s="1" t="s">
        <v>960</v>
      </c>
      <c r="D368" s="1" t="s">
        <v>961</v>
      </c>
      <c r="E368" s="1" t="s">
        <v>947</v>
      </c>
      <c r="F368" s="7" t="n">
        <v>275000</v>
      </c>
      <c r="G368" s="8" t="n">
        <v>275000</v>
      </c>
      <c r="H368" s="1" t="s">
        <v>136</v>
      </c>
      <c r="J368" s="7"/>
      <c r="M368" s="9"/>
      <c r="O368" s="13"/>
    </row>
    <row r="369" customFormat="false" ht="15" hidden="false" customHeight="false" outlineLevel="0" collapsed="false">
      <c r="F369" s="7"/>
      <c r="G369" s="8"/>
      <c r="J369" s="7"/>
      <c r="M369" s="9"/>
    </row>
    <row r="370" customFormat="false" ht="15.75" hidden="false" customHeight="false" outlineLevel="0" collapsed="false">
      <c r="A370" s="21" t="s">
        <v>962</v>
      </c>
      <c r="F370" s="7"/>
      <c r="G370" s="8"/>
      <c r="J370" s="7"/>
      <c r="M370" s="9"/>
    </row>
    <row r="371" customFormat="false" ht="15" hidden="false" customHeight="false" outlineLevel="0" collapsed="false">
      <c r="B371" s="1" t="s">
        <v>963</v>
      </c>
      <c r="D371" s="1" t="s">
        <v>964</v>
      </c>
      <c r="E371" s="1" t="s">
        <v>965</v>
      </c>
      <c r="F371" s="7" t="n">
        <v>15000</v>
      </c>
      <c r="G371" s="8"/>
      <c r="H371" s="1" t="s">
        <v>110</v>
      </c>
      <c r="J371" s="7"/>
      <c r="M371" s="9"/>
    </row>
    <row r="372" customFormat="false" ht="15" hidden="false" customHeight="false" outlineLevel="0" collapsed="false">
      <c r="B372" s="1" t="s">
        <v>966</v>
      </c>
      <c r="D372" s="1" t="s">
        <v>967</v>
      </c>
      <c r="E372" s="1" t="s">
        <v>968</v>
      </c>
      <c r="F372" s="7" t="n">
        <v>2500000</v>
      </c>
      <c r="G372" s="8" t="n">
        <v>39387</v>
      </c>
      <c r="H372" s="1" t="s">
        <v>110</v>
      </c>
      <c r="J372" s="7"/>
      <c r="M372" s="9"/>
      <c r="O372" s="13" t="n">
        <v>6000000000</v>
      </c>
      <c r="P372" s="1" t="n">
        <v>1700</v>
      </c>
    </row>
    <row r="373" customFormat="false" ht="15" hidden="false" customHeight="false" outlineLevel="0" collapsed="false">
      <c r="B373" s="1" t="s">
        <v>969</v>
      </c>
      <c r="D373" s="1" t="s">
        <v>970</v>
      </c>
      <c r="E373" s="1" t="s">
        <v>971</v>
      </c>
      <c r="F373" s="7" t="n">
        <v>1500000</v>
      </c>
      <c r="G373" s="8" t="n">
        <v>39387</v>
      </c>
      <c r="H373" s="1" t="s">
        <v>110</v>
      </c>
      <c r="J373" s="7"/>
      <c r="M373" s="9"/>
      <c r="O373" s="13" t="n">
        <v>5300000000</v>
      </c>
      <c r="P373" s="1" t="n">
        <v>1200</v>
      </c>
    </row>
    <row r="374" customFormat="false" ht="15" hidden="false" customHeight="false" outlineLevel="0" collapsed="false">
      <c r="B374" s="1" t="s">
        <v>972</v>
      </c>
      <c r="D374" s="1" t="s">
        <v>973</v>
      </c>
      <c r="E374" s="1" t="s">
        <v>974</v>
      </c>
      <c r="F374" s="7" t="n">
        <v>1200000</v>
      </c>
      <c r="G374" s="8" t="n">
        <v>39387</v>
      </c>
      <c r="H374" s="1" t="s">
        <v>110</v>
      </c>
      <c r="J374" s="7"/>
      <c r="M374" s="9"/>
      <c r="O374" s="13" t="n">
        <v>2850000000</v>
      </c>
      <c r="P374" s="1" t="n">
        <v>1250</v>
      </c>
    </row>
    <row r="375" customFormat="false" ht="15" hidden="false" customHeight="false" outlineLevel="0" collapsed="false">
      <c r="F375" s="7"/>
      <c r="G375" s="8"/>
      <c r="J375" s="7"/>
      <c r="M375" s="9"/>
    </row>
    <row r="376" customFormat="false" ht="15.75" hidden="false" customHeight="false" outlineLevel="0" collapsed="false">
      <c r="A376" s="21" t="s">
        <v>975</v>
      </c>
      <c r="F376" s="7"/>
      <c r="G376" s="8"/>
      <c r="J376" s="7"/>
      <c r="M376" s="9"/>
    </row>
    <row r="377" customFormat="false" ht="15" hidden="false" customHeight="false" outlineLevel="0" collapsed="false">
      <c r="B377" s="1" t="s">
        <v>154</v>
      </c>
      <c r="D377" s="1" t="s">
        <v>976</v>
      </c>
      <c r="E377" s="1" t="s">
        <v>977</v>
      </c>
      <c r="F377" s="7" t="n">
        <v>110000</v>
      </c>
      <c r="G377" s="14" t="n">
        <v>36100</v>
      </c>
      <c r="H377" s="15" t="s">
        <v>23</v>
      </c>
      <c r="J377" s="7" t="n">
        <v>10000</v>
      </c>
      <c r="K377" s="1" t="s">
        <v>978</v>
      </c>
      <c r="M377" s="9"/>
      <c r="O377" s="13" t="n">
        <v>24000000</v>
      </c>
      <c r="P377" s="1" t="n">
        <v>5</v>
      </c>
      <c r="Q377" s="1" t="n">
        <v>9000</v>
      </c>
    </row>
    <row r="378" customFormat="false" ht="15" hidden="false" customHeight="false" outlineLevel="0" collapsed="false">
      <c r="B378" s="1" t="s">
        <v>979</v>
      </c>
      <c r="D378" s="1" t="s">
        <v>980</v>
      </c>
      <c r="E378" s="1" t="s">
        <v>981</v>
      </c>
      <c r="F378" s="7" t="n">
        <v>500000</v>
      </c>
      <c r="G378" s="8" t="n">
        <v>37196</v>
      </c>
      <c r="H378" s="1" t="s">
        <v>540</v>
      </c>
      <c r="J378" s="7"/>
      <c r="M378" s="9"/>
    </row>
    <row r="379" customFormat="false" ht="15" hidden="false" customHeight="false" outlineLevel="0" collapsed="false">
      <c r="B379" s="1" t="s">
        <v>803</v>
      </c>
      <c r="D379" s="1" t="s">
        <v>982</v>
      </c>
      <c r="E379" s="1" t="s">
        <v>983</v>
      </c>
      <c r="F379" s="7" t="n">
        <v>700463</v>
      </c>
      <c r="G379" s="14" t="n">
        <v>36130</v>
      </c>
      <c r="H379" s="15" t="s">
        <v>23</v>
      </c>
      <c r="J379" s="7" t="n">
        <v>55000</v>
      </c>
      <c r="K379" s="1" t="s">
        <v>984</v>
      </c>
      <c r="M379" s="9"/>
      <c r="O379" s="13" t="n">
        <v>457900000</v>
      </c>
    </row>
    <row r="380" customFormat="false" ht="15" hidden="false" customHeight="false" outlineLevel="0" collapsed="false">
      <c r="B380" s="1" t="s">
        <v>803</v>
      </c>
      <c r="D380" s="1" t="s">
        <v>985</v>
      </c>
      <c r="E380" s="1" t="s">
        <v>977</v>
      </c>
      <c r="F380" s="7" t="n">
        <v>663050</v>
      </c>
      <c r="G380" s="14" t="n">
        <v>36130</v>
      </c>
      <c r="H380" s="15" t="s">
        <v>23</v>
      </c>
      <c r="J380" s="7" t="n">
        <v>45000</v>
      </c>
      <c r="K380" s="1" t="s">
        <v>984</v>
      </c>
      <c r="M380" s="9"/>
      <c r="O380" s="13" t="n">
        <v>338900000</v>
      </c>
      <c r="P380" s="1" t="n">
        <v>793</v>
      </c>
      <c r="Q380" s="1" t="n">
        <v>293000</v>
      </c>
    </row>
    <row r="381" customFormat="false" ht="15" hidden="false" customHeight="false" outlineLevel="0" collapsed="false">
      <c r="B381" s="1" t="s">
        <v>986</v>
      </c>
      <c r="D381" s="1" t="s">
        <v>987</v>
      </c>
      <c r="E381" s="1" t="s">
        <v>988</v>
      </c>
      <c r="F381" s="7" t="n">
        <v>1325000</v>
      </c>
      <c r="G381" s="14" t="n">
        <v>36861</v>
      </c>
      <c r="H381" s="15" t="s">
        <v>23</v>
      </c>
      <c r="J381" s="7"/>
      <c r="M381" s="9"/>
      <c r="O381" s="13" t="n">
        <v>1600000000</v>
      </c>
      <c r="P381" s="1" t="n">
        <v>1445</v>
      </c>
    </row>
    <row r="382" customFormat="false" ht="15" hidden="false" customHeight="false" outlineLevel="0" collapsed="false">
      <c r="B382" s="1" t="s">
        <v>986</v>
      </c>
      <c r="D382" s="1" t="s">
        <v>987</v>
      </c>
      <c r="E382" s="1" t="s">
        <v>989</v>
      </c>
      <c r="F382" s="7"/>
      <c r="G382" s="14" t="n">
        <v>36861</v>
      </c>
      <c r="H382" s="15" t="s">
        <v>23</v>
      </c>
      <c r="J382" s="7"/>
      <c r="K382" s="1" t="s">
        <v>990</v>
      </c>
      <c r="M382" s="9"/>
      <c r="O382" s="13" t="n">
        <v>1400000000</v>
      </c>
      <c r="P382" s="1" t="n">
        <v>887</v>
      </c>
      <c r="Q382" s="1" t="n">
        <v>320000</v>
      </c>
    </row>
    <row r="383" customFormat="false" ht="15" hidden="false" customHeight="false" outlineLevel="0" collapsed="false">
      <c r="B383" s="1" t="s">
        <v>986</v>
      </c>
      <c r="D383" s="1" t="s">
        <v>991</v>
      </c>
      <c r="E383" s="1" t="s">
        <v>992</v>
      </c>
      <c r="F383" s="7"/>
      <c r="G383" s="14" t="n">
        <v>36861</v>
      </c>
      <c r="H383" s="15" t="s">
        <v>23</v>
      </c>
      <c r="J383" s="7"/>
      <c r="M383" s="9"/>
      <c r="O383" s="13" t="n">
        <v>365000000</v>
      </c>
    </row>
    <row r="384" customFormat="false" ht="15" hidden="false" customHeight="false" outlineLevel="0" collapsed="false">
      <c r="B384" s="1" t="s">
        <v>803</v>
      </c>
      <c r="D384" s="1" t="s">
        <v>993</v>
      </c>
      <c r="E384" s="1" t="s">
        <v>994</v>
      </c>
      <c r="F384" s="7" t="n">
        <v>198300</v>
      </c>
      <c r="G384" s="8" t="n">
        <v>37196</v>
      </c>
      <c r="H384" s="1" t="s">
        <v>102</v>
      </c>
      <c r="J384" s="7"/>
      <c r="K384" s="1" t="s">
        <v>995</v>
      </c>
      <c r="M384" s="9"/>
      <c r="O384" s="13" t="n">
        <v>93000000</v>
      </c>
      <c r="P384" s="1" t="n">
        <v>34</v>
      </c>
      <c r="Q384" s="1" t="n">
        <v>30500</v>
      </c>
    </row>
    <row r="385" customFormat="false" ht="15" hidden="false" customHeight="false" outlineLevel="0" collapsed="false">
      <c r="B385" s="1" t="s">
        <v>996</v>
      </c>
      <c r="D385" s="1" t="s">
        <v>997</v>
      </c>
      <c r="E385" s="1" t="s">
        <v>998</v>
      </c>
      <c r="F385" s="7" t="n">
        <v>1400000</v>
      </c>
      <c r="G385" s="8" t="n">
        <v>36465</v>
      </c>
      <c r="H385" s="1" t="s">
        <v>42</v>
      </c>
      <c r="J385" s="7"/>
      <c r="K385" s="1" t="s">
        <v>999</v>
      </c>
      <c r="M385" s="9"/>
      <c r="O385" s="13" t="n">
        <v>1200000000</v>
      </c>
      <c r="P385" s="1" t="n">
        <v>773</v>
      </c>
    </row>
    <row r="386" customFormat="false" ht="15" hidden="false" customHeight="false" outlineLevel="0" collapsed="false">
      <c r="B386" s="1" t="s">
        <v>274</v>
      </c>
      <c r="D386" s="1" t="s">
        <v>1000</v>
      </c>
      <c r="E386" s="1" t="s">
        <v>1001</v>
      </c>
      <c r="F386" s="7" t="n">
        <v>750000</v>
      </c>
      <c r="G386" s="8" t="n">
        <v>37561</v>
      </c>
      <c r="H386" s="1" t="s">
        <v>110</v>
      </c>
      <c r="J386" s="7"/>
      <c r="K386" s="1" t="s">
        <v>1002</v>
      </c>
      <c r="M386" s="9"/>
      <c r="O386" s="13" t="n">
        <v>124800000</v>
      </c>
      <c r="P386" s="1" t="n">
        <v>73</v>
      </c>
      <c r="Q386" s="1" t="n">
        <v>15000</v>
      </c>
    </row>
    <row r="387" customFormat="false" ht="15" hidden="false" customHeight="false" outlineLevel="0" collapsed="false">
      <c r="B387" s="1" t="s">
        <v>1003</v>
      </c>
      <c r="D387" s="1" t="s">
        <v>1004</v>
      </c>
      <c r="E387" s="1" t="s">
        <v>1005</v>
      </c>
      <c r="F387" s="7" t="n">
        <v>700000</v>
      </c>
      <c r="G387" s="14" t="n">
        <v>36861</v>
      </c>
      <c r="H387" s="15" t="s">
        <v>23</v>
      </c>
      <c r="J387" s="7"/>
      <c r="K387" s="1" t="s">
        <v>1006</v>
      </c>
      <c r="M387" s="9" t="n">
        <v>10</v>
      </c>
      <c r="O387" s="13" t="n">
        <v>443000000</v>
      </c>
      <c r="P387" s="1" t="n">
        <v>270</v>
      </c>
      <c r="Q387" s="1" t="n">
        <v>60000</v>
      </c>
    </row>
    <row r="388" customFormat="false" ht="15" hidden="false" customHeight="false" outlineLevel="0" collapsed="false">
      <c r="B388" s="1" t="s">
        <v>1003</v>
      </c>
      <c r="D388" s="1" t="s">
        <v>1007</v>
      </c>
      <c r="E388" s="1" t="s">
        <v>388</v>
      </c>
      <c r="F388" s="7" t="n">
        <v>300000</v>
      </c>
      <c r="G388" s="8" t="n">
        <v>37196</v>
      </c>
      <c r="H388" s="1" t="s">
        <v>136</v>
      </c>
      <c r="J388" s="7"/>
      <c r="M388" s="9" t="n">
        <v>3</v>
      </c>
      <c r="O388" s="13"/>
    </row>
    <row r="389" customFormat="false" ht="15" hidden="false" customHeight="false" outlineLevel="0" collapsed="false">
      <c r="B389" s="1" t="s">
        <v>827</v>
      </c>
      <c r="D389" s="1" t="s">
        <v>1008</v>
      </c>
      <c r="E389" s="1" t="s">
        <v>1009</v>
      </c>
      <c r="F389" s="7" t="n">
        <v>650000</v>
      </c>
      <c r="G389" s="8" t="n">
        <v>36831</v>
      </c>
      <c r="H389" s="1" t="s">
        <v>42</v>
      </c>
      <c r="J389" s="7"/>
      <c r="K389" s="1" t="s">
        <v>1010</v>
      </c>
      <c r="M389" s="9"/>
      <c r="O389" s="13" t="n">
        <v>361000000</v>
      </c>
      <c r="P389" s="1" t="n">
        <v>226</v>
      </c>
    </row>
    <row r="390" customFormat="false" ht="15" hidden="false" customHeight="false" outlineLevel="0" collapsed="false">
      <c r="B390" s="1" t="s">
        <v>1011</v>
      </c>
      <c r="D390" s="1" t="s">
        <v>1012</v>
      </c>
      <c r="E390" s="1" t="s">
        <v>1013</v>
      </c>
      <c r="F390" s="22" t="n">
        <v>116000</v>
      </c>
      <c r="G390" s="14" t="n">
        <v>36220</v>
      </c>
      <c r="H390" s="15" t="s">
        <v>23</v>
      </c>
      <c r="J390" s="7"/>
      <c r="K390" s="1" t="s">
        <v>1014</v>
      </c>
      <c r="M390" s="9"/>
      <c r="O390" s="13" t="n">
        <v>24000000</v>
      </c>
      <c r="P390" s="1" t="n">
        <v>11</v>
      </c>
    </row>
    <row r="391" customFormat="false" ht="15" hidden="false" customHeight="false" outlineLevel="0" collapsed="false">
      <c r="B391" s="1" t="s">
        <v>1011</v>
      </c>
      <c r="D391" s="1" t="s">
        <v>1015</v>
      </c>
      <c r="E391" s="1" t="s">
        <v>1016</v>
      </c>
      <c r="F391" s="22" t="n">
        <v>109000</v>
      </c>
      <c r="G391" s="8" t="n">
        <v>36831</v>
      </c>
      <c r="H391" s="1" t="s">
        <v>23</v>
      </c>
      <c r="K391" s="1" t="s">
        <v>1017</v>
      </c>
      <c r="M391" s="7"/>
      <c r="O391" s="13" t="n">
        <v>23800000</v>
      </c>
      <c r="P391" s="1" t="n">
        <v>0</v>
      </c>
      <c r="Q391" s="1" t="n">
        <v>20000</v>
      </c>
    </row>
    <row r="392" customFormat="false" ht="15" hidden="false" customHeight="false" outlineLevel="0" collapsed="false">
      <c r="B392" s="1" t="s">
        <v>1011</v>
      </c>
      <c r="D392" s="1" t="s">
        <v>1018</v>
      </c>
      <c r="E392" s="1" t="s">
        <v>1019</v>
      </c>
      <c r="F392" s="22" t="n">
        <v>85000</v>
      </c>
      <c r="G392" s="8" t="n">
        <v>37196</v>
      </c>
      <c r="H392" s="1" t="s">
        <v>23</v>
      </c>
      <c r="J392" s="7"/>
      <c r="K392" s="1" t="s">
        <v>1020</v>
      </c>
      <c r="M392" s="9"/>
      <c r="O392" s="13"/>
      <c r="P392" s="1" t="n">
        <v>3</v>
      </c>
      <c r="Q392" s="1" t="n">
        <v>3000</v>
      </c>
    </row>
    <row r="393" customFormat="false" ht="15" hidden="false" customHeight="false" outlineLevel="0" collapsed="false">
      <c r="B393" s="1" t="s">
        <v>1011</v>
      </c>
      <c r="D393" s="1" t="s">
        <v>1021</v>
      </c>
      <c r="E393" s="1" t="s">
        <v>1022</v>
      </c>
      <c r="F393" s="22" t="n">
        <v>100000</v>
      </c>
      <c r="G393" s="8" t="n">
        <v>37561</v>
      </c>
      <c r="H393" s="1" t="s">
        <v>136</v>
      </c>
      <c r="J393" s="7" t="n">
        <v>30000</v>
      </c>
      <c r="M393" s="9"/>
      <c r="O393" s="13"/>
    </row>
    <row r="394" customFormat="false" ht="15" hidden="false" customHeight="false" outlineLevel="0" collapsed="false">
      <c r="B394" s="1" t="s">
        <v>154</v>
      </c>
      <c r="E394" s="1" t="s">
        <v>1023</v>
      </c>
      <c r="F394" s="7"/>
      <c r="G394" s="8"/>
      <c r="H394" s="1" t="s">
        <v>42</v>
      </c>
      <c r="J394" s="7"/>
      <c r="M394" s="9"/>
    </row>
    <row r="395" customFormat="false" ht="15" hidden="false" customHeight="false" outlineLevel="0" collapsed="false">
      <c r="B395" s="1" t="s">
        <v>874</v>
      </c>
      <c r="D395" s="1" t="s">
        <v>875</v>
      </c>
      <c r="E395" s="1" t="s">
        <v>876</v>
      </c>
      <c r="F395" s="7" t="n">
        <v>650000</v>
      </c>
      <c r="G395" s="8" t="n">
        <v>37196</v>
      </c>
      <c r="H395" s="1" t="s">
        <v>42</v>
      </c>
      <c r="J395" s="7"/>
      <c r="M395" s="9"/>
      <c r="O395" s="13"/>
    </row>
    <row r="396" customFormat="false" ht="15" hidden="false" customHeight="false" outlineLevel="0" collapsed="false">
      <c r="B396" s="1" t="s">
        <v>1024</v>
      </c>
      <c r="D396" s="1" t="s">
        <v>1025</v>
      </c>
      <c r="E396" s="1" t="s">
        <v>1026</v>
      </c>
      <c r="F396" s="7" t="n">
        <v>485000</v>
      </c>
      <c r="G396" s="8" t="n">
        <v>37196</v>
      </c>
      <c r="H396" s="1" t="s">
        <v>110</v>
      </c>
      <c r="J396" s="7"/>
      <c r="M396" s="9"/>
      <c r="O396" s="13" t="n">
        <v>35000000</v>
      </c>
      <c r="P396" s="1" t="n">
        <v>25</v>
      </c>
    </row>
    <row r="397" customFormat="false" ht="15" hidden="false" customHeight="false" outlineLevel="0" collapsed="false">
      <c r="B397" s="1" t="s">
        <v>1027</v>
      </c>
      <c r="D397" s="1" t="s">
        <v>1028</v>
      </c>
      <c r="E397" s="1" t="s">
        <v>1029</v>
      </c>
      <c r="F397" s="7" t="n">
        <v>750000</v>
      </c>
      <c r="G397" s="8" t="n">
        <v>37561</v>
      </c>
      <c r="H397" s="1" t="s">
        <v>102</v>
      </c>
      <c r="J397" s="7" t="s">
        <v>1030</v>
      </c>
      <c r="K397" s="1" t="s">
        <v>1031</v>
      </c>
      <c r="L397" s="1" t="s">
        <v>1032</v>
      </c>
      <c r="M397" s="9"/>
      <c r="O397" s="13" t="n">
        <v>224000000</v>
      </c>
      <c r="P397" s="1" t="n">
        <v>147</v>
      </c>
      <c r="Q397" s="1" t="n">
        <v>24000</v>
      </c>
    </row>
    <row r="398" customFormat="false" ht="15" hidden="false" customHeight="false" outlineLevel="0" collapsed="false">
      <c r="B398" s="1" t="s">
        <v>1033</v>
      </c>
      <c r="D398" s="1" t="s">
        <v>1034</v>
      </c>
      <c r="E398" s="1" t="s">
        <v>976</v>
      </c>
      <c r="F398" s="7" t="n">
        <v>380000</v>
      </c>
      <c r="G398" s="8" t="n">
        <v>37347</v>
      </c>
      <c r="H398" s="1" t="s">
        <v>136</v>
      </c>
      <c r="J398" s="7" t="s">
        <v>1030</v>
      </c>
      <c r="K398" s="1" t="s">
        <v>1035</v>
      </c>
      <c r="M398" s="9" t="n">
        <v>10</v>
      </c>
      <c r="O398" s="13" t="n">
        <v>75000000</v>
      </c>
      <c r="P398" s="1" t="n">
        <v>28.5</v>
      </c>
      <c r="Q398" s="1" t="n">
        <v>8900</v>
      </c>
    </row>
    <row r="399" customFormat="false" ht="15" hidden="false" customHeight="false" outlineLevel="0" collapsed="false">
      <c r="B399" s="1" t="s">
        <v>1036</v>
      </c>
      <c r="D399" s="1" t="s">
        <v>1037</v>
      </c>
      <c r="E399" s="1" t="s">
        <v>1038</v>
      </c>
      <c r="F399" s="7" t="n">
        <v>1500000</v>
      </c>
      <c r="G399" s="8" t="n">
        <v>37347</v>
      </c>
      <c r="H399" s="1" t="s">
        <v>110</v>
      </c>
      <c r="J399" s="7" t="n">
        <v>30000</v>
      </c>
      <c r="M399" s="9"/>
      <c r="O399" s="13" t="n">
        <v>334000000</v>
      </c>
      <c r="P399" s="1" t="n">
        <v>21</v>
      </c>
    </row>
    <row r="400" customFormat="false" ht="15" hidden="false" customHeight="false" outlineLevel="0" collapsed="false">
      <c r="B400" s="1" t="s">
        <v>1036</v>
      </c>
      <c r="D400" s="1" t="s">
        <v>1039</v>
      </c>
      <c r="E400" s="1" t="s">
        <v>1038</v>
      </c>
      <c r="F400" s="7" t="n">
        <v>1500000</v>
      </c>
      <c r="G400" s="8" t="n">
        <v>37926</v>
      </c>
      <c r="H400" s="1" t="s">
        <v>110</v>
      </c>
      <c r="J400" s="7" t="n">
        <v>30001</v>
      </c>
      <c r="M400" s="9"/>
      <c r="O400" s="13"/>
      <c r="P400" s="1" t="n">
        <v>90</v>
      </c>
    </row>
    <row r="401" customFormat="false" ht="15" hidden="false" customHeight="false" outlineLevel="0" collapsed="false">
      <c r="B401" s="1" t="s">
        <v>154</v>
      </c>
      <c r="D401" s="1" t="s">
        <v>1040</v>
      </c>
      <c r="E401" s="1" t="s">
        <v>1041</v>
      </c>
      <c r="F401" s="7" t="n">
        <v>100000</v>
      </c>
      <c r="G401" s="8" t="n">
        <v>36831</v>
      </c>
      <c r="H401" s="1" t="s">
        <v>102</v>
      </c>
      <c r="J401" s="7"/>
      <c r="L401" s="1" t="s">
        <v>1042</v>
      </c>
      <c r="M401" s="9"/>
      <c r="O401" s="13"/>
    </row>
    <row r="402" customFormat="false" ht="15" hidden="false" customHeight="false" outlineLevel="0" collapsed="false">
      <c r="B402" s="1" t="s">
        <v>114</v>
      </c>
      <c r="D402" s="1" t="s">
        <v>1043</v>
      </c>
      <c r="E402" s="1" t="s">
        <v>1044</v>
      </c>
      <c r="F402" s="7" t="n">
        <v>215000</v>
      </c>
      <c r="G402" s="8" t="n">
        <v>36982</v>
      </c>
      <c r="H402" s="1" t="s">
        <v>102</v>
      </c>
      <c r="J402" s="7"/>
      <c r="M402" s="9"/>
      <c r="O402" s="13" t="n">
        <v>8000000</v>
      </c>
      <c r="P402" s="1" t="n">
        <v>9</v>
      </c>
    </row>
    <row r="403" customFormat="false" ht="15" hidden="false" customHeight="false" outlineLevel="0" collapsed="false">
      <c r="B403" s="1" t="s">
        <v>154</v>
      </c>
      <c r="D403" s="1" t="s">
        <v>1045</v>
      </c>
      <c r="F403" s="7" t="n">
        <v>300000</v>
      </c>
      <c r="G403" s="8" t="n">
        <v>37408</v>
      </c>
      <c r="H403" s="1" t="s">
        <v>136</v>
      </c>
      <c r="J403" s="7" t="s">
        <v>1046</v>
      </c>
      <c r="M403" s="9"/>
      <c r="O403" s="13" t="n">
        <v>35000000</v>
      </c>
      <c r="P403" s="1" t="n">
        <v>47</v>
      </c>
    </row>
    <row r="404" customFormat="false" ht="15" hidden="false" customHeight="false" outlineLevel="0" collapsed="false">
      <c r="F404" s="7"/>
      <c r="G404" s="8"/>
      <c r="J404" s="7"/>
      <c r="M404" s="9"/>
    </row>
    <row r="405" customFormat="false" ht="15.75" hidden="false" customHeight="false" outlineLevel="0" collapsed="false">
      <c r="A405" s="21" t="s">
        <v>1047</v>
      </c>
      <c r="F405" s="7"/>
      <c r="G405" s="8"/>
      <c r="J405" s="7"/>
      <c r="M405" s="9"/>
    </row>
    <row r="406" customFormat="false" ht="15" hidden="false" customHeight="false" outlineLevel="0" collapsed="false">
      <c r="B406" s="1" t="s">
        <v>274</v>
      </c>
      <c r="D406" s="1" t="s">
        <v>1048</v>
      </c>
      <c r="E406" s="1" t="s">
        <v>1049</v>
      </c>
      <c r="F406" s="7" t="n">
        <v>250000</v>
      </c>
      <c r="G406" s="8"/>
      <c r="H406" s="1" t="s">
        <v>42</v>
      </c>
      <c r="J406" s="7"/>
      <c r="M406" s="9"/>
    </row>
    <row r="407" customFormat="false" ht="15" hidden="false" customHeight="false" outlineLevel="0" collapsed="false">
      <c r="B407" s="1" t="s">
        <v>1050</v>
      </c>
      <c r="D407" s="1" t="s">
        <v>1051</v>
      </c>
      <c r="E407" s="1" t="s">
        <v>1052</v>
      </c>
      <c r="F407" s="7" t="n">
        <v>210000</v>
      </c>
      <c r="G407" s="10" t="n">
        <v>35735</v>
      </c>
      <c r="H407" s="11" t="s">
        <v>23</v>
      </c>
      <c r="J407" s="7"/>
      <c r="K407" s="1" t="s">
        <v>1053</v>
      </c>
      <c r="M407" s="9" t="n">
        <v>15</v>
      </c>
      <c r="O407" s="13" t="n">
        <v>270000000</v>
      </c>
      <c r="P407" s="1" t="n">
        <v>42</v>
      </c>
      <c r="Q407" s="1" t="n">
        <v>45699</v>
      </c>
    </row>
    <row r="408" customFormat="false" ht="15" hidden="false" customHeight="false" outlineLevel="0" collapsed="false">
      <c r="E408" s="1" t="s">
        <v>1054</v>
      </c>
      <c r="F408" s="7" t="n">
        <v>42500</v>
      </c>
      <c r="G408" s="10" t="n">
        <v>35735</v>
      </c>
      <c r="H408" s="11" t="s">
        <v>23</v>
      </c>
      <c r="J408" s="7"/>
      <c r="M408" s="9"/>
      <c r="O408" s="13"/>
    </row>
    <row r="409" customFormat="false" ht="15" hidden="false" customHeight="false" outlineLevel="0" collapsed="false">
      <c r="B409" s="1" t="s">
        <v>1050</v>
      </c>
      <c r="D409" s="1" t="s">
        <v>1051</v>
      </c>
      <c r="E409" s="1" t="s">
        <v>1052</v>
      </c>
      <c r="F409" s="7" t="n">
        <v>126000</v>
      </c>
      <c r="G409" s="10" t="n">
        <v>36100</v>
      </c>
      <c r="H409" s="11" t="s">
        <v>23</v>
      </c>
      <c r="J409" s="7"/>
      <c r="K409" s="1" t="s">
        <v>1053</v>
      </c>
      <c r="M409" s="9" t="n">
        <v>15</v>
      </c>
      <c r="O409" s="13"/>
    </row>
    <row r="410" customFormat="false" ht="15" hidden="false" customHeight="false" outlineLevel="0" collapsed="false">
      <c r="E410" s="1" t="s">
        <v>1054</v>
      </c>
      <c r="F410" s="7" t="n">
        <v>25500</v>
      </c>
      <c r="G410" s="10" t="n">
        <v>36100</v>
      </c>
      <c r="H410" s="11" t="s">
        <v>23</v>
      </c>
      <c r="J410" s="7"/>
      <c r="M410" s="9"/>
      <c r="O410" s="13"/>
    </row>
    <row r="411" customFormat="false" ht="15" hidden="false" customHeight="false" outlineLevel="0" collapsed="false">
      <c r="B411" s="1" t="s">
        <v>1050</v>
      </c>
      <c r="D411" s="1" t="s">
        <v>1051</v>
      </c>
      <c r="E411" s="1" t="s">
        <v>1052</v>
      </c>
      <c r="F411" s="7" t="n">
        <v>80000</v>
      </c>
      <c r="G411" s="16" t="n">
        <v>36465</v>
      </c>
      <c r="H411" s="17" t="s">
        <v>23</v>
      </c>
      <c r="J411" s="7"/>
      <c r="K411" s="1" t="s">
        <v>1053</v>
      </c>
      <c r="M411" s="9" t="n">
        <v>15</v>
      </c>
      <c r="O411" s="13"/>
    </row>
    <row r="412" customFormat="false" ht="15" hidden="false" customHeight="false" outlineLevel="0" collapsed="false">
      <c r="E412" s="1" t="s">
        <v>1054</v>
      </c>
      <c r="F412" s="7" t="n">
        <v>17000</v>
      </c>
      <c r="G412" s="16" t="n">
        <v>36465</v>
      </c>
      <c r="H412" s="17" t="s">
        <v>23</v>
      </c>
      <c r="J412" s="7"/>
      <c r="M412" s="9"/>
      <c r="O412" s="13"/>
    </row>
    <row r="413" customFormat="false" ht="15" hidden="false" customHeight="false" outlineLevel="0" collapsed="false">
      <c r="B413" s="1" t="s">
        <v>1055</v>
      </c>
      <c r="E413" s="1" t="s">
        <v>1056</v>
      </c>
      <c r="F413" s="7" t="n">
        <v>141500</v>
      </c>
      <c r="G413" s="10" t="n">
        <v>35735</v>
      </c>
      <c r="H413" s="11" t="s">
        <v>23</v>
      </c>
      <c r="J413" s="7"/>
      <c r="K413" s="1" t="s">
        <v>1057</v>
      </c>
      <c r="M413" s="9" t="n">
        <v>17</v>
      </c>
      <c r="O413" s="13" t="n">
        <v>63200000</v>
      </c>
    </row>
    <row r="414" customFormat="false" ht="15" hidden="false" customHeight="false" outlineLevel="0" collapsed="false">
      <c r="B414" s="1" t="s">
        <v>1058</v>
      </c>
      <c r="D414" s="1" t="s">
        <v>1059</v>
      </c>
      <c r="E414" s="1" t="s">
        <v>1060</v>
      </c>
      <c r="F414" s="7" t="n">
        <v>64000</v>
      </c>
      <c r="G414" s="8" t="n">
        <v>35735</v>
      </c>
      <c r="H414" s="1" t="s">
        <v>42</v>
      </c>
      <c r="J414" s="7"/>
      <c r="K414" s="1" t="s">
        <v>1061</v>
      </c>
      <c r="M414" s="9" t="n">
        <v>24</v>
      </c>
      <c r="O414" s="13" t="n">
        <v>18589000</v>
      </c>
    </row>
    <row r="415" customFormat="false" ht="15" hidden="false" customHeight="false" outlineLevel="0" collapsed="false">
      <c r="B415" s="1" t="s">
        <v>1058</v>
      </c>
      <c r="D415" s="1" t="s">
        <v>1062</v>
      </c>
      <c r="E415" s="1" t="s">
        <v>1063</v>
      </c>
      <c r="F415" s="7" t="n">
        <v>70000</v>
      </c>
      <c r="G415" s="8"/>
      <c r="J415" s="7"/>
      <c r="K415" s="1" t="s">
        <v>1064</v>
      </c>
      <c r="M415" s="9" t="n">
        <v>25</v>
      </c>
      <c r="O415" s="13" t="n">
        <v>18589001</v>
      </c>
    </row>
    <row r="416" customFormat="false" ht="15" hidden="false" customHeight="false" outlineLevel="0" collapsed="false">
      <c r="B416" s="1" t="s">
        <v>1065</v>
      </c>
      <c r="E416" s="1" t="s">
        <v>1054</v>
      </c>
      <c r="F416" s="7" t="n">
        <v>102820</v>
      </c>
      <c r="G416" s="10" t="n">
        <v>35735</v>
      </c>
      <c r="H416" s="11" t="s">
        <v>23</v>
      </c>
      <c r="J416" s="7"/>
      <c r="K416" s="1" t="s">
        <v>1066</v>
      </c>
      <c r="M416" s="9"/>
      <c r="O416" s="13" t="n">
        <v>55929000</v>
      </c>
      <c r="P416" s="1" t="n">
        <v>36</v>
      </c>
      <c r="Q416" s="1" t="n">
        <v>13600</v>
      </c>
    </row>
    <row r="417" customFormat="false" ht="15" hidden="false" customHeight="false" outlineLevel="0" collapsed="false">
      <c r="B417" s="1" t="s">
        <v>1067</v>
      </c>
      <c r="D417" s="1" t="s">
        <v>1068</v>
      </c>
      <c r="E417" s="1" t="s">
        <v>1069</v>
      </c>
      <c r="F417" s="7" t="n">
        <v>500000</v>
      </c>
      <c r="G417" s="16" t="n">
        <v>36465</v>
      </c>
      <c r="H417" s="17" t="s">
        <v>102</v>
      </c>
      <c r="J417" s="7"/>
      <c r="M417" s="9"/>
    </row>
    <row r="418" customFormat="false" ht="15" hidden="false" customHeight="false" outlineLevel="0" collapsed="false">
      <c r="B418" s="1" t="s">
        <v>1065</v>
      </c>
      <c r="D418" s="1" t="s">
        <v>1070</v>
      </c>
      <c r="E418" s="1" t="s">
        <v>1052</v>
      </c>
      <c r="F418" s="7" t="n">
        <v>168320</v>
      </c>
      <c r="G418" s="8" t="n">
        <v>36465</v>
      </c>
      <c r="H418" s="1" t="s">
        <v>42</v>
      </c>
      <c r="J418" s="7"/>
      <c r="K418" s="1" t="s">
        <v>1066</v>
      </c>
      <c r="M418" s="9"/>
    </row>
    <row r="419" customFormat="false" ht="15" hidden="false" customHeight="false" outlineLevel="0" collapsed="false">
      <c r="B419" s="1" t="s">
        <v>1065</v>
      </c>
      <c r="D419" s="1" t="s">
        <v>1071</v>
      </c>
      <c r="E419" s="1" t="s">
        <v>1072</v>
      </c>
      <c r="F419" s="7"/>
      <c r="G419" s="8" t="n">
        <v>37561</v>
      </c>
      <c r="H419" s="1" t="s">
        <v>110</v>
      </c>
      <c r="J419" s="7"/>
      <c r="M419" s="9"/>
    </row>
    <row r="420" customFormat="false" ht="15" hidden="false" customHeight="false" outlineLevel="0" collapsed="false">
      <c r="B420" s="1" t="s">
        <v>1065</v>
      </c>
      <c r="D420" s="1" t="s">
        <v>1073</v>
      </c>
      <c r="E420" s="1" t="s">
        <v>1074</v>
      </c>
      <c r="F420" s="7" t="n">
        <v>0</v>
      </c>
      <c r="G420" s="8" t="n">
        <v>37196</v>
      </c>
      <c r="H420" s="1" t="s">
        <v>102</v>
      </c>
      <c r="J420" s="7"/>
      <c r="M420" s="9"/>
    </row>
    <row r="421" customFormat="false" ht="15" hidden="false" customHeight="false" outlineLevel="0" collapsed="false">
      <c r="F421" s="7"/>
      <c r="G421" s="8"/>
      <c r="J421" s="0"/>
    </row>
    <row r="422" customFormat="false" ht="15" hidden="false" customHeight="false" outlineLevel="0" collapsed="false">
      <c r="F422" s="7"/>
      <c r="G422" s="8"/>
      <c r="J422" s="7"/>
    </row>
    <row r="423" customFormat="false" ht="15" hidden="false" customHeight="false" outlineLevel="0" collapsed="false">
      <c r="F423" s="7"/>
      <c r="G423" s="8"/>
      <c r="J423" s="7"/>
    </row>
    <row r="424" customFormat="false" ht="15" hidden="false" customHeight="false" outlineLevel="0" collapsed="false">
      <c r="F424" s="7"/>
      <c r="G424" s="8"/>
      <c r="J424" s="7"/>
    </row>
    <row r="425" customFormat="false" ht="15" hidden="false" customHeight="false" outlineLevel="0" collapsed="false">
      <c r="F425" s="7"/>
      <c r="G425" s="8"/>
      <c r="J425" s="7"/>
    </row>
    <row r="426" customFormat="false" ht="15" hidden="false" customHeight="false" outlineLevel="0" collapsed="false">
      <c r="F426" s="7"/>
      <c r="G426" s="7"/>
      <c r="J426" s="7"/>
    </row>
    <row r="427" customFormat="false" ht="15" hidden="false" customHeight="false" outlineLevel="0" collapsed="false">
      <c r="F427" s="7"/>
      <c r="G427" s="7"/>
      <c r="J427" s="7"/>
    </row>
    <row r="428" customFormat="false" ht="15" hidden="false" customHeight="false" outlineLevel="0" collapsed="false">
      <c r="F428" s="7"/>
      <c r="G428" s="7"/>
      <c r="J428" s="7"/>
    </row>
    <row r="429" customFormat="false" ht="15" hidden="false" customHeight="false" outlineLevel="0" collapsed="false">
      <c r="F429" s="7"/>
      <c r="G429" s="7"/>
      <c r="J429" s="7"/>
    </row>
    <row r="430" customFormat="false" ht="15" hidden="false" customHeight="false" outlineLevel="0" collapsed="false">
      <c r="F430" s="7"/>
      <c r="G430" s="7"/>
      <c r="J430" s="7"/>
    </row>
    <row r="431" customFormat="false" ht="15" hidden="false" customHeight="false" outlineLevel="0" collapsed="false">
      <c r="F431" s="7"/>
      <c r="G431" s="7"/>
      <c r="J431" s="7"/>
    </row>
    <row r="432" customFormat="false" ht="15" hidden="false" customHeight="false" outlineLevel="0" collapsed="false">
      <c r="F432" s="7"/>
      <c r="G432" s="7"/>
      <c r="J432" s="7"/>
    </row>
    <row r="433" customFormat="false" ht="15" hidden="false" customHeight="false" outlineLevel="0" collapsed="false">
      <c r="F433" s="7"/>
      <c r="G433" s="7"/>
      <c r="J433" s="7"/>
    </row>
    <row r="434" customFormat="false" ht="15" hidden="false" customHeight="false" outlineLevel="0" collapsed="false">
      <c r="F434" s="7"/>
      <c r="G434" s="7"/>
      <c r="J434" s="7"/>
    </row>
    <row r="435" customFormat="false" ht="15" hidden="false" customHeight="false" outlineLevel="0" collapsed="false">
      <c r="F435" s="7"/>
      <c r="G435" s="7"/>
      <c r="J435" s="7"/>
    </row>
    <row r="436" customFormat="false" ht="15" hidden="false" customHeight="false" outlineLevel="0" collapsed="false">
      <c r="J436" s="7"/>
    </row>
    <row r="437" customFormat="false" ht="15" hidden="false" customHeight="false" outlineLevel="0" collapsed="false">
      <c r="J437" s="7"/>
    </row>
    <row r="438" customFormat="false" ht="15" hidden="false" customHeight="false" outlineLevel="0" collapsed="false">
      <c r="J438" s="7"/>
    </row>
    <row r="439" customFormat="false" ht="15" hidden="false" customHeight="false" outlineLevel="0" collapsed="false">
      <c r="J439" s="7"/>
    </row>
    <row r="440" customFormat="false" ht="15" hidden="false" customHeight="false" outlineLevel="0" collapsed="false">
      <c r="J440" s="7"/>
    </row>
    <row r="441" customFormat="false" ht="15" hidden="false" customHeight="false" outlineLevel="0" collapsed="false">
      <c r="J441" s="7"/>
    </row>
    <row r="442" customFormat="false" ht="15" hidden="false" customHeight="false" outlineLevel="0" collapsed="false">
      <c r="J442" s="7"/>
    </row>
    <row r="443" customFormat="false" ht="15" hidden="false" customHeight="false" outlineLevel="0" collapsed="false">
      <c r="J443" s="7"/>
    </row>
    <row r="444" customFormat="false" ht="15" hidden="false" customHeight="false" outlineLevel="0" collapsed="false">
      <c r="J444" s="7"/>
    </row>
    <row r="445" customFormat="false" ht="15" hidden="false" customHeight="false" outlineLevel="0" collapsed="false">
      <c r="J445" s="7"/>
    </row>
    <row r="446" customFormat="false" ht="15" hidden="false" customHeight="false" outlineLevel="0" collapsed="false">
      <c r="J446" s="7"/>
    </row>
    <row r="447" customFormat="false" ht="15" hidden="false" customHeight="false" outlineLevel="0" collapsed="false">
      <c r="J447" s="7"/>
    </row>
    <row r="448" customFormat="false" ht="15" hidden="false" customHeight="false" outlineLevel="0" collapsed="false">
      <c r="J448" s="7"/>
    </row>
    <row r="449" customFormat="false" ht="15" hidden="false" customHeight="false" outlineLevel="0" collapsed="false">
      <c r="J449" s="7"/>
    </row>
    <row r="450" customFormat="false" ht="15" hidden="false" customHeight="false" outlineLevel="0" collapsed="false">
      <c r="J450" s="7"/>
    </row>
    <row r="451" customFormat="false" ht="15" hidden="false" customHeight="false" outlineLevel="0" collapsed="false">
      <c r="J451" s="7"/>
    </row>
    <row r="452" customFormat="false" ht="15" hidden="false" customHeight="false" outlineLevel="0" collapsed="false">
      <c r="J452" s="7"/>
    </row>
    <row r="453" customFormat="false" ht="15" hidden="false" customHeight="false" outlineLevel="0" collapsed="false">
      <c r="J453" s="7"/>
    </row>
    <row r="454" customFormat="false" ht="15" hidden="false" customHeight="false" outlineLevel="0" collapsed="false">
      <c r="J454" s="7"/>
    </row>
    <row r="455" customFormat="false" ht="15" hidden="false" customHeight="false" outlineLevel="0" collapsed="false">
      <c r="J455" s="7"/>
    </row>
    <row r="456" customFormat="false" ht="15" hidden="false" customHeight="false" outlineLevel="0" collapsed="false">
      <c r="J456" s="7"/>
    </row>
    <row r="457" customFormat="false" ht="15" hidden="false" customHeight="false" outlineLevel="0" collapsed="false">
      <c r="J457" s="7"/>
    </row>
    <row r="458" customFormat="false" ht="15" hidden="false" customHeight="false" outlineLevel="0" collapsed="false">
      <c r="J458" s="7"/>
    </row>
    <row r="459" customFormat="false" ht="15" hidden="false" customHeight="false" outlineLevel="0" collapsed="false">
      <c r="J459" s="7"/>
    </row>
    <row r="460" customFormat="false" ht="15" hidden="false" customHeight="false" outlineLevel="0" collapsed="false">
      <c r="J460" s="7"/>
    </row>
    <row r="461" customFormat="false" ht="15" hidden="false" customHeight="false" outlineLevel="0" collapsed="false">
      <c r="J461" s="7"/>
    </row>
    <row r="462" customFormat="false" ht="15" hidden="false" customHeight="false" outlineLevel="0" collapsed="false">
      <c r="J462" s="7"/>
    </row>
    <row r="463" customFormat="false" ht="15" hidden="false" customHeight="false" outlineLevel="0" collapsed="false">
      <c r="J463" s="7"/>
    </row>
    <row r="464" customFormat="false" ht="15" hidden="false" customHeight="false" outlineLevel="0" collapsed="false">
      <c r="J464" s="7"/>
    </row>
    <row r="465" customFormat="false" ht="15" hidden="false" customHeight="false" outlineLevel="0" collapsed="false">
      <c r="J465" s="7"/>
    </row>
    <row r="466" customFormat="false" ht="15" hidden="false" customHeight="false" outlineLevel="0" collapsed="false">
      <c r="J466" s="7"/>
    </row>
    <row r="467" customFormat="false" ht="15" hidden="false" customHeight="false" outlineLevel="0" collapsed="false">
      <c r="J467" s="7"/>
    </row>
  </sheetData>
  <printOptions headings="false" gridLines="true" gridLinesSet="true" horizontalCentered="true" verticalCentered="true"/>
  <pageMargins left="0" right="0" top="0.5" bottom="0" header="0.511811023622047" footer="0.511811023622047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55" activeCellId="0" sqref="E1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35.42"/>
    <col collapsed="false" customWidth="true" hidden="false" outlineLevel="0" max="3" min="3" style="39" width="7.85"/>
    <col collapsed="false" customWidth="true" hidden="false" outlineLevel="0" max="4" min="4" style="0" width="17.42"/>
    <col collapsed="false" customWidth="true" hidden="false" outlineLevel="0" max="5" min="5" style="0" width="9.28"/>
    <col collapsed="false" customWidth="true" hidden="false" outlineLevel="0" max="6" min="6" style="40" width="10.28"/>
    <col collapsed="false" customWidth="true" hidden="false" outlineLevel="0" max="7" min="7" style="40" width="12.42"/>
    <col collapsed="false" customWidth="true" hidden="false" outlineLevel="0" max="8" min="8" style="0" width="15.85"/>
    <col collapsed="false" customWidth="true" hidden="false" outlineLevel="0" max="9" min="9" style="0" width="21.56"/>
    <col collapsed="false" customWidth="true" hidden="false" outlineLevel="0" max="10" min="10" style="0" width="21.7"/>
    <col collapsed="false" customWidth="true" hidden="false" outlineLevel="0" max="11" min="11" style="40" width="11.56"/>
    <col collapsed="false" customWidth="true" hidden="false" outlineLevel="0" max="12" min="12" style="0" width="7.56"/>
    <col collapsed="false" customWidth="true" hidden="false" outlineLevel="0" max="13" min="13" style="0" width="25.41"/>
    <col collapsed="false" customWidth="true" hidden="false" outlineLevel="0" max="14" min="14" style="0" width="5.28"/>
    <col collapsed="false" customWidth="true" hidden="false" outlineLevel="0" max="15" min="15" style="0" width="8.41"/>
    <col collapsed="false" customWidth="true" hidden="false" outlineLevel="0" max="16" min="16" style="40" width="8.41"/>
    <col collapsed="false" customWidth="true" hidden="false" outlineLevel="0" max="17" min="17" style="0" width="7.42"/>
    <col collapsed="false" customWidth="true" hidden="false" outlineLevel="0" max="21" min="18" style="0" width="7.14"/>
    <col collapsed="false" customWidth="true" hidden="false" outlineLevel="0" max="22" min="22" style="40" width="7.56"/>
    <col collapsed="false" customWidth="true" hidden="false" outlineLevel="0" max="23" min="23" style="41" width="9.14"/>
  </cols>
  <sheetData>
    <row r="1" customFormat="false" ht="12.75" hidden="false" customHeight="false" outlineLevel="0" collapsed="false">
      <c r="A1" s="42" t="s">
        <v>1075</v>
      </c>
      <c r="C1" s="43"/>
      <c r="D1" s="44" t="n">
        <f aca="true">NOW()</f>
        <v>45926.9648315819</v>
      </c>
      <c r="L1" s="42"/>
      <c r="O1" s="44"/>
      <c r="P1" s="45"/>
      <c r="Q1" s="42"/>
      <c r="R1" s="42"/>
      <c r="S1" s="42"/>
      <c r="T1" s="42"/>
      <c r="U1" s="42"/>
    </row>
    <row r="2" customFormat="false" ht="12.75" hidden="false" customHeight="false" outlineLevel="0" collapsed="false">
      <c r="A2" s="42" t="s">
        <v>1076</v>
      </c>
      <c r="C2" s="43"/>
      <c r="K2" s="45"/>
      <c r="L2" s="42"/>
      <c r="M2" s="42"/>
      <c r="N2" s="45" t="s">
        <v>1077</v>
      </c>
      <c r="O2" s="42"/>
      <c r="P2" s="45"/>
      <c r="Q2" s="42"/>
      <c r="R2" s="42"/>
      <c r="S2" s="42"/>
      <c r="T2" s="42"/>
      <c r="U2" s="42"/>
    </row>
    <row r="3" customFormat="false" ht="12.75" hidden="false" customHeight="false" outlineLevel="0" collapsed="false">
      <c r="A3" s="42"/>
      <c r="B3" s="42"/>
      <c r="C3" s="46" t="s">
        <v>1078</v>
      </c>
      <c r="D3" s="42"/>
      <c r="E3" s="42"/>
      <c r="F3" s="45"/>
      <c r="G3" s="45"/>
      <c r="H3" s="42"/>
      <c r="K3" s="45"/>
      <c r="L3" s="46" t="s">
        <v>1078</v>
      </c>
      <c r="M3" s="42"/>
      <c r="N3" s="45" t="s">
        <v>1079</v>
      </c>
      <c r="O3" s="42"/>
      <c r="P3" s="47" t="s">
        <v>1080</v>
      </c>
      <c r="Q3" s="48" t="s">
        <v>1081</v>
      </c>
      <c r="R3" s="45"/>
      <c r="S3" s="45"/>
      <c r="T3" s="45"/>
      <c r="U3" s="45"/>
      <c r="V3" s="45" t="s">
        <v>1082</v>
      </c>
    </row>
    <row r="4" customFormat="false" ht="12.75" hidden="false" customHeight="false" outlineLevel="0" collapsed="false">
      <c r="A4" s="45" t="s">
        <v>1083</v>
      </c>
      <c r="B4" s="45" t="s">
        <v>1084</v>
      </c>
      <c r="C4" s="46" t="s">
        <v>1085</v>
      </c>
      <c r="D4" s="45" t="s">
        <v>1086</v>
      </c>
      <c r="E4" s="45" t="s">
        <v>1087</v>
      </c>
      <c r="F4" s="45" t="s">
        <v>1088</v>
      </c>
      <c r="G4" s="45" t="s">
        <v>1089</v>
      </c>
      <c r="H4" s="45" t="s">
        <v>1090</v>
      </c>
      <c r="I4" s="49" t="s">
        <v>1091</v>
      </c>
      <c r="J4" s="49" t="s">
        <v>1092</v>
      </c>
      <c r="K4" s="45" t="s">
        <v>1093</v>
      </c>
      <c r="L4" s="46" t="s">
        <v>1085</v>
      </c>
      <c r="M4" s="45" t="s">
        <v>9</v>
      </c>
      <c r="N4" s="45" t="s">
        <v>1094</v>
      </c>
      <c r="O4" s="45" t="s">
        <v>1095</v>
      </c>
      <c r="P4" s="47" t="s">
        <v>1096</v>
      </c>
      <c r="Q4" s="45" t="n">
        <v>1996</v>
      </c>
      <c r="R4" s="45" t="n">
        <v>1997</v>
      </c>
      <c r="S4" s="45" t="n">
        <v>1998</v>
      </c>
      <c r="T4" s="45" t="n">
        <v>1999</v>
      </c>
      <c r="U4" s="45" t="n">
        <v>2000</v>
      </c>
      <c r="V4" s="45" t="n">
        <v>2000</v>
      </c>
    </row>
    <row r="5" customFormat="false" ht="12.75" hidden="false" customHeight="false" outlineLevel="0" collapsed="false">
      <c r="A5" s="45"/>
      <c r="B5" s="45" t="s">
        <v>1097</v>
      </c>
      <c r="C5" s="46" t="s">
        <v>1098</v>
      </c>
      <c r="D5" s="45"/>
      <c r="E5" s="45"/>
      <c r="F5" s="45" t="s">
        <v>1099</v>
      </c>
      <c r="G5" s="45" t="s">
        <v>1100</v>
      </c>
      <c r="H5" s="45" t="s">
        <v>1101</v>
      </c>
      <c r="I5" s="49" t="s">
        <v>1102</v>
      </c>
      <c r="J5" s="49" t="s">
        <v>1102</v>
      </c>
      <c r="K5" s="45" t="s">
        <v>1103</v>
      </c>
      <c r="L5" s="46" t="s">
        <v>1104</v>
      </c>
      <c r="M5" s="45"/>
      <c r="N5" s="45" t="s">
        <v>1105</v>
      </c>
      <c r="O5" s="45" t="s">
        <v>1106</v>
      </c>
      <c r="P5" s="47" t="s">
        <v>1107</v>
      </c>
      <c r="Q5" s="45"/>
      <c r="R5" s="45"/>
      <c r="S5" s="45"/>
      <c r="T5" s="45"/>
      <c r="U5" s="45"/>
      <c r="V5" s="45"/>
      <c r="W5" s="48" t="s">
        <v>1108</v>
      </c>
    </row>
    <row r="6" customFormat="false" ht="4.5" hidden="false" customHeight="true" outlineLevel="0" collapsed="false"/>
    <row r="7" customFormat="false" ht="12.75" hidden="false" customHeight="true" outlineLevel="0" collapsed="false">
      <c r="A7" s="0" t="s">
        <v>1109</v>
      </c>
      <c r="B7" s="0" t="s">
        <v>1110</v>
      </c>
      <c r="D7" s="0" t="s">
        <v>1111</v>
      </c>
      <c r="G7" s="40" t="n">
        <v>1998</v>
      </c>
      <c r="K7" s="40" t="s">
        <v>1112</v>
      </c>
      <c r="L7" s="50" t="n">
        <f aca="false">C7/3.2818</f>
        <v>0</v>
      </c>
      <c r="M7" s="51" t="s">
        <v>32</v>
      </c>
      <c r="N7" s="40"/>
      <c r="O7" s="51"/>
      <c r="P7" s="52" t="n">
        <v>1998</v>
      </c>
      <c r="Q7" s="40"/>
      <c r="R7" s="40"/>
      <c r="S7" s="40" t="n">
        <v>50</v>
      </c>
      <c r="T7" s="40"/>
      <c r="U7" s="40"/>
      <c r="W7" s="41" t="s">
        <v>1113</v>
      </c>
    </row>
    <row r="8" customFormat="false" ht="12.75" hidden="false" customHeight="true" outlineLevel="0" collapsed="false">
      <c r="A8" s="0" t="s">
        <v>1114</v>
      </c>
      <c r="B8" s="41" t="s">
        <v>1115</v>
      </c>
      <c r="C8" s="39" t="n">
        <v>1059</v>
      </c>
      <c r="D8" s="0" t="s">
        <v>1116</v>
      </c>
      <c r="E8" s="40" t="s">
        <v>1117</v>
      </c>
      <c r="F8" s="40" t="n">
        <v>1984</v>
      </c>
      <c r="G8" s="40" t="n">
        <v>1992</v>
      </c>
      <c r="H8" s="40" t="n">
        <v>100</v>
      </c>
      <c r="I8" s="0" t="s">
        <v>1118</v>
      </c>
      <c r="K8" s="40" t="s">
        <v>1119</v>
      </c>
      <c r="L8" s="53" t="n">
        <f aca="false">C8/3.281</f>
        <v>322.767448948491</v>
      </c>
      <c r="M8" s="41" t="s">
        <v>1120</v>
      </c>
      <c r="N8" s="40" t="s">
        <v>1121</v>
      </c>
      <c r="O8" s="45" t="s">
        <v>1106</v>
      </c>
      <c r="P8" s="54" t="n">
        <v>33695</v>
      </c>
      <c r="Q8" s="40" t="n">
        <v>85</v>
      </c>
      <c r="R8" s="55" t="n">
        <v>-50</v>
      </c>
      <c r="S8" s="40" t="n">
        <v>70</v>
      </c>
      <c r="T8" s="40"/>
      <c r="U8" s="40"/>
      <c r="W8" s="41" t="s">
        <v>1122</v>
      </c>
    </row>
    <row r="9" customFormat="false" ht="12.75" hidden="false" customHeight="true" outlineLevel="0" collapsed="false">
      <c r="A9" s="0" t="s">
        <v>1123</v>
      </c>
      <c r="B9" s="0" t="s">
        <v>1124</v>
      </c>
      <c r="C9" s="39" t="n">
        <v>3186</v>
      </c>
      <c r="D9" s="0" t="s">
        <v>1125</v>
      </c>
      <c r="E9" s="40" t="s">
        <v>1126</v>
      </c>
      <c r="F9" s="40" t="n">
        <v>1996</v>
      </c>
      <c r="G9" s="40" t="n">
        <v>1999</v>
      </c>
      <c r="H9" s="40" t="n">
        <v>52</v>
      </c>
      <c r="I9" s="0" t="s">
        <v>1127</v>
      </c>
      <c r="K9" s="40" t="s">
        <v>1128</v>
      </c>
      <c r="L9" s="56" t="n">
        <f aca="false">C9/3.281</f>
        <v>971.045412983846</v>
      </c>
      <c r="M9" s="0" t="s">
        <v>1088</v>
      </c>
      <c r="N9" s="40" t="s">
        <v>1121</v>
      </c>
      <c r="P9" s="52" t="n">
        <v>1999</v>
      </c>
      <c r="Q9" s="40"/>
      <c r="R9" s="40"/>
      <c r="S9" s="40"/>
      <c r="T9" s="40" t="n">
        <v>35</v>
      </c>
      <c r="U9" s="40"/>
    </row>
    <row r="10" customFormat="false" ht="12.75" hidden="false" customHeight="true" outlineLevel="0" collapsed="false">
      <c r="A10" s="0" t="s">
        <v>1129</v>
      </c>
      <c r="B10" s="41" t="s">
        <v>1130</v>
      </c>
      <c r="C10" s="39" t="n">
        <v>1029</v>
      </c>
      <c r="D10" s="0" t="s">
        <v>1131</v>
      </c>
      <c r="E10" s="40" t="s">
        <v>1117</v>
      </c>
      <c r="F10" s="40" t="n">
        <v>1986</v>
      </c>
      <c r="G10" s="40" t="n">
        <v>1991</v>
      </c>
      <c r="H10" s="57" t="s">
        <v>1132</v>
      </c>
      <c r="I10" s="0" t="s">
        <v>1133</v>
      </c>
      <c r="K10" s="40" t="s">
        <v>1119</v>
      </c>
      <c r="L10" s="58" t="n">
        <f aca="false">C10/3.281</f>
        <v>313.623895153916</v>
      </c>
      <c r="M10" s="41" t="s">
        <v>32</v>
      </c>
      <c r="N10" s="40" t="s">
        <v>1134</v>
      </c>
      <c r="O10" s="45" t="s">
        <v>1106</v>
      </c>
      <c r="P10" s="54" t="n">
        <v>33512</v>
      </c>
      <c r="Q10" s="40" t="n">
        <v>7</v>
      </c>
      <c r="R10" s="40"/>
      <c r="S10" s="40"/>
      <c r="T10" s="40"/>
      <c r="U10" s="40"/>
    </row>
    <row r="11" customFormat="false" ht="12.75" hidden="false" customHeight="true" outlineLevel="0" collapsed="false">
      <c r="A11" s="0" t="s">
        <v>1135</v>
      </c>
      <c r="B11" s="0" t="s">
        <v>1136</v>
      </c>
      <c r="L11" s="50" t="n">
        <f aca="false">C11/3.2818</f>
        <v>0</v>
      </c>
    </row>
    <row r="12" customFormat="false" ht="12.75" hidden="false" customHeight="true" outlineLevel="0" collapsed="false">
      <c r="A12" s="0" t="s">
        <v>1137</v>
      </c>
      <c r="B12" s="41" t="s">
        <v>1138</v>
      </c>
      <c r="C12" s="59" t="n">
        <v>2045</v>
      </c>
      <c r="D12" s="0" t="s">
        <v>1139</v>
      </c>
      <c r="E12" s="40" t="s">
        <v>1126</v>
      </c>
      <c r="F12" s="40" t="n">
        <v>1997</v>
      </c>
      <c r="G12" s="40" t="n">
        <v>1999</v>
      </c>
      <c r="H12" s="40" t="n">
        <v>64</v>
      </c>
      <c r="I12" s="0" t="s">
        <v>1140</v>
      </c>
      <c r="K12" s="40" t="s">
        <v>1141</v>
      </c>
      <c r="L12" s="53" t="n">
        <f aca="false">C12/3.281</f>
        <v>623.285583663517</v>
      </c>
      <c r="M12" s="0" t="s">
        <v>1142</v>
      </c>
      <c r="N12" s="40" t="s">
        <v>1134</v>
      </c>
      <c r="O12" s="45"/>
      <c r="P12" s="60" t="n">
        <v>1999</v>
      </c>
      <c r="Q12" s="40"/>
      <c r="R12" s="40"/>
      <c r="S12" s="40"/>
      <c r="T12" s="40" t="n">
        <v>60</v>
      </c>
      <c r="U12" s="40"/>
    </row>
    <row r="13" customFormat="false" ht="12.75" hidden="false" customHeight="false" outlineLevel="0" collapsed="false">
      <c r="A13" s="41" t="s">
        <v>1143</v>
      </c>
      <c r="B13" s="41" t="s">
        <v>1144</v>
      </c>
      <c r="C13" s="59" t="n">
        <v>5000</v>
      </c>
      <c r="D13" s="41" t="s">
        <v>1145</v>
      </c>
      <c r="E13" s="40" t="s">
        <v>1126</v>
      </c>
      <c r="H13" s="40"/>
      <c r="I13" s="40"/>
      <c r="J13" s="40"/>
      <c r="L13" s="40"/>
      <c r="M13" s="40"/>
      <c r="N13" s="40"/>
      <c r="O13" s="40"/>
      <c r="Q13" s="40"/>
      <c r="R13" s="40"/>
      <c r="S13" s="40"/>
      <c r="T13" s="40"/>
      <c r="U13" s="40"/>
    </row>
    <row r="14" customFormat="false" ht="12.75" hidden="false" customHeight="false" outlineLevel="0" collapsed="false">
      <c r="A14" s="41" t="s">
        <v>1146</v>
      </c>
      <c r="B14" s="41" t="s">
        <v>1147</v>
      </c>
      <c r="C14" s="59" t="n">
        <v>6201</v>
      </c>
      <c r="D14" s="41" t="s">
        <v>1145</v>
      </c>
      <c r="E14" s="40" t="s">
        <v>1126</v>
      </c>
      <c r="F14" s="40" t="n">
        <v>1997</v>
      </c>
      <c r="G14" s="40" t="n">
        <v>2000</v>
      </c>
      <c r="H14" s="40" t="n">
        <v>50</v>
      </c>
      <c r="I14" s="40"/>
      <c r="J14" s="40"/>
      <c r="L14" s="40"/>
      <c r="M14" s="40"/>
      <c r="N14" s="40"/>
      <c r="O14" s="40"/>
      <c r="Q14" s="40"/>
      <c r="R14" s="40"/>
      <c r="S14" s="40"/>
      <c r="T14" s="40"/>
      <c r="U14" s="40"/>
    </row>
    <row r="15" customFormat="false" ht="12.75" hidden="false" customHeight="false" outlineLevel="0" collapsed="false">
      <c r="A15" s="0" t="s">
        <v>1148</v>
      </c>
      <c r="B15" s="0" t="s">
        <v>1149</v>
      </c>
      <c r="C15" s="39" t="n">
        <v>1752</v>
      </c>
      <c r="D15" s="0" t="s">
        <v>1150</v>
      </c>
      <c r="F15" s="40" t="n">
        <v>1996</v>
      </c>
      <c r="H15" s="40" t="n">
        <v>25</v>
      </c>
      <c r="I15" s="0" t="s">
        <v>1151</v>
      </c>
      <c r="K15" s="40" t="s">
        <v>1141</v>
      </c>
      <c r="L15" s="53" t="n">
        <f aca="false">C15/3.281</f>
        <v>533.98354160317</v>
      </c>
      <c r="M15" s="61"/>
      <c r="N15" s="40" t="s">
        <v>1134</v>
      </c>
      <c r="O15" s="61"/>
      <c r="P15" s="52" t="n">
        <v>1999</v>
      </c>
      <c r="Q15" s="40"/>
      <c r="R15" s="40"/>
      <c r="S15" s="40"/>
      <c r="T15" s="40" t="n">
        <v>0</v>
      </c>
      <c r="U15" s="40"/>
      <c r="W15" s="41" t="s">
        <v>1152</v>
      </c>
    </row>
    <row r="16" customFormat="false" ht="12.75" hidden="false" customHeight="false" outlineLevel="0" collapsed="false">
      <c r="A16" s="0" t="s">
        <v>1153</v>
      </c>
      <c r="B16" s="0" t="s">
        <v>1154</v>
      </c>
      <c r="D16" s="0" t="s">
        <v>1065</v>
      </c>
      <c r="L16" s="50" t="n">
        <f aca="false">C16/3.2818</f>
        <v>0</v>
      </c>
      <c r="N16" s="40" t="s">
        <v>1134</v>
      </c>
      <c r="P16" s="54" t="n">
        <v>36161</v>
      </c>
      <c r="Q16" s="40"/>
      <c r="R16" s="40"/>
      <c r="S16" s="40"/>
      <c r="T16" s="40"/>
      <c r="U16" s="40"/>
    </row>
    <row r="17" customFormat="false" ht="12.75" hidden="false" customHeight="true" outlineLevel="0" collapsed="false">
      <c r="A17" s="0" t="s">
        <v>1155</v>
      </c>
      <c r="B17" s="0" t="s">
        <v>1156</v>
      </c>
      <c r="C17" s="39" t="n">
        <v>2864</v>
      </c>
      <c r="D17" s="0" t="s">
        <v>461</v>
      </c>
      <c r="E17" s="40" t="s">
        <v>1126</v>
      </c>
      <c r="F17" s="40" t="n">
        <v>1987</v>
      </c>
      <c r="G17" s="40" t="n">
        <v>1994</v>
      </c>
      <c r="H17" s="57" t="s">
        <v>1157</v>
      </c>
      <c r="I17" s="0" t="s">
        <v>1158</v>
      </c>
      <c r="K17" s="40" t="s">
        <v>1159</v>
      </c>
      <c r="L17" s="56" t="n">
        <f aca="false">C17/3.281</f>
        <v>872.90460225541</v>
      </c>
      <c r="M17" s="0" t="s">
        <v>1160</v>
      </c>
      <c r="N17" s="40" t="s">
        <v>1134</v>
      </c>
      <c r="O17" s="45" t="s">
        <v>1106</v>
      </c>
      <c r="P17" s="54" t="n">
        <v>34425</v>
      </c>
      <c r="Q17" s="40" t="n">
        <v>155</v>
      </c>
      <c r="R17" s="55" t="n">
        <v>85</v>
      </c>
      <c r="S17" s="40"/>
      <c r="T17" s="40"/>
      <c r="U17" s="40"/>
    </row>
    <row r="18" customFormat="false" ht="12.75" hidden="false" customHeight="false" outlineLevel="0" collapsed="false">
      <c r="A18" s="0" t="s">
        <v>1161</v>
      </c>
      <c r="B18" s="0" t="s">
        <v>1162</v>
      </c>
      <c r="C18" s="39" t="n">
        <v>7620</v>
      </c>
      <c r="D18" s="0" t="s">
        <v>461</v>
      </c>
      <c r="H18" s="40" t="n">
        <v>50</v>
      </c>
      <c r="L18" s="56" t="n">
        <f aca="false">C18/3.281</f>
        <v>2322.46266382201</v>
      </c>
      <c r="N18" s="40" t="s">
        <v>1121</v>
      </c>
      <c r="P18" s="52" t="n">
        <v>2005</v>
      </c>
      <c r="U18" s="42"/>
      <c r="V18" s="40" t="n">
        <v>700</v>
      </c>
    </row>
    <row r="19" customFormat="false" ht="12.75" hidden="false" customHeight="false" outlineLevel="0" collapsed="false">
      <c r="A19" s="0" t="s">
        <v>1163</v>
      </c>
      <c r="B19" s="0" t="s">
        <v>1164</v>
      </c>
      <c r="C19" s="59" t="n">
        <v>1641</v>
      </c>
      <c r="D19" s="41" t="s">
        <v>1165</v>
      </c>
      <c r="E19" s="40" t="s">
        <v>1117</v>
      </c>
      <c r="F19" s="40" t="n">
        <v>1997</v>
      </c>
      <c r="G19" s="40" t="n">
        <v>1998</v>
      </c>
      <c r="H19" s="40" t="s">
        <v>1166</v>
      </c>
      <c r="I19" s="0" t="s">
        <v>1167</v>
      </c>
      <c r="J19" s="0" t="s">
        <v>1168</v>
      </c>
      <c r="K19" s="40" t="s">
        <v>1169</v>
      </c>
      <c r="L19" s="53" t="n">
        <f aca="false">C19/3.281</f>
        <v>500.152392563243</v>
      </c>
      <c r="M19" s="0" t="s">
        <v>1170</v>
      </c>
      <c r="N19" s="40" t="s">
        <v>1134</v>
      </c>
      <c r="P19" s="62" t="n">
        <v>36039</v>
      </c>
      <c r="Q19" s="40"/>
      <c r="R19" s="40"/>
      <c r="S19" s="40" t="n">
        <v>50</v>
      </c>
      <c r="T19" s="63" t="n">
        <v>150</v>
      </c>
      <c r="U19" s="40" t="n">
        <v>48</v>
      </c>
      <c r="W19" s="41" t="s">
        <v>1171</v>
      </c>
    </row>
    <row r="20" customFormat="false" ht="12.75" hidden="false" customHeight="false" outlineLevel="0" collapsed="false">
      <c r="A20" s="0" t="s">
        <v>1172</v>
      </c>
      <c r="B20" s="0" t="s">
        <v>1173</v>
      </c>
      <c r="D20" s="0" t="s">
        <v>1174</v>
      </c>
      <c r="E20" s="0" t="s">
        <v>1175</v>
      </c>
      <c r="L20" s="50" t="n">
        <f aca="false">C20/3.2818</f>
        <v>0</v>
      </c>
    </row>
    <row r="21" customFormat="false" ht="12.75" hidden="false" customHeight="false" outlineLevel="0" collapsed="false">
      <c r="A21" s="0" t="s">
        <v>1176</v>
      </c>
      <c r="B21" s="41" t="s">
        <v>1177</v>
      </c>
      <c r="C21" s="39" t="n">
        <v>2518</v>
      </c>
      <c r="D21" s="0" t="s">
        <v>1178</v>
      </c>
      <c r="E21" s="40" t="s">
        <v>1126</v>
      </c>
      <c r="L21" s="53" t="n">
        <f aca="false">C21/3.281</f>
        <v>767.448948491314</v>
      </c>
      <c r="M21" s="64"/>
      <c r="N21" s="40" t="s">
        <v>1134</v>
      </c>
      <c r="O21" s="64"/>
      <c r="P21" s="52" t="n">
        <v>2001</v>
      </c>
      <c r="Q21" s="40"/>
      <c r="R21" s="40"/>
      <c r="S21" s="40"/>
      <c r="T21" s="40"/>
      <c r="U21" s="40"/>
      <c r="V21" s="40" t="n">
        <v>15</v>
      </c>
    </row>
    <row r="22" customFormat="false" ht="12.75" hidden="false" customHeight="false" outlineLevel="0" collapsed="false">
      <c r="A22" s="0" t="s">
        <v>1179</v>
      </c>
      <c r="B22" s="0" t="s">
        <v>1180</v>
      </c>
      <c r="C22" s="39" t="n">
        <v>1850</v>
      </c>
      <c r="D22" s="0" t="s">
        <v>461</v>
      </c>
      <c r="E22" s="40" t="s">
        <v>1126</v>
      </c>
      <c r="F22" s="40" t="n">
        <v>1998</v>
      </c>
      <c r="G22" s="40" t="n">
        <v>1998</v>
      </c>
      <c r="K22" s="40" t="s">
        <v>1141</v>
      </c>
      <c r="L22" s="53"/>
      <c r="M22" s="61"/>
      <c r="N22" s="40" t="s">
        <v>1134</v>
      </c>
      <c r="O22" s="61"/>
      <c r="P22" s="52" t="n">
        <v>1999</v>
      </c>
      <c r="Q22" s="40"/>
      <c r="R22" s="40"/>
      <c r="S22" s="40"/>
      <c r="T22" s="40" t="n">
        <v>5</v>
      </c>
      <c r="U22" s="40"/>
    </row>
    <row r="23" customFormat="false" ht="12.75" hidden="false" customHeight="false" outlineLevel="0" collapsed="false">
      <c r="A23" s="0" t="s">
        <v>1181</v>
      </c>
      <c r="B23" s="41" t="s">
        <v>1182</v>
      </c>
      <c r="C23" s="39" t="n">
        <v>2786</v>
      </c>
      <c r="D23" s="0" t="s">
        <v>1131</v>
      </c>
      <c r="L23" s="56" t="n">
        <f aca="false">C23/3.281</f>
        <v>849.131362389515</v>
      </c>
      <c r="M23" s="41"/>
      <c r="N23" s="40" t="s">
        <v>1134</v>
      </c>
      <c r="O23" s="41"/>
      <c r="P23" s="52" t="n">
        <v>1999</v>
      </c>
      <c r="Q23" s="40"/>
      <c r="R23" s="40"/>
      <c r="S23" s="40"/>
      <c r="T23" s="40" t="n">
        <v>60</v>
      </c>
      <c r="U23" s="40"/>
    </row>
    <row r="24" customFormat="false" ht="12.75" hidden="false" customHeight="false" outlineLevel="0" collapsed="false">
      <c r="A24" s="0" t="s">
        <v>1183</v>
      </c>
      <c r="B24" s="0" t="s">
        <v>1184</v>
      </c>
      <c r="C24" s="39" t="n">
        <v>2861</v>
      </c>
      <c r="D24" s="0" t="s">
        <v>1185</v>
      </c>
      <c r="E24" s="0" t="s">
        <v>1186</v>
      </c>
      <c r="F24" s="40" t="n">
        <v>1998</v>
      </c>
      <c r="L24" s="50" t="n">
        <f aca="false">C24/3.2818</f>
        <v>871.777682978853</v>
      </c>
    </row>
    <row r="25" customFormat="false" ht="12.75" hidden="false" customHeight="false" outlineLevel="0" collapsed="false">
      <c r="A25" s="0" t="s">
        <v>1187</v>
      </c>
      <c r="B25" s="0" t="s">
        <v>1188</v>
      </c>
      <c r="C25" s="39" t="n">
        <v>850</v>
      </c>
      <c r="D25" s="0" t="s">
        <v>1189</v>
      </c>
      <c r="E25" s="0" t="s">
        <v>1190</v>
      </c>
      <c r="F25" s="40" t="n">
        <v>1998</v>
      </c>
      <c r="L25" s="50" t="n">
        <f aca="false">C25/3.2818</f>
        <v>259.004205009446</v>
      </c>
      <c r="W25" s="41" t="s">
        <v>1191</v>
      </c>
    </row>
    <row r="26" customFormat="false" ht="12.75" hidden="false" customHeight="false" outlineLevel="0" collapsed="false">
      <c r="A26" s="0" t="s">
        <v>1192</v>
      </c>
      <c r="B26" s="0" t="s">
        <v>1193</v>
      </c>
      <c r="C26" s="39" t="n">
        <v>3767</v>
      </c>
      <c r="D26" s="0" t="s">
        <v>1194</v>
      </c>
      <c r="F26" s="40" t="n">
        <v>1988</v>
      </c>
      <c r="H26" s="40" t="n">
        <v>35</v>
      </c>
      <c r="K26" s="40" t="s">
        <v>1141</v>
      </c>
      <c r="L26" s="56" t="n">
        <f aca="false">C26/3.281</f>
        <v>1148.12557147211</v>
      </c>
      <c r="N26" s="40" t="s">
        <v>1134</v>
      </c>
      <c r="P26" s="60" t="n">
        <v>2002</v>
      </c>
      <c r="S26" s="45"/>
      <c r="T26" s="45"/>
      <c r="V26" s="40" t="n">
        <v>15</v>
      </c>
    </row>
    <row r="27" customFormat="false" ht="12.75" hidden="false" customHeight="false" outlineLevel="0" collapsed="false">
      <c r="A27" s="0" t="s">
        <v>1195</v>
      </c>
      <c r="B27" s="0" t="s">
        <v>1196</v>
      </c>
      <c r="C27" s="39" t="n">
        <v>3688</v>
      </c>
      <c r="D27" s="0" t="s">
        <v>1194</v>
      </c>
      <c r="F27" s="40" t="n">
        <v>1997</v>
      </c>
      <c r="H27" s="40" t="s">
        <v>1197</v>
      </c>
      <c r="K27" s="40" t="s">
        <v>1198</v>
      </c>
      <c r="L27" s="56" t="n">
        <f aca="false">C27/3.281</f>
        <v>1124.04754647973</v>
      </c>
      <c r="N27" s="40" t="s">
        <v>1134</v>
      </c>
      <c r="P27" s="60" t="n">
        <v>2001</v>
      </c>
      <c r="S27" s="45"/>
      <c r="T27" s="45"/>
      <c r="V27" s="40" t="n">
        <v>20</v>
      </c>
    </row>
    <row r="28" customFormat="false" ht="12.75" hidden="false" customHeight="false" outlineLevel="0" collapsed="false">
      <c r="A28" s="0" t="s">
        <v>1199</v>
      </c>
      <c r="B28" s="0" t="s">
        <v>1200</v>
      </c>
      <c r="C28" s="39" t="n">
        <v>757</v>
      </c>
      <c r="D28" s="0" t="s">
        <v>461</v>
      </c>
      <c r="L28" s="65" t="n">
        <f aca="false">C28/3.281</f>
        <v>230.722340749771</v>
      </c>
      <c r="N28" s="40" t="s">
        <v>1134</v>
      </c>
      <c r="O28" s="45" t="s">
        <v>1106</v>
      </c>
      <c r="P28" s="40" t="n">
        <v>1988</v>
      </c>
      <c r="Q28" s="40"/>
      <c r="R28" s="40"/>
      <c r="S28" s="40"/>
      <c r="T28" s="40"/>
      <c r="U28" s="40"/>
    </row>
    <row r="29" customFormat="false" ht="12.75" hidden="false" customHeight="false" outlineLevel="0" collapsed="false">
      <c r="A29" s="0" t="s">
        <v>1201</v>
      </c>
      <c r="B29" s="41" t="s">
        <v>1202</v>
      </c>
      <c r="C29" s="39" t="n">
        <v>2877</v>
      </c>
      <c r="D29" s="0" t="s">
        <v>461</v>
      </c>
      <c r="E29" s="40" t="s">
        <v>1126</v>
      </c>
      <c r="F29" s="40" t="n">
        <v>1989</v>
      </c>
      <c r="H29" s="40" t="s">
        <v>1203</v>
      </c>
      <c r="K29" s="40" t="s">
        <v>1141</v>
      </c>
      <c r="L29" s="56" t="n">
        <f aca="false">C29/3.281</f>
        <v>876.866808899726</v>
      </c>
      <c r="M29" s="66" t="s">
        <v>1204</v>
      </c>
      <c r="N29" s="40" t="s">
        <v>1134</v>
      </c>
      <c r="O29" s="64"/>
      <c r="P29" s="52" t="n">
        <v>2002</v>
      </c>
      <c r="Q29" s="40"/>
      <c r="R29" s="40"/>
      <c r="S29" s="40"/>
      <c r="T29" s="40"/>
      <c r="U29" s="40"/>
      <c r="V29" s="40" t="n">
        <v>60</v>
      </c>
    </row>
    <row r="30" customFormat="false" ht="12.75" hidden="false" customHeight="false" outlineLevel="0" collapsed="false">
      <c r="A30" s="0" t="s">
        <v>1205</v>
      </c>
      <c r="B30" s="0" t="s">
        <v>1206</v>
      </c>
      <c r="C30" s="39" t="n">
        <v>1330</v>
      </c>
      <c r="D30" s="0" t="s">
        <v>461</v>
      </c>
      <c r="F30" s="40" t="n">
        <v>1983</v>
      </c>
      <c r="G30" s="40" t="n">
        <v>1989</v>
      </c>
      <c r="H30" s="57" t="s">
        <v>1207</v>
      </c>
      <c r="J30" s="0" t="s">
        <v>1208</v>
      </c>
      <c r="K30" s="40" t="s">
        <v>1119</v>
      </c>
      <c r="L30" s="53" t="n">
        <f aca="false">C30/3.281</f>
        <v>405.364218226151</v>
      </c>
      <c r="M30" s="0" t="s">
        <v>1204</v>
      </c>
      <c r="N30" s="40" t="s">
        <v>1134</v>
      </c>
      <c r="O30" s="45" t="s">
        <v>1106</v>
      </c>
      <c r="P30" s="54" t="n">
        <v>32690</v>
      </c>
      <c r="Q30" s="40" t="n">
        <v>10</v>
      </c>
      <c r="R30" s="67" t="n">
        <v>5</v>
      </c>
      <c r="S30" s="40" t="n">
        <v>86</v>
      </c>
      <c r="T30" s="40"/>
      <c r="U30" s="40"/>
      <c r="W30" s="41" t="s">
        <v>1209</v>
      </c>
    </row>
    <row r="31" customFormat="false" ht="12.75" hidden="false" customHeight="false" outlineLevel="0" collapsed="false">
      <c r="A31" s="0" t="s">
        <v>1210</v>
      </c>
      <c r="B31" s="0" t="s">
        <v>1211</v>
      </c>
      <c r="D31" s="0" t="s">
        <v>1212</v>
      </c>
      <c r="E31" s="0" t="s">
        <v>1213</v>
      </c>
      <c r="L31" s="50" t="n">
        <f aca="false">C31/3.2818</f>
        <v>0</v>
      </c>
    </row>
    <row r="32" customFormat="false" ht="12.75" hidden="false" customHeight="false" outlineLevel="0" collapsed="false">
      <c r="A32" s="0" t="s">
        <v>1214</v>
      </c>
      <c r="B32" s="0" t="s">
        <v>1215</v>
      </c>
      <c r="L32" s="50" t="n">
        <f aca="false">C32/3.2818</f>
        <v>0</v>
      </c>
    </row>
    <row r="33" customFormat="false" ht="12.75" hidden="false" customHeight="false" outlineLevel="0" collapsed="false">
      <c r="A33" s="41" t="s">
        <v>1216</v>
      </c>
      <c r="B33" s="41" t="s">
        <v>1217</v>
      </c>
      <c r="C33" s="59" t="n">
        <v>2873</v>
      </c>
      <c r="D33" s="41" t="s">
        <v>461</v>
      </c>
      <c r="E33" s="40" t="s">
        <v>1126</v>
      </c>
      <c r="H33" s="40" t="n">
        <v>50</v>
      </c>
      <c r="I33" s="40"/>
      <c r="J33" s="40"/>
      <c r="L33" s="40"/>
      <c r="M33" s="40"/>
      <c r="N33" s="40"/>
      <c r="O33" s="40"/>
      <c r="Q33" s="40"/>
      <c r="R33" s="40"/>
      <c r="S33" s="40"/>
      <c r="T33" s="40"/>
      <c r="U33" s="40"/>
    </row>
    <row r="34" customFormat="false" ht="12.75" hidden="false" customHeight="false" outlineLevel="0" collapsed="false">
      <c r="A34" s="0" t="s">
        <v>1218</v>
      </c>
      <c r="B34" s="0" t="s">
        <v>1219</v>
      </c>
      <c r="C34" s="39" t="n">
        <v>935</v>
      </c>
      <c r="D34" s="0" t="s">
        <v>1220</v>
      </c>
      <c r="F34" s="40" t="s">
        <v>1221</v>
      </c>
      <c r="K34" s="40" t="s">
        <v>1222</v>
      </c>
      <c r="L34" s="50" t="n">
        <f aca="false">C34/3.2818</f>
        <v>284.904625510391</v>
      </c>
    </row>
    <row r="35" customFormat="false" ht="12.75" hidden="false" customHeight="false" outlineLevel="0" collapsed="false">
      <c r="A35" s="0" t="s">
        <v>1223</v>
      </c>
      <c r="B35" s="0" t="s">
        <v>1224</v>
      </c>
      <c r="C35" s="39" t="n">
        <v>935</v>
      </c>
      <c r="D35" s="0" t="s">
        <v>1220</v>
      </c>
      <c r="F35" s="40" t="s">
        <v>1221</v>
      </c>
      <c r="K35" s="40" t="s">
        <v>1222</v>
      </c>
      <c r="L35" s="50" t="n">
        <f aca="false">C35/3.2818</f>
        <v>284.904625510391</v>
      </c>
    </row>
    <row r="36" customFormat="false" ht="12.75" hidden="false" customHeight="false" outlineLevel="0" collapsed="false">
      <c r="A36" s="0" t="s">
        <v>1225</v>
      </c>
      <c r="B36" s="0" t="s">
        <v>1226</v>
      </c>
      <c r="D36" s="0" t="s">
        <v>461</v>
      </c>
      <c r="E36" s="0" t="s">
        <v>1213</v>
      </c>
      <c r="G36" s="40" t="n">
        <v>1998</v>
      </c>
      <c r="L36" s="50" t="n">
        <f aca="false">C36/3.2818</f>
        <v>0</v>
      </c>
      <c r="W36" s="41" t="s">
        <v>1227</v>
      </c>
    </row>
    <row r="37" customFormat="false" ht="12.75" hidden="false" customHeight="false" outlineLevel="0" collapsed="false">
      <c r="A37" s="0" t="s">
        <v>1228</v>
      </c>
      <c r="B37" s="0" t="s">
        <v>1229</v>
      </c>
      <c r="C37" s="39" t="n">
        <v>671</v>
      </c>
      <c r="D37" s="0" t="s">
        <v>461</v>
      </c>
      <c r="E37" s="0" t="s">
        <v>1117</v>
      </c>
      <c r="G37" s="40" t="n">
        <v>1998</v>
      </c>
      <c r="I37" s="0" t="s">
        <v>1230</v>
      </c>
      <c r="J37" s="0" t="s">
        <v>1231</v>
      </c>
      <c r="K37" s="40" t="s">
        <v>1232</v>
      </c>
      <c r="L37" s="50" t="n">
        <f aca="false">C37/3.2818</f>
        <v>204.460966542751</v>
      </c>
      <c r="W37" s="41" t="s">
        <v>1233</v>
      </c>
    </row>
    <row r="38" customFormat="false" ht="12.75" hidden="false" customHeight="false" outlineLevel="0" collapsed="false">
      <c r="A38" s="0" t="s">
        <v>1234</v>
      </c>
      <c r="B38" s="41" t="s">
        <v>1235</v>
      </c>
      <c r="C38" s="39" t="n">
        <v>1023</v>
      </c>
      <c r="D38" s="0" t="s">
        <v>461</v>
      </c>
      <c r="E38" s="40" t="s">
        <v>1117</v>
      </c>
      <c r="F38" s="40" t="n">
        <v>1976</v>
      </c>
      <c r="G38" s="40" t="n">
        <v>1979</v>
      </c>
      <c r="H38" s="57" t="s">
        <v>1236</v>
      </c>
      <c r="K38" s="40" t="s">
        <v>1119</v>
      </c>
      <c r="L38" s="58" t="n">
        <f aca="false">C38/3.281</f>
        <v>311.795184395002</v>
      </c>
      <c r="M38" s="41" t="s">
        <v>1120</v>
      </c>
      <c r="N38" s="40" t="s">
        <v>1134</v>
      </c>
      <c r="O38" s="45" t="s">
        <v>1106</v>
      </c>
      <c r="P38" s="54" t="n">
        <v>29465</v>
      </c>
      <c r="Q38" s="40" t="n">
        <v>60</v>
      </c>
      <c r="R38" s="40"/>
      <c r="S38" s="40"/>
      <c r="T38" s="40" t="n">
        <v>60</v>
      </c>
      <c r="U38" s="40"/>
    </row>
    <row r="39" customFormat="false" ht="12.75" hidden="false" customHeight="false" outlineLevel="0" collapsed="false">
      <c r="A39" s="0" t="s">
        <v>1237</v>
      </c>
      <c r="B39" s="0" t="s">
        <v>1238</v>
      </c>
      <c r="L39" s="50" t="n">
        <f aca="false">C39/3.2818</f>
        <v>0</v>
      </c>
    </row>
    <row r="40" customFormat="false" ht="12.75" hidden="false" customHeight="false" outlineLevel="0" collapsed="false">
      <c r="A40" s="0" t="s">
        <v>1239</v>
      </c>
      <c r="B40" s="0" t="s">
        <v>1240</v>
      </c>
      <c r="L40" s="50" t="n">
        <f aca="false">C40/3.2818</f>
        <v>0</v>
      </c>
    </row>
    <row r="41" customFormat="false" ht="12.75" hidden="false" customHeight="false" outlineLevel="0" collapsed="false">
      <c r="A41" s="0" t="s">
        <v>1241</v>
      </c>
      <c r="B41" s="0" t="s">
        <v>1242</v>
      </c>
      <c r="L41" s="50" t="n">
        <f aca="false">C41/3.2818</f>
        <v>0</v>
      </c>
    </row>
    <row r="42" customFormat="false" ht="12.75" hidden="false" customHeight="false" outlineLevel="0" collapsed="false">
      <c r="A42" s="41" t="s">
        <v>1243</v>
      </c>
      <c r="B42" s="41" t="s">
        <v>1244</v>
      </c>
      <c r="C42" s="59" t="n">
        <v>1500</v>
      </c>
      <c r="D42" s="41" t="s">
        <v>1165</v>
      </c>
      <c r="E42" s="40" t="s">
        <v>1126</v>
      </c>
      <c r="F42" s="40" t="n">
        <v>1998</v>
      </c>
      <c r="H42" s="40" t="s">
        <v>1245</v>
      </c>
      <c r="I42" s="40"/>
      <c r="J42" s="40"/>
      <c r="K42" s="40" t="s">
        <v>1246</v>
      </c>
      <c r="L42" s="40"/>
      <c r="M42" s="40"/>
      <c r="N42" s="40"/>
      <c r="O42" s="40"/>
      <c r="Q42" s="40"/>
      <c r="R42" s="40"/>
      <c r="S42" s="40"/>
      <c r="T42" s="40"/>
      <c r="U42" s="40"/>
    </row>
    <row r="43" customFormat="false" ht="12.75" hidden="false" customHeight="false" outlineLevel="0" collapsed="false">
      <c r="A43" s="0" t="s">
        <v>1247</v>
      </c>
      <c r="B43" s="0" t="s">
        <v>1248</v>
      </c>
      <c r="C43" s="39" t="n">
        <v>2163</v>
      </c>
      <c r="D43" s="0" t="s">
        <v>1125</v>
      </c>
      <c r="E43" s="40" t="s">
        <v>1117</v>
      </c>
      <c r="F43" s="40" t="n">
        <v>1989</v>
      </c>
      <c r="G43" s="40" t="n">
        <v>1995</v>
      </c>
      <c r="H43" s="57" t="s">
        <v>1249</v>
      </c>
      <c r="I43" s="0" t="s">
        <v>1250</v>
      </c>
      <c r="K43" s="40" t="s">
        <v>1251</v>
      </c>
      <c r="L43" s="53" t="n">
        <f aca="false">C43/3.281</f>
        <v>659.250228588845</v>
      </c>
      <c r="M43" s="51" t="s">
        <v>1252</v>
      </c>
      <c r="N43" s="40" t="s">
        <v>1134</v>
      </c>
      <c r="O43" s="45" t="s">
        <v>1106</v>
      </c>
      <c r="P43" s="68" t="n">
        <v>34943</v>
      </c>
      <c r="Q43" s="40" t="n">
        <v>11</v>
      </c>
      <c r="R43" s="55" t="n">
        <v>4</v>
      </c>
      <c r="S43" s="40"/>
      <c r="T43" s="40"/>
      <c r="U43" s="40"/>
      <c r="W43" s="41" t="s">
        <v>1253</v>
      </c>
    </row>
    <row r="44" customFormat="false" ht="12.75" hidden="false" customHeight="false" outlineLevel="0" collapsed="false">
      <c r="A44" s="0" t="s">
        <v>1254</v>
      </c>
      <c r="B44" s="0" t="s">
        <v>1255</v>
      </c>
      <c r="D44" s="0" t="s">
        <v>1256</v>
      </c>
      <c r="L44" s="50" t="n">
        <f aca="false">C44/3.2818</f>
        <v>0</v>
      </c>
      <c r="M44" s="51" t="s">
        <v>1257</v>
      </c>
      <c r="N44" s="40"/>
      <c r="O44" s="45" t="s">
        <v>1106</v>
      </c>
      <c r="P44" s="69"/>
      <c r="Q44" s="40" t="n">
        <v>20</v>
      </c>
      <c r="R44" s="40" t="n">
        <v>30</v>
      </c>
      <c r="S44" s="40" t="n">
        <v>25</v>
      </c>
      <c r="T44" s="40"/>
      <c r="U44" s="40"/>
    </row>
    <row r="45" customFormat="false" ht="12.75" hidden="false" customHeight="false" outlineLevel="0" collapsed="false">
      <c r="A45" s="0" t="s">
        <v>1258</v>
      </c>
      <c r="B45" s="0" t="s">
        <v>1259</v>
      </c>
      <c r="L45" s="50" t="n">
        <f aca="false">C45/3.2818</f>
        <v>0</v>
      </c>
    </row>
    <row r="46" customFormat="false" ht="12.75" hidden="false" customHeight="false" outlineLevel="0" collapsed="false">
      <c r="A46" s="0" t="s">
        <v>1260</v>
      </c>
      <c r="B46" s="41" t="s">
        <v>1261</v>
      </c>
      <c r="C46" s="39" t="n">
        <v>7520</v>
      </c>
      <c r="D46" s="0" t="s">
        <v>461</v>
      </c>
      <c r="E46" s="40" t="s">
        <v>1126</v>
      </c>
      <c r="F46" s="40" t="n">
        <v>1988</v>
      </c>
      <c r="H46" s="40" t="n">
        <v>50</v>
      </c>
      <c r="L46" s="56" t="n">
        <f aca="false">C46/3.281</f>
        <v>2291.98415117342</v>
      </c>
      <c r="M46" s="41"/>
      <c r="N46" s="40" t="s">
        <v>1134</v>
      </c>
      <c r="O46" s="41"/>
      <c r="P46" s="60" t="n">
        <v>2005</v>
      </c>
      <c r="Q46" s="40"/>
      <c r="R46" s="40"/>
      <c r="S46" s="40"/>
      <c r="T46" s="40"/>
      <c r="U46" s="40"/>
      <c r="V46" s="40" t="n">
        <v>100</v>
      </c>
    </row>
    <row r="47" customFormat="false" ht="12.75" hidden="false" customHeight="false" outlineLevel="0" collapsed="false">
      <c r="A47" s="0" t="s">
        <v>1262</v>
      </c>
      <c r="B47" s="0" t="s">
        <v>1263</v>
      </c>
      <c r="C47" s="39" t="n">
        <v>621</v>
      </c>
      <c r="D47" s="0" t="s">
        <v>1264</v>
      </c>
      <c r="K47" s="40" t="s">
        <v>1265</v>
      </c>
      <c r="L47" s="50" t="n">
        <f aca="false">C47/3.2818</f>
        <v>189.225425071607</v>
      </c>
    </row>
    <row r="48" customFormat="false" ht="12.75" hidden="false" customHeight="false" outlineLevel="0" collapsed="false">
      <c r="A48" s="0" t="s">
        <v>1266</v>
      </c>
      <c r="B48" s="0" t="s">
        <v>1267</v>
      </c>
      <c r="L48" s="50" t="n">
        <f aca="false">C48/3.2818</f>
        <v>0</v>
      </c>
    </row>
    <row r="49" customFormat="false" ht="12.75" hidden="false" customHeight="false" outlineLevel="0" collapsed="false">
      <c r="A49" s="0" t="s">
        <v>1268</v>
      </c>
      <c r="B49" s="41" t="s">
        <v>1269</v>
      </c>
      <c r="C49" s="39" t="n">
        <v>2095</v>
      </c>
      <c r="D49" s="0" t="s">
        <v>1270</v>
      </c>
      <c r="F49" s="40" t="n">
        <v>1988</v>
      </c>
      <c r="G49" s="40" t="n">
        <v>1994</v>
      </c>
      <c r="H49" s="57" t="s">
        <v>1271</v>
      </c>
      <c r="K49" s="40" t="s">
        <v>1141</v>
      </c>
      <c r="L49" s="53" t="n">
        <f aca="false">C49/3.281</f>
        <v>638.524839987809</v>
      </c>
      <c r="M49" s="41" t="s">
        <v>1120</v>
      </c>
      <c r="N49" s="40" t="s">
        <v>1121</v>
      </c>
      <c r="O49" s="45" t="s">
        <v>1106</v>
      </c>
      <c r="P49" s="54" t="n">
        <v>34151</v>
      </c>
      <c r="Q49" s="40" t="n">
        <v>30</v>
      </c>
      <c r="R49" s="40" t="n">
        <v>-25</v>
      </c>
      <c r="S49" s="40"/>
      <c r="T49" s="40"/>
      <c r="U49" s="40"/>
    </row>
    <row r="50" customFormat="false" ht="12.75" hidden="false" customHeight="false" outlineLevel="0" collapsed="false">
      <c r="A50" s="0" t="s">
        <v>1272</v>
      </c>
      <c r="B50" s="0" t="s">
        <v>1273</v>
      </c>
      <c r="C50" s="39" t="n">
        <v>4634</v>
      </c>
      <c r="D50" s="0" t="s">
        <v>1178</v>
      </c>
      <c r="F50" s="40" t="n">
        <v>1991</v>
      </c>
      <c r="G50" s="40" t="n">
        <v>2000</v>
      </c>
      <c r="H50" s="40" t="n">
        <v>350</v>
      </c>
      <c r="I50" s="0" t="s">
        <v>1274</v>
      </c>
      <c r="K50" s="40" t="s">
        <v>1275</v>
      </c>
      <c r="L50" s="56" t="n">
        <f aca="false">C50/3.281</f>
        <v>1412.37427613532</v>
      </c>
      <c r="M50" s="0" t="s">
        <v>1276</v>
      </c>
      <c r="N50" s="40" t="s">
        <v>1121</v>
      </c>
      <c r="P50" s="52" t="n">
        <v>2000</v>
      </c>
      <c r="Q50" s="40"/>
      <c r="R50" s="40"/>
      <c r="S50" s="40"/>
      <c r="T50" s="40"/>
      <c r="U50" s="40" t="n">
        <v>100</v>
      </c>
      <c r="V50" s="40" t="n">
        <v>170</v>
      </c>
    </row>
    <row r="51" customFormat="false" ht="12.75" hidden="false" customHeight="false" outlineLevel="0" collapsed="false">
      <c r="A51" s="0" t="s">
        <v>1277</v>
      </c>
      <c r="B51" s="0" t="s">
        <v>1278</v>
      </c>
      <c r="C51" s="39" t="n">
        <v>4852</v>
      </c>
      <c r="D51" s="0" t="s">
        <v>1279</v>
      </c>
      <c r="F51" s="40" t="n">
        <v>1996</v>
      </c>
      <c r="G51" s="40" t="n">
        <v>2000</v>
      </c>
      <c r="K51" s="40" t="s">
        <v>1141</v>
      </c>
      <c r="L51" s="56" t="n">
        <f aca="false">C51/3.281</f>
        <v>1478.81743370923</v>
      </c>
      <c r="N51" s="40" t="s">
        <v>1121</v>
      </c>
      <c r="P51" s="52" t="n">
        <v>2005</v>
      </c>
      <c r="W51" s="41" t="s">
        <v>1280</v>
      </c>
    </row>
    <row r="52" customFormat="false" ht="12.75" hidden="false" customHeight="false" outlineLevel="0" collapsed="false">
      <c r="A52" s="0" t="s">
        <v>1281</v>
      </c>
      <c r="B52" s="0" t="s">
        <v>1282</v>
      </c>
      <c r="L52" s="50" t="n">
        <f aca="false">C52/3.2818</f>
        <v>0</v>
      </c>
    </row>
    <row r="53" customFormat="false" ht="12.75" hidden="false" customHeight="false" outlineLevel="0" collapsed="false">
      <c r="A53" s="0" t="s">
        <v>1283</v>
      </c>
      <c r="B53" s="0" t="s">
        <v>1284</v>
      </c>
      <c r="L53" s="50" t="n">
        <f aca="false">C53/3.2818</f>
        <v>0</v>
      </c>
    </row>
    <row r="54" customFormat="false" ht="12.75" hidden="false" customHeight="false" outlineLevel="0" collapsed="false">
      <c r="A54" s="0" t="s">
        <v>1285</v>
      </c>
      <c r="B54" s="0" t="s">
        <v>1286</v>
      </c>
      <c r="C54" s="39" t="n">
        <v>1120</v>
      </c>
      <c r="D54" s="41" t="s">
        <v>1287</v>
      </c>
      <c r="E54" s="40" t="s">
        <v>1126</v>
      </c>
      <c r="F54" s="40" t="n">
        <v>1998</v>
      </c>
      <c r="G54" s="40" t="n">
        <v>1999</v>
      </c>
      <c r="K54" s="40" t="s">
        <v>1141</v>
      </c>
      <c r="L54" s="53" t="n">
        <f aca="false">C54/3.281</f>
        <v>341.359341664127</v>
      </c>
      <c r="N54" s="40" t="s">
        <v>1121</v>
      </c>
      <c r="P54" s="52" t="n">
        <v>1999</v>
      </c>
      <c r="Q54" s="40"/>
      <c r="R54" s="40"/>
      <c r="S54" s="40"/>
      <c r="T54" s="40" t="n">
        <v>15</v>
      </c>
      <c r="U54" s="40"/>
      <c r="W54" s="41" t="s">
        <v>1288</v>
      </c>
    </row>
    <row r="55" customFormat="false" ht="12.75" hidden="false" customHeight="false" outlineLevel="0" collapsed="false">
      <c r="A55" s="0" t="s">
        <v>1289</v>
      </c>
      <c r="B55" s="0" t="s">
        <v>1290</v>
      </c>
      <c r="L55" s="50" t="n">
        <f aca="false">C55/3.2818</f>
        <v>0</v>
      </c>
    </row>
    <row r="56" customFormat="false" ht="12.75" hidden="false" customHeight="true" outlineLevel="0" collapsed="false">
      <c r="A56" s="0" t="s">
        <v>1291</v>
      </c>
      <c r="B56" s="0" t="s">
        <v>1292</v>
      </c>
      <c r="D56" s="0" t="s">
        <v>1293</v>
      </c>
      <c r="E56" s="0" t="s">
        <v>1175</v>
      </c>
      <c r="L56" s="50" t="n">
        <f aca="false">C56/3.2818</f>
        <v>0</v>
      </c>
    </row>
    <row r="57" customFormat="false" ht="12.75" hidden="false" customHeight="false" outlineLevel="0" collapsed="false">
      <c r="A57" s="0" t="s">
        <v>1294</v>
      </c>
      <c r="B57" s="0" t="s">
        <v>1295</v>
      </c>
      <c r="D57" s="0" t="s">
        <v>461</v>
      </c>
      <c r="G57" s="40" t="n">
        <v>1998</v>
      </c>
      <c r="H57" s="40" t="n">
        <v>100</v>
      </c>
      <c r="I57" s="0" t="s">
        <v>1296</v>
      </c>
      <c r="J57" s="0" t="s">
        <v>1297</v>
      </c>
      <c r="K57" s="40" t="s">
        <v>1298</v>
      </c>
      <c r="L57" s="50" t="n">
        <f aca="false">C57/3.281</f>
        <v>0</v>
      </c>
      <c r="M57" s="0" t="s">
        <v>1170</v>
      </c>
      <c r="N57" s="40" t="s">
        <v>1134</v>
      </c>
      <c r="O57" s="45" t="s">
        <v>1106</v>
      </c>
      <c r="P57" s="54" t="n">
        <v>35704</v>
      </c>
      <c r="Q57" s="40"/>
      <c r="R57" s="40" t="n">
        <v>100</v>
      </c>
      <c r="S57" s="40" t="n">
        <v>200</v>
      </c>
      <c r="T57" s="40"/>
      <c r="U57" s="40"/>
      <c r="W57" s="41" t="s">
        <v>1299</v>
      </c>
    </row>
    <row r="58" customFormat="false" ht="12.75" hidden="false" customHeight="false" outlineLevel="0" collapsed="false">
      <c r="A58" s="0" t="s">
        <v>1300</v>
      </c>
      <c r="B58" s="41" t="s">
        <v>1301</v>
      </c>
      <c r="C58" s="39" t="n">
        <v>3889</v>
      </c>
      <c r="D58" s="0" t="s">
        <v>1302</v>
      </c>
      <c r="E58" s="40" t="s">
        <v>1126</v>
      </c>
      <c r="F58" s="40" t="n">
        <v>1994</v>
      </c>
      <c r="G58" s="40" t="n">
        <v>2000</v>
      </c>
      <c r="H58" s="40" t="n">
        <v>160</v>
      </c>
      <c r="I58" s="0" t="s">
        <v>1303</v>
      </c>
      <c r="K58" s="40" t="s">
        <v>1141</v>
      </c>
      <c r="L58" s="56" t="n">
        <f aca="false">C58/3.281</f>
        <v>1185.30935690338</v>
      </c>
      <c r="M58" s="41" t="s">
        <v>1304</v>
      </c>
      <c r="N58" s="40" t="s">
        <v>1134</v>
      </c>
      <c r="O58" s="41"/>
      <c r="P58" s="60" t="n">
        <v>2000</v>
      </c>
      <c r="Q58" s="40"/>
      <c r="R58" s="40"/>
      <c r="S58" s="40"/>
      <c r="T58" s="40"/>
      <c r="U58" s="40" t="s">
        <v>246</v>
      </c>
      <c r="V58" s="40" t="n">
        <v>45</v>
      </c>
    </row>
    <row r="59" customFormat="false" ht="12.75" hidden="false" customHeight="false" outlineLevel="0" collapsed="false">
      <c r="A59" s="0" t="s">
        <v>1305</v>
      </c>
      <c r="B59" s="41" t="s">
        <v>1306</v>
      </c>
      <c r="C59" s="39" t="n">
        <v>4452</v>
      </c>
      <c r="D59" s="0" t="s">
        <v>461</v>
      </c>
      <c r="E59" s="40" t="s">
        <v>1126</v>
      </c>
      <c r="L59" s="70" t="n">
        <f aca="false">C59/3.281</f>
        <v>1356.9033831149</v>
      </c>
      <c r="M59" s="41"/>
      <c r="N59" s="40" t="s">
        <v>1134</v>
      </c>
      <c r="O59" s="41"/>
      <c r="P59" s="60" t="n">
        <v>2001</v>
      </c>
      <c r="Q59" s="40"/>
      <c r="R59" s="40"/>
      <c r="S59" s="40"/>
      <c r="T59" s="40"/>
      <c r="U59" s="40"/>
      <c r="V59" s="40" t="n">
        <v>50</v>
      </c>
    </row>
    <row r="60" customFormat="false" ht="12.75" hidden="false" customHeight="false" outlineLevel="0" collapsed="false">
      <c r="A60" s="0" t="s">
        <v>1307</v>
      </c>
      <c r="B60" s="41" t="s">
        <v>1308</v>
      </c>
      <c r="C60" s="39" t="n">
        <v>6950</v>
      </c>
      <c r="D60" s="0" t="s">
        <v>461</v>
      </c>
      <c r="E60" s="40" t="s">
        <v>1126</v>
      </c>
      <c r="F60" s="40" t="n">
        <v>1987</v>
      </c>
      <c r="G60" s="40" t="n">
        <v>2000</v>
      </c>
      <c r="H60" s="40" t="n">
        <v>50</v>
      </c>
      <c r="L60" s="56" t="n">
        <f aca="false">C60/3.281</f>
        <v>2118.2566290765</v>
      </c>
      <c r="M60" s="41"/>
      <c r="N60" s="40" t="s">
        <v>1134</v>
      </c>
      <c r="O60" s="45"/>
      <c r="P60" s="60" t="n">
        <v>2001</v>
      </c>
      <c r="Q60" s="40"/>
      <c r="R60" s="40"/>
      <c r="S60" s="40"/>
      <c r="T60" s="40"/>
      <c r="U60" s="40"/>
      <c r="V60" s="40" t="n">
        <v>50</v>
      </c>
    </row>
    <row r="61" customFormat="false" ht="12.75" hidden="false" customHeight="false" outlineLevel="0" collapsed="false">
      <c r="A61" s="71" t="s">
        <v>1309</v>
      </c>
      <c r="B61" s="0" t="s">
        <v>1310</v>
      </c>
      <c r="C61" s="39" t="n">
        <v>4275</v>
      </c>
      <c r="D61" s="0" t="s">
        <v>1256</v>
      </c>
      <c r="E61" s="40" t="s">
        <v>1126</v>
      </c>
      <c r="F61" s="40" t="n">
        <v>1995</v>
      </c>
      <c r="G61" s="40" t="n">
        <v>2000</v>
      </c>
      <c r="H61" s="40" t="n">
        <v>50</v>
      </c>
      <c r="L61" s="56" t="n">
        <f aca="false">C61/3.281</f>
        <v>1302.95641572691</v>
      </c>
      <c r="N61" s="40" t="s">
        <v>1134</v>
      </c>
      <c r="P61" s="52" t="n">
        <v>2002</v>
      </c>
      <c r="Q61" s="40"/>
      <c r="R61" s="40"/>
      <c r="S61" s="40"/>
      <c r="T61" s="40"/>
      <c r="U61" s="40"/>
      <c r="V61" s="40" t="n">
        <v>100</v>
      </c>
    </row>
    <row r="62" customFormat="false" ht="12.75" hidden="false" customHeight="false" outlineLevel="0" collapsed="false">
      <c r="A62" s="71" t="s">
        <v>1309</v>
      </c>
      <c r="B62" s="0" t="s">
        <v>1311</v>
      </c>
      <c r="D62" s="0" t="s">
        <v>1145</v>
      </c>
      <c r="L62" s="50" t="n">
        <f aca="false">C62/3.281</f>
        <v>0</v>
      </c>
      <c r="M62" s="0" t="s">
        <v>1312</v>
      </c>
      <c r="N62" s="40"/>
      <c r="P62" s="60" t="n">
        <v>2000</v>
      </c>
      <c r="Q62" s="40"/>
      <c r="R62" s="40"/>
      <c r="S62" s="40"/>
      <c r="T62" s="40"/>
      <c r="U62" s="40" t="n">
        <v>100</v>
      </c>
    </row>
    <row r="63" customFormat="false" ht="12.75" hidden="false" customHeight="false" outlineLevel="0" collapsed="false">
      <c r="A63" s="71" t="s">
        <v>1313</v>
      </c>
      <c r="B63" s="0" t="s">
        <v>1314</v>
      </c>
      <c r="D63" s="0" t="s">
        <v>1315</v>
      </c>
      <c r="G63" s="40" t="s">
        <v>1316</v>
      </c>
      <c r="I63" s="0" t="s">
        <v>1317</v>
      </c>
      <c r="L63" s="50"/>
      <c r="N63" s="40" t="s">
        <v>1121</v>
      </c>
      <c r="P63" s="60" t="n">
        <v>1998</v>
      </c>
      <c r="Q63" s="40"/>
      <c r="R63" s="40"/>
      <c r="S63" s="40"/>
      <c r="T63" s="40"/>
      <c r="U63" s="40"/>
      <c r="W63" s="41" t="s">
        <v>1318</v>
      </c>
    </row>
    <row r="64" customFormat="false" ht="12.75" hidden="false" customHeight="false" outlineLevel="0" collapsed="false">
      <c r="A64" s="0" t="s">
        <v>1319</v>
      </c>
      <c r="B64" s="0" t="s">
        <v>1320</v>
      </c>
      <c r="L64" s="50" t="n">
        <f aca="false">C64/3.2818</f>
        <v>0</v>
      </c>
    </row>
    <row r="65" customFormat="false" ht="12.75" hidden="false" customHeight="false" outlineLevel="0" collapsed="false">
      <c r="A65" s="0" t="s">
        <v>1321</v>
      </c>
      <c r="B65" s="41" t="s">
        <v>1322</v>
      </c>
      <c r="C65" s="39" t="n">
        <v>3763</v>
      </c>
      <c r="D65" s="0" t="s">
        <v>1323</v>
      </c>
      <c r="E65" s="40" t="s">
        <v>1126</v>
      </c>
      <c r="F65" s="40" t="n">
        <v>1995</v>
      </c>
      <c r="G65" s="40" t="n">
        <v>1999</v>
      </c>
      <c r="H65" s="40" t="n">
        <v>150</v>
      </c>
      <c r="I65" s="0" t="s">
        <v>1324</v>
      </c>
      <c r="K65" s="40" t="s">
        <v>1141</v>
      </c>
      <c r="L65" s="56" t="n">
        <f aca="false">C65/3.281</f>
        <v>1146.90643096617</v>
      </c>
      <c r="M65" s="41" t="s">
        <v>1312</v>
      </c>
      <c r="N65" s="40" t="s">
        <v>1134</v>
      </c>
      <c r="O65" s="41"/>
      <c r="P65" s="60" t="n">
        <v>2000</v>
      </c>
      <c r="Q65" s="40"/>
      <c r="R65" s="40"/>
      <c r="S65" s="40"/>
      <c r="T65" s="40"/>
      <c r="U65" s="40" t="n">
        <v>100</v>
      </c>
      <c r="V65" s="40" t="n">
        <v>100</v>
      </c>
      <c r="W65" s="41" t="s">
        <v>1325</v>
      </c>
    </row>
    <row r="66" customFormat="false" ht="12.75" hidden="false" customHeight="false" outlineLevel="0" collapsed="false">
      <c r="A66" s="0" t="s">
        <v>1326</v>
      </c>
      <c r="B66" s="0" t="s">
        <v>1327</v>
      </c>
      <c r="C66" s="39" t="n">
        <v>2599</v>
      </c>
      <c r="D66" s="0" t="s">
        <v>544</v>
      </c>
      <c r="E66" s="40" t="s">
        <v>1126</v>
      </c>
      <c r="F66" s="40" t="n">
        <v>1996</v>
      </c>
      <c r="G66" s="40" t="n">
        <v>1998</v>
      </c>
      <c r="H66" s="57" t="s">
        <v>1328</v>
      </c>
      <c r="I66" s="0" t="s">
        <v>1329</v>
      </c>
      <c r="K66" s="40" t="s">
        <v>1330</v>
      </c>
      <c r="L66" s="53" t="n">
        <f aca="false">C66/3.281</f>
        <v>792.136543736666</v>
      </c>
      <c r="M66" s="0" t="s">
        <v>32</v>
      </c>
      <c r="N66" s="40" t="s">
        <v>1134</v>
      </c>
      <c r="O66" s="45"/>
      <c r="P66" s="60" t="n">
        <v>1999</v>
      </c>
      <c r="Q66" s="40"/>
      <c r="R66" s="40"/>
      <c r="S66" s="40"/>
      <c r="T66" s="40" t="n">
        <v>72</v>
      </c>
      <c r="U66" s="40"/>
    </row>
    <row r="67" customFormat="false" ht="12.75" hidden="false" customHeight="false" outlineLevel="0" collapsed="false">
      <c r="A67" s="0" t="s">
        <v>1331</v>
      </c>
      <c r="B67" s="0" t="s">
        <v>1332</v>
      </c>
      <c r="L67" s="50" t="n">
        <f aca="false">C67/3.2818</f>
        <v>0</v>
      </c>
    </row>
    <row r="68" customFormat="false" ht="12.75" hidden="false" customHeight="false" outlineLevel="0" collapsed="false">
      <c r="A68" s="0" t="s">
        <v>1333</v>
      </c>
      <c r="B68" s="0" t="s">
        <v>1334</v>
      </c>
      <c r="C68" s="39" t="n">
        <v>3300</v>
      </c>
      <c r="D68" s="0" t="s">
        <v>461</v>
      </c>
      <c r="E68" s="40" t="s">
        <v>1126</v>
      </c>
      <c r="F68" s="40" t="n">
        <v>1996</v>
      </c>
      <c r="G68" s="40" t="n">
        <v>2000</v>
      </c>
      <c r="H68" s="40" t="s">
        <v>1203</v>
      </c>
      <c r="K68" s="40" t="s">
        <v>1159</v>
      </c>
      <c r="L68" s="56" t="n">
        <f aca="false">C68/3.281</f>
        <v>1005.79091740323</v>
      </c>
      <c r="N68" s="40" t="s">
        <v>1134</v>
      </c>
      <c r="O68" s="45"/>
      <c r="P68" s="60" t="n">
        <v>2001</v>
      </c>
      <c r="Q68" s="40"/>
      <c r="R68" s="40"/>
      <c r="S68" s="40"/>
      <c r="T68" s="40"/>
      <c r="U68" s="40"/>
      <c r="V68" s="40" t="n">
        <v>60</v>
      </c>
    </row>
    <row r="69" customFormat="false" ht="12.75" hidden="false" customHeight="false" outlineLevel="0" collapsed="false">
      <c r="A69" s="72" t="s">
        <v>1335</v>
      </c>
      <c r="B69" s="41" t="s">
        <v>1336</v>
      </c>
      <c r="C69" s="39" t="n">
        <v>3000</v>
      </c>
      <c r="D69" s="0" t="s">
        <v>419</v>
      </c>
      <c r="E69" s="40" t="s">
        <v>1126</v>
      </c>
      <c r="F69" s="40" t="n">
        <v>1997</v>
      </c>
      <c r="G69" s="40" t="n">
        <v>2001</v>
      </c>
      <c r="H69" s="40" t="n">
        <v>120</v>
      </c>
      <c r="I69" s="0" t="s">
        <v>1337</v>
      </c>
      <c r="K69" s="40" t="s">
        <v>1338</v>
      </c>
      <c r="L69" s="56" t="n">
        <f aca="false">C69/3.281</f>
        <v>914.355379457482</v>
      </c>
      <c r="M69" s="41"/>
      <c r="N69" s="40" t="s">
        <v>1134</v>
      </c>
      <c r="O69" s="45"/>
      <c r="P69" s="52" t="n">
        <v>2000</v>
      </c>
      <c r="Q69" s="40"/>
      <c r="R69" s="40"/>
      <c r="S69" s="40"/>
      <c r="T69" s="40"/>
      <c r="U69" s="40" t="n">
        <v>60</v>
      </c>
    </row>
    <row r="70" customFormat="false" ht="12.75" hidden="false" customHeight="false" outlineLevel="0" collapsed="false">
      <c r="A70" s="0" t="s">
        <v>1339</v>
      </c>
      <c r="B70" s="41" t="s">
        <v>1340</v>
      </c>
      <c r="C70" s="39" t="n">
        <v>1715</v>
      </c>
      <c r="D70" s="0" t="s">
        <v>1341</v>
      </c>
      <c r="E70" s="40" t="s">
        <v>1126</v>
      </c>
      <c r="L70" s="53" t="n">
        <f aca="false">C70/3.281</f>
        <v>522.706491923194</v>
      </c>
      <c r="M70" s="66"/>
      <c r="N70" s="40" t="s">
        <v>1134</v>
      </c>
      <c r="O70" s="45"/>
      <c r="P70" s="60" t="n">
        <v>2001</v>
      </c>
      <c r="Q70" s="40"/>
      <c r="R70" s="40"/>
      <c r="S70" s="40"/>
      <c r="T70" s="40"/>
      <c r="U70" s="40"/>
      <c r="V70" s="40" t="n">
        <v>25</v>
      </c>
    </row>
    <row r="71" customFormat="false" ht="12.75" hidden="false" customHeight="false" outlineLevel="0" collapsed="false">
      <c r="A71" s="0" t="s">
        <v>1339</v>
      </c>
      <c r="B71" s="0" t="s">
        <v>1340</v>
      </c>
      <c r="L71" s="50" t="n">
        <f aca="false">C71/3.2818</f>
        <v>0</v>
      </c>
    </row>
    <row r="72" customFormat="false" ht="12.75" hidden="false" customHeight="false" outlineLevel="0" collapsed="false">
      <c r="A72" s="0" t="s">
        <v>1342</v>
      </c>
      <c r="B72" s="0" t="s">
        <v>1343</v>
      </c>
      <c r="L72" s="50" t="n">
        <f aca="false">C72/3.2818</f>
        <v>0</v>
      </c>
    </row>
    <row r="73" customFormat="false" ht="12.75" hidden="false" customHeight="false" outlineLevel="0" collapsed="false">
      <c r="A73" s="0" t="s">
        <v>1344</v>
      </c>
      <c r="B73" s="0" t="s">
        <v>1345</v>
      </c>
      <c r="C73" s="39" t="n">
        <v>2000</v>
      </c>
      <c r="D73" s="0" t="s">
        <v>529</v>
      </c>
      <c r="E73" s="0" t="s">
        <v>1126</v>
      </c>
      <c r="L73" s="50" t="n">
        <f aca="false">C73/3.2818</f>
        <v>609.421658845755</v>
      </c>
      <c r="W73" s="41" t="s">
        <v>1346</v>
      </c>
    </row>
    <row r="74" customFormat="false" ht="12.75" hidden="false" customHeight="false" outlineLevel="0" collapsed="false">
      <c r="A74" s="0" t="s">
        <v>1347</v>
      </c>
      <c r="B74" s="0" t="s">
        <v>1348</v>
      </c>
      <c r="D74" s="0" t="s">
        <v>1256</v>
      </c>
      <c r="L74" s="50" t="n">
        <f aca="false">C74/3.281</f>
        <v>0</v>
      </c>
      <c r="M74" s="0" t="s">
        <v>1088</v>
      </c>
      <c r="N74" s="40"/>
      <c r="O74" s="45"/>
      <c r="Q74" s="40"/>
      <c r="R74" s="40"/>
      <c r="S74" s="40"/>
      <c r="T74" s="40"/>
      <c r="U74" s="40"/>
    </row>
    <row r="75" customFormat="false" ht="12.75" hidden="false" customHeight="false" outlineLevel="0" collapsed="false">
      <c r="A75" s="0" t="s">
        <v>1349</v>
      </c>
      <c r="B75" s="0" t="s">
        <v>1350</v>
      </c>
      <c r="C75" s="39" t="n">
        <v>778</v>
      </c>
      <c r="D75" s="0" t="s">
        <v>1150</v>
      </c>
      <c r="E75" s="0" t="s">
        <v>1117</v>
      </c>
      <c r="F75" s="40" t="s">
        <v>1351</v>
      </c>
      <c r="G75" s="40" t="n">
        <v>1994</v>
      </c>
      <c r="K75" s="40" t="s">
        <v>1352</v>
      </c>
      <c r="L75" s="50" t="n">
        <v>778</v>
      </c>
      <c r="M75" s="51" t="s">
        <v>1088</v>
      </c>
      <c r="N75" s="40" t="s">
        <v>1134</v>
      </c>
      <c r="O75" s="45" t="s">
        <v>1106</v>
      </c>
      <c r="P75" s="73" t="n">
        <v>1994</v>
      </c>
      <c r="Q75" s="69" t="n">
        <v>25</v>
      </c>
      <c r="R75" s="40"/>
      <c r="S75" s="40"/>
      <c r="T75" s="40"/>
      <c r="U75" s="40"/>
      <c r="W75" s="41" t="s">
        <v>1353</v>
      </c>
    </row>
    <row r="76" customFormat="false" ht="12.75" hidden="false" customHeight="false" outlineLevel="0" collapsed="false">
      <c r="A76" s="0" t="s">
        <v>1354</v>
      </c>
      <c r="B76" s="0" t="s">
        <v>1355</v>
      </c>
      <c r="C76" s="39" t="n">
        <v>6739</v>
      </c>
      <c r="D76" s="0" t="s">
        <v>1356</v>
      </c>
      <c r="E76" s="40" t="s">
        <v>1126</v>
      </c>
      <c r="F76" s="40" t="n">
        <v>1997</v>
      </c>
      <c r="H76" s="40" t="n">
        <v>50</v>
      </c>
      <c r="L76" s="50"/>
      <c r="M76" s="51"/>
      <c r="N76" s="40"/>
      <c r="O76" s="45"/>
      <c r="P76" s="73"/>
      <c r="Q76" s="69"/>
      <c r="R76" s="40"/>
      <c r="S76" s="40"/>
      <c r="T76" s="40"/>
      <c r="U76" s="40"/>
    </row>
    <row r="77" customFormat="false" ht="12.75" hidden="false" customHeight="false" outlineLevel="0" collapsed="false">
      <c r="A77" s="0" t="s">
        <v>1357</v>
      </c>
      <c r="B77" s="41" t="s">
        <v>1358</v>
      </c>
      <c r="C77" s="39" t="n">
        <v>4795</v>
      </c>
      <c r="D77" s="0" t="s">
        <v>1279</v>
      </c>
      <c r="E77" s="40" t="s">
        <v>1126</v>
      </c>
      <c r="F77" s="40" t="n">
        <v>1997</v>
      </c>
      <c r="G77" s="40" t="n">
        <v>2000</v>
      </c>
      <c r="H77" s="40" t="n">
        <v>100</v>
      </c>
      <c r="J77" s="0" t="s">
        <v>1359</v>
      </c>
      <c r="K77" s="40" t="s">
        <v>1330</v>
      </c>
      <c r="L77" s="56" t="n">
        <f aca="false">C77/3.281</f>
        <v>1461.44468149954</v>
      </c>
      <c r="M77" s="0" t="s">
        <v>1360</v>
      </c>
      <c r="N77" s="40" t="s">
        <v>1134</v>
      </c>
      <c r="P77" s="52" t="n">
        <v>2000</v>
      </c>
      <c r="Q77" s="40"/>
      <c r="R77" s="40"/>
      <c r="S77" s="40"/>
      <c r="T77" s="40"/>
      <c r="U77" s="73" t="n">
        <v>60</v>
      </c>
      <c r="W77" s="41" t="s">
        <v>1361</v>
      </c>
    </row>
    <row r="78" customFormat="false" ht="12.75" hidden="false" customHeight="false" outlineLevel="0" collapsed="false">
      <c r="A78" s="0" t="s">
        <v>1362</v>
      </c>
      <c r="B78" s="0" t="s">
        <v>1363</v>
      </c>
      <c r="L78" s="50" t="n">
        <f aca="false">C78/3.2818</f>
        <v>0</v>
      </c>
    </row>
    <row r="79" customFormat="false" ht="12.75" hidden="false" customHeight="false" outlineLevel="0" collapsed="false">
      <c r="A79" s="0" t="s">
        <v>1364</v>
      </c>
      <c r="B79" s="41" t="s">
        <v>1365</v>
      </c>
      <c r="C79" s="39" t="n">
        <v>1720</v>
      </c>
      <c r="D79" s="41" t="s">
        <v>1341</v>
      </c>
      <c r="E79" s="40" t="s">
        <v>1117</v>
      </c>
      <c r="F79" s="40" t="n">
        <v>1981</v>
      </c>
      <c r="G79" s="40" t="n">
        <v>1989</v>
      </c>
      <c r="H79" s="57" t="s">
        <v>1366</v>
      </c>
      <c r="K79" s="40" t="s">
        <v>1159</v>
      </c>
      <c r="L79" s="53" t="n">
        <f aca="false">C79/3.281</f>
        <v>524.230417555623</v>
      </c>
      <c r="M79" s="66" t="s">
        <v>1252</v>
      </c>
      <c r="N79" s="40" t="s">
        <v>1134</v>
      </c>
      <c r="O79" s="45" t="s">
        <v>1106</v>
      </c>
      <c r="P79" s="68" t="n">
        <v>32813</v>
      </c>
      <c r="Q79" s="40" t="n">
        <v>25</v>
      </c>
      <c r="R79" s="40" t="n">
        <v>5</v>
      </c>
      <c r="S79" s="40" t="n">
        <v>35</v>
      </c>
      <c r="T79" s="40"/>
      <c r="U79" s="40"/>
    </row>
    <row r="80" customFormat="false" ht="12.75" hidden="false" customHeight="false" outlineLevel="0" collapsed="false">
      <c r="A80" s="41" t="s">
        <v>1367</v>
      </c>
      <c r="B80" s="41" t="s">
        <v>1368</v>
      </c>
      <c r="C80" s="39" t="n">
        <v>5729</v>
      </c>
      <c r="D80" s="0" t="s">
        <v>461</v>
      </c>
      <c r="E80" s="40" t="s">
        <v>1126</v>
      </c>
      <c r="F80" s="40" t="n">
        <v>1997</v>
      </c>
      <c r="G80" s="40" t="n">
        <v>2000</v>
      </c>
      <c r="H80" s="40" t="n">
        <v>50</v>
      </c>
      <c r="L80" s="56" t="n">
        <f aca="false">C80/3.281</f>
        <v>1746.11398963731</v>
      </c>
      <c r="M80" s="41"/>
      <c r="N80" s="40" t="s">
        <v>1134</v>
      </c>
      <c r="O80" s="45"/>
      <c r="P80" s="60" t="n">
        <v>2002</v>
      </c>
      <c r="Q80" s="40"/>
      <c r="R80" s="74"/>
      <c r="S80" s="40"/>
      <c r="T80" s="40"/>
      <c r="U80" s="40"/>
      <c r="V80" s="40" t="n">
        <v>50</v>
      </c>
    </row>
    <row r="81" customFormat="false" ht="12.75" hidden="false" customHeight="true" outlineLevel="0" collapsed="false">
      <c r="A81" s="0" t="s">
        <v>1369</v>
      </c>
      <c r="B81" s="0" t="s">
        <v>1370</v>
      </c>
      <c r="L81" s="50" t="n">
        <f aca="false">C81/3.2818</f>
        <v>0</v>
      </c>
    </row>
    <row r="82" customFormat="false" ht="12.75" hidden="false" customHeight="true" outlineLevel="0" collapsed="false">
      <c r="A82" s="0" t="s">
        <v>1371</v>
      </c>
      <c r="B82" s="0" t="s">
        <v>1372</v>
      </c>
      <c r="L82" s="50" t="n">
        <f aca="false">C82/3.2818</f>
        <v>0</v>
      </c>
    </row>
    <row r="83" customFormat="false" ht="12.75" hidden="false" customHeight="false" outlineLevel="0" collapsed="false">
      <c r="A83" s="0" t="s">
        <v>1373</v>
      </c>
      <c r="B83" s="0" t="s">
        <v>1374</v>
      </c>
      <c r="D83" s="0" t="s">
        <v>529</v>
      </c>
      <c r="E83" s="0" t="s">
        <v>1375</v>
      </c>
      <c r="F83" s="40" t="s">
        <v>1376</v>
      </c>
      <c r="L83" s="50" t="n">
        <f aca="false">C83/3.2818</f>
        <v>0</v>
      </c>
    </row>
    <row r="84" customFormat="false" ht="12.75" hidden="false" customHeight="false" outlineLevel="0" collapsed="false">
      <c r="A84" s="72" t="s">
        <v>1377</v>
      </c>
      <c r="B84" s="41" t="s">
        <v>1378</v>
      </c>
      <c r="C84" s="39" t="n">
        <v>3300</v>
      </c>
      <c r="D84" s="0" t="s">
        <v>529</v>
      </c>
      <c r="E84" s="40" t="s">
        <v>1126</v>
      </c>
      <c r="F84" s="40" t="n">
        <v>1997</v>
      </c>
      <c r="G84" s="40" t="n">
        <v>1999</v>
      </c>
      <c r="L84" s="56" t="n">
        <f aca="false">C84/3.281</f>
        <v>1005.79091740323</v>
      </c>
      <c r="M84" s="41"/>
      <c r="N84" s="40" t="s">
        <v>1134</v>
      </c>
      <c r="O84" s="41"/>
      <c r="P84" s="52" t="n">
        <v>2003</v>
      </c>
      <c r="Q84" s="40"/>
      <c r="R84" s="40"/>
      <c r="S84" s="40"/>
      <c r="T84" s="40"/>
      <c r="U84" s="40"/>
      <c r="V84" s="40" t="n">
        <v>25</v>
      </c>
    </row>
    <row r="85" customFormat="false" ht="12.75" hidden="false" customHeight="false" outlineLevel="0" collapsed="false">
      <c r="A85" s="72" t="s">
        <v>1377</v>
      </c>
      <c r="B85" s="41" t="s">
        <v>1379</v>
      </c>
      <c r="C85" s="39" t="n">
        <v>5149</v>
      </c>
      <c r="D85" s="0" t="s">
        <v>1145</v>
      </c>
      <c r="E85" s="40" t="s">
        <v>1126</v>
      </c>
      <c r="F85" s="40" t="n">
        <v>1993</v>
      </c>
      <c r="G85" s="40" t="n">
        <v>2001</v>
      </c>
      <c r="K85" s="40" t="s">
        <v>1330</v>
      </c>
      <c r="L85" s="56" t="n">
        <f aca="false">C85/3.281</f>
        <v>1569.33861627553</v>
      </c>
      <c r="N85" s="40" t="s">
        <v>1134</v>
      </c>
      <c r="P85" s="52" t="n">
        <v>2001</v>
      </c>
      <c r="Q85" s="40"/>
      <c r="R85" s="40"/>
      <c r="S85" s="40"/>
      <c r="T85" s="40"/>
      <c r="U85" s="40"/>
      <c r="V85" s="40" t="n">
        <v>40</v>
      </c>
    </row>
    <row r="86" customFormat="false" ht="12.75" hidden="false" customHeight="false" outlineLevel="0" collapsed="false">
      <c r="A86" s="0" t="s">
        <v>1380</v>
      </c>
      <c r="B86" s="0" t="s">
        <v>1381</v>
      </c>
      <c r="C86" s="39" t="n">
        <v>3817</v>
      </c>
      <c r="D86" s="0" t="s">
        <v>1382</v>
      </c>
      <c r="E86" s="40" t="s">
        <v>1126</v>
      </c>
      <c r="F86" s="40" t="n">
        <v>1997</v>
      </c>
      <c r="G86" s="40" t="n">
        <v>2000</v>
      </c>
      <c r="H86" s="40" t="n">
        <v>250</v>
      </c>
      <c r="K86" s="40" t="s">
        <v>1141</v>
      </c>
      <c r="L86" s="56" t="n">
        <f aca="false">C86/3.281</f>
        <v>1163.3648277964</v>
      </c>
      <c r="M86" s="61"/>
      <c r="N86" s="40" t="s">
        <v>1134</v>
      </c>
      <c r="O86" s="61"/>
      <c r="P86" s="52" t="n">
        <v>2000</v>
      </c>
      <c r="Q86" s="40"/>
      <c r="R86" s="40"/>
      <c r="S86" s="40"/>
      <c r="T86" s="40"/>
      <c r="U86" s="40" t="n">
        <v>125</v>
      </c>
      <c r="W86" s="41" t="s">
        <v>246</v>
      </c>
    </row>
    <row r="87" customFormat="false" ht="12.75" hidden="false" customHeight="false" outlineLevel="0" collapsed="false">
      <c r="A87" s="72" t="s">
        <v>1383</v>
      </c>
      <c r="B87" s="0" t="s">
        <v>1384</v>
      </c>
      <c r="C87" s="39" t="n">
        <v>6530</v>
      </c>
      <c r="D87" s="0" t="s">
        <v>1145</v>
      </c>
      <c r="F87" s="40" t="n">
        <v>1993</v>
      </c>
      <c r="G87" s="40" t="n">
        <v>2001</v>
      </c>
      <c r="H87" s="40" t="n">
        <v>250</v>
      </c>
      <c r="K87" s="40" t="s">
        <v>1141</v>
      </c>
      <c r="L87" s="56" t="n">
        <f aca="false">C87/3.281</f>
        <v>1990.24687595245</v>
      </c>
      <c r="N87" s="40"/>
      <c r="P87" s="52" t="n">
        <v>2001</v>
      </c>
      <c r="U87" s="40" t="n">
        <v>40</v>
      </c>
      <c r="W87" s="41" t="s">
        <v>1385</v>
      </c>
    </row>
    <row r="88" customFormat="false" ht="12.75" hidden="false" customHeight="false" outlineLevel="0" collapsed="false">
      <c r="A88" s="75" t="s">
        <v>1386</v>
      </c>
      <c r="B88" s="41" t="s">
        <v>1387</v>
      </c>
      <c r="C88" s="59" t="n">
        <v>6500</v>
      </c>
      <c r="D88" s="41" t="s">
        <v>1145</v>
      </c>
      <c r="E88" s="40" t="s">
        <v>1126</v>
      </c>
      <c r="F88" s="40" t="n">
        <v>1994</v>
      </c>
      <c r="G88" s="40" t="n">
        <v>2000</v>
      </c>
      <c r="H88" s="40" t="n">
        <v>250</v>
      </c>
      <c r="I88" s="40"/>
      <c r="J88" s="40"/>
      <c r="K88" s="40" t="s">
        <v>1141</v>
      </c>
      <c r="L88" s="40"/>
      <c r="M88" s="40"/>
      <c r="N88" s="40"/>
      <c r="O88" s="40"/>
      <c r="Q88" s="40"/>
      <c r="R88" s="40"/>
      <c r="S88" s="40"/>
      <c r="T88" s="40"/>
      <c r="U88" s="40"/>
      <c r="W88" s="41" t="s">
        <v>1385</v>
      </c>
    </row>
    <row r="89" customFormat="false" ht="12.75" hidden="false" customHeight="false" outlineLevel="0" collapsed="false">
      <c r="A89" s="75" t="s">
        <v>1388</v>
      </c>
      <c r="B89" s="0" t="s">
        <v>1389</v>
      </c>
      <c r="C89" s="59" t="n">
        <v>1673</v>
      </c>
      <c r="D89" s="41"/>
      <c r="E89" s="40"/>
      <c r="F89" s="40" t="n">
        <v>1991</v>
      </c>
      <c r="H89" s="40"/>
      <c r="I89" s="40"/>
      <c r="J89" s="40"/>
      <c r="K89" s="40" t="s">
        <v>1141</v>
      </c>
      <c r="L89" s="40"/>
      <c r="M89" s="40"/>
      <c r="N89" s="40"/>
      <c r="O89" s="40"/>
      <c r="Q89" s="40"/>
      <c r="R89" s="40"/>
      <c r="S89" s="40"/>
      <c r="T89" s="40"/>
      <c r="U89" s="40"/>
    </row>
    <row r="90" customFormat="false" ht="12.75" hidden="false" customHeight="false" outlineLevel="0" collapsed="false">
      <c r="A90" s="0" t="s">
        <v>1390</v>
      </c>
      <c r="B90" s="0" t="s">
        <v>1391</v>
      </c>
      <c r="C90" s="39" t="n">
        <v>1740</v>
      </c>
      <c r="D90" s="0" t="s">
        <v>1392</v>
      </c>
      <c r="E90" s="40" t="s">
        <v>1126</v>
      </c>
      <c r="L90" s="53" t="n">
        <f aca="false">C90/3.281</f>
        <v>530.32612008534</v>
      </c>
      <c r="N90" s="40" t="s">
        <v>1134</v>
      </c>
      <c r="P90" s="52" t="n">
        <v>2000</v>
      </c>
      <c r="Q90" s="40"/>
      <c r="R90" s="40"/>
      <c r="S90" s="40"/>
      <c r="T90" s="40"/>
      <c r="U90" s="40" t="n">
        <v>25</v>
      </c>
    </row>
    <row r="91" customFormat="false" ht="12.75" hidden="false" customHeight="false" outlineLevel="0" collapsed="false">
      <c r="A91" s="0" t="s">
        <v>1393</v>
      </c>
      <c r="B91" s="0" t="s">
        <v>1394</v>
      </c>
      <c r="C91" s="39" t="n">
        <v>1355</v>
      </c>
      <c r="D91" s="0" t="s">
        <v>1256</v>
      </c>
      <c r="E91" s="40" t="s">
        <v>1126</v>
      </c>
      <c r="F91" s="40" t="n">
        <v>1997</v>
      </c>
      <c r="H91" s="40" t="s">
        <v>67</v>
      </c>
      <c r="I91" s="0" t="s">
        <v>1395</v>
      </c>
      <c r="L91" s="53" t="n">
        <f aca="false">C91/3.281</f>
        <v>412.983846388296</v>
      </c>
      <c r="N91" s="40" t="s">
        <v>1134</v>
      </c>
      <c r="P91" s="52" t="n">
        <v>2002</v>
      </c>
      <c r="Q91" s="40"/>
      <c r="R91" s="40"/>
      <c r="S91" s="40"/>
      <c r="T91" s="40"/>
      <c r="U91" s="40"/>
      <c r="V91" s="40" t="n">
        <v>4</v>
      </c>
    </row>
    <row r="92" customFormat="false" ht="12.75" hidden="false" customHeight="false" outlineLevel="0" collapsed="false">
      <c r="A92" s="0" t="s">
        <v>1396</v>
      </c>
      <c r="B92" s="0" t="s">
        <v>1397</v>
      </c>
      <c r="C92" s="39" t="n">
        <v>1450</v>
      </c>
      <c r="D92" s="0" t="s">
        <v>1398</v>
      </c>
      <c r="F92" s="40" t="n">
        <v>1994</v>
      </c>
      <c r="G92" s="40" t="n">
        <v>1997</v>
      </c>
      <c r="H92" s="40" t="n">
        <v>75</v>
      </c>
      <c r="K92" s="40" t="s">
        <v>1399</v>
      </c>
      <c r="L92" s="53" t="n">
        <f aca="false">C92/3.281</f>
        <v>441.93843340445</v>
      </c>
      <c r="M92" s="61"/>
      <c r="N92" s="40" t="s">
        <v>1134</v>
      </c>
      <c r="O92" s="61"/>
      <c r="P92" s="60" t="s">
        <v>1400</v>
      </c>
      <c r="Q92" s="40"/>
      <c r="R92" s="40"/>
      <c r="S92" s="40" t="n">
        <v>40</v>
      </c>
      <c r="T92" s="73" t="n">
        <v>10</v>
      </c>
      <c r="U92" s="40"/>
    </row>
    <row r="93" customFormat="false" ht="12.75" hidden="false" customHeight="false" outlineLevel="0" collapsed="false">
      <c r="A93" s="0" t="s">
        <v>1401</v>
      </c>
      <c r="B93" s="0" t="s">
        <v>1402</v>
      </c>
      <c r="D93" s="0" t="s">
        <v>1270</v>
      </c>
      <c r="E93" s="0" t="s">
        <v>1126</v>
      </c>
      <c r="L93" s="50" t="n">
        <f aca="false">C93/3.2818</f>
        <v>0</v>
      </c>
      <c r="W93" s="41" t="s">
        <v>1403</v>
      </c>
    </row>
    <row r="94" customFormat="false" ht="12.75" hidden="false" customHeight="false" outlineLevel="0" collapsed="false">
      <c r="A94" s="0" t="s">
        <v>1404</v>
      </c>
      <c r="B94" s="41" t="s">
        <v>1405</v>
      </c>
      <c r="C94" s="39" t="n">
        <v>1018</v>
      </c>
      <c r="D94" s="0" t="s">
        <v>1178</v>
      </c>
      <c r="E94" s="40" t="s">
        <v>1117</v>
      </c>
      <c r="F94" s="40" t="n">
        <v>1976</v>
      </c>
      <c r="G94" s="40" t="n">
        <v>1983</v>
      </c>
      <c r="H94" s="57" t="s">
        <v>1406</v>
      </c>
      <c r="K94" s="40" t="s">
        <v>1169</v>
      </c>
      <c r="L94" s="58" t="n">
        <f aca="false">C94/3.281</f>
        <v>310.271258762572</v>
      </c>
      <c r="M94" s="41" t="s">
        <v>1407</v>
      </c>
      <c r="N94" s="40" t="s">
        <v>1134</v>
      </c>
      <c r="O94" s="45" t="s">
        <v>1106</v>
      </c>
      <c r="P94" s="54" t="n">
        <v>30803</v>
      </c>
      <c r="Q94" s="40" t="n">
        <v>15</v>
      </c>
      <c r="R94" s="40" t="n">
        <v>4</v>
      </c>
      <c r="S94" s="40" t="n">
        <v>40</v>
      </c>
      <c r="T94" s="40"/>
      <c r="U94" s="40"/>
    </row>
    <row r="95" customFormat="false" ht="12.75" hidden="false" customHeight="false" outlineLevel="0" collapsed="false">
      <c r="A95" s="41" t="s">
        <v>1408</v>
      </c>
      <c r="B95" s="41" t="s">
        <v>1409</v>
      </c>
      <c r="C95" s="59" t="n">
        <v>2500</v>
      </c>
      <c r="D95" s="41" t="s">
        <v>1410</v>
      </c>
      <c r="E95" s="40" t="s">
        <v>1126</v>
      </c>
      <c r="F95" s="40" t="n">
        <v>1998</v>
      </c>
      <c r="H95" s="40"/>
      <c r="I95" s="40"/>
      <c r="J95" s="40"/>
      <c r="L95" s="53" t="n">
        <f aca="false">C95/3.281</f>
        <v>761.962816214569</v>
      </c>
      <c r="M95" s="40"/>
      <c r="N95" s="40"/>
      <c r="O95" s="40"/>
      <c r="Q95" s="40"/>
      <c r="R95" s="40"/>
      <c r="S95" s="40"/>
      <c r="T95" s="40"/>
      <c r="U95" s="40"/>
      <c r="W95" s="41" t="s">
        <v>1411</v>
      </c>
    </row>
    <row r="96" customFormat="false" ht="12.75" hidden="false" customHeight="false" outlineLevel="0" collapsed="false">
      <c r="A96" s="0" t="s">
        <v>1412</v>
      </c>
      <c r="B96" s="0" t="s">
        <v>1413</v>
      </c>
      <c r="C96" s="39" t="n">
        <v>2300</v>
      </c>
      <c r="D96" s="0" t="s">
        <v>1125</v>
      </c>
      <c r="E96" s="40" t="s">
        <v>1126</v>
      </c>
      <c r="F96" s="40" t="n">
        <v>1998</v>
      </c>
      <c r="G96" s="40" t="n">
        <v>1999</v>
      </c>
      <c r="K96" s="40" t="s">
        <v>1141</v>
      </c>
      <c r="L96" s="53" t="n">
        <f aca="false">C96/3.281</f>
        <v>701.005790917403</v>
      </c>
      <c r="N96" s="40" t="s">
        <v>1134</v>
      </c>
      <c r="P96" s="52" t="n">
        <v>1999</v>
      </c>
      <c r="Q96" s="40"/>
      <c r="R96" s="40"/>
      <c r="S96" s="40"/>
      <c r="T96" s="40" t="n">
        <v>25</v>
      </c>
      <c r="U96" s="40"/>
      <c r="W96" s="41" t="s">
        <v>1414</v>
      </c>
    </row>
    <row r="97" customFormat="false" ht="12.75" hidden="false" customHeight="false" outlineLevel="0" collapsed="false">
      <c r="A97" s="0" t="s">
        <v>1415</v>
      </c>
      <c r="B97" s="0" t="s">
        <v>1416</v>
      </c>
      <c r="C97" s="39" t="n">
        <v>775</v>
      </c>
      <c r="D97" s="0" t="s">
        <v>1417</v>
      </c>
      <c r="L97" s="50" t="n">
        <f aca="false">C97/3.2818</f>
        <v>236.15089280273</v>
      </c>
      <c r="W97" s="41" t="s">
        <v>1418</v>
      </c>
    </row>
    <row r="98" customFormat="false" ht="12.75" hidden="false" customHeight="false" outlineLevel="0" collapsed="false">
      <c r="A98" s="0" t="s">
        <v>1419</v>
      </c>
      <c r="B98" s="0" t="s">
        <v>1420</v>
      </c>
      <c r="C98" s="39" t="n">
        <v>3684</v>
      </c>
      <c r="D98" s="0" t="s">
        <v>461</v>
      </c>
      <c r="E98" s="40" t="s">
        <v>1126</v>
      </c>
      <c r="F98" s="40" t="n">
        <v>1995</v>
      </c>
      <c r="G98" s="40" t="n">
        <v>1999</v>
      </c>
      <c r="H98" s="40" t="n">
        <v>78</v>
      </c>
      <c r="I98" s="0" t="s">
        <v>1421</v>
      </c>
      <c r="K98" s="40" t="s">
        <v>1141</v>
      </c>
      <c r="L98" s="56" t="n">
        <f aca="false">C98/3.281</f>
        <v>1122.82840597379</v>
      </c>
      <c r="M98" s="0" t="s">
        <v>1422</v>
      </c>
      <c r="N98" s="40" t="s">
        <v>1134</v>
      </c>
      <c r="O98" s="45"/>
      <c r="P98" s="60" t="n">
        <v>1999</v>
      </c>
      <c r="Q98" s="40"/>
      <c r="R98" s="40"/>
      <c r="S98" s="40"/>
      <c r="T98" s="40" t="n">
        <v>65</v>
      </c>
      <c r="U98" s="40"/>
    </row>
    <row r="99" customFormat="false" ht="12.75" hidden="false" customHeight="false" outlineLevel="0" collapsed="false">
      <c r="A99" s="0" t="s">
        <v>1423</v>
      </c>
      <c r="B99" s="0" t="s">
        <v>1424</v>
      </c>
      <c r="L99" s="50" t="n">
        <f aca="false">C99/3.2818</f>
        <v>0</v>
      </c>
    </row>
    <row r="100" customFormat="false" ht="12.75" hidden="false" customHeight="false" outlineLevel="0" collapsed="false">
      <c r="A100" s="0" t="s">
        <v>1425</v>
      </c>
      <c r="B100" s="0" t="s">
        <v>1426</v>
      </c>
      <c r="C100" s="39" t="n">
        <v>370</v>
      </c>
      <c r="D100" s="0" t="s">
        <v>1111</v>
      </c>
      <c r="E100" s="0" t="s">
        <v>1213</v>
      </c>
      <c r="G100" s="40" t="n">
        <v>1996</v>
      </c>
      <c r="I100" s="0" t="s">
        <v>1427</v>
      </c>
      <c r="L100" s="76" t="n">
        <f aca="false">C100/3.281</f>
        <v>112.770496799756</v>
      </c>
      <c r="M100" s="51" t="s">
        <v>1204</v>
      </c>
      <c r="N100" s="40" t="s">
        <v>1134</v>
      </c>
      <c r="O100" s="45" t="s">
        <v>1106</v>
      </c>
      <c r="P100" s="60" t="n">
        <v>1996</v>
      </c>
      <c r="Q100" s="40" t="n">
        <v>30</v>
      </c>
      <c r="R100" s="67"/>
      <c r="S100" s="40" t="n">
        <v>75</v>
      </c>
      <c r="T100" s="40"/>
      <c r="U100" s="40"/>
      <c r="W100" s="41" t="s">
        <v>1428</v>
      </c>
      <c r="AA100" s="41" t="s">
        <v>1429</v>
      </c>
    </row>
    <row r="101" customFormat="false" ht="12.75" hidden="false" customHeight="false" outlineLevel="0" collapsed="false">
      <c r="A101" s="0" t="s">
        <v>1430</v>
      </c>
      <c r="B101" s="0" t="s">
        <v>1431</v>
      </c>
      <c r="C101" s="39" t="n">
        <v>3236</v>
      </c>
      <c r="D101" s="0" t="s">
        <v>1145</v>
      </c>
      <c r="E101" s="40" t="s">
        <v>1126</v>
      </c>
      <c r="F101" s="40" t="n">
        <v>1993</v>
      </c>
      <c r="G101" s="40" t="n">
        <v>1999</v>
      </c>
      <c r="H101" s="40" t="n">
        <v>100</v>
      </c>
      <c r="I101" s="0" t="s">
        <v>1432</v>
      </c>
      <c r="K101" s="40" t="s">
        <v>1159</v>
      </c>
      <c r="L101" s="56" t="n">
        <f aca="false">C101/3.281</f>
        <v>986.284669308138</v>
      </c>
      <c r="M101" s="0" t="s">
        <v>1312</v>
      </c>
      <c r="N101" s="40" t="s">
        <v>1134</v>
      </c>
      <c r="P101" s="52" t="s">
        <v>1433</v>
      </c>
      <c r="Q101" s="40"/>
      <c r="R101" s="40"/>
      <c r="S101" s="40"/>
      <c r="T101" s="40" t="n">
        <v>250</v>
      </c>
      <c r="U101" s="40"/>
    </row>
    <row r="102" customFormat="false" ht="12.75" hidden="false" customHeight="false" outlineLevel="0" collapsed="false">
      <c r="A102" s="0" t="s">
        <v>1434</v>
      </c>
      <c r="B102" s="0" t="s">
        <v>1435</v>
      </c>
      <c r="L102" s="50" t="n">
        <f aca="false">C102/3.2818</f>
        <v>0</v>
      </c>
    </row>
    <row r="103" customFormat="false" ht="12.75" hidden="false" customHeight="false" outlineLevel="0" collapsed="false">
      <c r="A103" s="0" t="s">
        <v>1436</v>
      </c>
      <c r="B103" s="41" t="s">
        <v>1437</v>
      </c>
      <c r="C103" s="39" t="n">
        <v>2958</v>
      </c>
      <c r="D103" s="0" t="s">
        <v>461</v>
      </c>
      <c r="E103" s="40" t="s">
        <v>1117</v>
      </c>
      <c r="F103" s="40" t="n">
        <v>1989</v>
      </c>
      <c r="G103" s="40" t="n">
        <v>1996</v>
      </c>
      <c r="H103" s="57" t="s">
        <v>1438</v>
      </c>
      <c r="I103" s="0" t="s">
        <v>1439</v>
      </c>
      <c r="K103" s="40" t="s">
        <v>1128</v>
      </c>
      <c r="L103" s="56" t="n">
        <f aca="false">C103/3.281</f>
        <v>901.554404145078</v>
      </c>
      <c r="M103" s="41" t="s">
        <v>1440</v>
      </c>
      <c r="N103" s="40" t="s">
        <v>1134</v>
      </c>
      <c r="O103" s="45" t="s">
        <v>1106</v>
      </c>
      <c r="P103" s="54" t="n">
        <v>35247</v>
      </c>
      <c r="Q103" s="40" t="n">
        <v>30</v>
      </c>
      <c r="R103" s="40" t="n">
        <v>80</v>
      </c>
      <c r="S103" s="40"/>
      <c r="T103" s="40" t="n">
        <v>90</v>
      </c>
      <c r="U103" s="40"/>
      <c r="W103" s="41" t="s">
        <v>1441</v>
      </c>
    </row>
    <row r="104" customFormat="false" ht="12.75" hidden="false" customHeight="false" outlineLevel="0" collapsed="false">
      <c r="A104" s="0" t="s">
        <v>1442</v>
      </c>
      <c r="B104" s="41" t="s">
        <v>1443</v>
      </c>
      <c r="C104" s="39" t="n">
        <v>5376</v>
      </c>
      <c r="D104" s="0" t="s">
        <v>461</v>
      </c>
      <c r="E104" s="40" t="s">
        <v>1117</v>
      </c>
      <c r="F104" s="40" t="n">
        <v>1987</v>
      </c>
      <c r="G104" s="40" t="n">
        <v>1997</v>
      </c>
      <c r="H104" s="57" t="s">
        <v>1444</v>
      </c>
      <c r="I104" s="0" t="s">
        <v>1445</v>
      </c>
      <c r="K104" s="40" t="s">
        <v>1141</v>
      </c>
      <c r="L104" s="56" t="n">
        <f aca="false">C104/3.281</f>
        <v>1638.52483998781</v>
      </c>
      <c r="M104" s="41" t="s">
        <v>1446</v>
      </c>
      <c r="N104" s="40" t="s">
        <v>1121</v>
      </c>
      <c r="O104" s="45" t="s">
        <v>1106</v>
      </c>
      <c r="P104" s="68" t="n">
        <v>35612</v>
      </c>
      <c r="Q104" s="40"/>
      <c r="R104" s="40" t="n">
        <v>108</v>
      </c>
      <c r="S104" s="40" t="n">
        <v>192</v>
      </c>
      <c r="T104" s="40"/>
      <c r="U104" s="40"/>
      <c r="W104" s="41" t="s">
        <v>246</v>
      </c>
    </row>
    <row r="105" customFormat="false" ht="12.75" hidden="false" customHeight="false" outlineLevel="0" collapsed="false">
      <c r="A105" s="0" t="s">
        <v>1447</v>
      </c>
      <c r="B105" s="41" t="s">
        <v>1448</v>
      </c>
      <c r="C105" s="39" t="n">
        <v>7000</v>
      </c>
      <c r="D105" s="41" t="s">
        <v>1131</v>
      </c>
      <c r="E105" s="40" t="s">
        <v>1126</v>
      </c>
      <c r="G105" s="40" t="n">
        <v>2004</v>
      </c>
      <c r="L105" s="56" t="n">
        <f aca="false">C105/3.281</f>
        <v>2133.49588540079</v>
      </c>
      <c r="M105" s="41"/>
      <c r="N105" s="40"/>
      <c r="O105" s="41"/>
      <c r="P105" s="60"/>
      <c r="Q105" s="40"/>
      <c r="R105" s="40"/>
      <c r="S105" s="40"/>
      <c r="T105" s="40"/>
      <c r="U105" s="40"/>
    </row>
    <row r="106" customFormat="false" ht="12.75" hidden="false" customHeight="false" outlineLevel="0" collapsed="false">
      <c r="A106" s="0" t="s">
        <v>1449</v>
      </c>
      <c r="B106" s="41" t="s">
        <v>1450</v>
      </c>
      <c r="C106" s="39" t="n">
        <v>4356</v>
      </c>
      <c r="D106" s="0" t="s">
        <v>1178</v>
      </c>
      <c r="E106" s="40" t="s">
        <v>1126</v>
      </c>
      <c r="F106" s="40" t="n">
        <v>1991</v>
      </c>
      <c r="H106" s="40" t="s">
        <v>1166</v>
      </c>
      <c r="K106" s="40" t="s">
        <v>1141</v>
      </c>
      <c r="L106" s="56" t="n">
        <f aca="false">C106/3.281</f>
        <v>1327.64401097226</v>
      </c>
      <c r="M106" s="41"/>
      <c r="N106" s="40" t="s">
        <v>1134</v>
      </c>
      <c r="O106" s="41"/>
      <c r="P106" s="52" t="n">
        <v>2002</v>
      </c>
      <c r="Q106" s="40"/>
      <c r="R106" s="40"/>
      <c r="S106" s="40"/>
      <c r="T106" s="40"/>
      <c r="U106" s="40"/>
      <c r="V106" s="40" t="n">
        <v>75</v>
      </c>
    </row>
    <row r="107" customFormat="false" ht="12.75" hidden="false" customHeight="false" outlineLevel="0" collapsed="false">
      <c r="A107" s="0" t="s">
        <v>1451</v>
      </c>
      <c r="B107" s="0" t="s">
        <v>1452</v>
      </c>
      <c r="C107" s="39" t="n">
        <v>3860</v>
      </c>
      <c r="D107" s="0" t="s">
        <v>529</v>
      </c>
      <c r="E107" s="0" t="s">
        <v>1126</v>
      </c>
      <c r="L107" s="50" t="n">
        <f aca="false">C107/3.2818</f>
        <v>1176.18380157231</v>
      </c>
      <c r="W107" s="41" t="s">
        <v>1346</v>
      </c>
    </row>
    <row r="108" customFormat="false" ht="12.75" hidden="false" customHeight="false" outlineLevel="0" collapsed="false">
      <c r="A108" s="0" t="s">
        <v>1453</v>
      </c>
      <c r="B108" s="41" t="s">
        <v>1452</v>
      </c>
      <c r="C108" s="39" t="n">
        <v>3905</v>
      </c>
      <c r="D108" s="0" t="s">
        <v>1454</v>
      </c>
      <c r="E108" s="40" t="s">
        <v>1126</v>
      </c>
      <c r="L108" s="70" t="n">
        <f aca="false">C108/3.281</f>
        <v>1190.18591892716</v>
      </c>
      <c r="M108" s="41" t="s">
        <v>1446</v>
      </c>
      <c r="N108" s="40" t="s">
        <v>1134</v>
      </c>
      <c r="O108" s="41"/>
      <c r="P108" s="52" t="n">
        <v>2002</v>
      </c>
      <c r="Q108" s="40"/>
      <c r="R108" s="40"/>
      <c r="S108" s="40"/>
      <c r="T108" s="40"/>
      <c r="U108" s="40"/>
      <c r="V108" s="40" t="n">
        <v>40</v>
      </c>
    </row>
    <row r="109" customFormat="false" ht="12.75" hidden="false" customHeight="false" outlineLevel="0" collapsed="false">
      <c r="A109" s="75" t="s">
        <v>1455</v>
      </c>
      <c r="B109" s="0" t="s">
        <v>1389</v>
      </c>
      <c r="C109" s="39" t="n">
        <v>1673</v>
      </c>
      <c r="D109" s="0" t="s">
        <v>1410</v>
      </c>
      <c r="E109" s="40" t="s">
        <v>1117</v>
      </c>
      <c r="F109" s="40" t="n">
        <v>1997</v>
      </c>
      <c r="G109" s="40" t="n">
        <v>1998</v>
      </c>
      <c r="H109" s="40" t="n">
        <v>77</v>
      </c>
      <c r="I109" s="0" t="s">
        <v>1421</v>
      </c>
      <c r="J109" s="0" t="s">
        <v>1456</v>
      </c>
      <c r="K109" s="40" t="s">
        <v>1128</v>
      </c>
      <c r="L109" s="53" t="n">
        <f aca="false">C109/3.281</f>
        <v>509.905516610789</v>
      </c>
      <c r="M109" s="0" t="s">
        <v>1088</v>
      </c>
      <c r="N109" s="40" t="s">
        <v>1134</v>
      </c>
      <c r="O109" s="45" t="s">
        <v>1106</v>
      </c>
      <c r="P109" s="54" t="n">
        <v>35339</v>
      </c>
      <c r="Q109" s="40"/>
      <c r="R109" s="40" t="n">
        <v>25</v>
      </c>
      <c r="S109" s="40" t="n">
        <v>20</v>
      </c>
      <c r="T109" s="40"/>
      <c r="U109" s="40" t="n">
        <v>40</v>
      </c>
      <c r="W109" s="41" t="s">
        <v>1457</v>
      </c>
    </row>
    <row r="110" customFormat="false" ht="12.75" hidden="false" customHeight="false" outlineLevel="0" collapsed="false">
      <c r="A110" s="0" t="s">
        <v>1458</v>
      </c>
      <c r="B110" s="0" t="s">
        <v>1459</v>
      </c>
      <c r="C110" s="39" t="n">
        <v>1102</v>
      </c>
      <c r="D110" s="0" t="s">
        <v>1256</v>
      </c>
      <c r="E110" s="40" t="s">
        <v>1126</v>
      </c>
      <c r="L110" s="53" t="n">
        <f aca="false">C110/3.281</f>
        <v>335.873209387382</v>
      </c>
      <c r="N110" s="40" t="s">
        <v>1134</v>
      </c>
      <c r="P110" s="52" t="n">
        <v>2000</v>
      </c>
      <c r="Q110" s="40"/>
      <c r="R110" s="40"/>
      <c r="S110" s="40"/>
      <c r="T110" s="40"/>
      <c r="U110" s="40" t="n">
        <v>25</v>
      </c>
    </row>
    <row r="111" customFormat="false" ht="12.75" hidden="false" customHeight="false" outlineLevel="0" collapsed="false">
      <c r="A111" s="0" t="s">
        <v>1460</v>
      </c>
      <c r="B111" s="0" t="s">
        <v>1461</v>
      </c>
      <c r="D111" s="0" t="s">
        <v>1287</v>
      </c>
      <c r="L111" s="50" t="n">
        <f aca="false">C111/3.2818</f>
        <v>0</v>
      </c>
    </row>
    <row r="112" customFormat="false" ht="12.75" hidden="false" customHeight="false" outlineLevel="0" collapsed="false">
      <c r="A112" s="0" t="s">
        <v>1462</v>
      </c>
      <c r="B112" s="41" t="s">
        <v>1463</v>
      </c>
      <c r="C112" s="39" t="n">
        <v>6274</v>
      </c>
      <c r="D112" s="0" t="s">
        <v>1356</v>
      </c>
      <c r="F112" s="40" t="n">
        <v>1997</v>
      </c>
      <c r="G112" s="40" t="n">
        <v>2000</v>
      </c>
      <c r="K112" s="40" t="s">
        <v>1251</v>
      </c>
      <c r="L112" s="56" t="n">
        <f aca="false">C112/3.281</f>
        <v>1912.22188357208</v>
      </c>
      <c r="M112" s="41"/>
      <c r="N112" s="40" t="s">
        <v>1134</v>
      </c>
      <c r="O112" s="45"/>
      <c r="P112" s="60" t="n">
        <v>2001</v>
      </c>
      <c r="Q112" s="40"/>
      <c r="R112" s="40"/>
      <c r="S112" s="40"/>
      <c r="T112" s="40"/>
      <c r="U112" s="40"/>
      <c r="V112" s="40" t="n">
        <v>50</v>
      </c>
    </row>
    <row r="113" customFormat="false" ht="12.75" hidden="false" customHeight="false" outlineLevel="0" collapsed="false">
      <c r="A113" s="0" t="s">
        <v>1464</v>
      </c>
      <c r="B113" s="41" t="s">
        <v>1465</v>
      </c>
      <c r="C113" s="39" t="n">
        <v>4250</v>
      </c>
      <c r="D113" s="0" t="s">
        <v>1256</v>
      </c>
      <c r="F113" s="40" t="n">
        <v>1997</v>
      </c>
      <c r="L113" s="56" t="n">
        <f aca="false">C113/3.281</f>
        <v>1295.33678756477</v>
      </c>
      <c r="M113" s="41"/>
      <c r="N113" s="40" t="s">
        <v>1134</v>
      </c>
      <c r="O113" s="45"/>
      <c r="P113" s="60" t="n">
        <v>2004</v>
      </c>
      <c r="Q113" s="40"/>
      <c r="R113" s="40"/>
      <c r="S113" s="40"/>
      <c r="T113" s="40"/>
      <c r="U113" s="40"/>
      <c r="V113" s="40" t="n">
        <v>37</v>
      </c>
    </row>
    <row r="114" customFormat="false" ht="12.75" hidden="false" customHeight="false" outlineLevel="0" collapsed="false">
      <c r="A114" s="0" t="s">
        <v>1466</v>
      </c>
      <c r="B114" s="0" t="s">
        <v>1467</v>
      </c>
      <c r="C114" s="39" t="n">
        <v>307</v>
      </c>
      <c r="D114" s="0" t="s">
        <v>1065</v>
      </c>
      <c r="E114" s="0" t="s">
        <v>1126</v>
      </c>
      <c r="J114" s="0" t="s">
        <v>1468</v>
      </c>
      <c r="L114" s="76" t="n">
        <f aca="false">C114/3.281</f>
        <v>93.569033831149</v>
      </c>
      <c r="N114" s="40" t="s">
        <v>1134</v>
      </c>
      <c r="P114" s="54" t="n">
        <v>36161</v>
      </c>
      <c r="Q114" s="40"/>
      <c r="R114" s="40"/>
      <c r="S114" s="40"/>
      <c r="T114" s="40"/>
      <c r="U114" s="40"/>
    </row>
    <row r="115" customFormat="false" ht="12.75" hidden="false" customHeight="false" outlineLevel="0" collapsed="false">
      <c r="A115" s="0" t="s">
        <v>1469</v>
      </c>
      <c r="B115" s="0" t="s">
        <v>1470</v>
      </c>
      <c r="C115" s="39" t="n">
        <v>290</v>
      </c>
      <c r="D115" s="0" t="s">
        <v>1065</v>
      </c>
      <c r="L115" s="76" t="n">
        <f aca="false">C115/3.281</f>
        <v>88.38768668089</v>
      </c>
      <c r="M115" s="0" t="s">
        <v>1471</v>
      </c>
      <c r="N115" s="40" t="s">
        <v>1134</v>
      </c>
      <c r="P115" s="54" t="n">
        <v>36130</v>
      </c>
      <c r="Q115" s="40"/>
      <c r="R115" s="40"/>
      <c r="S115" s="40"/>
      <c r="T115" s="40"/>
      <c r="U115" s="40"/>
    </row>
    <row r="116" customFormat="false" ht="12.75" hidden="false" customHeight="false" outlineLevel="0" collapsed="false">
      <c r="A116" s="75" t="s">
        <v>1472</v>
      </c>
      <c r="B116" s="41" t="s">
        <v>1473</v>
      </c>
      <c r="C116" s="59" t="n">
        <v>6220</v>
      </c>
      <c r="D116" s="41" t="s">
        <v>1474</v>
      </c>
      <c r="E116" s="40" t="s">
        <v>1126</v>
      </c>
      <c r="G116" s="40" t="n">
        <v>2001</v>
      </c>
      <c r="H116" s="40" t="n">
        <v>100</v>
      </c>
      <c r="I116" s="77" t="s">
        <v>1475</v>
      </c>
      <c r="J116" s="77"/>
      <c r="L116" s="56" t="n">
        <f aca="false">C116/3.281</f>
        <v>1895.76348674185</v>
      </c>
      <c r="N116" s="40" t="s">
        <v>1134</v>
      </c>
      <c r="P116" s="52" t="n">
        <v>2002</v>
      </c>
      <c r="Q116" s="40"/>
      <c r="R116" s="40"/>
      <c r="S116" s="40"/>
      <c r="T116" s="40"/>
      <c r="U116" s="40"/>
      <c r="V116" s="40" t="n">
        <v>50</v>
      </c>
    </row>
    <row r="117" customFormat="false" ht="12.75" hidden="false" customHeight="false" outlineLevel="0" collapsed="false">
      <c r="A117" s="72" t="s">
        <v>1472</v>
      </c>
      <c r="B117" s="0" t="s">
        <v>1476</v>
      </c>
      <c r="C117" s="39" t="n">
        <v>1930</v>
      </c>
      <c r="D117" s="0" t="s">
        <v>1270</v>
      </c>
      <c r="E117" s="40" t="s">
        <v>1117</v>
      </c>
      <c r="F117" s="40" t="n">
        <v>1988</v>
      </c>
      <c r="G117" s="40" t="n">
        <v>1997</v>
      </c>
      <c r="H117" s="57" t="s">
        <v>1477</v>
      </c>
      <c r="I117" s="0" t="s">
        <v>1478</v>
      </c>
      <c r="K117" s="40" t="s">
        <v>1330</v>
      </c>
      <c r="L117" s="53" t="n">
        <f aca="false">C117/3.281</f>
        <v>588.235294117647</v>
      </c>
      <c r="M117" s="51" t="s">
        <v>1479</v>
      </c>
      <c r="N117" s="40" t="s">
        <v>1134</v>
      </c>
      <c r="O117" s="45" t="s">
        <v>1106</v>
      </c>
      <c r="P117" s="78" t="n">
        <v>35490</v>
      </c>
      <c r="Q117" s="40"/>
      <c r="R117" s="40" t="n">
        <v>20</v>
      </c>
      <c r="S117" s="40"/>
      <c r="T117" s="40" t="n">
        <v>20</v>
      </c>
      <c r="U117" s="40"/>
    </row>
    <row r="118" customFormat="false" ht="12.75" hidden="false" customHeight="false" outlineLevel="0" collapsed="false">
      <c r="A118" s="41" t="s">
        <v>1480</v>
      </c>
      <c r="B118" s="41" t="s">
        <v>1481</v>
      </c>
      <c r="C118" s="59" t="n">
        <v>3535</v>
      </c>
      <c r="D118" s="41" t="s">
        <v>1145</v>
      </c>
      <c r="E118" s="40" t="s">
        <v>1126</v>
      </c>
      <c r="F118" s="40" t="n">
        <v>1997</v>
      </c>
      <c r="H118" s="40" t="n">
        <v>50</v>
      </c>
      <c r="I118" s="40"/>
      <c r="J118" s="40"/>
      <c r="L118" s="40"/>
      <c r="M118" s="40"/>
      <c r="N118" s="40"/>
      <c r="O118" s="40"/>
      <c r="Q118" s="40"/>
      <c r="R118" s="40"/>
      <c r="S118" s="40"/>
      <c r="T118" s="40"/>
      <c r="U118" s="40"/>
    </row>
    <row r="119" customFormat="false" ht="12.75" hidden="false" customHeight="false" outlineLevel="0" collapsed="false">
      <c r="A119" s="0" t="s">
        <v>1482</v>
      </c>
      <c r="B119" s="41" t="s">
        <v>1483</v>
      </c>
      <c r="C119" s="39" t="n">
        <v>3414</v>
      </c>
      <c r="D119" s="0" t="s">
        <v>1131</v>
      </c>
      <c r="E119" s="40" t="s">
        <v>1126</v>
      </c>
      <c r="G119" s="40" t="n">
        <v>2001</v>
      </c>
      <c r="K119" s="40" t="s">
        <v>1484</v>
      </c>
      <c r="L119" s="56" t="n">
        <f aca="false">C119/3.281</f>
        <v>1040.53642182262</v>
      </c>
      <c r="M119" s="41"/>
      <c r="N119" s="40" t="s">
        <v>1134</v>
      </c>
      <c r="O119" s="45"/>
      <c r="P119" s="52" t="n">
        <v>1999</v>
      </c>
      <c r="Q119" s="40"/>
      <c r="R119" s="40"/>
      <c r="S119" s="40"/>
      <c r="T119" s="40" t="n">
        <v>25</v>
      </c>
      <c r="U119" s="40"/>
    </row>
    <row r="120" customFormat="false" ht="12.75" hidden="false" customHeight="false" outlineLevel="0" collapsed="false">
      <c r="A120" s="0" t="s">
        <v>1485</v>
      </c>
      <c r="B120" s="0" t="s">
        <v>1486</v>
      </c>
      <c r="C120" s="39" t="n">
        <v>2000</v>
      </c>
      <c r="D120" s="0" t="s">
        <v>529</v>
      </c>
      <c r="L120" s="50" t="n">
        <f aca="false">C120/3.2818</f>
        <v>609.421658845755</v>
      </c>
      <c r="W120" s="41" t="s">
        <v>1346</v>
      </c>
    </row>
    <row r="121" customFormat="false" ht="12.75" hidden="false" customHeight="false" outlineLevel="0" collapsed="false">
      <c r="A121" s="0" t="s">
        <v>1487</v>
      </c>
      <c r="B121" s="0" t="s">
        <v>1343</v>
      </c>
      <c r="L121" s="50" t="n">
        <f aca="false">C121/3.2818</f>
        <v>0</v>
      </c>
    </row>
    <row r="122" customFormat="false" ht="12.75" hidden="false" customHeight="false" outlineLevel="0" collapsed="false">
      <c r="A122" s="0" t="s">
        <v>1488</v>
      </c>
      <c r="B122" s="0" t="s">
        <v>1489</v>
      </c>
      <c r="C122" s="39" t="n">
        <v>750</v>
      </c>
      <c r="D122" s="0" t="s">
        <v>1131</v>
      </c>
      <c r="L122" s="50" t="n">
        <f aca="false">C122/3.2818</f>
        <v>228.533122067158</v>
      </c>
    </row>
    <row r="123" customFormat="false" ht="12.75" hidden="false" customHeight="false" outlineLevel="0" collapsed="false">
      <c r="A123" s="0" t="s">
        <v>1490</v>
      </c>
      <c r="B123" s="0" t="s">
        <v>1491</v>
      </c>
      <c r="C123" s="39" t="n">
        <v>1185</v>
      </c>
      <c r="D123" s="0" t="s">
        <v>1492</v>
      </c>
      <c r="F123" s="40" t="n">
        <v>1996</v>
      </c>
      <c r="G123" s="40" t="n">
        <v>1998</v>
      </c>
      <c r="H123" s="40" t="n">
        <v>10</v>
      </c>
      <c r="I123" s="0" t="s">
        <v>1493</v>
      </c>
      <c r="K123" s="40" t="s">
        <v>1141</v>
      </c>
      <c r="L123" s="58" t="n">
        <f aca="false">C123/3.281</f>
        <v>361.170374885706</v>
      </c>
      <c r="M123" s="61"/>
      <c r="N123" s="40" t="s">
        <v>1134</v>
      </c>
      <c r="O123" s="45" t="s">
        <v>1106</v>
      </c>
      <c r="P123" s="73" t="n">
        <v>1997</v>
      </c>
      <c r="Q123" s="69" t="n">
        <v>5</v>
      </c>
      <c r="R123" s="40"/>
      <c r="S123" s="40"/>
      <c r="T123" s="40"/>
      <c r="U123" s="40"/>
      <c r="W123" s="41" t="s">
        <v>1494</v>
      </c>
    </row>
    <row r="124" customFormat="false" ht="12.75" hidden="false" customHeight="false" outlineLevel="0" collapsed="false">
      <c r="A124" s="0" t="s">
        <v>1495</v>
      </c>
      <c r="B124" s="0" t="s">
        <v>1496</v>
      </c>
      <c r="D124" s="0" t="s">
        <v>1497</v>
      </c>
      <c r="L124" s="50" t="n">
        <f aca="false">C124/3.2818</f>
        <v>0</v>
      </c>
    </row>
    <row r="125" customFormat="false" ht="12.75" hidden="false" customHeight="false" outlineLevel="0" collapsed="false">
      <c r="A125" s="0" t="s">
        <v>1498</v>
      </c>
      <c r="B125" s="0" t="s">
        <v>1499</v>
      </c>
      <c r="C125" s="39" t="n">
        <v>1450</v>
      </c>
      <c r="D125" s="41" t="s">
        <v>1165</v>
      </c>
      <c r="E125" s="40" t="s">
        <v>1126</v>
      </c>
      <c r="F125" s="40" t="n">
        <v>1996</v>
      </c>
      <c r="G125" s="40" t="n">
        <v>1998</v>
      </c>
      <c r="I125" s="0" t="s">
        <v>1500</v>
      </c>
      <c r="K125" s="40" t="s">
        <v>1141</v>
      </c>
      <c r="L125" s="53" t="n">
        <f aca="false">C125/3.281</f>
        <v>441.93843340445</v>
      </c>
      <c r="M125" s="0" t="s">
        <v>1170</v>
      </c>
      <c r="N125" s="40" t="s">
        <v>1134</v>
      </c>
      <c r="P125" s="52" t="n">
        <v>1998</v>
      </c>
      <c r="Q125" s="40"/>
      <c r="R125" s="40"/>
      <c r="S125" s="40" t="n">
        <v>50</v>
      </c>
      <c r="T125" s="40" t="n">
        <v>102</v>
      </c>
      <c r="U125" s="40"/>
    </row>
    <row r="126" customFormat="false" ht="12.75" hidden="false" customHeight="false" outlineLevel="0" collapsed="false">
      <c r="A126" s="0" t="s">
        <v>1501</v>
      </c>
      <c r="B126" s="0" t="s">
        <v>1502</v>
      </c>
      <c r="C126" s="39" t="n">
        <v>1754</v>
      </c>
      <c r="D126" s="0" t="s">
        <v>1503</v>
      </c>
      <c r="E126" s="40" t="s">
        <v>1126</v>
      </c>
      <c r="F126" s="40" t="n">
        <v>1995</v>
      </c>
      <c r="G126" s="40" t="n">
        <v>1999</v>
      </c>
      <c r="H126" s="40" t="s">
        <v>1504</v>
      </c>
      <c r="J126" s="0" t="s">
        <v>1505</v>
      </c>
      <c r="K126" s="40" t="s">
        <v>1169</v>
      </c>
      <c r="L126" s="53" t="n">
        <f aca="false">C126/3.281</f>
        <v>534.593111856141</v>
      </c>
      <c r="M126" s="51" t="s">
        <v>1257</v>
      </c>
      <c r="N126" s="40" t="s">
        <v>1134</v>
      </c>
      <c r="O126" s="51"/>
      <c r="P126" s="60" t="n">
        <v>1999</v>
      </c>
      <c r="Q126" s="40"/>
      <c r="R126" s="40"/>
      <c r="S126" s="40"/>
      <c r="T126" s="40" t="n">
        <v>100</v>
      </c>
      <c r="U126" s="40"/>
      <c r="W126" s="41" t="s">
        <v>1506</v>
      </c>
    </row>
    <row r="127" customFormat="false" ht="12.75" hidden="false" customHeight="false" outlineLevel="0" collapsed="false">
      <c r="A127" s="0" t="s">
        <v>1507</v>
      </c>
      <c r="B127" s="0" t="s">
        <v>1508</v>
      </c>
      <c r="D127" s="0" t="s">
        <v>1398</v>
      </c>
      <c r="L127" s="50" t="n">
        <f aca="false">C127/3.2818</f>
        <v>0</v>
      </c>
      <c r="M127" s="51"/>
      <c r="N127" s="40"/>
      <c r="O127" s="45"/>
      <c r="P127" s="73"/>
      <c r="Q127" s="40"/>
      <c r="R127" s="40"/>
      <c r="S127" s="40"/>
      <c r="T127" s="40"/>
      <c r="U127" s="40"/>
    </row>
    <row r="128" customFormat="false" ht="12.75" hidden="false" customHeight="false" outlineLevel="0" collapsed="false">
      <c r="A128" s="0" t="s">
        <v>1509</v>
      </c>
      <c r="B128" s="0" t="s">
        <v>1510</v>
      </c>
      <c r="C128" s="39" t="n">
        <v>674</v>
      </c>
      <c r="D128" s="0" t="s">
        <v>1398</v>
      </c>
      <c r="L128" s="58" t="n">
        <f aca="false">C128/3.281</f>
        <v>205.425175251448</v>
      </c>
      <c r="M128" s="51" t="s">
        <v>1257</v>
      </c>
      <c r="N128" s="40" t="s">
        <v>1121</v>
      </c>
      <c r="O128" s="45" t="s">
        <v>1106</v>
      </c>
      <c r="P128" s="73" t="n">
        <v>1995</v>
      </c>
      <c r="Q128" s="40" t="n">
        <v>65</v>
      </c>
      <c r="R128" s="40"/>
      <c r="S128" s="40"/>
      <c r="T128" s="40"/>
      <c r="U128" s="40"/>
    </row>
    <row r="129" customFormat="false" ht="12.75" hidden="false" customHeight="false" outlineLevel="0" collapsed="false">
      <c r="A129" s="0" t="s">
        <v>1511</v>
      </c>
      <c r="B129" s="0" t="s">
        <v>1512</v>
      </c>
      <c r="L129" s="50" t="n">
        <f aca="false">C129/3.2818</f>
        <v>0</v>
      </c>
    </row>
    <row r="130" customFormat="false" ht="12.75" hidden="false" customHeight="false" outlineLevel="0" collapsed="false">
      <c r="A130" s="75" t="s">
        <v>1513</v>
      </c>
      <c r="B130" s="41" t="s">
        <v>1514</v>
      </c>
      <c r="C130" s="59" t="n">
        <v>2828</v>
      </c>
      <c r="D130" s="41" t="s">
        <v>1287</v>
      </c>
      <c r="E130" s="40" t="s">
        <v>1126</v>
      </c>
      <c r="G130" s="40" t="n">
        <v>1999</v>
      </c>
      <c r="H130" s="40" t="s">
        <v>1515</v>
      </c>
      <c r="I130" s="40"/>
      <c r="J130" s="40"/>
      <c r="K130" s="40" t="s">
        <v>1141</v>
      </c>
      <c r="L130" s="40"/>
      <c r="M130" s="40"/>
      <c r="N130" s="40"/>
      <c r="O130" s="40"/>
      <c r="Q130" s="40"/>
      <c r="R130" s="40"/>
      <c r="S130" s="40"/>
      <c r="T130" s="40"/>
      <c r="U130" s="40"/>
    </row>
    <row r="131" customFormat="false" ht="12.75" hidden="false" customHeight="false" outlineLevel="0" collapsed="false">
      <c r="A131" s="0" t="s">
        <v>1513</v>
      </c>
      <c r="B131" s="0" t="s">
        <v>1516</v>
      </c>
      <c r="L131" s="50" t="n">
        <f aca="false">C131/3.2818</f>
        <v>0</v>
      </c>
    </row>
    <row r="132" customFormat="false" ht="12.75" hidden="false" customHeight="false" outlineLevel="0" collapsed="false">
      <c r="A132" s="71" t="s">
        <v>1517</v>
      </c>
      <c r="B132" s="41" t="s">
        <v>1518</v>
      </c>
      <c r="C132" s="39" t="n">
        <v>1483</v>
      </c>
      <c r="D132" s="41" t="s">
        <v>1131</v>
      </c>
      <c r="E132" s="40" t="s">
        <v>1117</v>
      </c>
      <c r="F132" s="40" t="n">
        <v>1985</v>
      </c>
      <c r="G132" s="40" t="n">
        <v>1994</v>
      </c>
      <c r="H132" s="57" t="s">
        <v>1519</v>
      </c>
      <c r="K132" s="40" t="s">
        <v>1119</v>
      </c>
      <c r="L132" s="53" t="n">
        <f aca="false">C132/3.281</f>
        <v>451.996342578482</v>
      </c>
      <c r="M132" s="41" t="s">
        <v>1120</v>
      </c>
      <c r="N132" s="40" t="s">
        <v>1134</v>
      </c>
      <c r="O132" s="45" t="s">
        <v>1106</v>
      </c>
      <c r="P132" s="54" t="n">
        <v>34912</v>
      </c>
      <c r="Q132" s="40" t="n">
        <v>2</v>
      </c>
      <c r="R132" s="40" t="n">
        <v>1</v>
      </c>
      <c r="S132" s="40" t="n">
        <v>60</v>
      </c>
      <c r="T132" s="40"/>
      <c r="U132" s="40"/>
      <c r="W132" s="41" t="s">
        <v>1520</v>
      </c>
    </row>
    <row r="133" customFormat="false" ht="12.75" hidden="false" customHeight="false" outlineLevel="0" collapsed="false">
      <c r="A133" s="71" t="s">
        <v>1521</v>
      </c>
      <c r="B133" s="41" t="s">
        <v>1522</v>
      </c>
      <c r="C133" s="39" t="n">
        <v>1865</v>
      </c>
      <c r="D133" s="0" t="s">
        <v>1131</v>
      </c>
      <c r="E133" s="40" t="s">
        <v>1117</v>
      </c>
      <c r="F133" s="40" t="n">
        <v>1985</v>
      </c>
      <c r="G133" s="40" t="n">
        <v>1996</v>
      </c>
      <c r="H133" s="57" t="s">
        <v>1519</v>
      </c>
      <c r="K133" s="40" t="s">
        <v>1141</v>
      </c>
      <c r="L133" s="53" t="n">
        <f aca="false">C133/3.281</f>
        <v>568.424260896068</v>
      </c>
      <c r="M133" s="0" t="s">
        <v>1257</v>
      </c>
      <c r="N133" s="40" t="s">
        <v>1134</v>
      </c>
      <c r="O133" s="45" t="s">
        <v>1106</v>
      </c>
      <c r="P133" s="54" t="n">
        <v>35247</v>
      </c>
      <c r="Q133" s="40" t="n">
        <v>7</v>
      </c>
      <c r="R133" s="40" t="n">
        <v>7</v>
      </c>
      <c r="S133" s="40"/>
      <c r="T133" s="40"/>
      <c r="U133" s="40"/>
      <c r="W133" s="41" t="s">
        <v>246</v>
      </c>
    </row>
    <row r="134" customFormat="false" ht="12.75" hidden="false" customHeight="false" outlineLevel="0" collapsed="false">
      <c r="A134" s="0" t="s">
        <v>1523</v>
      </c>
      <c r="B134" s="41" t="s">
        <v>1524</v>
      </c>
      <c r="C134" s="39" t="n">
        <v>2068</v>
      </c>
      <c r="D134" s="0" t="s">
        <v>461</v>
      </c>
      <c r="E134" s="40" t="s">
        <v>1117</v>
      </c>
      <c r="F134" s="40" t="n">
        <v>1985</v>
      </c>
      <c r="G134" s="40" t="n">
        <v>1996</v>
      </c>
      <c r="H134" s="57" t="s">
        <v>1525</v>
      </c>
      <c r="I134" s="0" t="s">
        <v>1526</v>
      </c>
      <c r="J134" s="0" t="s">
        <v>1527</v>
      </c>
      <c r="K134" s="40" t="s">
        <v>1141</v>
      </c>
      <c r="L134" s="53" t="n">
        <f aca="false">C134/3.281</f>
        <v>630.295641572691</v>
      </c>
      <c r="M134" s="66" t="s">
        <v>246</v>
      </c>
      <c r="N134" s="40" t="s">
        <v>1134</v>
      </c>
      <c r="O134" s="45" t="s">
        <v>1106</v>
      </c>
      <c r="P134" s="68" t="n">
        <v>35065</v>
      </c>
      <c r="Q134" s="40" t="n">
        <v>105</v>
      </c>
      <c r="R134" s="40" t="n">
        <v>-39</v>
      </c>
      <c r="S134" s="40" t="n">
        <v>97</v>
      </c>
      <c r="T134" s="40"/>
      <c r="U134" s="40"/>
      <c r="W134" s="41" t="s">
        <v>1528</v>
      </c>
    </row>
    <row r="135" customFormat="false" ht="12.75" hidden="false" customHeight="false" outlineLevel="0" collapsed="false">
      <c r="A135" s="0" t="s">
        <v>1529</v>
      </c>
      <c r="B135" s="0" t="s">
        <v>1530</v>
      </c>
      <c r="C135" s="39" t="n">
        <v>4489</v>
      </c>
      <c r="D135" s="41" t="s">
        <v>1131</v>
      </c>
      <c r="L135" s="56" t="n">
        <f aca="false">C135/3.281</f>
        <v>1368.18043279488</v>
      </c>
      <c r="N135" s="40" t="s">
        <v>1134</v>
      </c>
      <c r="O135" s="45"/>
      <c r="P135" s="52" t="n">
        <v>2003</v>
      </c>
      <c r="Q135" s="40"/>
      <c r="R135" s="74"/>
      <c r="S135" s="40"/>
      <c r="T135" s="40"/>
      <c r="U135" s="40"/>
      <c r="V135" s="40" t="n">
        <v>25</v>
      </c>
    </row>
    <row r="136" customFormat="false" ht="12.75" hidden="false" customHeight="false" outlineLevel="0" collapsed="false">
      <c r="A136" s="41" t="s">
        <v>1531</v>
      </c>
      <c r="B136" s="41" t="s">
        <v>1532</v>
      </c>
      <c r="C136" s="59" t="n">
        <v>1000</v>
      </c>
      <c r="D136" s="41" t="s">
        <v>1256</v>
      </c>
      <c r="E136" s="40" t="s">
        <v>1126</v>
      </c>
      <c r="F136" s="40" t="n">
        <v>1998</v>
      </c>
      <c r="H136" s="40"/>
      <c r="I136" s="40"/>
      <c r="J136" s="40"/>
      <c r="L136" s="40"/>
      <c r="M136" s="40"/>
      <c r="N136" s="40"/>
      <c r="O136" s="40"/>
      <c r="Q136" s="40"/>
      <c r="R136" s="40"/>
      <c r="S136" s="40"/>
      <c r="T136" s="40"/>
      <c r="U136" s="40"/>
    </row>
    <row r="137" customFormat="false" ht="12.75" hidden="false" customHeight="false" outlineLevel="0" collapsed="false">
      <c r="A137" s="0" t="s">
        <v>1533</v>
      </c>
      <c r="B137" s="0" t="s">
        <v>1534</v>
      </c>
      <c r="L137" s="50" t="n">
        <f aca="false">C137/3.2818</f>
        <v>0</v>
      </c>
    </row>
    <row r="138" customFormat="false" ht="12.75" hidden="false" customHeight="false" outlineLevel="0" collapsed="false">
      <c r="A138" s="0" t="s">
        <v>1535</v>
      </c>
      <c r="B138" s="0" t="s">
        <v>1536</v>
      </c>
      <c r="C138" s="39" t="n">
        <v>3255</v>
      </c>
      <c r="D138" s="0" t="s">
        <v>461</v>
      </c>
      <c r="E138" s="40" t="s">
        <v>1117</v>
      </c>
      <c r="F138" s="40" t="n">
        <v>1989</v>
      </c>
      <c r="G138" s="40" t="n">
        <v>1997</v>
      </c>
      <c r="H138" s="57" t="s">
        <v>1537</v>
      </c>
      <c r="I138" s="0" t="s">
        <v>1538</v>
      </c>
      <c r="K138" s="40" t="s">
        <v>1159</v>
      </c>
      <c r="L138" s="56" t="n">
        <f aca="false">C138/3.281</f>
        <v>992.075586711369</v>
      </c>
      <c r="M138" s="51" t="s">
        <v>1257</v>
      </c>
      <c r="N138" s="40" t="s">
        <v>1134</v>
      </c>
      <c r="O138" s="45" t="s">
        <v>1106</v>
      </c>
      <c r="P138" s="68" t="n">
        <v>35674</v>
      </c>
      <c r="Q138" s="40"/>
      <c r="R138" s="40" t="n">
        <v>56</v>
      </c>
      <c r="S138" s="40" t="n">
        <v>140</v>
      </c>
      <c r="T138" s="40"/>
      <c r="U138" s="40"/>
    </row>
    <row r="139" customFormat="false" ht="12.75" hidden="false" customHeight="false" outlineLevel="0" collapsed="false">
      <c r="A139" s="0" t="s">
        <v>1539</v>
      </c>
      <c r="B139" s="0" t="s">
        <v>1540</v>
      </c>
      <c r="C139" s="39" t="n">
        <v>1019</v>
      </c>
      <c r="D139" s="0" t="s">
        <v>1178</v>
      </c>
      <c r="E139" s="0" t="s">
        <v>1541</v>
      </c>
      <c r="F139" s="40" t="n">
        <v>1997</v>
      </c>
      <c r="L139" s="58" t="n">
        <f aca="false">C139/3.281</f>
        <v>310.576043889058</v>
      </c>
      <c r="N139" s="40" t="s">
        <v>1134</v>
      </c>
      <c r="P139" s="52" t="n">
        <v>2000</v>
      </c>
      <c r="Q139" s="40"/>
      <c r="R139" s="40"/>
      <c r="S139" s="40"/>
      <c r="T139" s="40"/>
      <c r="U139" s="73" t="n">
        <v>15</v>
      </c>
    </row>
    <row r="140" customFormat="false" ht="12.75" hidden="false" customHeight="false" outlineLevel="0" collapsed="false">
      <c r="A140" s="0" t="s">
        <v>1542</v>
      </c>
      <c r="B140" s="41" t="s">
        <v>1543</v>
      </c>
      <c r="C140" s="39" t="n">
        <v>1621</v>
      </c>
      <c r="D140" s="0" t="s">
        <v>461</v>
      </c>
      <c r="E140" s="40" t="s">
        <v>1117</v>
      </c>
      <c r="F140" s="40" t="n">
        <v>1994</v>
      </c>
      <c r="G140" s="40" t="n">
        <v>1996</v>
      </c>
      <c r="H140" s="57" t="s">
        <v>1544</v>
      </c>
      <c r="I140" s="0" t="s">
        <v>1545</v>
      </c>
      <c r="K140" s="40" t="s">
        <v>1141</v>
      </c>
      <c r="L140" s="53" t="n">
        <f aca="false">C140/3.281</f>
        <v>494.056690033526</v>
      </c>
      <c r="M140" s="0" t="s">
        <v>1204</v>
      </c>
      <c r="N140" s="40" t="s">
        <v>1134</v>
      </c>
      <c r="O140" s="45" t="s">
        <v>1106</v>
      </c>
      <c r="P140" s="54" t="n">
        <v>35065</v>
      </c>
      <c r="Q140" s="40" t="n">
        <v>7</v>
      </c>
      <c r="R140" s="40" t="n">
        <v>-6</v>
      </c>
      <c r="S140" s="40"/>
      <c r="T140" s="40"/>
      <c r="U140" s="40"/>
    </row>
    <row r="141" customFormat="false" ht="12.75" hidden="false" customHeight="false" outlineLevel="0" collapsed="false">
      <c r="A141" s="0" t="s">
        <v>1546</v>
      </c>
      <c r="B141" s="0" t="s">
        <v>1547</v>
      </c>
      <c r="L141" s="50" t="n">
        <f aca="false">C141/3.2818</f>
        <v>0</v>
      </c>
    </row>
    <row r="142" customFormat="false" ht="12.75" hidden="false" customHeight="false" outlineLevel="0" collapsed="false">
      <c r="A142" s="0" t="s">
        <v>1548</v>
      </c>
      <c r="B142" s="0" t="s">
        <v>1549</v>
      </c>
      <c r="C142" s="39" t="n">
        <v>1130</v>
      </c>
      <c r="D142" s="0" t="s">
        <v>1550</v>
      </c>
      <c r="E142" s="40" t="s">
        <v>1126</v>
      </c>
      <c r="L142" s="53" t="n">
        <f aca="false">C142/3.281</f>
        <v>344.407192928985</v>
      </c>
      <c r="M142" s="0" t="s">
        <v>1170</v>
      </c>
      <c r="N142" s="40" t="s">
        <v>1134</v>
      </c>
      <c r="O142" s="45"/>
      <c r="P142" s="52" t="n">
        <v>1998</v>
      </c>
      <c r="Q142" s="40"/>
      <c r="R142" s="40"/>
      <c r="S142" s="40"/>
      <c r="T142" s="40"/>
      <c r="U142" s="40"/>
    </row>
    <row r="143" customFormat="false" ht="12.75" hidden="false" customHeight="false" outlineLevel="0" collapsed="false">
      <c r="A143" s="0" t="s">
        <v>1551</v>
      </c>
      <c r="B143" s="0" t="s">
        <v>1552</v>
      </c>
      <c r="L143" s="50" t="n">
        <f aca="false">C143/3.2818</f>
        <v>0</v>
      </c>
    </row>
    <row r="144" customFormat="false" ht="12.75" hidden="false" customHeight="false" outlineLevel="0" collapsed="false">
      <c r="A144" s="0" t="s">
        <v>1553</v>
      </c>
      <c r="B144" s="0" t="s">
        <v>1554</v>
      </c>
      <c r="L144" s="50" t="n">
        <f aca="false">C144/3.2818</f>
        <v>0</v>
      </c>
    </row>
    <row r="145" customFormat="false" ht="12.75" hidden="false" customHeight="false" outlineLevel="0" collapsed="false">
      <c r="A145" s="0" t="s">
        <v>1555</v>
      </c>
      <c r="B145" s="0" t="s">
        <v>1556</v>
      </c>
      <c r="C145" s="39" t="n">
        <v>1019</v>
      </c>
      <c r="D145" s="0" t="s">
        <v>1398</v>
      </c>
      <c r="E145" s="40" t="s">
        <v>1117</v>
      </c>
      <c r="F145" s="40" t="n">
        <v>1997</v>
      </c>
      <c r="G145" s="40" t="n">
        <v>1993</v>
      </c>
      <c r="H145" s="57" t="s">
        <v>1557</v>
      </c>
      <c r="K145" s="40" t="s">
        <v>1251</v>
      </c>
      <c r="L145" s="58" t="n">
        <f aca="false">C145/3.281</f>
        <v>310.576043889058</v>
      </c>
      <c r="M145" s="51" t="s">
        <v>385</v>
      </c>
      <c r="N145" s="40" t="s">
        <v>1134</v>
      </c>
      <c r="O145" s="45" t="s">
        <v>1106</v>
      </c>
      <c r="P145" s="68" t="n">
        <v>34182</v>
      </c>
      <c r="Q145" s="40" t="n">
        <v>3</v>
      </c>
      <c r="R145" s="40"/>
      <c r="S145" s="40"/>
      <c r="T145" s="40"/>
      <c r="U145" s="40"/>
    </row>
    <row r="146" customFormat="false" ht="12.75" hidden="false" customHeight="false" outlineLevel="0" collapsed="false">
      <c r="A146" s="0" t="s">
        <v>1558</v>
      </c>
      <c r="B146" s="0" t="s">
        <v>1559</v>
      </c>
      <c r="C146" s="39" t="n">
        <v>3153</v>
      </c>
      <c r="D146" s="0" t="s">
        <v>461</v>
      </c>
      <c r="E146" s="40" t="s">
        <v>1126</v>
      </c>
      <c r="F146" s="40" t="n">
        <v>1997</v>
      </c>
      <c r="G146" s="40" t="n">
        <v>2001</v>
      </c>
      <c r="H146" s="40" t="n">
        <v>50</v>
      </c>
      <c r="K146" s="40" t="s">
        <v>1141</v>
      </c>
      <c r="L146" s="56" t="n">
        <f aca="false">C146/3.281</f>
        <v>960.987503809814</v>
      </c>
      <c r="N146" s="40" t="s">
        <v>1134</v>
      </c>
      <c r="O146" s="45"/>
      <c r="P146" s="60" t="n">
        <v>2000</v>
      </c>
      <c r="Q146" s="40"/>
      <c r="R146" s="74"/>
      <c r="S146" s="40"/>
      <c r="T146" s="40"/>
      <c r="U146" s="40" t="n">
        <v>25</v>
      </c>
      <c r="W146" s="41" t="s">
        <v>1560</v>
      </c>
    </row>
    <row r="147" customFormat="false" ht="12.75" hidden="false" customHeight="false" outlineLevel="0" collapsed="false">
      <c r="A147" s="0" t="s">
        <v>1561</v>
      </c>
      <c r="B147" s="0" t="s">
        <v>1562</v>
      </c>
      <c r="C147" s="39" t="n">
        <v>1040</v>
      </c>
      <c r="D147" s="0" t="s">
        <v>1256</v>
      </c>
      <c r="E147" s="40" t="s">
        <v>1126</v>
      </c>
      <c r="F147" s="40" t="n">
        <v>1994</v>
      </c>
      <c r="G147" s="40" t="n">
        <v>1995</v>
      </c>
      <c r="H147" s="40" t="n">
        <v>8</v>
      </c>
      <c r="J147" s="0" t="s">
        <v>1563</v>
      </c>
      <c r="K147" s="40" t="s">
        <v>1141</v>
      </c>
      <c r="L147" s="58" t="n">
        <f aca="false">C147/3.281</f>
        <v>316.976531545261</v>
      </c>
      <c r="M147" s="0" t="s">
        <v>1252</v>
      </c>
      <c r="N147" s="40" t="s">
        <v>1134</v>
      </c>
      <c r="O147" s="45" t="s">
        <v>1106</v>
      </c>
      <c r="P147" s="54" t="n">
        <v>35004</v>
      </c>
      <c r="Q147" s="40" t="n">
        <v>60</v>
      </c>
      <c r="R147" s="40" t="n">
        <v>-25</v>
      </c>
      <c r="S147" s="40"/>
      <c r="T147" s="40"/>
      <c r="U147" s="40"/>
      <c r="W147" s="41" t="s">
        <v>1564</v>
      </c>
    </row>
    <row r="148" customFormat="false" ht="12.75" hidden="false" customHeight="false" outlineLevel="0" collapsed="false">
      <c r="A148" s="0" t="s">
        <v>1565</v>
      </c>
      <c r="B148" s="0" t="s">
        <v>1566</v>
      </c>
      <c r="L148" s="50" t="n">
        <f aca="false">C148/3.2818</f>
        <v>0</v>
      </c>
    </row>
    <row r="149" customFormat="false" ht="12.75" hidden="false" customHeight="false" outlineLevel="0" collapsed="false">
      <c r="A149" s="0" t="s">
        <v>1567</v>
      </c>
      <c r="B149" s="0" t="s">
        <v>1568</v>
      </c>
      <c r="L149" s="50" t="n">
        <f aca="false">C149/3.2818</f>
        <v>0</v>
      </c>
    </row>
    <row r="150" customFormat="false" ht="12.75" hidden="false" customHeight="false" outlineLevel="0" collapsed="false">
      <c r="A150" s="0" t="s">
        <v>1212</v>
      </c>
      <c r="B150" s="0" t="s">
        <v>1569</v>
      </c>
      <c r="L150" s="50" t="n">
        <f aca="false">C150/3.2818</f>
        <v>0</v>
      </c>
      <c r="M150" s="0" t="s">
        <v>32</v>
      </c>
      <c r="N150" s="40"/>
      <c r="O150" s="45" t="s">
        <v>1106</v>
      </c>
      <c r="P150" s="54" t="n">
        <v>36008</v>
      </c>
      <c r="Q150" s="40"/>
      <c r="R150" s="40"/>
      <c r="S150" s="40" t="n">
        <v>180</v>
      </c>
      <c r="T150" s="40"/>
      <c r="U150" s="40"/>
    </row>
    <row r="151" customFormat="false" ht="12.75" hidden="false" customHeight="false" outlineLevel="0" collapsed="false">
      <c r="A151" s="0" t="s">
        <v>1570</v>
      </c>
      <c r="B151" s="0" t="s">
        <v>1571</v>
      </c>
      <c r="D151" s="0" t="s">
        <v>1398</v>
      </c>
      <c r="L151" s="50" t="n">
        <f aca="false">C151/3.2818</f>
        <v>0</v>
      </c>
    </row>
    <row r="152" customFormat="false" ht="12.75" hidden="false" customHeight="false" outlineLevel="0" collapsed="false">
      <c r="A152" s="41" t="s">
        <v>1572</v>
      </c>
      <c r="B152" s="41" t="s">
        <v>1573</v>
      </c>
      <c r="C152" s="59" t="n">
        <v>1047</v>
      </c>
      <c r="D152" s="41"/>
      <c r="E152" s="40" t="s">
        <v>1126</v>
      </c>
      <c r="F152" s="40" t="n">
        <v>1998</v>
      </c>
      <c r="G152" s="40" t="n">
        <v>2000</v>
      </c>
      <c r="H152" s="40"/>
      <c r="I152" s="40"/>
      <c r="J152" s="40"/>
      <c r="L152" s="40"/>
      <c r="M152" s="40"/>
      <c r="N152" s="40"/>
      <c r="O152" s="40"/>
      <c r="Q152" s="40"/>
      <c r="R152" s="40"/>
      <c r="S152" s="40"/>
      <c r="T152" s="40"/>
      <c r="U152" s="40"/>
    </row>
    <row r="153" customFormat="false" ht="12.75" hidden="false" customHeight="false" outlineLevel="0" collapsed="false">
      <c r="A153" s="0" t="s">
        <v>1574</v>
      </c>
      <c r="B153" s="0" t="s">
        <v>1575</v>
      </c>
      <c r="C153" s="39" t="n">
        <v>978</v>
      </c>
      <c r="D153" s="0" t="s">
        <v>1576</v>
      </c>
      <c r="K153" s="40" t="s">
        <v>1141</v>
      </c>
      <c r="L153" s="58" t="n">
        <f aca="false">C153/3.281</f>
        <v>298.079853703139</v>
      </c>
      <c r="M153" s="51" t="s">
        <v>1577</v>
      </c>
      <c r="N153" s="40" t="s">
        <v>1134</v>
      </c>
      <c r="O153" s="45" t="s">
        <v>1106</v>
      </c>
      <c r="P153" s="68" t="n">
        <v>35247</v>
      </c>
      <c r="Q153" s="40" t="n">
        <v>6</v>
      </c>
      <c r="R153" s="40"/>
      <c r="S153" s="40"/>
      <c r="T153" s="40"/>
      <c r="U153" s="40"/>
    </row>
    <row r="154" customFormat="false" ht="12.75" hidden="false" customHeight="false" outlineLevel="0" collapsed="false">
      <c r="A154" s="0" t="s">
        <v>1578</v>
      </c>
      <c r="B154" s="0" t="s">
        <v>1579</v>
      </c>
      <c r="D154" s="0" t="s">
        <v>461</v>
      </c>
      <c r="L154" s="50" t="n">
        <f aca="false">C154/3.2818</f>
        <v>0</v>
      </c>
    </row>
    <row r="155" customFormat="false" ht="12.75" hidden="false" customHeight="false" outlineLevel="0" collapsed="false">
      <c r="A155" s="0" t="s">
        <v>1580</v>
      </c>
      <c r="B155" s="0" t="s">
        <v>1496</v>
      </c>
      <c r="D155" s="0" t="s">
        <v>1581</v>
      </c>
      <c r="L155" s="50" t="n">
        <f aca="false">C155/3.2818</f>
        <v>0</v>
      </c>
    </row>
    <row r="156" customFormat="false" ht="12.75" hidden="false" customHeight="false" outlineLevel="0" collapsed="false">
      <c r="A156" s="0" t="s">
        <v>1582</v>
      </c>
      <c r="B156" s="41" t="s">
        <v>1583</v>
      </c>
      <c r="C156" s="39" t="n">
        <v>2045</v>
      </c>
      <c r="D156" s="0" t="s">
        <v>1584</v>
      </c>
      <c r="E156" s="0" t="s">
        <v>1585</v>
      </c>
      <c r="L156" s="53" t="n">
        <f aca="false">C156/3.281</f>
        <v>623.285583663517</v>
      </c>
      <c r="N156" s="40" t="s">
        <v>1134</v>
      </c>
      <c r="O156" s="45"/>
      <c r="P156" s="60" t="n">
        <v>2002</v>
      </c>
      <c r="Q156" s="40"/>
      <c r="R156" s="40"/>
      <c r="S156" s="40"/>
      <c r="T156" s="40"/>
      <c r="U156" s="40"/>
      <c r="V156" s="40" t="n">
        <v>25</v>
      </c>
      <c r="W156" s="41" t="s">
        <v>1586</v>
      </c>
    </row>
    <row r="157" customFormat="false" ht="12.75" hidden="false" customHeight="false" outlineLevel="0" collapsed="false">
      <c r="A157" s="0" t="s">
        <v>1587</v>
      </c>
      <c r="B157" s="0" t="s">
        <v>1588</v>
      </c>
      <c r="C157" s="39" t="n">
        <v>4000</v>
      </c>
      <c r="D157" s="0" t="s">
        <v>529</v>
      </c>
      <c r="E157" s="0" t="s">
        <v>1126</v>
      </c>
      <c r="L157" s="50" t="n">
        <f aca="false">C157/3.2818</f>
        <v>1218.84331769151</v>
      </c>
      <c r="W157" s="41" t="s">
        <v>1346</v>
      </c>
    </row>
    <row r="158" customFormat="false" ht="12.75" hidden="false" customHeight="false" outlineLevel="0" collapsed="false">
      <c r="A158" s="0" t="s">
        <v>1589</v>
      </c>
      <c r="B158" s="41" t="s">
        <v>1590</v>
      </c>
      <c r="C158" s="39" t="n">
        <v>1450</v>
      </c>
      <c r="D158" s="0" t="s">
        <v>1398</v>
      </c>
      <c r="E158" s="40" t="s">
        <v>1126</v>
      </c>
      <c r="F158" s="40" t="n">
        <v>1994</v>
      </c>
      <c r="G158" s="40" t="n">
        <v>1998</v>
      </c>
      <c r="K158" s="40" t="s">
        <v>1330</v>
      </c>
      <c r="L158" s="53"/>
      <c r="N158" s="40"/>
      <c r="O158" s="45"/>
      <c r="P158" s="60"/>
      <c r="Q158" s="40"/>
      <c r="R158" s="40"/>
      <c r="S158" s="40"/>
      <c r="T158" s="40"/>
      <c r="U158" s="40"/>
    </row>
    <row r="159" customFormat="false" ht="12.75" hidden="false" customHeight="false" outlineLevel="0" collapsed="false">
      <c r="A159" s="0" t="s">
        <v>1591</v>
      </c>
      <c r="B159" s="0" t="s">
        <v>1592</v>
      </c>
      <c r="C159" s="39" t="n">
        <v>1395</v>
      </c>
      <c r="D159" s="0" t="s">
        <v>461</v>
      </c>
      <c r="E159" s="40" t="s">
        <v>1117</v>
      </c>
      <c r="F159" s="40" t="n">
        <v>1984</v>
      </c>
      <c r="G159" s="40" t="n">
        <v>1994</v>
      </c>
      <c r="H159" s="57" t="s">
        <v>1593</v>
      </c>
      <c r="I159" s="0" t="s">
        <v>1445</v>
      </c>
      <c r="K159" s="40" t="s">
        <v>1141</v>
      </c>
      <c r="L159" s="53" t="n">
        <f aca="false">C159/3.281</f>
        <v>425.175251447729</v>
      </c>
      <c r="M159" s="51" t="s">
        <v>1594</v>
      </c>
      <c r="N159" s="40" t="s">
        <v>1134</v>
      </c>
      <c r="O159" s="45" t="s">
        <v>1106</v>
      </c>
      <c r="P159" s="68" t="n">
        <v>34335</v>
      </c>
      <c r="Q159" s="40" t="n">
        <v>25</v>
      </c>
      <c r="R159" s="40" t="n">
        <v>80</v>
      </c>
      <c r="S159" s="40" t="n">
        <v>50</v>
      </c>
      <c r="T159" s="40" t="n">
        <v>150</v>
      </c>
      <c r="U159" s="40"/>
    </row>
    <row r="160" customFormat="false" ht="12.75" hidden="false" customHeight="false" outlineLevel="0" collapsed="false">
      <c r="A160" s="41" t="s">
        <v>1595</v>
      </c>
      <c r="B160" s="41" t="s">
        <v>1596</v>
      </c>
      <c r="C160" s="59" t="n">
        <v>1770</v>
      </c>
      <c r="D160" s="41" t="s">
        <v>461</v>
      </c>
      <c r="E160" s="40" t="s">
        <v>1117</v>
      </c>
      <c r="F160" s="40" t="n">
        <v>1996</v>
      </c>
      <c r="G160" s="40" t="n">
        <v>1996</v>
      </c>
      <c r="H160" s="40" t="n">
        <v>120</v>
      </c>
      <c r="I160" s="41" t="s">
        <v>1597</v>
      </c>
      <c r="J160" s="41"/>
      <c r="K160" s="40" t="s">
        <v>1141</v>
      </c>
      <c r="L160" s="40"/>
      <c r="M160" s="40"/>
      <c r="N160" s="40"/>
      <c r="O160" s="40"/>
      <c r="Q160" s="40"/>
      <c r="R160" s="40"/>
      <c r="S160" s="40"/>
      <c r="T160" s="40"/>
      <c r="U160" s="40"/>
    </row>
    <row r="161" customFormat="false" ht="12.75" hidden="false" customHeight="false" outlineLevel="0" collapsed="false">
      <c r="A161" s="41" t="s">
        <v>1598</v>
      </c>
      <c r="B161" s="41" t="s">
        <v>1599</v>
      </c>
      <c r="C161" s="59" t="n">
        <v>314</v>
      </c>
      <c r="D161" s="41" t="s">
        <v>1600</v>
      </c>
      <c r="E161" s="40" t="s">
        <v>1601</v>
      </c>
      <c r="F161" s="40" t="n">
        <v>1998</v>
      </c>
      <c r="G161" s="40" t="n">
        <v>2000</v>
      </c>
      <c r="H161" s="40"/>
      <c r="I161" s="41"/>
      <c r="J161" s="41"/>
      <c r="L161" s="40"/>
      <c r="M161" s="40"/>
      <c r="N161" s="40"/>
      <c r="O161" s="40"/>
      <c r="Q161" s="40"/>
      <c r="R161" s="40"/>
      <c r="S161" s="40"/>
      <c r="T161" s="40"/>
      <c r="U161" s="40"/>
      <c r="W161" s="41" t="s">
        <v>1602</v>
      </c>
    </row>
    <row r="162" customFormat="false" ht="12.75" hidden="false" customHeight="false" outlineLevel="0" collapsed="false">
      <c r="A162" s="0" t="s">
        <v>1603</v>
      </c>
      <c r="B162" s="0" t="s">
        <v>1604</v>
      </c>
      <c r="D162" s="0" t="s">
        <v>1605</v>
      </c>
      <c r="H162" s="0" t="s">
        <v>1606</v>
      </c>
      <c r="I162" s="0" t="s">
        <v>1607</v>
      </c>
      <c r="L162" s="50" t="n">
        <f aca="false">C162/3.2818</f>
        <v>0</v>
      </c>
    </row>
    <row r="163" customFormat="false" ht="12.75" hidden="false" customHeight="false" outlineLevel="0" collapsed="false">
      <c r="A163" s="0" t="s">
        <v>1608</v>
      </c>
      <c r="B163" s="0" t="s">
        <v>1609</v>
      </c>
      <c r="D163" s="0" t="s">
        <v>1220</v>
      </c>
      <c r="E163" s="0" t="s">
        <v>1117</v>
      </c>
      <c r="G163" s="40" t="n">
        <v>1998</v>
      </c>
      <c r="I163" s="0" t="s">
        <v>1610</v>
      </c>
      <c r="L163" s="50" t="n">
        <f aca="false">C163/3.2818</f>
        <v>0</v>
      </c>
    </row>
    <row r="164" customFormat="false" ht="12.75" hidden="false" customHeight="false" outlineLevel="0" collapsed="false">
      <c r="A164" s="0" t="s">
        <v>1611</v>
      </c>
      <c r="B164" s="0" t="s">
        <v>1612</v>
      </c>
      <c r="C164" s="39" t="n">
        <v>1710</v>
      </c>
      <c r="D164" s="0" t="s">
        <v>1270</v>
      </c>
      <c r="E164" s="40" t="s">
        <v>1117</v>
      </c>
      <c r="G164" s="40" t="n">
        <v>1998</v>
      </c>
      <c r="H164" s="57" t="s">
        <v>1477</v>
      </c>
      <c r="K164" s="40" t="s">
        <v>1330</v>
      </c>
      <c r="L164" s="53" t="n">
        <f aca="false">C164/3.281</f>
        <v>521.182566290765</v>
      </c>
      <c r="M164" s="51" t="s">
        <v>1613</v>
      </c>
      <c r="N164" s="40" t="s">
        <v>1134</v>
      </c>
      <c r="O164" s="51"/>
      <c r="P164" s="69"/>
      <c r="Q164" s="40"/>
      <c r="R164" s="40"/>
      <c r="S164" s="40"/>
      <c r="T164" s="40"/>
      <c r="U164" s="40"/>
    </row>
    <row r="165" customFormat="false" ht="12.75" hidden="false" customHeight="false" outlineLevel="0" collapsed="false">
      <c r="A165" s="0" t="s">
        <v>1614</v>
      </c>
      <c r="B165" s="0" t="s">
        <v>1615</v>
      </c>
      <c r="C165" s="39" t="n">
        <v>718</v>
      </c>
      <c r="D165" s="0" t="s">
        <v>1256</v>
      </c>
      <c r="E165" s="0" t="s">
        <v>1616</v>
      </c>
      <c r="F165" s="40" t="n">
        <v>1988</v>
      </c>
      <c r="G165" s="40" t="n">
        <v>1990</v>
      </c>
      <c r="I165" s="0" t="s">
        <v>1617</v>
      </c>
      <c r="K165" s="40" t="s">
        <v>1618</v>
      </c>
      <c r="L165" s="65" t="n">
        <f aca="false">C165/3.281</f>
        <v>218.835720816824</v>
      </c>
      <c r="N165" s="40" t="s">
        <v>1134</v>
      </c>
      <c r="O165" s="45" t="s">
        <v>1106</v>
      </c>
      <c r="P165" s="73" t="n">
        <v>1992</v>
      </c>
      <c r="Q165" s="69" t="n">
        <v>75</v>
      </c>
      <c r="R165" s="40"/>
      <c r="S165" s="40"/>
      <c r="T165" s="40"/>
      <c r="U165" s="40"/>
    </row>
    <row r="166" customFormat="false" ht="12.75" hidden="false" customHeight="false" outlineLevel="0" collapsed="false">
      <c r="A166" s="0" t="s">
        <v>1619</v>
      </c>
      <c r="B166" s="0" t="s">
        <v>1620</v>
      </c>
      <c r="L166" s="50" t="n">
        <f aca="false">C166/3.2818</f>
        <v>0</v>
      </c>
    </row>
    <row r="167" customFormat="false" ht="12.75" hidden="false" customHeight="false" outlineLevel="0" collapsed="false">
      <c r="A167" s="41" t="s">
        <v>1621</v>
      </c>
      <c r="B167" s="41" t="s">
        <v>1622</v>
      </c>
      <c r="C167" s="59" t="n">
        <v>1465</v>
      </c>
      <c r="D167" s="41" t="s">
        <v>461</v>
      </c>
      <c r="E167" s="40" t="s">
        <v>1126</v>
      </c>
      <c r="G167" s="40" t="n">
        <v>2000</v>
      </c>
      <c r="H167" s="40"/>
      <c r="I167" s="40"/>
      <c r="J167" s="40"/>
      <c r="L167" s="40"/>
      <c r="M167" s="40"/>
      <c r="N167" s="40"/>
      <c r="O167" s="40"/>
      <c r="Q167" s="40"/>
      <c r="R167" s="40"/>
      <c r="S167" s="40"/>
      <c r="T167" s="40"/>
      <c r="U167" s="40"/>
    </row>
    <row r="168" customFormat="false" ht="12.75" hidden="false" customHeight="false" outlineLevel="0" collapsed="false">
      <c r="A168" s="0" t="s">
        <v>1623</v>
      </c>
      <c r="B168" s="0" t="s">
        <v>1343</v>
      </c>
      <c r="C168" s="39" t="n">
        <v>2721</v>
      </c>
      <c r="D168" s="0" t="s">
        <v>1131</v>
      </c>
      <c r="E168" s="0" t="s">
        <v>1117</v>
      </c>
      <c r="F168" s="40" t="n">
        <v>1994</v>
      </c>
      <c r="G168" s="40" t="n">
        <v>1997</v>
      </c>
      <c r="H168" s="40" t="n">
        <v>200</v>
      </c>
      <c r="I168" s="0" t="s">
        <v>1624</v>
      </c>
      <c r="J168" s="0" t="s">
        <v>1625</v>
      </c>
      <c r="K168" s="40" t="s">
        <v>1141</v>
      </c>
      <c r="L168" s="56" t="n">
        <f aca="false">C168/3.281</f>
        <v>829.320329167937</v>
      </c>
      <c r="M168" s="0" t="s">
        <v>1466</v>
      </c>
      <c r="N168" s="40" t="s">
        <v>1134</v>
      </c>
      <c r="O168" s="45" t="s">
        <v>1106</v>
      </c>
      <c r="P168" s="79" t="n">
        <v>35765</v>
      </c>
      <c r="Q168" s="40"/>
      <c r="R168" s="40" t="n">
        <v>5</v>
      </c>
      <c r="S168" s="40" t="n">
        <v>135</v>
      </c>
      <c r="T168" s="40"/>
      <c r="U168" s="40"/>
      <c r="W168" s="41" t="s">
        <v>1626</v>
      </c>
    </row>
    <row r="169" customFormat="false" ht="12.75" hidden="false" customHeight="false" outlineLevel="0" collapsed="false">
      <c r="A169" s="0" t="s">
        <v>1627</v>
      </c>
      <c r="B169" s="41" t="s">
        <v>1628</v>
      </c>
      <c r="C169" s="39" t="n">
        <v>4021</v>
      </c>
      <c r="D169" s="0" t="s">
        <v>461</v>
      </c>
      <c r="F169" s="40" t="n">
        <v>1991</v>
      </c>
      <c r="G169" s="40" t="n">
        <v>1999</v>
      </c>
      <c r="H169" s="57" t="s">
        <v>1629</v>
      </c>
      <c r="I169" s="0" t="s">
        <v>1630</v>
      </c>
      <c r="K169" s="40" t="s">
        <v>1159</v>
      </c>
      <c r="L169" s="56" t="n">
        <f aca="false">C169/3.281</f>
        <v>1225.54099359951</v>
      </c>
      <c r="M169" s="41" t="s">
        <v>1446</v>
      </c>
      <c r="N169" s="40" t="s">
        <v>1134</v>
      </c>
      <c r="O169" s="41"/>
      <c r="P169" s="60" t="n">
        <v>2000</v>
      </c>
      <c r="Q169" s="40"/>
      <c r="R169" s="40"/>
      <c r="S169" s="40"/>
      <c r="T169" s="40"/>
      <c r="U169" s="40" t="n">
        <v>80</v>
      </c>
      <c r="V169" s="40" t="n">
        <v>320</v>
      </c>
    </row>
    <row r="170" customFormat="false" ht="12.75" hidden="false" customHeight="false" outlineLevel="0" collapsed="false">
      <c r="A170" s="0" t="s">
        <v>1631</v>
      </c>
      <c r="B170" s="0" t="s">
        <v>1632</v>
      </c>
      <c r="L170" s="50" t="n">
        <f aca="false">C170/3.2818</f>
        <v>0</v>
      </c>
    </row>
    <row r="171" customFormat="false" ht="12.75" hidden="false" customHeight="false" outlineLevel="0" collapsed="false">
      <c r="A171" s="0" t="s">
        <v>1633</v>
      </c>
      <c r="B171" s="41" t="s">
        <v>1634</v>
      </c>
      <c r="C171" s="39" t="n">
        <v>3790</v>
      </c>
      <c r="D171" s="0" t="s">
        <v>461</v>
      </c>
      <c r="E171" s="40" t="s">
        <v>1126</v>
      </c>
      <c r="L171" s="70" t="n">
        <f aca="false">C171/3.281</f>
        <v>1155.13562938129</v>
      </c>
      <c r="M171" s="41"/>
      <c r="N171" s="40" t="s">
        <v>1134</v>
      </c>
      <c r="O171" s="41"/>
      <c r="P171" s="60" t="n">
        <v>2001</v>
      </c>
      <c r="Q171" s="40"/>
      <c r="R171" s="40"/>
      <c r="S171" s="40"/>
      <c r="T171" s="40"/>
      <c r="U171" s="40"/>
      <c r="V171" s="40" t="n">
        <v>50</v>
      </c>
    </row>
    <row r="172" customFormat="false" ht="12.75" hidden="false" customHeight="false" outlineLevel="0" collapsed="false">
      <c r="A172" s="0" t="s">
        <v>1635</v>
      </c>
      <c r="B172" s="0" t="s">
        <v>1636</v>
      </c>
      <c r="L172" s="50" t="n">
        <f aca="false">C172/3.2818</f>
        <v>0</v>
      </c>
    </row>
    <row r="173" customFormat="false" ht="12.75" hidden="false" customHeight="false" outlineLevel="0" collapsed="false">
      <c r="A173" s="0" t="s">
        <v>1637</v>
      </c>
      <c r="B173" s="0" t="s">
        <v>1638</v>
      </c>
      <c r="C173" s="39" t="n">
        <v>1130</v>
      </c>
      <c r="D173" s="0" t="s">
        <v>1639</v>
      </c>
      <c r="E173" s="40" t="s">
        <v>1126</v>
      </c>
      <c r="F173" s="40" t="n">
        <v>1997</v>
      </c>
      <c r="G173" s="40" t="n">
        <v>1999</v>
      </c>
      <c r="I173" s="0" t="s">
        <v>1640</v>
      </c>
      <c r="K173" s="40" t="s">
        <v>1119</v>
      </c>
      <c r="L173" s="58" t="n">
        <f aca="false">C173/3.281</f>
        <v>344.407192928985</v>
      </c>
      <c r="M173" s="51" t="s">
        <v>1641</v>
      </c>
      <c r="N173" s="40" t="s">
        <v>1121</v>
      </c>
      <c r="O173" s="51"/>
      <c r="P173" s="52" t="n">
        <v>2000</v>
      </c>
      <c r="Q173" s="40"/>
      <c r="R173" s="40"/>
      <c r="S173" s="40"/>
      <c r="T173" s="40"/>
      <c r="U173" s="40" t="n">
        <v>200</v>
      </c>
      <c r="W173" s="41" t="s">
        <v>1642</v>
      </c>
    </row>
    <row r="174" customFormat="false" ht="12.75" hidden="false" customHeight="false" outlineLevel="0" collapsed="false">
      <c r="A174" s="0" t="s">
        <v>1643</v>
      </c>
      <c r="B174" s="0" t="s">
        <v>1644</v>
      </c>
      <c r="C174" s="39" t="n">
        <v>1043</v>
      </c>
      <c r="D174" s="0" t="s">
        <v>1645</v>
      </c>
      <c r="E174" s="40" t="s">
        <v>1117</v>
      </c>
      <c r="H174" s="57" t="s">
        <v>1646</v>
      </c>
      <c r="K174" s="40" t="s">
        <v>1141</v>
      </c>
      <c r="L174" s="53" t="n">
        <f aca="false">C174/3.281</f>
        <v>317.890886924718</v>
      </c>
      <c r="M174" s="51"/>
      <c r="N174" s="40" t="s">
        <v>1134</v>
      </c>
      <c r="O174" s="45" t="s">
        <v>1106</v>
      </c>
      <c r="P174" s="55" t="n">
        <v>1995</v>
      </c>
      <c r="Q174" s="40"/>
      <c r="R174" s="40" t="n">
        <v>5</v>
      </c>
      <c r="S174" s="40"/>
      <c r="T174" s="40"/>
      <c r="U174" s="40"/>
    </row>
    <row r="175" customFormat="false" ht="12.75" hidden="false" customHeight="false" outlineLevel="0" collapsed="false">
      <c r="A175" s="0" t="s">
        <v>1647</v>
      </c>
      <c r="B175" s="0" t="s">
        <v>1604</v>
      </c>
      <c r="D175" s="0" t="s">
        <v>1605</v>
      </c>
      <c r="L175" s="50" t="n">
        <f aca="false">C175/3.2818</f>
        <v>0</v>
      </c>
    </row>
    <row r="176" customFormat="false" ht="12.75" hidden="false" customHeight="false" outlineLevel="0" collapsed="false">
      <c r="A176" s="0" t="s">
        <v>1648</v>
      </c>
      <c r="B176" s="0" t="s">
        <v>1649</v>
      </c>
      <c r="L176" s="50" t="n">
        <f aca="false">C176/3.2818</f>
        <v>0</v>
      </c>
    </row>
    <row r="177" customFormat="false" ht="12.75" hidden="false" customHeight="false" outlineLevel="0" collapsed="false">
      <c r="A177" s="0" t="s">
        <v>1650</v>
      </c>
      <c r="B177" s="0" t="s">
        <v>1651</v>
      </c>
      <c r="L177" s="50" t="n">
        <f aca="false">C177/3.2818</f>
        <v>0</v>
      </c>
    </row>
    <row r="178" customFormat="false" ht="12.75" hidden="false" customHeight="false" outlineLevel="0" collapsed="false">
      <c r="A178" s="0" t="s">
        <v>1652</v>
      </c>
      <c r="B178" s="0" t="s">
        <v>1653</v>
      </c>
      <c r="L178" s="50" t="n">
        <f aca="false">C178/3.2818</f>
        <v>0</v>
      </c>
    </row>
    <row r="179" customFormat="false" ht="12.75" hidden="false" customHeight="false" outlineLevel="0" collapsed="false">
      <c r="A179" s="0" t="s">
        <v>1654</v>
      </c>
      <c r="B179" s="0" t="s">
        <v>1452</v>
      </c>
      <c r="L179" s="50" t="n">
        <f aca="false">C179/3.2818</f>
        <v>0</v>
      </c>
    </row>
    <row r="180" customFormat="false" ht="12.75" hidden="false" customHeight="false" outlineLevel="0" collapsed="false">
      <c r="A180" s="0" t="s">
        <v>1655</v>
      </c>
      <c r="B180" s="41" t="s">
        <v>1656</v>
      </c>
      <c r="C180" s="39" t="n">
        <v>1478</v>
      </c>
      <c r="D180" s="0" t="s">
        <v>1178</v>
      </c>
      <c r="E180" s="40" t="s">
        <v>1117</v>
      </c>
      <c r="F180" s="40" t="n">
        <v>1977</v>
      </c>
      <c r="G180" s="40" t="n">
        <v>1993</v>
      </c>
      <c r="H180" s="57" t="s">
        <v>1657</v>
      </c>
      <c r="I180" s="0" t="s">
        <v>1118</v>
      </c>
      <c r="K180" s="40" t="s">
        <v>1141</v>
      </c>
      <c r="L180" s="53" t="n">
        <f aca="false">C180/3.281</f>
        <v>450.472416946053</v>
      </c>
      <c r="M180" s="41" t="s">
        <v>1120</v>
      </c>
      <c r="N180" s="40" t="s">
        <v>1121</v>
      </c>
      <c r="O180" s="45" t="s">
        <v>1106</v>
      </c>
      <c r="P180" s="55" t="n">
        <v>1993</v>
      </c>
      <c r="Q180" s="40" t="n">
        <v>40</v>
      </c>
      <c r="R180" s="74"/>
      <c r="S180" s="40" t="n">
        <v>80</v>
      </c>
      <c r="T180" s="40"/>
      <c r="U180" s="40"/>
    </row>
    <row r="181" customFormat="false" ht="12.75" hidden="false" customHeight="false" outlineLevel="0" collapsed="false">
      <c r="A181" s="41"/>
      <c r="B181" s="0" t="s">
        <v>1658</v>
      </c>
      <c r="C181" s="39" t="n">
        <v>3135</v>
      </c>
      <c r="D181" s="0" t="s">
        <v>461</v>
      </c>
      <c r="L181" s="56" t="n">
        <f aca="false">C181/3.281</f>
        <v>955.501371533069</v>
      </c>
      <c r="N181" s="40" t="s">
        <v>1134</v>
      </c>
      <c r="P181" s="52" t="n">
        <v>2005</v>
      </c>
      <c r="V181" s="40" t="n">
        <v>50</v>
      </c>
    </row>
    <row r="182" customFormat="false" ht="12.75" hidden="false" customHeight="false" outlineLevel="0" collapsed="false">
      <c r="B182" s="0" t="s">
        <v>1659</v>
      </c>
      <c r="C182" s="39" t="n">
        <v>662</v>
      </c>
      <c r="D182" s="0" t="s">
        <v>1660</v>
      </c>
      <c r="L182" s="65" t="n">
        <f aca="false">C182/3.281</f>
        <v>201.767753733618</v>
      </c>
      <c r="N182" s="40" t="s">
        <v>1121</v>
      </c>
      <c r="O182" s="45" t="s">
        <v>1106</v>
      </c>
      <c r="P182" s="73" t="n">
        <v>1987</v>
      </c>
      <c r="Q182" s="69" t="n">
        <v>35</v>
      </c>
    </row>
    <row r="183" customFormat="false" ht="12.75" hidden="false" customHeight="false" outlineLevel="0" collapsed="false">
      <c r="B183" s="0" t="s">
        <v>1661</v>
      </c>
      <c r="C183" s="39" t="n">
        <v>883</v>
      </c>
      <c r="D183" s="0" t="s">
        <v>1131</v>
      </c>
      <c r="L183" s="65" t="n">
        <f aca="false">C183/3.281</f>
        <v>269.125266686986</v>
      </c>
      <c r="N183" s="40" t="s">
        <v>1134</v>
      </c>
      <c r="O183" s="45" t="s">
        <v>1106</v>
      </c>
      <c r="P183" s="73" t="n">
        <v>1987</v>
      </c>
      <c r="Q183" s="69" t="n">
        <v>40</v>
      </c>
    </row>
    <row r="184" customFormat="false" ht="12.75" hidden="false" customHeight="false" outlineLevel="0" collapsed="false">
      <c r="B184" s="0" t="s">
        <v>1662</v>
      </c>
      <c r="C184" s="39" t="n">
        <v>1884</v>
      </c>
      <c r="D184" s="0" t="s">
        <v>1663</v>
      </c>
      <c r="L184" s="56" t="n">
        <f aca="false">C184/39.37*12</f>
        <v>574.244348488697</v>
      </c>
      <c r="N184" s="40"/>
    </row>
    <row r="185" customFormat="false" ht="12.75" hidden="false" customHeight="false" outlineLevel="0" collapsed="false">
      <c r="B185" s="0" t="s">
        <v>1664</v>
      </c>
      <c r="C185" s="59" t="n">
        <v>1884</v>
      </c>
      <c r="D185" s="0" t="s">
        <v>1150</v>
      </c>
      <c r="F185" s="40" t="n">
        <v>1997</v>
      </c>
      <c r="G185" s="40" t="n">
        <v>1998</v>
      </c>
      <c r="K185" s="40" t="s">
        <v>1141</v>
      </c>
      <c r="L185" s="56" t="n">
        <f aca="false">C185/39.37*12</f>
        <v>574.244348488697</v>
      </c>
      <c r="M185" s="61"/>
      <c r="N185" s="40" t="s">
        <v>1134</v>
      </c>
      <c r="O185" s="61"/>
      <c r="P185" s="52" t="n">
        <v>1998</v>
      </c>
      <c r="Q185" s="40"/>
      <c r="R185" s="40"/>
      <c r="S185" s="40" t="n">
        <v>10</v>
      </c>
      <c r="T185" s="40"/>
      <c r="U185" s="40"/>
    </row>
    <row r="186" customFormat="false" ht="12.75" hidden="false" customHeight="false" outlineLevel="0" collapsed="false">
      <c r="B186" s="0" t="s">
        <v>1665</v>
      </c>
      <c r="C186" s="59" t="n">
        <v>1060</v>
      </c>
      <c r="D186" s="0" t="s">
        <v>1165</v>
      </c>
      <c r="E186" s="0" t="s">
        <v>1186</v>
      </c>
      <c r="F186" s="40" t="n">
        <v>1998</v>
      </c>
      <c r="L186" s="56" t="n">
        <f aca="false">C186/39.37*12</f>
        <v>323.088646177292</v>
      </c>
      <c r="M186" s="61"/>
      <c r="N186" s="40"/>
      <c r="O186" s="61"/>
      <c r="P186" s="52"/>
      <c r="Q186" s="40"/>
      <c r="R186" s="40"/>
      <c r="S186" s="40"/>
      <c r="T186" s="40"/>
      <c r="U186" s="40"/>
    </row>
    <row r="187" customFormat="false" ht="12.75" hidden="false" customHeight="false" outlineLevel="0" collapsed="false">
      <c r="B187" s="0" t="s">
        <v>1666</v>
      </c>
      <c r="C187" s="39" t="n">
        <v>1250</v>
      </c>
      <c r="D187" s="41" t="s">
        <v>1667</v>
      </c>
      <c r="E187" s="40" t="s">
        <v>1126</v>
      </c>
      <c r="L187" s="80" t="n">
        <f aca="false">C187/3.281</f>
        <v>380.981408107284</v>
      </c>
      <c r="N187" s="40" t="s">
        <v>1134</v>
      </c>
      <c r="O187" s="45"/>
      <c r="P187" s="52" t="n">
        <v>2001</v>
      </c>
      <c r="Q187" s="69"/>
      <c r="R187" s="40"/>
      <c r="S187" s="40"/>
      <c r="T187" s="40"/>
      <c r="U187" s="40"/>
      <c r="V187" s="40" t="n">
        <v>25</v>
      </c>
    </row>
    <row r="188" customFormat="false" ht="12.75" hidden="false" customHeight="false" outlineLevel="0" collapsed="false">
      <c r="B188" s="0" t="s">
        <v>1668</v>
      </c>
      <c r="C188" s="39" t="n">
        <v>1400</v>
      </c>
      <c r="D188" s="0" t="s">
        <v>1150</v>
      </c>
      <c r="E188" s="40" t="s">
        <v>1126</v>
      </c>
      <c r="L188" s="53" t="n">
        <f aca="false">C188/3.281</f>
        <v>426.699177080158</v>
      </c>
      <c r="N188" s="40" t="s">
        <v>1134</v>
      </c>
      <c r="P188" s="52" t="n">
        <v>1999</v>
      </c>
      <c r="Q188" s="40"/>
      <c r="R188" s="40"/>
      <c r="S188" s="40"/>
      <c r="T188" s="40" t="n">
        <v>25</v>
      </c>
      <c r="U188" s="40"/>
    </row>
    <row r="189" customFormat="false" ht="12.75" hidden="false" customHeight="false" outlineLevel="0" collapsed="false">
      <c r="B189" s="0" t="s">
        <v>1669</v>
      </c>
      <c r="C189" s="39" t="n">
        <v>1920</v>
      </c>
      <c r="D189" s="0" t="s">
        <v>544</v>
      </c>
      <c r="F189" s="40" t="n">
        <v>1993</v>
      </c>
      <c r="L189" s="53" t="n">
        <f aca="false">C189/3.281</f>
        <v>585.187442852789</v>
      </c>
      <c r="N189" s="40" t="s">
        <v>1134</v>
      </c>
      <c r="P189" s="52" t="n">
        <v>2002</v>
      </c>
      <c r="Q189" s="40"/>
      <c r="R189" s="40"/>
      <c r="S189" s="40"/>
      <c r="T189" s="40"/>
      <c r="U189" s="40"/>
      <c r="V189" s="40" t="n">
        <v>25</v>
      </c>
    </row>
    <row r="190" customFormat="false" ht="12.75" hidden="false" customHeight="false" outlineLevel="0" collapsed="false">
      <c r="A190" s="41"/>
      <c r="B190" s="41" t="s">
        <v>1670</v>
      </c>
      <c r="C190" s="59" t="n">
        <v>1946</v>
      </c>
      <c r="D190" s="41" t="s">
        <v>1165</v>
      </c>
      <c r="E190" s="40" t="s">
        <v>1126</v>
      </c>
      <c r="H190" s="40"/>
      <c r="I190" s="40"/>
      <c r="J190" s="40"/>
      <c r="K190" s="40" t="s">
        <v>1169</v>
      </c>
      <c r="L190" s="40"/>
      <c r="M190" s="40"/>
      <c r="N190" s="40"/>
      <c r="O190" s="40"/>
      <c r="Q190" s="40"/>
      <c r="R190" s="40"/>
      <c r="S190" s="40"/>
      <c r="T190" s="40"/>
      <c r="U190" s="40"/>
    </row>
    <row r="191" customFormat="false" ht="12.75" hidden="false" customHeight="false" outlineLevel="0" collapsed="false">
      <c r="B191" s="0" t="s">
        <v>1671</v>
      </c>
      <c r="C191" s="39" t="n">
        <v>2411</v>
      </c>
      <c r="D191" s="0" t="s">
        <v>1341</v>
      </c>
      <c r="E191" s="40" t="s">
        <v>1126</v>
      </c>
      <c r="F191" s="40" t="n">
        <v>1991</v>
      </c>
      <c r="L191" s="53" t="n">
        <f aca="false">C191/3.281</f>
        <v>734.83693995733</v>
      </c>
      <c r="N191" s="40" t="s">
        <v>1134</v>
      </c>
      <c r="P191" s="52" t="n">
        <v>2000</v>
      </c>
      <c r="Q191" s="40"/>
      <c r="R191" s="40"/>
      <c r="S191" s="40"/>
      <c r="T191" s="40"/>
      <c r="U191" s="40" t="n">
        <v>25</v>
      </c>
    </row>
    <row r="192" customFormat="false" ht="12.75" hidden="false" customHeight="false" outlineLevel="0" collapsed="false">
      <c r="B192" s="0" t="s">
        <v>1672</v>
      </c>
      <c r="C192" s="39" t="n">
        <v>2000</v>
      </c>
      <c r="D192" s="0" t="s">
        <v>1150</v>
      </c>
      <c r="E192" s="40" t="s">
        <v>1126</v>
      </c>
      <c r="L192" s="53" t="n">
        <f aca="false">C192/3.281</f>
        <v>609.570252971655</v>
      </c>
      <c r="N192" s="40" t="s">
        <v>1134</v>
      </c>
      <c r="O192" s="45"/>
      <c r="P192" s="60" t="n">
        <v>2001</v>
      </c>
      <c r="Q192" s="40"/>
      <c r="R192" s="74"/>
      <c r="S192" s="40"/>
      <c r="T192" s="40"/>
      <c r="U192" s="40"/>
      <c r="V192" s="40" t="n">
        <v>25</v>
      </c>
    </row>
    <row r="193" customFormat="false" ht="12.75" hidden="false" customHeight="false" outlineLevel="0" collapsed="false">
      <c r="B193" s="0" t="s">
        <v>1583</v>
      </c>
      <c r="C193" s="39" t="n">
        <v>2172</v>
      </c>
      <c r="D193" s="0" t="s">
        <v>1150</v>
      </c>
      <c r="E193" s="40" t="s">
        <v>1186</v>
      </c>
      <c r="F193" s="40" t="n">
        <v>1998</v>
      </c>
      <c r="L193" s="53"/>
      <c r="N193" s="40"/>
      <c r="O193" s="45"/>
      <c r="P193" s="60"/>
      <c r="Q193" s="40"/>
      <c r="R193" s="74"/>
      <c r="S193" s="40"/>
      <c r="T193" s="40"/>
      <c r="U193" s="40"/>
    </row>
    <row r="194" customFormat="false" ht="12.75" hidden="false" customHeight="false" outlineLevel="0" collapsed="false">
      <c r="B194" s="41" t="s">
        <v>1673</v>
      </c>
      <c r="C194" s="39" t="n">
        <v>1500</v>
      </c>
      <c r="D194" s="0" t="s">
        <v>1150</v>
      </c>
      <c r="E194" s="40" t="s">
        <v>1126</v>
      </c>
      <c r="L194" s="53" t="n">
        <f aca="false">C194/3.281</f>
        <v>457.177689728741</v>
      </c>
      <c r="M194" s="66"/>
      <c r="N194" s="40" t="s">
        <v>1134</v>
      </c>
      <c r="O194" s="45"/>
      <c r="P194" s="60" t="n">
        <v>2004</v>
      </c>
      <c r="Q194" s="40"/>
      <c r="R194" s="40"/>
      <c r="S194" s="40"/>
      <c r="T194" s="40"/>
      <c r="U194" s="40"/>
      <c r="V194" s="40" t="n">
        <v>0</v>
      </c>
    </row>
    <row r="195" customFormat="false" ht="12.75" hidden="false" customHeight="false" outlineLevel="0" collapsed="false">
      <c r="A195" s="41"/>
      <c r="B195" s="41" t="s">
        <v>1674</v>
      </c>
      <c r="C195" s="59" t="n">
        <v>1550</v>
      </c>
      <c r="D195" s="41" t="s">
        <v>1145</v>
      </c>
      <c r="E195" s="40" t="s">
        <v>1126</v>
      </c>
      <c r="H195" s="40"/>
      <c r="I195" s="40"/>
      <c r="J195" s="40"/>
      <c r="L195" s="40"/>
      <c r="M195" s="40"/>
      <c r="N195" s="40"/>
      <c r="O195" s="40"/>
      <c r="Q195" s="40"/>
      <c r="R195" s="40"/>
      <c r="S195" s="40"/>
      <c r="T195" s="40"/>
      <c r="U195" s="40"/>
    </row>
    <row r="196" customFormat="false" ht="12.75" hidden="false" customHeight="false" outlineLevel="0" collapsed="false">
      <c r="A196" s="41"/>
      <c r="B196" s="41" t="s">
        <v>1675</v>
      </c>
      <c r="C196" s="59" t="n">
        <v>1638</v>
      </c>
      <c r="D196" s="41" t="s">
        <v>1256</v>
      </c>
      <c r="E196" s="40" t="s">
        <v>1126</v>
      </c>
      <c r="H196" s="40"/>
      <c r="I196" s="40"/>
      <c r="J196" s="40"/>
      <c r="L196" s="40"/>
      <c r="M196" s="40"/>
      <c r="N196" s="40"/>
      <c r="O196" s="40"/>
      <c r="Q196" s="40"/>
      <c r="R196" s="40"/>
      <c r="S196" s="40"/>
      <c r="T196" s="40"/>
      <c r="U196" s="40"/>
    </row>
    <row r="197" customFormat="false" ht="12.75" hidden="false" customHeight="false" outlineLevel="0" collapsed="false">
      <c r="A197" s="41"/>
      <c r="B197" s="41" t="s">
        <v>1676</v>
      </c>
      <c r="C197" s="59" t="n">
        <v>2000</v>
      </c>
      <c r="D197" s="41" t="s">
        <v>1150</v>
      </c>
      <c r="E197" s="40" t="s">
        <v>1126</v>
      </c>
      <c r="H197" s="40"/>
      <c r="I197" s="40"/>
      <c r="J197" s="40"/>
      <c r="L197" s="40"/>
      <c r="M197" s="40"/>
      <c r="N197" s="40"/>
      <c r="O197" s="40"/>
      <c r="Q197" s="40"/>
      <c r="R197" s="40"/>
      <c r="S197" s="40"/>
      <c r="T197" s="40"/>
      <c r="U197" s="40"/>
    </row>
    <row r="198" customFormat="false" ht="12.75" hidden="false" customHeight="false" outlineLevel="0" collapsed="false">
      <c r="A198" s="41"/>
      <c r="B198" s="41" t="s">
        <v>1677</v>
      </c>
      <c r="C198" s="59" t="n">
        <v>3920</v>
      </c>
      <c r="D198" s="41" t="s">
        <v>461</v>
      </c>
      <c r="E198" s="40" t="s">
        <v>1126</v>
      </c>
      <c r="H198" s="40"/>
      <c r="I198" s="40"/>
      <c r="J198" s="40"/>
      <c r="L198" s="40"/>
      <c r="M198" s="40"/>
      <c r="N198" s="40"/>
      <c r="O198" s="40"/>
      <c r="Q198" s="40"/>
      <c r="R198" s="40"/>
      <c r="S198" s="40"/>
      <c r="T198" s="40"/>
      <c r="U198" s="40"/>
    </row>
    <row r="199" customFormat="false" ht="12.75" hidden="false" customHeight="false" outlineLevel="0" collapsed="false">
      <c r="A199" s="41"/>
      <c r="B199" s="41" t="s">
        <v>1678</v>
      </c>
      <c r="C199" s="59" t="n">
        <v>2024</v>
      </c>
      <c r="D199" s="41" t="s">
        <v>1410</v>
      </c>
      <c r="E199" s="40" t="s">
        <v>1126</v>
      </c>
      <c r="H199" s="40"/>
      <c r="I199" s="40"/>
      <c r="J199" s="40"/>
      <c r="L199" s="40"/>
      <c r="M199" s="40"/>
      <c r="N199" s="40"/>
      <c r="O199" s="40"/>
      <c r="Q199" s="40"/>
      <c r="R199" s="40"/>
      <c r="S199" s="40"/>
      <c r="T199" s="40"/>
      <c r="U199" s="40"/>
    </row>
    <row r="200" customFormat="false" ht="12.75" hidden="false" customHeight="false" outlineLevel="0" collapsed="false">
      <c r="A200" s="41"/>
      <c r="B200" s="41" t="s">
        <v>1679</v>
      </c>
      <c r="C200" s="59" t="n">
        <v>3700</v>
      </c>
      <c r="D200" s="41" t="s">
        <v>461</v>
      </c>
      <c r="E200" s="40" t="s">
        <v>1126</v>
      </c>
      <c r="F200" s="40" t="n">
        <v>1991</v>
      </c>
      <c r="H200" s="40"/>
      <c r="I200" s="40"/>
      <c r="J200" s="40"/>
      <c r="L200" s="40"/>
      <c r="M200" s="40"/>
      <c r="N200" s="40"/>
      <c r="O200" s="40"/>
      <c r="Q200" s="40"/>
      <c r="R200" s="40"/>
      <c r="S200" s="40"/>
      <c r="T200" s="40"/>
      <c r="U200" s="40"/>
    </row>
    <row r="201" customFormat="false" ht="12.75" hidden="false" customHeight="false" outlineLevel="0" collapsed="false">
      <c r="A201" s="41"/>
      <c r="B201" s="41" t="s">
        <v>1680</v>
      </c>
      <c r="C201" s="59" t="n">
        <v>1655</v>
      </c>
      <c r="D201" s="41" t="s">
        <v>1681</v>
      </c>
      <c r="E201" s="40" t="s">
        <v>1126</v>
      </c>
      <c r="H201" s="40"/>
      <c r="I201" s="40"/>
      <c r="J201" s="40"/>
      <c r="K201" s="40" t="s">
        <v>1141</v>
      </c>
      <c r="L201" s="40"/>
      <c r="M201" s="40"/>
      <c r="N201" s="40"/>
      <c r="O201" s="40"/>
      <c r="Q201" s="40"/>
      <c r="R201" s="40"/>
      <c r="S201" s="40"/>
      <c r="T201" s="40"/>
      <c r="U201" s="40"/>
    </row>
    <row r="202" customFormat="false" ht="12.75" hidden="false" customHeight="false" outlineLevel="0" collapsed="false">
      <c r="A202" s="41"/>
      <c r="B202" s="41" t="s">
        <v>1682</v>
      </c>
      <c r="C202" s="59" t="n">
        <v>2400</v>
      </c>
      <c r="D202" s="41" t="s">
        <v>1315</v>
      </c>
      <c r="E202" s="40" t="s">
        <v>1126</v>
      </c>
      <c r="H202" s="40"/>
      <c r="I202" s="40"/>
      <c r="J202" s="40"/>
      <c r="L202" s="40"/>
      <c r="M202" s="40"/>
      <c r="N202" s="40"/>
      <c r="O202" s="40"/>
      <c r="Q202" s="40"/>
      <c r="R202" s="40"/>
      <c r="S202" s="40"/>
      <c r="T202" s="40"/>
      <c r="U202" s="40"/>
    </row>
    <row r="203" customFormat="false" ht="12.75" hidden="false" customHeight="false" outlineLevel="0" collapsed="false">
      <c r="B203" s="75" t="s">
        <v>1683</v>
      </c>
      <c r="C203" s="39" t="n">
        <v>3100</v>
      </c>
      <c r="D203" s="0" t="s">
        <v>1341</v>
      </c>
      <c r="E203" s="40" t="s">
        <v>1126</v>
      </c>
      <c r="F203" s="40" t="n">
        <v>1990</v>
      </c>
      <c r="G203" s="40" t="n">
        <v>2000</v>
      </c>
      <c r="L203" s="56" t="n">
        <f aca="false">C203/3.281</f>
        <v>944.833892106065</v>
      </c>
      <c r="M203" s="41"/>
      <c r="N203" s="40" t="s">
        <v>1134</v>
      </c>
      <c r="O203" s="41"/>
      <c r="P203" s="52" t="n">
        <v>2001</v>
      </c>
      <c r="Q203" s="40"/>
      <c r="R203" s="40"/>
      <c r="S203" s="40"/>
      <c r="T203" s="40"/>
      <c r="U203" s="40"/>
    </row>
    <row r="204" customFormat="false" ht="12.75" hidden="false" customHeight="false" outlineLevel="0" collapsed="false">
      <c r="B204" s="41" t="s">
        <v>1522</v>
      </c>
      <c r="C204" s="39" t="n">
        <v>1272</v>
      </c>
      <c r="D204" s="0" t="s">
        <v>1131</v>
      </c>
      <c r="E204" s="40" t="s">
        <v>1126</v>
      </c>
      <c r="L204" s="53" t="n">
        <f aca="false">C204/3.281</f>
        <v>387.686680889973</v>
      </c>
      <c r="N204" s="40"/>
      <c r="O204" s="45"/>
      <c r="P204" s="52" t="n">
        <v>2001</v>
      </c>
      <c r="Q204" s="40"/>
      <c r="R204" s="40"/>
      <c r="S204" s="40"/>
      <c r="T204" s="40"/>
      <c r="U204" s="40"/>
      <c r="V204" s="40" t="n">
        <v>25</v>
      </c>
    </row>
    <row r="205" customFormat="false" ht="12.75" hidden="false" customHeight="false" outlineLevel="0" collapsed="false">
      <c r="B205" s="41" t="s">
        <v>1684</v>
      </c>
      <c r="C205" s="39" t="n">
        <v>402</v>
      </c>
      <c r="D205" s="0" t="s">
        <v>461</v>
      </c>
      <c r="L205" s="65" t="n">
        <f aca="false">C205/3.281</f>
        <v>122.523620847303</v>
      </c>
      <c r="M205" s="41"/>
      <c r="N205" s="40" t="s">
        <v>1134</v>
      </c>
      <c r="O205" s="45" t="s">
        <v>1106</v>
      </c>
      <c r="P205" s="73" t="n">
        <v>1980</v>
      </c>
      <c r="Q205" s="69" t="n">
        <v>115</v>
      </c>
      <c r="R205" s="40"/>
      <c r="S205" s="40"/>
      <c r="T205" s="40"/>
      <c r="U205" s="40"/>
    </row>
    <row r="206" customFormat="false" ht="12.75" hidden="false" customHeight="false" outlineLevel="0" collapsed="false">
      <c r="B206" s="41" t="s">
        <v>1685</v>
      </c>
      <c r="C206" s="39" t="n">
        <v>615</v>
      </c>
      <c r="D206" s="0" t="s">
        <v>1686</v>
      </c>
      <c r="L206" s="65" t="n">
        <f aca="false">C206/3.281</f>
        <v>187.442852788784</v>
      </c>
      <c r="M206" s="41"/>
      <c r="N206" s="40" t="s">
        <v>1121</v>
      </c>
      <c r="O206" s="45" t="s">
        <v>1106</v>
      </c>
      <c r="P206" s="55" t="n">
        <v>1992</v>
      </c>
      <c r="Q206" s="69" t="n">
        <v>80</v>
      </c>
      <c r="R206" s="74"/>
      <c r="S206" s="40"/>
      <c r="T206" s="40"/>
      <c r="U206" s="40"/>
    </row>
    <row r="207" customFormat="false" ht="12.75" hidden="false" customHeight="false" outlineLevel="0" collapsed="false">
      <c r="A207" s="41"/>
      <c r="B207" s="41" t="s">
        <v>1687</v>
      </c>
      <c r="C207" s="59" t="n">
        <v>1367</v>
      </c>
      <c r="D207" s="41" t="s">
        <v>1270</v>
      </c>
      <c r="E207" s="40" t="s">
        <v>1117</v>
      </c>
      <c r="H207" s="40"/>
      <c r="I207" s="40"/>
      <c r="J207" s="40"/>
      <c r="K207" s="40" t="s">
        <v>1141</v>
      </c>
      <c r="L207" s="40"/>
      <c r="M207" s="40"/>
      <c r="N207" s="40"/>
      <c r="O207" s="40"/>
      <c r="Q207" s="40"/>
      <c r="R207" s="40"/>
      <c r="S207" s="40"/>
      <c r="T207" s="40"/>
      <c r="U207" s="40"/>
    </row>
    <row r="208" customFormat="false" ht="12.75" hidden="false" customHeight="false" outlineLevel="0" collapsed="false">
      <c r="A208" s="41"/>
      <c r="B208" s="41" t="s">
        <v>1147</v>
      </c>
      <c r="C208" s="59" t="n">
        <v>6274</v>
      </c>
      <c r="D208" s="41" t="s">
        <v>461</v>
      </c>
      <c r="E208" s="40" t="s">
        <v>1126</v>
      </c>
      <c r="F208" s="40" t="n">
        <v>1987</v>
      </c>
      <c r="G208" s="40" t="n">
        <v>2001</v>
      </c>
      <c r="H208" s="40"/>
      <c r="I208" s="40"/>
      <c r="J208" s="40"/>
      <c r="L208" s="40"/>
      <c r="M208" s="40"/>
      <c r="N208" s="40"/>
      <c r="O208" s="40"/>
      <c r="Q208" s="40"/>
      <c r="R208" s="40"/>
      <c r="S208" s="40"/>
      <c r="T208" s="40"/>
      <c r="U208" s="40"/>
    </row>
    <row r="209" customFormat="false" ht="12.75" hidden="false" customHeight="false" outlineLevel="0" collapsed="false">
      <c r="B209" s="41" t="s">
        <v>1688</v>
      </c>
      <c r="C209" s="39" t="n">
        <v>1520</v>
      </c>
      <c r="D209" s="0" t="s">
        <v>1125</v>
      </c>
      <c r="E209" s="40" t="s">
        <v>1117</v>
      </c>
      <c r="F209" s="40" t="n">
        <v>1986</v>
      </c>
      <c r="G209" s="40" t="n">
        <v>1993</v>
      </c>
      <c r="H209" s="40" t="n">
        <v>38</v>
      </c>
      <c r="K209" s="40" t="s">
        <v>1141</v>
      </c>
      <c r="L209" s="53" t="n">
        <f aca="false">C209/3.281</f>
        <v>463.273392258458</v>
      </c>
      <c r="M209" s="41"/>
      <c r="N209" s="40" t="s">
        <v>1121</v>
      </c>
      <c r="O209" s="45" t="s">
        <v>1106</v>
      </c>
      <c r="P209" s="73" t="n">
        <v>1993</v>
      </c>
      <c r="Q209" s="40"/>
      <c r="R209" s="40"/>
      <c r="S209" s="40"/>
      <c r="T209" s="40"/>
      <c r="U209" s="40"/>
      <c r="W209" s="41" t="s">
        <v>1689</v>
      </c>
    </row>
    <row r="210" customFormat="false" ht="12.75" hidden="false" customHeight="false" outlineLevel="0" collapsed="false">
      <c r="A210" s="41"/>
      <c r="B210" s="41" t="s">
        <v>1332</v>
      </c>
      <c r="C210" s="59" t="n">
        <v>1531</v>
      </c>
      <c r="D210" s="41" t="s">
        <v>1690</v>
      </c>
      <c r="E210" s="40" t="s">
        <v>1117</v>
      </c>
      <c r="H210" s="40"/>
      <c r="I210" s="40"/>
      <c r="J210" s="40"/>
      <c r="K210" s="40" t="s">
        <v>1141</v>
      </c>
      <c r="L210" s="40"/>
      <c r="M210" s="40"/>
      <c r="N210" s="40"/>
      <c r="O210" s="40"/>
      <c r="Q210" s="40"/>
      <c r="R210" s="40"/>
      <c r="S210" s="40"/>
      <c r="T210" s="40"/>
      <c r="U210" s="40"/>
    </row>
    <row r="211" customFormat="false" ht="12.75" hidden="false" customHeight="false" outlineLevel="0" collapsed="false">
      <c r="A211" s="41"/>
      <c r="B211" s="41" t="s">
        <v>1691</v>
      </c>
      <c r="C211" s="59" t="n">
        <v>2095</v>
      </c>
      <c r="D211" s="41" t="s">
        <v>1692</v>
      </c>
      <c r="E211" s="40" t="s">
        <v>1126</v>
      </c>
      <c r="G211" s="40" t="n">
        <v>1999</v>
      </c>
      <c r="H211" s="40"/>
      <c r="I211" s="40"/>
      <c r="J211" s="40"/>
      <c r="K211" s="40" t="s">
        <v>1141</v>
      </c>
      <c r="L211" s="40"/>
      <c r="M211" s="40"/>
      <c r="N211" s="40"/>
      <c r="O211" s="40"/>
      <c r="Q211" s="40"/>
      <c r="R211" s="40"/>
      <c r="S211" s="40"/>
      <c r="T211" s="40"/>
      <c r="U211" s="40"/>
    </row>
    <row r="212" customFormat="false" ht="12.75" hidden="false" customHeight="false" outlineLevel="0" collapsed="false">
      <c r="B212" s="41" t="s">
        <v>1693</v>
      </c>
      <c r="C212" s="39" t="n">
        <v>1200</v>
      </c>
      <c r="D212" s="0" t="s">
        <v>1694</v>
      </c>
      <c r="E212" s="40" t="s">
        <v>1117</v>
      </c>
      <c r="K212" s="40" t="s">
        <v>1141</v>
      </c>
      <c r="L212" s="53" t="n">
        <f aca="false">C212/3.281</f>
        <v>365.742151782993</v>
      </c>
      <c r="M212" s="41"/>
      <c r="N212" s="40" t="s">
        <v>1134</v>
      </c>
      <c r="O212" s="45"/>
      <c r="P212" s="52" t="n">
        <v>2003</v>
      </c>
      <c r="Q212" s="40"/>
      <c r="R212" s="40"/>
      <c r="S212" s="40"/>
      <c r="T212" s="40"/>
      <c r="U212" s="40"/>
      <c r="V212" s="40" t="n">
        <v>25</v>
      </c>
    </row>
    <row r="213" customFormat="false" ht="12.75" hidden="false" customHeight="false" outlineLevel="0" collapsed="false">
      <c r="B213" s="41" t="s">
        <v>1355</v>
      </c>
      <c r="C213" s="39" t="n">
        <v>6739</v>
      </c>
      <c r="D213" s="0" t="s">
        <v>461</v>
      </c>
      <c r="E213" s="40" t="s">
        <v>1126</v>
      </c>
      <c r="H213" s="40" t="n">
        <v>50</v>
      </c>
      <c r="L213" s="56" t="n">
        <f aca="false">C213/3.281</f>
        <v>2053.94696738799</v>
      </c>
      <c r="M213" s="41"/>
      <c r="N213" s="40" t="s">
        <v>1134</v>
      </c>
      <c r="O213" s="45"/>
      <c r="P213" s="52" t="n">
        <v>2003</v>
      </c>
      <c r="Q213" s="40"/>
      <c r="R213" s="40"/>
      <c r="S213" s="40"/>
      <c r="T213" s="40"/>
      <c r="U213" s="40"/>
      <c r="V213" s="40" t="n">
        <v>50</v>
      </c>
    </row>
    <row r="214" customFormat="false" ht="12.75" hidden="false" customHeight="false" outlineLevel="0" collapsed="false">
      <c r="A214" s="41"/>
      <c r="B214" s="41" t="s">
        <v>1695</v>
      </c>
      <c r="C214" s="59" t="n">
        <v>1000</v>
      </c>
      <c r="D214" s="41" t="s">
        <v>1692</v>
      </c>
      <c r="E214" s="40" t="s">
        <v>1126</v>
      </c>
      <c r="H214" s="40"/>
      <c r="I214" s="40"/>
      <c r="J214" s="40"/>
      <c r="K214" s="40" t="s">
        <v>1141</v>
      </c>
      <c r="L214" s="40"/>
      <c r="M214" s="40"/>
      <c r="N214" s="40"/>
      <c r="O214" s="40"/>
      <c r="Q214" s="40"/>
      <c r="R214" s="40"/>
      <c r="S214" s="40"/>
      <c r="T214" s="40"/>
      <c r="U214" s="40"/>
    </row>
    <row r="215" customFormat="false" ht="12.75" hidden="false" customHeight="false" outlineLevel="0" collapsed="false">
      <c r="A215" s="41"/>
      <c r="B215" s="41" t="s">
        <v>1696</v>
      </c>
      <c r="C215" s="59" t="n">
        <v>3900</v>
      </c>
      <c r="D215" s="41" t="s">
        <v>1692</v>
      </c>
      <c r="E215" s="40" t="s">
        <v>1126</v>
      </c>
      <c r="G215" s="40" t="n">
        <v>1999</v>
      </c>
      <c r="H215" s="40"/>
      <c r="I215" s="40"/>
      <c r="J215" s="40"/>
      <c r="K215" s="40" t="s">
        <v>1141</v>
      </c>
      <c r="L215" s="40"/>
      <c r="M215" s="40"/>
      <c r="N215" s="40"/>
      <c r="O215" s="40"/>
      <c r="Q215" s="40"/>
      <c r="R215" s="40"/>
      <c r="S215" s="40"/>
      <c r="T215" s="40"/>
      <c r="U215" s="40"/>
    </row>
    <row r="216" customFormat="false" ht="12.75" hidden="false" customHeight="false" outlineLevel="0" collapsed="false">
      <c r="B216" s="41" t="s">
        <v>1697</v>
      </c>
      <c r="C216" s="39" t="n">
        <v>1296</v>
      </c>
      <c r="D216" s="0" t="s">
        <v>1698</v>
      </c>
      <c r="L216" s="58" t="n">
        <f aca="false">C216/3.281</f>
        <v>395.001523925632</v>
      </c>
      <c r="M216" s="41"/>
      <c r="N216" s="40"/>
      <c r="O216" s="45" t="s">
        <v>1106</v>
      </c>
      <c r="P216" s="54" t="n">
        <v>35643</v>
      </c>
      <c r="Q216" s="40" t="n">
        <v>3</v>
      </c>
      <c r="R216" s="40" t="n">
        <v>1</v>
      </c>
      <c r="S216" s="40"/>
      <c r="T216" s="40"/>
      <c r="U216" s="40"/>
    </row>
    <row r="217" customFormat="false" ht="12.75" hidden="false" customHeight="false" outlineLevel="0" collapsed="false">
      <c r="B217" s="0" t="s">
        <v>1699</v>
      </c>
      <c r="C217" s="39" t="s">
        <v>1700</v>
      </c>
      <c r="D217" s="0" t="s">
        <v>461</v>
      </c>
      <c r="E217" s="0" t="s">
        <v>1701</v>
      </c>
      <c r="F217" s="40" t="n">
        <v>1995</v>
      </c>
      <c r="J217" s="0" t="s">
        <v>1702</v>
      </c>
    </row>
    <row r="218" customFormat="false" ht="12.75" hidden="false" customHeight="false" outlineLevel="0" collapsed="false">
      <c r="B218" s="0" t="s">
        <v>1703</v>
      </c>
      <c r="C218" s="39" t="s">
        <v>1704</v>
      </c>
      <c r="D218" s="0" t="s">
        <v>461</v>
      </c>
      <c r="E218" s="0" t="s">
        <v>1701</v>
      </c>
      <c r="F218" s="40" t="n">
        <v>1995</v>
      </c>
      <c r="J218" s="0" t="s">
        <v>1705</v>
      </c>
    </row>
    <row r="219" customFormat="false" ht="12.75" hidden="false" customHeight="false" outlineLevel="0" collapsed="false">
      <c r="B219" s="0" t="s">
        <v>1706</v>
      </c>
      <c r="C219" s="39" t="n">
        <v>1667</v>
      </c>
      <c r="D219" s="0" t="s">
        <v>461</v>
      </c>
      <c r="E219" s="0" t="s">
        <v>1186</v>
      </c>
      <c r="F219" s="40" t="n">
        <v>1998</v>
      </c>
    </row>
    <row r="220" customFormat="false" ht="12.75" hidden="false" customHeight="false" outlineLevel="0" collapsed="false">
      <c r="B220" s="0" t="s">
        <v>1707</v>
      </c>
      <c r="C220" s="39" t="n">
        <v>640</v>
      </c>
      <c r="D220" s="0" t="s">
        <v>1708</v>
      </c>
      <c r="E220" s="0" t="s">
        <v>1186</v>
      </c>
      <c r="F220" s="40" t="n">
        <v>1996</v>
      </c>
    </row>
    <row r="221" customFormat="false" ht="12.75" hidden="false" customHeight="false" outlineLevel="0" collapsed="false">
      <c r="B221" s="0" t="s">
        <v>1709</v>
      </c>
      <c r="C221" s="39" t="n">
        <v>314</v>
      </c>
      <c r="D221" s="0" t="s">
        <v>1212</v>
      </c>
      <c r="E221" s="0" t="s">
        <v>1126</v>
      </c>
      <c r="F221" s="40" t="n">
        <v>1998</v>
      </c>
      <c r="G221" s="40" t="s">
        <v>1710</v>
      </c>
      <c r="I221" s="0" t="s">
        <v>1711</v>
      </c>
    </row>
    <row r="222" customFormat="false" ht="12.75" hidden="false" customHeight="false" outlineLevel="0" collapsed="false">
      <c r="B222" s="0" t="s">
        <v>1712</v>
      </c>
      <c r="D222" s="0" t="s">
        <v>1212</v>
      </c>
      <c r="E222" s="0" t="s">
        <v>1713</v>
      </c>
      <c r="I222" s="0" t="s">
        <v>1714</v>
      </c>
    </row>
    <row r="223" customFormat="false" ht="12.75" hidden="false" customHeight="false" outlineLevel="0" collapsed="false">
      <c r="A223" s="0" t="s">
        <v>1715</v>
      </c>
      <c r="B223" s="0" t="s">
        <v>1716</v>
      </c>
      <c r="D223" s="0" t="s">
        <v>1681</v>
      </c>
      <c r="E223" s="0" t="s">
        <v>1213</v>
      </c>
      <c r="N223" s="0" t="s">
        <v>1121</v>
      </c>
      <c r="O223" s="40" t="s">
        <v>1106</v>
      </c>
      <c r="S223" s="0" t="n">
        <v>400</v>
      </c>
      <c r="T223" s="0" t="s">
        <v>1717</v>
      </c>
      <c r="W223" s="41" t="s">
        <v>1718</v>
      </c>
    </row>
    <row r="224" customFormat="false" ht="12.75" hidden="false" customHeight="false" outlineLevel="0" collapsed="false">
      <c r="A224" s="0" t="s">
        <v>1719</v>
      </c>
      <c r="B224" s="0" t="s">
        <v>1720</v>
      </c>
    </row>
    <row r="225" customFormat="false" ht="12.75" hidden="false" customHeight="false" outlineLevel="0" collapsed="false">
      <c r="A225" s="0" t="s">
        <v>1719</v>
      </c>
    </row>
  </sheetData>
  <printOptions headings="false" gridLines="false" gridLinesSet="true" horizontalCentered="true" verticalCentered="true"/>
  <pageMargins left="0" right="0" top="0" bottom="0" header="0.511811023622047" footer="0.511811023622047"/>
  <pageSetup paperSize="5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51"/>
  <sheetViews>
    <sheetView showFormulas="false" showGridLines="true" showRowColHeaders="true" showZeros="true" rightToLeft="false" tabSelected="false" showOutlineSymbols="true" defaultGridColor="true" view="normal" topLeftCell="A84" colorId="64" zoomScale="75" zoomScaleNormal="75" zoomScalePageLayoutView="100" workbookViewId="0">
      <selection pane="topLeft" activeCell="D110" activeCellId="0" sqref="D1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3" min="2" style="0" width="18.14"/>
    <col collapsed="false" customWidth="true" hidden="false" outlineLevel="0" max="4" min="4" style="0" width="25.41"/>
    <col collapsed="false" customWidth="true" hidden="false" outlineLevel="0" max="5" min="5" style="40" width="10.41"/>
    <col collapsed="false" customWidth="true" hidden="false" outlineLevel="0" max="6" min="6" style="0" width="8.41"/>
    <col collapsed="false" customWidth="true" hidden="false" outlineLevel="0" max="7" min="7" style="50" width="8.41"/>
    <col collapsed="false" customWidth="true" hidden="false" outlineLevel="0" max="8" min="8" style="0" width="22.99"/>
    <col collapsed="false" customWidth="true" hidden="false" outlineLevel="0" max="9" min="9" style="0" width="8.85"/>
    <col collapsed="false" customWidth="true" hidden="false" outlineLevel="0" max="10" min="10" style="40" width="7.7"/>
    <col collapsed="false" customWidth="true" hidden="false" outlineLevel="0" max="16" min="16" style="0" width="10.99"/>
  </cols>
  <sheetData>
    <row r="1" customFormat="false" ht="12.75" hidden="false" customHeight="false" outlineLevel="0" collapsed="false">
      <c r="C1" s="42" t="s">
        <v>1075</v>
      </c>
      <c r="D1" s="42"/>
      <c r="E1" s="45"/>
      <c r="F1" s="42"/>
      <c r="G1" s="81"/>
      <c r="H1" s="44" t="n">
        <f aca="true">NOW()</f>
        <v>45926.9648316054</v>
      </c>
      <c r="I1" s="44"/>
      <c r="J1" s="45"/>
      <c r="K1" s="42"/>
      <c r="L1" s="42"/>
      <c r="M1" s="42"/>
      <c r="N1" s="42"/>
      <c r="O1" s="42"/>
    </row>
    <row r="2" customFormat="false" ht="12.75" hidden="false" customHeight="false" outlineLevel="0" collapsed="false">
      <c r="A2" s="45" t="s">
        <v>1721</v>
      </c>
      <c r="C2" s="42" t="s">
        <v>1076</v>
      </c>
      <c r="D2" s="42"/>
      <c r="E2" s="45"/>
      <c r="F2" s="42"/>
      <c r="G2" s="81"/>
      <c r="H2" s="42"/>
      <c r="I2" s="42"/>
      <c r="J2" s="45"/>
      <c r="K2" s="42"/>
      <c r="L2" s="42"/>
      <c r="M2" s="42"/>
      <c r="N2" s="42"/>
      <c r="O2" s="42"/>
    </row>
    <row r="3" customFormat="false" ht="12.75" hidden="false" customHeight="false" outlineLevel="0" collapsed="false">
      <c r="A3" s="45" t="s">
        <v>1079</v>
      </c>
      <c r="B3" s="42"/>
      <c r="C3" s="42"/>
      <c r="D3" s="42"/>
      <c r="E3" s="45"/>
      <c r="F3" s="46" t="s">
        <v>1078</v>
      </c>
      <c r="G3" s="46" t="s">
        <v>1078</v>
      </c>
      <c r="H3" s="42"/>
      <c r="I3" s="42"/>
      <c r="J3" s="47" t="s">
        <v>1080</v>
      </c>
      <c r="K3" s="48" t="s">
        <v>1081</v>
      </c>
      <c r="L3" s="45"/>
      <c r="M3" s="45"/>
      <c r="N3" s="45"/>
      <c r="O3" s="45"/>
      <c r="P3" s="45" t="s">
        <v>1082</v>
      </c>
    </row>
    <row r="4" customFormat="false" ht="12.75" hidden="false" customHeight="false" outlineLevel="0" collapsed="false">
      <c r="A4" s="45" t="s">
        <v>1094</v>
      </c>
      <c r="B4" s="45" t="s">
        <v>1083</v>
      </c>
      <c r="C4" s="45" t="s">
        <v>1086</v>
      </c>
      <c r="D4" s="45" t="s">
        <v>1084</v>
      </c>
      <c r="E4" s="45" t="s">
        <v>1093</v>
      </c>
      <c r="F4" s="46" t="s">
        <v>1085</v>
      </c>
      <c r="G4" s="46" t="s">
        <v>1085</v>
      </c>
      <c r="H4" s="45" t="s">
        <v>9</v>
      </c>
      <c r="I4" s="45" t="s">
        <v>1095</v>
      </c>
      <c r="J4" s="47" t="s">
        <v>1096</v>
      </c>
      <c r="K4" s="45" t="n">
        <v>1996</v>
      </c>
      <c r="L4" s="45" t="n">
        <v>1997</v>
      </c>
      <c r="M4" s="45" t="n">
        <v>1998</v>
      </c>
      <c r="N4" s="45" t="n">
        <v>1999</v>
      </c>
      <c r="O4" s="45" t="n">
        <v>2000</v>
      </c>
      <c r="P4" s="45" t="n">
        <v>2000</v>
      </c>
    </row>
    <row r="5" customFormat="false" ht="12.75" hidden="false" customHeight="false" outlineLevel="0" collapsed="false">
      <c r="A5" s="45" t="s">
        <v>1105</v>
      </c>
      <c r="B5" s="45"/>
      <c r="C5" s="45"/>
      <c r="D5" s="45"/>
      <c r="E5" s="45" t="s">
        <v>1103</v>
      </c>
      <c r="F5" s="46" t="s">
        <v>1104</v>
      </c>
      <c r="G5" s="46" t="s">
        <v>1098</v>
      </c>
      <c r="H5" s="45"/>
      <c r="I5" s="45" t="s">
        <v>1106</v>
      </c>
      <c r="J5" s="47" t="s">
        <v>1107</v>
      </c>
      <c r="K5" s="45"/>
      <c r="L5" s="45"/>
      <c r="M5" s="45"/>
      <c r="N5" s="45"/>
      <c r="O5" s="45"/>
      <c r="P5" s="45"/>
    </row>
    <row r="6" customFormat="false" ht="5.25" hidden="false" customHeight="true" outlineLevel="0" collapsed="false"/>
    <row r="7" customFormat="false" ht="12.75" hidden="false" customHeight="true" outlineLevel="0" collapsed="false">
      <c r="A7" s="40" t="s">
        <v>1121</v>
      </c>
      <c r="B7" s="0" t="s">
        <v>1722</v>
      </c>
      <c r="C7" s="0" t="s">
        <v>1279</v>
      </c>
      <c r="D7" s="0" t="s">
        <v>1278</v>
      </c>
      <c r="F7" s="56" t="n">
        <f aca="false">G7/3.281</f>
        <v>1478.81743370923</v>
      </c>
      <c r="G7" s="50" t="n">
        <v>4852</v>
      </c>
      <c r="J7" s="52" t="n">
        <v>2005</v>
      </c>
    </row>
    <row r="8" customFormat="false" ht="12.75" hidden="false" customHeight="false" outlineLevel="0" collapsed="false">
      <c r="A8" s="40" t="s">
        <v>1134</v>
      </c>
      <c r="B8" s="0" t="s">
        <v>1357</v>
      </c>
      <c r="C8" s="0" t="s">
        <v>1279</v>
      </c>
      <c r="D8" s="0" t="s">
        <v>1723</v>
      </c>
      <c r="E8" s="40" t="s">
        <v>1251</v>
      </c>
      <c r="F8" s="56" t="n">
        <f aca="false">G8/3.281</f>
        <v>1461.44468149954</v>
      </c>
      <c r="G8" s="50" t="n">
        <v>4795</v>
      </c>
      <c r="J8" s="52" t="n">
        <v>2000</v>
      </c>
      <c r="K8" s="40"/>
      <c r="L8" s="40"/>
      <c r="M8" s="40"/>
      <c r="N8" s="40"/>
      <c r="O8" s="73" t="n">
        <v>60</v>
      </c>
      <c r="P8" s="40"/>
    </row>
    <row r="9" customFormat="false" ht="12.75" hidden="false" customHeight="true" outlineLevel="0" collapsed="false">
      <c r="A9" s="40" t="s">
        <v>1121</v>
      </c>
      <c r="B9" s="0" t="s">
        <v>1161</v>
      </c>
      <c r="C9" s="0" t="s">
        <v>461</v>
      </c>
      <c r="D9" s="0" t="s">
        <v>1162</v>
      </c>
      <c r="F9" s="56" t="n">
        <f aca="false">G9/3.281</f>
        <v>2322.46266382201</v>
      </c>
      <c r="G9" s="50" t="n">
        <v>7620</v>
      </c>
      <c r="J9" s="52" t="n">
        <v>2005</v>
      </c>
      <c r="O9" s="42"/>
      <c r="P9" s="40" t="n">
        <v>700</v>
      </c>
    </row>
    <row r="10" customFormat="false" ht="12.75" hidden="false" customHeight="true" outlineLevel="0" collapsed="false">
      <c r="A10" s="40" t="s">
        <v>1134</v>
      </c>
      <c r="B10" s="0" t="s">
        <v>1472</v>
      </c>
      <c r="C10" s="0" t="s">
        <v>1724</v>
      </c>
      <c r="D10" s="0" t="s">
        <v>1473</v>
      </c>
      <c r="F10" s="56" t="n">
        <f aca="false">G10/3.281</f>
        <v>1895.76348674185</v>
      </c>
      <c r="G10" s="50" t="n">
        <v>6220</v>
      </c>
      <c r="J10" s="52" t="n">
        <v>2002</v>
      </c>
      <c r="P10" s="40" t="n">
        <v>50</v>
      </c>
    </row>
    <row r="11" customFormat="false" ht="12.75" hidden="false" customHeight="true" outlineLevel="0" collapsed="false">
      <c r="A11" s="40" t="s">
        <v>1134</v>
      </c>
      <c r="C11" s="0" t="s">
        <v>461</v>
      </c>
      <c r="D11" s="0" t="s">
        <v>1658</v>
      </c>
      <c r="F11" s="56" t="n">
        <f aca="false">G11/3.281</f>
        <v>955.501371533069</v>
      </c>
      <c r="G11" s="50" t="n">
        <v>3135</v>
      </c>
      <c r="J11" s="52" t="n">
        <v>2005</v>
      </c>
      <c r="P11" s="40" t="n">
        <v>50</v>
      </c>
    </row>
    <row r="12" customFormat="false" ht="12.75" hidden="false" customHeight="true" outlineLevel="0" collapsed="false">
      <c r="A12" s="40"/>
      <c r="B12" s="0" t="s">
        <v>1725</v>
      </c>
      <c r="C12" s="0" t="s">
        <v>1145</v>
      </c>
      <c r="D12" s="0" t="s">
        <v>1726</v>
      </c>
      <c r="F12" s="56" t="n">
        <f aca="false">G12/3.281</f>
        <v>1990.24687595245</v>
      </c>
      <c r="G12" s="50" t="n">
        <v>6530</v>
      </c>
      <c r="J12" s="52" t="n">
        <v>2001</v>
      </c>
    </row>
    <row r="13" customFormat="false" ht="12.75" hidden="false" customHeight="true" outlineLevel="0" collapsed="false">
      <c r="A13" s="40" t="s">
        <v>1121</v>
      </c>
      <c r="C13" s="0" t="s">
        <v>1660</v>
      </c>
      <c r="D13" s="0" t="s">
        <v>1659</v>
      </c>
      <c r="F13" s="65" t="n">
        <f aca="false">G13/3.281</f>
        <v>201.767753733618</v>
      </c>
      <c r="G13" s="50" t="n">
        <v>662</v>
      </c>
      <c r="I13" s="45" t="s">
        <v>1106</v>
      </c>
      <c r="J13" s="73" t="n">
        <v>1987</v>
      </c>
      <c r="K13" s="69" t="n">
        <v>35</v>
      </c>
    </row>
    <row r="14" customFormat="false" ht="12.75" hidden="false" customHeight="true" outlineLevel="0" collapsed="false">
      <c r="A14" s="40" t="s">
        <v>1134</v>
      </c>
      <c r="C14" s="0" t="s">
        <v>1724</v>
      </c>
      <c r="D14" s="0" t="s">
        <v>1661</v>
      </c>
      <c r="F14" s="65" t="n">
        <f aca="false">G14/3.281</f>
        <v>269.125266686986</v>
      </c>
      <c r="G14" s="50" t="n">
        <v>883</v>
      </c>
      <c r="I14" s="45" t="s">
        <v>1106</v>
      </c>
      <c r="J14" s="73" t="n">
        <v>1987</v>
      </c>
      <c r="K14" s="69" t="n">
        <v>40</v>
      </c>
    </row>
    <row r="15" customFormat="false" ht="12.75" hidden="false" customHeight="true" outlineLevel="0" collapsed="false">
      <c r="A15" s="40"/>
      <c r="C15" s="0" t="s">
        <v>1663</v>
      </c>
      <c r="D15" s="0" t="s">
        <v>1662</v>
      </c>
      <c r="F15" s="56"/>
    </row>
    <row r="16" customFormat="false" ht="12.75" hidden="false" customHeight="true" outlineLevel="0" collapsed="false">
      <c r="A16" s="40" t="s">
        <v>1134</v>
      </c>
      <c r="B16" s="0" t="s">
        <v>1727</v>
      </c>
      <c r="C16" s="0" t="s">
        <v>1194</v>
      </c>
      <c r="D16" s="0" t="s">
        <v>1196</v>
      </c>
      <c r="F16" s="56" t="n">
        <f aca="false">G16/3.281</f>
        <v>1124.04754647973</v>
      </c>
      <c r="G16" s="50" t="n">
        <v>3688</v>
      </c>
      <c r="J16" s="60" t="n">
        <v>2001</v>
      </c>
      <c r="M16" s="45"/>
      <c r="N16" s="45"/>
      <c r="P16" s="40" t="n">
        <v>20</v>
      </c>
    </row>
    <row r="17" customFormat="false" ht="12.75" hidden="false" customHeight="true" outlineLevel="0" collapsed="false">
      <c r="A17" s="40" t="s">
        <v>1134</v>
      </c>
      <c r="B17" s="0" t="s">
        <v>1728</v>
      </c>
      <c r="C17" s="0" t="s">
        <v>1194</v>
      </c>
      <c r="D17" s="0" t="s">
        <v>1193</v>
      </c>
      <c r="E17" s="40" t="s">
        <v>1141</v>
      </c>
      <c r="F17" s="56" t="n">
        <f aca="false">G17/3.281</f>
        <v>1148.12557147211</v>
      </c>
      <c r="G17" s="50" t="n">
        <v>3767</v>
      </c>
      <c r="J17" s="60" t="n">
        <v>2002</v>
      </c>
      <c r="M17" s="45"/>
      <c r="N17" s="45"/>
      <c r="P17" s="40" t="n">
        <v>15</v>
      </c>
    </row>
    <row r="18" customFormat="false" ht="12.75" hidden="false" customHeight="false" outlineLevel="0" collapsed="false">
      <c r="A18" s="40" t="s">
        <v>1121</v>
      </c>
      <c r="B18" s="0" t="s">
        <v>1272</v>
      </c>
      <c r="C18" s="0" t="s">
        <v>1178</v>
      </c>
      <c r="D18" s="0" t="s">
        <v>1729</v>
      </c>
      <c r="E18" s="40" t="s">
        <v>1251</v>
      </c>
      <c r="F18" s="56" t="n">
        <f aca="false">G18/3.281</f>
        <v>1412.37427613532</v>
      </c>
      <c r="G18" s="50" t="n">
        <v>4634</v>
      </c>
      <c r="J18" s="52" t="n">
        <v>2000</v>
      </c>
      <c r="K18" s="40"/>
      <c r="L18" s="40"/>
      <c r="M18" s="40"/>
      <c r="N18" s="40"/>
      <c r="O18" s="40" t="n">
        <v>100</v>
      </c>
      <c r="P18" s="40" t="n">
        <v>170</v>
      </c>
    </row>
    <row r="19" customFormat="false" ht="12.75" hidden="false" customHeight="false" outlineLevel="0" collapsed="false">
      <c r="A19" s="40" t="s">
        <v>1134</v>
      </c>
      <c r="B19" s="0" t="s">
        <v>1539</v>
      </c>
      <c r="C19" s="0" t="s">
        <v>1178</v>
      </c>
      <c r="D19" s="0" t="s">
        <v>1540</v>
      </c>
      <c r="F19" s="58" t="n">
        <f aca="false">G19/3.281</f>
        <v>310.576043889058</v>
      </c>
      <c r="G19" s="50" t="n">
        <v>1019</v>
      </c>
      <c r="J19" s="52" t="n">
        <v>2000</v>
      </c>
      <c r="K19" s="40"/>
      <c r="L19" s="40"/>
      <c r="M19" s="40"/>
      <c r="N19" s="40"/>
      <c r="O19" s="73" t="n">
        <v>15</v>
      </c>
      <c r="P19" s="40"/>
    </row>
    <row r="20" customFormat="false" ht="12.75" hidden="false" customHeight="true" outlineLevel="0" collapsed="false">
      <c r="A20" s="40" t="s">
        <v>1134</v>
      </c>
      <c r="B20" s="0" t="s">
        <v>1730</v>
      </c>
      <c r="C20" s="0" t="s">
        <v>1731</v>
      </c>
      <c r="D20" s="0" t="s">
        <v>1732</v>
      </c>
      <c r="E20" s="40" t="s">
        <v>1141</v>
      </c>
      <c r="F20" s="53" t="n">
        <f aca="false">G20/3.281</f>
        <v>509.905516610789</v>
      </c>
      <c r="G20" s="50" t="n">
        <v>1673</v>
      </c>
      <c r="H20" s="0" t="s">
        <v>1088</v>
      </c>
      <c r="I20" s="45" t="s">
        <v>1106</v>
      </c>
      <c r="J20" s="54" t="n">
        <v>35339</v>
      </c>
      <c r="K20" s="40"/>
      <c r="L20" s="40" t="n">
        <v>25</v>
      </c>
      <c r="M20" s="40" t="n">
        <v>20</v>
      </c>
      <c r="N20" s="40"/>
      <c r="O20" s="40" t="n">
        <v>40</v>
      </c>
      <c r="P20" s="40"/>
    </row>
    <row r="21" customFormat="false" ht="12.75" hidden="false" customHeight="false" outlineLevel="0" collapsed="false">
      <c r="A21" s="40" t="s">
        <v>1134</v>
      </c>
      <c r="B21" s="0" t="s">
        <v>1349</v>
      </c>
      <c r="C21" s="0" t="s">
        <v>1150</v>
      </c>
      <c r="D21" s="0" t="s">
        <v>1350</v>
      </c>
      <c r="F21" s="50" t="n">
        <f aca="false">G21/3.281</f>
        <v>0</v>
      </c>
      <c r="H21" s="51" t="s">
        <v>1088</v>
      </c>
      <c r="I21" s="45" t="s">
        <v>1106</v>
      </c>
      <c r="J21" s="73" t="n">
        <v>1994</v>
      </c>
      <c r="K21" s="69" t="n">
        <v>25</v>
      </c>
      <c r="L21" s="40"/>
      <c r="M21" s="40"/>
      <c r="N21" s="40"/>
      <c r="O21" s="40"/>
      <c r="P21" s="40"/>
    </row>
    <row r="22" customFormat="false" ht="12.75" hidden="false" customHeight="false" outlineLevel="0" collapsed="false">
      <c r="A22" s="40" t="s">
        <v>1134</v>
      </c>
      <c r="B22" s="0" t="s">
        <v>1555</v>
      </c>
      <c r="C22" s="0" t="s">
        <v>1398</v>
      </c>
      <c r="D22" s="0" t="s">
        <v>1556</v>
      </c>
      <c r="E22" s="40" t="s">
        <v>1251</v>
      </c>
      <c r="F22" s="58" t="n">
        <f aca="false">G22/3.281</f>
        <v>310.576043889058</v>
      </c>
      <c r="G22" s="50" t="n">
        <v>1019</v>
      </c>
      <c r="H22" s="51" t="s">
        <v>385</v>
      </c>
      <c r="I22" s="45" t="s">
        <v>1106</v>
      </c>
      <c r="J22" s="68" t="n">
        <v>34182</v>
      </c>
      <c r="K22" s="40" t="n">
        <v>3</v>
      </c>
      <c r="L22" s="40"/>
      <c r="M22" s="40"/>
      <c r="N22" s="40"/>
      <c r="O22" s="40"/>
      <c r="P22" s="40"/>
    </row>
    <row r="23" customFormat="false" ht="12.75" hidden="false" customHeight="false" outlineLevel="0" collapsed="false">
      <c r="A23" s="40" t="s">
        <v>1134</v>
      </c>
      <c r="B23" s="0" t="s">
        <v>1490</v>
      </c>
      <c r="C23" s="0" t="s">
        <v>1492</v>
      </c>
      <c r="D23" s="0" t="s">
        <v>1491</v>
      </c>
      <c r="E23" s="40" t="s">
        <v>1141</v>
      </c>
      <c r="F23" s="58" t="n">
        <f aca="false">G23/3.281</f>
        <v>361.170374885706</v>
      </c>
      <c r="G23" s="50" t="n">
        <v>1185</v>
      </c>
      <c r="H23" s="61"/>
      <c r="I23" s="45" t="s">
        <v>1106</v>
      </c>
      <c r="J23" s="73" t="n">
        <v>1997</v>
      </c>
      <c r="K23" s="69" t="n">
        <v>5</v>
      </c>
      <c r="L23" s="40"/>
      <c r="M23" s="40"/>
      <c r="N23" s="40"/>
      <c r="O23" s="40"/>
      <c r="P23" s="40"/>
    </row>
    <row r="24" customFormat="false" ht="12.75" hidden="false" customHeight="false" outlineLevel="0" collapsed="false">
      <c r="A24" s="40" t="s">
        <v>1134</v>
      </c>
      <c r="B24" s="0" t="s">
        <v>1733</v>
      </c>
      <c r="C24" s="0" t="s">
        <v>1398</v>
      </c>
      <c r="D24" s="0" t="s">
        <v>1734</v>
      </c>
      <c r="E24" s="40" t="s">
        <v>1399</v>
      </c>
      <c r="F24" s="53" t="n">
        <f aca="false">G24/3.281</f>
        <v>441.93843340445</v>
      </c>
      <c r="G24" s="50" t="n">
        <v>1450</v>
      </c>
      <c r="H24" s="82" t="s">
        <v>1735</v>
      </c>
      <c r="I24" s="61"/>
      <c r="J24" s="60" t="s">
        <v>1400</v>
      </c>
      <c r="K24" s="40"/>
      <c r="L24" s="40"/>
      <c r="M24" s="40" t="n">
        <v>40</v>
      </c>
      <c r="N24" s="73" t="n">
        <v>10</v>
      </c>
      <c r="O24" s="40"/>
      <c r="P24" s="40"/>
    </row>
    <row r="25" customFormat="false" ht="12.75" hidden="false" customHeight="false" outlineLevel="0" collapsed="false">
      <c r="A25" s="40" t="s">
        <v>1134</v>
      </c>
      <c r="B25" s="0" t="s">
        <v>1148</v>
      </c>
      <c r="C25" s="0" t="s">
        <v>1150</v>
      </c>
      <c r="D25" s="0" t="s">
        <v>1149</v>
      </c>
      <c r="E25" s="40" t="s">
        <v>1141</v>
      </c>
      <c r="F25" s="53" t="n">
        <f aca="false">G25/3.281</f>
        <v>533.98354160317</v>
      </c>
      <c r="G25" s="50" t="n">
        <v>1752</v>
      </c>
      <c r="H25" s="61"/>
      <c r="I25" s="61"/>
      <c r="J25" s="52" t="n">
        <v>1999</v>
      </c>
      <c r="K25" s="40"/>
      <c r="L25" s="40"/>
      <c r="M25" s="40"/>
      <c r="N25" s="40" t="n">
        <v>0</v>
      </c>
      <c r="O25" s="40"/>
      <c r="P25" s="40"/>
    </row>
    <row r="26" customFormat="false" ht="12.75" hidden="false" customHeight="false" outlineLevel="0" collapsed="false">
      <c r="A26" s="40" t="s">
        <v>1134</v>
      </c>
      <c r="B26" s="0" t="s">
        <v>1179</v>
      </c>
      <c r="C26" s="0" t="s">
        <v>461</v>
      </c>
      <c r="D26" s="0" t="s">
        <v>1180</v>
      </c>
      <c r="E26" s="40" t="s">
        <v>1141</v>
      </c>
      <c r="F26" s="53"/>
      <c r="H26" s="61"/>
      <c r="I26" s="61"/>
      <c r="J26" s="52" t="n">
        <v>1999</v>
      </c>
      <c r="K26" s="40"/>
      <c r="L26" s="40"/>
      <c r="M26" s="40"/>
      <c r="N26" s="40" t="n">
        <v>5</v>
      </c>
      <c r="O26" s="40"/>
      <c r="P26" s="40"/>
    </row>
    <row r="27" customFormat="false" ht="12.75" hidden="false" customHeight="false" outlineLevel="0" collapsed="false">
      <c r="A27" s="40" t="s">
        <v>1134</v>
      </c>
      <c r="C27" s="0" t="s">
        <v>1150</v>
      </c>
      <c r="D27" s="0" t="s">
        <v>1664</v>
      </c>
      <c r="F27" s="53"/>
      <c r="H27" s="61"/>
      <c r="I27" s="61"/>
      <c r="J27" s="52" t="n">
        <v>1998</v>
      </c>
      <c r="K27" s="40"/>
      <c r="L27" s="40"/>
      <c r="M27" s="40" t="n">
        <v>10</v>
      </c>
      <c r="N27" s="40"/>
      <c r="O27" s="40"/>
      <c r="P27" s="40"/>
    </row>
    <row r="28" customFormat="false" ht="12.75" hidden="false" customHeight="false" outlineLevel="0" collapsed="false">
      <c r="A28" s="40" t="s">
        <v>1134</v>
      </c>
      <c r="B28" s="0" t="s">
        <v>1574</v>
      </c>
      <c r="C28" s="0" t="s">
        <v>1736</v>
      </c>
      <c r="D28" s="0" t="s">
        <v>1575</v>
      </c>
      <c r="E28" s="40" t="s">
        <v>1141</v>
      </c>
      <c r="F28" s="58" t="n">
        <f aca="false">G28/3.281</f>
        <v>298.079853703139</v>
      </c>
      <c r="G28" s="50" t="n">
        <v>978</v>
      </c>
      <c r="H28" s="51" t="s">
        <v>1577</v>
      </c>
      <c r="I28" s="45" t="s">
        <v>1106</v>
      </c>
      <c r="J28" s="68" t="n">
        <v>35247</v>
      </c>
      <c r="K28" s="40" t="n">
        <v>6</v>
      </c>
      <c r="L28" s="40"/>
      <c r="M28" s="40"/>
      <c r="N28" s="40"/>
      <c r="O28" s="40"/>
      <c r="P28" s="40"/>
    </row>
    <row r="29" customFormat="false" ht="12.75" hidden="false" customHeight="false" outlineLevel="0" collapsed="false">
      <c r="A29" s="40" t="s">
        <v>1134</v>
      </c>
      <c r="B29" s="0" t="s">
        <v>1247</v>
      </c>
      <c r="C29" s="0" t="s">
        <v>1737</v>
      </c>
      <c r="D29" s="0" t="s">
        <v>1738</v>
      </c>
      <c r="E29" s="40" t="s">
        <v>1251</v>
      </c>
      <c r="F29" s="53" t="n">
        <f aca="false">G29/3.281</f>
        <v>659.250228588845</v>
      </c>
      <c r="G29" s="50" t="n">
        <v>2163</v>
      </c>
      <c r="H29" s="51" t="s">
        <v>1252</v>
      </c>
      <c r="I29" s="45" t="s">
        <v>1106</v>
      </c>
      <c r="J29" s="68" t="n">
        <v>34943</v>
      </c>
      <c r="K29" s="40" t="n">
        <v>11</v>
      </c>
      <c r="L29" s="55" t="n">
        <v>4</v>
      </c>
      <c r="M29" s="40"/>
      <c r="N29" s="40"/>
      <c r="O29" s="40"/>
      <c r="P29" s="40"/>
    </row>
    <row r="30" customFormat="false" ht="12.75" hidden="false" customHeight="false" outlineLevel="0" collapsed="false">
      <c r="A30" s="40" t="s">
        <v>1134</v>
      </c>
      <c r="B30" s="0" t="s">
        <v>1294</v>
      </c>
      <c r="C30" s="0" t="s">
        <v>461</v>
      </c>
      <c r="D30" s="0" t="s">
        <v>1295</v>
      </c>
      <c r="F30" s="50" t="n">
        <f aca="false">G30/3.281</f>
        <v>0</v>
      </c>
      <c r="H30" s="0" t="s">
        <v>1170</v>
      </c>
      <c r="I30" s="45" t="s">
        <v>1106</v>
      </c>
      <c r="J30" s="54" t="n">
        <v>35704</v>
      </c>
      <c r="K30" s="40"/>
      <c r="L30" s="40" t="n">
        <v>100</v>
      </c>
      <c r="M30" s="40" t="n">
        <v>200</v>
      </c>
      <c r="N30" s="40"/>
      <c r="O30" s="40"/>
      <c r="P30" s="40"/>
    </row>
    <row r="31" customFormat="false" ht="12.75" hidden="false" customHeight="false" outlineLevel="0" collapsed="false">
      <c r="A31" s="40" t="s">
        <v>1134</v>
      </c>
      <c r="B31" s="0" t="s">
        <v>1548</v>
      </c>
      <c r="C31" s="0" t="s">
        <v>1550</v>
      </c>
      <c r="D31" s="0" t="s">
        <v>1549</v>
      </c>
      <c r="F31" s="53" t="n">
        <f aca="false">G31/3.281</f>
        <v>344.407192928985</v>
      </c>
      <c r="G31" s="50" t="n">
        <v>1130</v>
      </c>
      <c r="H31" s="0" t="s">
        <v>1170</v>
      </c>
      <c r="I31" s="45"/>
      <c r="J31" s="52" t="n">
        <v>1998</v>
      </c>
      <c r="K31" s="40"/>
      <c r="L31" s="40"/>
      <c r="M31" s="40"/>
      <c r="N31" s="40"/>
      <c r="O31" s="40"/>
      <c r="P31" s="40"/>
    </row>
    <row r="32" customFormat="false" ht="12.75" hidden="false" customHeight="false" outlineLevel="0" collapsed="false">
      <c r="A32" s="40" t="s">
        <v>1134</v>
      </c>
      <c r="B32" s="0" t="s">
        <v>1614</v>
      </c>
      <c r="C32" s="0" t="s">
        <v>1256</v>
      </c>
      <c r="D32" s="0" t="s">
        <v>1615</v>
      </c>
      <c r="F32" s="65" t="n">
        <f aca="false">G32/3.281</f>
        <v>218.835720816824</v>
      </c>
      <c r="G32" s="50" t="n">
        <v>718</v>
      </c>
      <c r="I32" s="45" t="s">
        <v>1106</v>
      </c>
      <c r="J32" s="73" t="n">
        <v>1992</v>
      </c>
      <c r="K32" s="69" t="n">
        <v>75</v>
      </c>
      <c r="L32" s="40"/>
      <c r="M32" s="40"/>
      <c r="N32" s="40"/>
      <c r="O32" s="40"/>
      <c r="P32" s="40"/>
    </row>
    <row r="33" customFormat="false" ht="12.75" hidden="false" customHeight="false" outlineLevel="0" collapsed="false">
      <c r="A33" s="40" t="s">
        <v>1134</v>
      </c>
      <c r="C33" s="0" t="s">
        <v>1739</v>
      </c>
      <c r="D33" s="0" t="s">
        <v>1666</v>
      </c>
      <c r="F33" s="80" t="n">
        <f aca="false">G33/3.281</f>
        <v>380.981408107284</v>
      </c>
      <c r="G33" s="50" t="n">
        <v>1250</v>
      </c>
      <c r="I33" s="45"/>
      <c r="J33" s="52" t="n">
        <v>2001</v>
      </c>
      <c r="K33" s="69"/>
      <c r="L33" s="40"/>
      <c r="M33" s="40"/>
      <c r="N33" s="40"/>
      <c r="O33" s="40"/>
      <c r="P33" s="40" t="n">
        <v>25</v>
      </c>
    </row>
    <row r="34" customFormat="false" ht="12.75" hidden="false" customHeight="false" outlineLevel="0" collapsed="false">
      <c r="A34" s="40" t="s">
        <v>1134</v>
      </c>
      <c r="B34" s="0" t="s">
        <v>1498</v>
      </c>
      <c r="C34" s="0" t="s">
        <v>502</v>
      </c>
      <c r="D34" s="0" t="s">
        <v>1499</v>
      </c>
      <c r="E34" s="40" t="s">
        <v>1141</v>
      </c>
      <c r="F34" s="53" t="n">
        <f aca="false">G34/3.281</f>
        <v>441.93843340445</v>
      </c>
      <c r="G34" s="50" t="n">
        <v>1450</v>
      </c>
      <c r="H34" s="0" t="s">
        <v>1170</v>
      </c>
      <c r="J34" s="52" t="n">
        <v>1998</v>
      </c>
      <c r="K34" s="40"/>
      <c r="L34" s="40"/>
      <c r="M34" s="40" t="n">
        <v>50</v>
      </c>
      <c r="N34" s="40" t="n">
        <v>102</v>
      </c>
      <c r="O34" s="40"/>
      <c r="P34" s="40"/>
    </row>
    <row r="35" customFormat="false" ht="12.75" hidden="false" customHeight="false" outlineLevel="0" collapsed="false">
      <c r="A35" s="40" t="s">
        <v>1134</v>
      </c>
      <c r="C35" s="0" t="s">
        <v>1150</v>
      </c>
      <c r="D35" s="0" t="s">
        <v>1668</v>
      </c>
      <c r="F35" s="53" t="n">
        <f aca="false">G35/3.281</f>
        <v>426.699177080158</v>
      </c>
      <c r="G35" s="50" t="n">
        <v>1400</v>
      </c>
      <c r="J35" s="52" t="n">
        <v>1999</v>
      </c>
      <c r="K35" s="40"/>
      <c r="L35" s="40"/>
      <c r="M35" s="40"/>
      <c r="N35" s="40" t="n">
        <v>25</v>
      </c>
      <c r="O35" s="40"/>
      <c r="P35" s="40"/>
    </row>
    <row r="36" customFormat="false" ht="12.75" hidden="false" customHeight="false" outlineLevel="0" collapsed="false">
      <c r="A36" s="40" t="s">
        <v>1134</v>
      </c>
      <c r="C36" s="0" t="s">
        <v>544</v>
      </c>
      <c r="D36" s="0" t="s">
        <v>1669</v>
      </c>
      <c r="F36" s="53" t="n">
        <f aca="false">G36/3.281</f>
        <v>585.187442852789</v>
      </c>
      <c r="G36" s="50" t="n">
        <v>1920</v>
      </c>
      <c r="J36" s="52" t="n">
        <v>2002</v>
      </c>
      <c r="K36" s="40"/>
      <c r="L36" s="40"/>
      <c r="M36" s="40"/>
      <c r="N36" s="40"/>
      <c r="O36" s="40"/>
      <c r="P36" s="40" t="n">
        <v>25</v>
      </c>
    </row>
    <row r="37" customFormat="false" ht="12.75" hidden="false" customHeight="false" outlineLevel="0" collapsed="false">
      <c r="A37" s="40" t="s">
        <v>1134</v>
      </c>
      <c r="B37" s="0" t="s">
        <v>1163</v>
      </c>
      <c r="C37" s="0" t="s">
        <v>502</v>
      </c>
      <c r="D37" s="0" t="s">
        <v>1164</v>
      </c>
      <c r="E37" s="40" t="s">
        <v>1169</v>
      </c>
      <c r="F37" s="53" t="n">
        <f aca="false">G37/3.281</f>
        <v>493.447119780555</v>
      </c>
      <c r="G37" s="50" t="n">
        <v>1619</v>
      </c>
      <c r="H37" s="0" t="s">
        <v>1170</v>
      </c>
      <c r="J37" s="62" t="n">
        <v>36039</v>
      </c>
      <c r="K37" s="40"/>
      <c r="L37" s="40"/>
      <c r="M37" s="40" t="n">
        <v>50</v>
      </c>
      <c r="N37" s="40" t="n">
        <v>102</v>
      </c>
      <c r="O37" s="40" t="n">
        <v>48</v>
      </c>
      <c r="P37" s="40"/>
    </row>
    <row r="38" customFormat="false" ht="12.75" hidden="false" customHeight="false" outlineLevel="0" collapsed="false">
      <c r="A38" s="40" t="s">
        <v>1134</v>
      </c>
      <c r="B38" s="0" t="s">
        <v>1458</v>
      </c>
      <c r="C38" s="0" t="s">
        <v>1256</v>
      </c>
      <c r="D38" s="0" t="s">
        <v>1459</v>
      </c>
      <c r="F38" s="53" t="n">
        <f aca="false">G38/3.281</f>
        <v>335.873209387382</v>
      </c>
      <c r="G38" s="50" t="n">
        <v>1102</v>
      </c>
      <c r="J38" s="52" t="n">
        <v>2000</v>
      </c>
      <c r="K38" s="40"/>
      <c r="L38" s="40"/>
      <c r="M38" s="40"/>
      <c r="N38" s="40"/>
      <c r="O38" s="40" t="n">
        <v>25</v>
      </c>
      <c r="P38" s="40"/>
    </row>
    <row r="39" customFormat="false" ht="12.75" hidden="false" customHeight="false" outlineLevel="0" collapsed="false">
      <c r="A39" s="40" t="s">
        <v>1134</v>
      </c>
      <c r="C39" s="0" t="s">
        <v>1341</v>
      </c>
      <c r="D39" s="0" t="s">
        <v>1671</v>
      </c>
      <c r="F39" s="53" t="n">
        <f aca="false">G39/3.281</f>
        <v>734.83693995733</v>
      </c>
      <c r="G39" s="50" t="n">
        <v>2411</v>
      </c>
      <c r="J39" s="52" t="n">
        <v>2000</v>
      </c>
      <c r="K39" s="40"/>
      <c r="L39" s="40"/>
      <c r="M39" s="40"/>
      <c r="N39" s="40"/>
      <c r="O39" s="40" t="n">
        <v>25</v>
      </c>
      <c r="P39" s="40"/>
    </row>
    <row r="40" customFormat="false" ht="12.75" hidden="false" customHeight="false" outlineLevel="0" collapsed="false">
      <c r="A40" s="40" t="s">
        <v>1121</v>
      </c>
      <c r="B40" s="0" t="s">
        <v>1285</v>
      </c>
      <c r="C40" s="0" t="s">
        <v>1740</v>
      </c>
      <c r="D40" s="0" t="s">
        <v>1286</v>
      </c>
      <c r="E40" s="40" t="s">
        <v>1141</v>
      </c>
      <c r="F40" s="53" t="n">
        <f aca="false">G40/3.281</f>
        <v>341.359341664127</v>
      </c>
      <c r="G40" s="50" t="n">
        <v>1120</v>
      </c>
      <c r="J40" s="52" t="n">
        <v>1999</v>
      </c>
      <c r="K40" s="40"/>
      <c r="L40" s="40"/>
      <c r="M40" s="40"/>
      <c r="N40" s="40" t="n">
        <v>15</v>
      </c>
      <c r="O40" s="40"/>
      <c r="P40" s="40"/>
    </row>
    <row r="41" customFormat="false" ht="12.75" hidden="false" customHeight="false" outlineLevel="0" collapsed="false">
      <c r="A41" s="40" t="s">
        <v>1134</v>
      </c>
      <c r="B41" s="0" t="s">
        <v>1390</v>
      </c>
      <c r="C41" s="0" t="s">
        <v>1392</v>
      </c>
      <c r="D41" s="0" t="s">
        <v>1391</v>
      </c>
      <c r="F41" s="53" t="n">
        <f aca="false">G41/3.281</f>
        <v>530.32612008534</v>
      </c>
      <c r="G41" s="50" t="n">
        <v>1740</v>
      </c>
      <c r="J41" s="52" t="n">
        <v>2000</v>
      </c>
      <c r="K41" s="40"/>
      <c r="L41" s="40"/>
      <c r="M41" s="40"/>
      <c r="N41" s="40"/>
      <c r="O41" s="40" t="n">
        <v>25</v>
      </c>
      <c r="P41" s="40"/>
    </row>
    <row r="42" customFormat="false" ht="12.75" hidden="false" customHeight="false" outlineLevel="0" collapsed="false">
      <c r="A42" s="40" t="s">
        <v>1134</v>
      </c>
      <c r="B42" s="0" t="s">
        <v>1741</v>
      </c>
      <c r="C42" s="0" t="s">
        <v>1737</v>
      </c>
      <c r="D42" s="0" t="s">
        <v>1413</v>
      </c>
      <c r="E42" s="40" t="s">
        <v>1141</v>
      </c>
      <c r="F42" s="53" t="n">
        <f aca="false">G42/3.281</f>
        <v>701.005790917403</v>
      </c>
      <c r="G42" s="50" t="n">
        <v>2300</v>
      </c>
      <c r="J42" s="52" t="n">
        <v>1999</v>
      </c>
      <c r="K42" s="40"/>
      <c r="L42" s="40"/>
      <c r="M42" s="40"/>
      <c r="N42" s="40" t="n">
        <v>25</v>
      </c>
      <c r="O42" s="40"/>
      <c r="P42" s="40"/>
    </row>
    <row r="43" customFormat="false" ht="12.75" hidden="false" customHeight="false" outlineLevel="0" collapsed="false">
      <c r="A43" s="40" t="s">
        <v>1134</v>
      </c>
      <c r="B43" s="0" t="s">
        <v>1247</v>
      </c>
      <c r="C43" s="0" t="s">
        <v>1737</v>
      </c>
      <c r="D43" s="0" t="s">
        <v>1742</v>
      </c>
      <c r="E43" s="40" t="s">
        <v>1251</v>
      </c>
      <c r="F43" s="53" t="n">
        <f aca="false">G43/3.281</f>
        <v>651.021030173728</v>
      </c>
      <c r="G43" s="50" t="n">
        <v>2136</v>
      </c>
      <c r="I43" s="45" t="s">
        <v>1106</v>
      </c>
      <c r="J43" s="73" t="n">
        <v>1995</v>
      </c>
      <c r="K43" s="40" t="n">
        <v>16</v>
      </c>
      <c r="L43" s="40"/>
      <c r="M43" s="40"/>
      <c r="N43" s="40"/>
      <c r="O43" s="40"/>
      <c r="P43" s="40"/>
    </row>
    <row r="44" customFormat="false" ht="12.75" hidden="false" customHeight="false" outlineLevel="0" collapsed="false">
      <c r="A44" s="40" t="s">
        <v>1134</v>
      </c>
      <c r="B44" s="0" t="s">
        <v>1393</v>
      </c>
      <c r="C44" s="0" t="s">
        <v>1256</v>
      </c>
      <c r="D44" s="0" t="s">
        <v>1394</v>
      </c>
      <c r="F44" s="53" t="n">
        <f aca="false">G44/3.281</f>
        <v>412.983846388296</v>
      </c>
      <c r="G44" s="50" t="n">
        <v>1355</v>
      </c>
      <c r="J44" s="52" t="n">
        <v>2002</v>
      </c>
      <c r="K44" s="40"/>
      <c r="L44" s="40"/>
      <c r="M44" s="40"/>
      <c r="N44" s="40"/>
      <c r="O44" s="40"/>
      <c r="P44" s="40" t="n">
        <v>4</v>
      </c>
    </row>
    <row r="45" customFormat="false" ht="12.75" hidden="false" customHeight="false" outlineLevel="0" collapsed="false">
      <c r="A45" s="40" t="s">
        <v>1134</v>
      </c>
      <c r="B45" s="0" t="s">
        <v>1155</v>
      </c>
      <c r="C45" s="0" t="s">
        <v>461</v>
      </c>
      <c r="D45" s="0" t="s">
        <v>1743</v>
      </c>
      <c r="E45" s="40" t="s">
        <v>1159</v>
      </c>
      <c r="F45" s="56" t="n">
        <f aca="false">G45/3.281</f>
        <v>872.90460225541</v>
      </c>
      <c r="G45" s="50" t="n">
        <v>2864</v>
      </c>
      <c r="H45" s="0" t="s">
        <v>1160</v>
      </c>
      <c r="I45" s="45" t="s">
        <v>1106</v>
      </c>
      <c r="J45" s="54" t="n">
        <v>34425</v>
      </c>
      <c r="K45" s="40" t="n">
        <v>155</v>
      </c>
      <c r="L45" s="55" t="n">
        <v>85</v>
      </c>
      <c r="M45" s="40"/>
      <c r="N45" s="40"/>
      <c r="O45" s="40"/>
      <c r="P45" s="40"/>
    </row>
    <row r="46" customFormat="false" ht="12.75" hidden="false" customHeight="false" outlineLevel="0" collapsed="false">
      <c r="A46" s="40" t="s">
        <v>1134</v>
      </c>
      <c r="B46" s="0" t="s">
        <v>1558</v>
      </c>
      <c r="C46" s="0" t="s">
        <v>461</v>
      </c>
      <c r="D46" s="0" t="s">
        <v>1559</v>
      </c>
      <c r="E46" s="40" t="s">
        <v>1141</v>
      </c>
      <c r="F46" s="56" t="n">
        <f aca="false">G46/3.281</f>
        <v>960.987503809814</v>
      </c>
      <c r="G46" s="50" t="n">
        <v>3153</v>
      </c>
      <c r="H46" s="0" t="s">
        <v>1160</v>
      </c>
      <c r="I46" s="45"/>
      <c r="J46" s="60" t="n">
        <v>2000</v>
      </c>
      <c r="K46" s="40"/>
      <c r="L46" s="74"/>
      <c r="M46" s="40"/>
      <c r="N46" s="40"/>
      <c r="O46" s="40" t="n">
        <v>25</v>
      </c>
      <c r="P46" s="40"/>
    </row>
    <row r="47" customFormat="false" ht="12.75" hidden="false" customHeight="false" outlineLevel="0" collapsed="false">
      <c r="A47" s="40" t="s">
        <v>1134</v>
      </c>
      <c r="C47" s="0" t="s">
        <v>1150</v>
      </c>
      <c r="D47" s="0" t="s">
        <v>1672</v>
      </c>
      <c r="F47" s="53" t="n">
        <f aca="false">G47/3.281</f>
        <v>609.570252971655</v>
      </c>
      <c r="G47" s="50" t="n">
        <v>2000</v>
      </c>
      <c r="I47" s="45"/>
      <c r="J47" s="60" t="n">
        <v>2001</v>
      </c>
      <c r="K47" s="40"/>
      <c r="L47" s="74"/>
      <c r="M47" s="40"/>
      <c r="N47" s="40"/>
      <c r="O47" s="40"/>
      <c r="P47" s="40" t="n">
        <v>25</v>
      </c>
    </row>
    <row r="48" customFormat="false" ht="12.75" hidden="false" customHeight="false" outlineLevel="0" collapsed="false">
      <c r="A48" s="40" t="s">
        <v>1134</v>
      </c>
      <c r="B48" s="0" t="s">
        <v>1419</v>
      </c>
      <c r="C48" s="0" t="s">
        <v>461</v>
      </c>
      <c r="D48" s="0" t="s">
        <v>1420</v>
      </c>
      <c r="E48" s="40" t="s">
        <v>1141</v>
      </c>
      <c r="F48" s="56" t="n">
        <f aca="false">G48/3.281</f>
        <v>1122.82840597379</v>
      </c>
      <c r="G48" s="50" t="n">
        <v>3684</v>
      </c>
      <c r="H48" s="0" t="s">
        <v>1422</v>
      </c>
      <c r="I48" s="45"/>
      <c r="J48" s="60" t="n">
        <v>1999</v>
      </c>
      <c r="K48" s="40"/>
      <c r="L48" s="40"/>
      <c r="M48" s="40"/>
      <c r="N48" s="40" t="n">
        <v>65</v>
      </c>
      <c r="O48" s="40"/>
      <c r="P48" s="40"/>
    </row>
    <row r="49" customFormat="false" ht="12.75" hidden="false" customHeight="false" outlineLevel="0" collapsed="false">
      <c r="A49" s="40"/>
      <c r="B49" s="0" t="s">
        <v>1347</v>
      </c>
      <c r="C49" s="0" t="s">
        <v>1256</v>
      </c>
      <c r="D49" s="0" t="s">
        <v>1744</v>
      </c>
      <c r="F49" s="50" t="n">
        <f aca="false">G49/3.281</f>
        <v>0</v>
      </c>
      <c r="H49" s="0" t="s">
        <v>1088</v>
      </c>
      <c r="I49" s="45"/>
      <c r="K49" s="40"/>
      <c r="L49" s="40"/>
      <c r="M49" s="40"/>
      <c r="N49" s="40"/>
      <c r="O49" s="40"/>
      <c r="P49" s="40"/>
    </row>
    <row r="50" customFormat="false" ht="12.75" hidden="false" customHeight="false" outlineLevel="0" collapsed="false">
      <c r="A50" s="40" t="s">
        <v>1134</v>
      </c>
      <c r="B50" s="0" t="s">
        <v>1199</v>
      </c>
      <c r="C50" s="0" t="s">
        <v>461</v>
      </c>
      <c r="D50" s="0" t="s">
        <v>1200</v>
      </c>
      <c r="F50" s="65" t="n">
        <f aca="false">G50/3.281</f>
        <v>230.722340749771</v>
      </c>
      <c r="G50" s="50" t="n">
        <v>757</v>
      </c>
      <c r="I50" s="45" t="s">
        <v>1106</v>
      </c>
      <c r="J50" s="40" t="n">
        <v>1988</v>
      </c>
      <c r="K50" s="40"/>
      <c r="L50" s="40"/>
      <c r="M50" s="40"/>
      <c r="N50" s="40"/>
      <c r="O50" s="40"/>
      <c r="P50" s="40"/>
    </row>
    <row r="51" customFormat="false" ht="12.75" hidden="false" customHeight="false" outlineLevel="0" collapsed="false">
      <c r="A51" s="40" t="s">
        <v>1134</v>
      </c>
      <c r="B51" s="0" t="s">
        <v>1542</v>
      </c>
      <c r="C51" s="0" t="s">
        <v>461</v>
      </c>
      <c r="D51" s="41" t="s">
        <v>1543</v>
      </c>
      <c r="E51" s="40" t="s">
        <v>1141</v>
      </c>
      <c r="F51" s="53" t="n">
        <f aca="false">G51/3.281</f>
        <v>494.056690033526</v>
      </c>
      <c r="G51" s="83" t="n">
        <v>1621</v>
      </c>
      <c r="H51" s="0" t="s">
        <v>1204</v>
      </c>
      <c r="I51" s="45" t="s">
        <v>1106</v>
      </c>
      <c r="J51" s="54" t="n">
        <v>35065</v>
      </c>
      <c r="K51" s="40" t="n">
        <v>7</v>
      </c>
      <c r="L51" s="40" t="n">
        <v>-6</v>
      </c>
      <c r="M51" s="40"/>
      <c r="N51" s="40"/>
      <c r="O51" s="40"/>
      <c r="P51" s="40"/>
    </row>
    <row r="52" customFormat="false" ht="12.75" hidden="false" customHeight="false" outlineLevel="0" collapsed="false">
      <c r="A52" s="40" t="s">
        <v>1134</v>
      </c>
      <c r="B52" s="0" t="s">
        <v>1582</v>
      </c>
      <c r="C52" s="0" t="s">
        <v>1584</v>
      </c>
      <c r="D52" s="41" t="s">
        <v>1583</v>
      </c>
      <c r="F52" s="53" t="n">
        <f aca="false">G52/3.281</f>
        <v>623.285583663517</v>
      </c>
      <c r="G52" s="83" t="n">
        <v>2045</v>
      </c>
      <c r="I52" s="45"/>
      <c r="J52" s="60" t="n">
        <v>2002</v>
      </c>
      <c r="K52" s="40"/>
      <c r="L52" s="40"/>
      <c r="M52" s="40"/>
      <c r="N52" s="40"/>
      <c r="O52" s="40"/>
      <c r="P52" s="40" t="n">
        <v>25</v>
      </c>
    </row>
    <row r="53" customFormat="false" ht="12.75" hidden="false" customHeight="false" outlineLevel="0" collapsed="false">
      <c r="A53" s="40" t="s">
        <v>1134</v>
      </c>
      <c r="B53" s="0" t="s">
        <v>1137</v>
      </c>
      <c r="C53" s="0" t="s">
        <v>1139</v>
      </c>
      <c r="D53" s="41" t="s">
        <v>1138</v>
      </c>
      <c r="E53" s="40" t="s">
        <v>1141</v>
      </c>
      <c r="F53" s="53" t="n">
        <f aca="false">G53/3.281</f>
        <v>609.570252971655</v>
      </c>
      <c r="G53" s="83" t="n">
        <v>2000</v>
      </c>
      <c r="H53" s="0" t="s">
        <v>1142</v>
      </c>
      <c r="I53" s="45"/>
      <c r="J53" s="60" t="n">
        <v>1999</v>
      </c>
      <c r="K53" s="40"/>
      <c r="L53" s="40"/>
      <c r="M53" s="40"/>
      <c r="N53" s="40" t="n">
        <v>60</v>
      </c>
      <c r="O53" s="40"/>
      <c r="P53" s="40"/>
    </row>
    <row r="54" customFormat="false" ht="12.75" hidden="false" customHeight="false" outlineLevel="0" collapsed="false">
      <c r="A54" s="40" t="s">
        <v>1134</v>
      </c>
      <c r="B54" s="0" t="s">
        <v>1523</v>
      </c>
      <c r="C54" s="0" t="s">
        <v>461</v>
      </c>
      <c r="D54" s="41" t="s">
        <v>1524</v>
      </c>
      <c r="E54" s="40" t="s">
        <v>1141</v>
      </c>
      <c r="F54" s="53" t="n">
        <f aca="false">G54/3.281</f>
        <v>630.295641572691</v>
      </c>
      <c r="G54" s="83" t="n">
        <v>2068</v>
      </c>
      <c r="H54" s="66" t="s">
        <v>1466</v>
      </c>
      <c r="I54" s="45" t="s">
        <v>1106</v>
      </c>
      <c r="J54" s="68" t="n">
        <v>35065</v>
      </c>
      <c r="K54" s="40" t="n">
        <v>105</v>
      </c>
      <c r="L54" s="40" t="n">
        <v>-39</v>
      </c>
      <c r="M54" s="40" t="n">
        <v>97</v>
      </c>
      <c r="N54" s="40"/>
      <c r="O54" s="40"/>
      <c r="P54" s="40"/>
    </row>
    <row r="55" customFormat="false" ht="12.75" hidden="false" customHeight="false" outlineLevel="0" collapsed="false">
      <c r="A55" s="40" t="s">
        <v>1134</v>
      </c>
      <c r="B55" s="0" t="s">
        <v>1339</v>
      </c>
      <c r="C55" s="0" t="s">
        <v>1341</v>
      </c>
      <c r="D55" s="41" t="s">
        <v>1340</v>
      </c>
      <c r="F55" s="53" t="n">
        <f aca="false">G55/3.281</f>
        <v>522.706491923194</v>
      </c>
      <c r="G55" s="83" t="n">
        <v>1715</v>
      </c>
      <c r="H55" s="66"/>
      <c r="I55" s="45"/>
      <c r="J55" s="60" t="n">
        <v>2001</v>
      </c>
      <c r="K55" s="40"/>
      <c r="L55" s="40"/>
      <c r="M55" s="40"/>
      <c r="N55" s="40"/>
      <c r="O55" s="40"/>
      <c r="P55" s="40" t="n">
        <v>25</v>
      </c>
    </row>
    <row r="56" customFormat="false" ht="12.75" hidden="false" customHeight="false" outlineLevel="0" collapsed="false">
      <c r="A56" s="40" t="s">
        <v>1134</v>
      </c>
      <c r="C56" s="0" t="s">
        <v>1150</v>
      </c>
      <c r="D56" s="41" t="s">
        <v>1673</v>
      </c>
      <c r="F56" s="53" t="n">
        <f aca="false">G56/3.281</f>
        <v>457.177689728741</v>
      </c>
      <c r="G56" s="83" t="n">
        <v>1500</v>
      </c>
      <c r="H56" s="66"/>
      <c r="I56" s="45"/>
      <c r="J56" s="60" t="n">
        <v>2004</v>
      </c>
      <c r="K56" s="40"/>
      <c r="L56" s="40"/>
      <c r="M56" s="40"/>
      <c r="N56" s="40"/>
      <c r="O56" s="40"/>
      <c r="P56" s="40" t="n">
        <v>0</v>
      </c>
    </row>
    <row r="57" customFormat="false" ht="12.75" hidden="false" customHeight="false" outlineLevel="0" collapsed="false">
      <c r="A57" s="40" t="s">
        <v>1134</v>
      </c>
      <c r="B57" s="0" t="s">
        <v>1201</v>
      </c>
      <c r="C57" s="0" t="s">
        <v>461</v>
      </c>
      <c r="D57" s="41" t="s">
        <v>1202</v>
      </c>
      <c r="E57" s="40" t="s">
        <v>1141</v>
      </c>
      <c r="F57" s="56" t="n">
        <f aca="false">G57/3.281</f>
        <v>876.866808899726</v>
      </c>
      <c r="G57" s="83" t="n">
        <v>2877</v>
      </c>
      <c r="H57" s="66" t="s">
        <v>1204</v>
      </c>
      <c r="I57" s="64"/>
      <c r="J57" s="52" t="n">
        <v>2002</v>
      </c>
      <c r="K57" s="40"/>
      <c r="L57" s="40"/>
      <c r="M57" s="40"/>
      <c r="N57" s="40"/>
      <c r="O57" s="40"/>
      <c r="P57" s="40" t="n">
        <v>60</v>
      </c>
    </row>
    <row r="58" customFormat="false" ht="12.75" hidden="false" customHeight="false" outlineLevel="0" collapsed="false">
      <c r="A58" s="40" t="s">
        <v>1134</v>
      </c>
      <c r="B58" s="0" t="s">
        <v>1176</v>
      </c>
      <c r="C58" s="0" t="s">
        <v>1178</v>
      </c>
      <c r="D58" s="41" t="s">
        <v>1177</v>
      </c>
      <c r="F58" s="53" t="n">
        <f aca="false">G58/3.281</f>
        <v>767.448948491314</v>
      </c>
      <c r="G58" s="83" t="n">
        <v>2518</v>
      </c>
      <c r="H58" s="64"/>
      <c r="I58" s="64"/>
      <c r="J58" s="52" t="n">
        <v>2001</v>
      </c>
      <c r="K58" s="40"/>
      <c r="L58" s="40"/>
      <c r="M58" s="40"/>
      <c r="N58" s="40"/>
      <c r="O58" s="40"/>
      <c r="P58" s="40" t="n">
        <v>15</v>
      </c>
    </row>
    <row r="59" customFormat="false" ht="12.75" hidden="false" customHeight="false" outlineLevel="0" collapsed="false">
      <c r="A59" s="40" t="s">
        <v>1134</v>
      </c>
      <c r="B59" s="0" t="s">
        <v>1364</v>
      </c>
      <c r="C59" s="0" t="s">
        <v>1745</v>
      </c>
      <c r="D59" s="41" t="s">
        <v>1365</v>
      </c>
      <c r="E59" s="40" t="s">
        <v>1159</v>
      </c>
      <c r="F59" s="53" t="n">
        <f aca="false">G59/3.281</f>
        <v>524.230417555623</v>
      </c>
      <c r="G59" s="83" t="n">
        <v>1720</v>
      </c>
      <c r="H59" s="66" t="s">
        <v>1252</v>
      </c>
      <c r="I59" s="45" t="s">
        <v>1106</v>
      </c>
      <c r="J59" s="68" t="n">
        <v>32813</v>
      </c>
      <c r="K59" s="40" t="n">
        <v>25</v>
      </c>
      <c r="L59" s="40" t="n">
        <v>5</v>
      </c>
      <c r="M59" s="40" t="n">
        <v>35</v>
      </c>
      <c r="N59" s="40"/>
      <c r="O59" s="40"/>
      <c r="P59" s="40"/>
    </row>
    <row r="60" customFormat="false" ht="12.75" hidden="false" customHeight="false" outlineLevel="0" collapsed="false">
      <c r="A60" s="40" t="s">
        <v>1134</v>
      </c>
      <c r="B60" s="0" t="s">
        <v>1326</v>
      </c>
      <c r="C60" s="0" t="s">
        <v>544</v>
      </c>
      <c r="D60" s="0" t="s">
        <v>1327</v>
      </c>
      <c r="E60" s="40" t="s">
        <v>1330</v>
      </c>
      <c r="F60" s="53" t="n">
        <f aca="false">G60/3.281</f>
        <v>792.136543736666</v>
      </c>
      <c r="G60" s="50" t="n">
        <v>2599</v>
      </c>
      <c r="H60" s="0" t="s">
        <v>32</v>
      </c>
      <c r="I60" s="45"/>
      <c r="J60" s="60" t="n">
        <v>1999</v>
      </c>
      <c r="K60" s="40"/>
      <c r="L60" s="40"/>
      <c r="M60" s="40"/>
      <c r="N60" s="40" t="n">
        <v>72</v>
      </c>
      <c r="O60" s="40"/>
      <c r="P60" s="40"/>
    </row>
    <row r="61" customFormat="false" ht="12.75" hidden="false" customHeight="false" outlineLevel="0" collapsed="false">
      <c r="A61" s="40" t="s">
        <v>1134</v>
      </c>
      <c r="B61" s="0" t="s">
        <v>1746</v>
      </c>
      <c r="C61" s="0" t="s">
        <v>1724</v>
      </c>
      <c r="D61" s="0" t="s">
        <v>1747</v>
      </c>
      <c r="E61" s="40" t="s">
        <v>1141</v>
      </c>
      <c r="F61" s="56" t="n">
        <f aca="false">G61/3.281</f>
        <v>829.320329167937</v>
      </c>
      <c r="G61" s="50" t="n">
        <v>2721</v>
      </c>
      <c r="H61" s="0" t="s">
        <v>1466</v>
      </c>
      <c r="I61" s="45" t="s">
        <v>1106</v>
      </c>
      <c r="J61" s="79" t="n">
        <v>35765</v>
      </c>
      <c r="K61" s="40"/>
      <c r="L61" s="40" t="n">
        <v>5</v>
      </c>
      <c r="M61" s="40" t="n">
        <v>135</v>
      </c>
      <c r="N61" s="40"/>
      <c r="O61" s="40"/>
      <c r="P61" s="40"/>
    </row>
    <row r="62" customFormat="false" ht="12.75" hidden="false" customHeight="false" outlineLevel="0" collapsed="false">
      <c r="A62" s="40" t="s">
        <v>1134</v>
      </c>
      <c r="B62" s="0" t="s">
        <v>1333</v>
      </c>
      <c r="C62" s="0" t="s">
        <v>461</v>
      </c>
      <c r="D62" s="0" t="s">
        <v>1334</v>
      </c>
      <c r="E62" s="40" t="s">
        <v>1159</v>
      </c>
      <c r="F62" s="56" t="n">
        <f aca="false">G62/3.281</f>
        <v>1005.79091740323</v>
      </c>
      <c r="G62" s="50" t="n">
        <v>3300</v>
      </c>
      <c r="I62" s="45"/>
      <c r="J62" s="60" t="n">
        <v>2001</v>
      </c>
      <c r="K62" s="40"/>
      <c r="L62" s="40"/>
      <c r="M62" s="40"/>
      <c r="N62" s="40"/>
      <c r="O62" s="40"/>
      <c r="P62" s="40" t="n">
        <v>60</v>
      </c>
    </row>
    <row r="63" customFormat="false" ht="12.75" hidden="false" customHeight="false" outlineLevel="0" collapsed="false">
      <c r="A63" s="40" t="s">
        <v>1121</v>
      </c>
      <c r="B63" s="0" t="s">
        <v>1123</v>
      </c>
      <c r="C63" s="0" t="s">
        <v>1737</v>
      </c>
      <c r="D63" s="0" t="s">
        <v>1748</v>
      </c>
      <c r="E63" s="40" t="s">
        <v>1251</v>
      </c>
      <c r="F63" s="56" t="n">
        <f aca="false">G63/3.281</f>
        <v>971.045412983846</v>
      </c>
      <c r="G63" s="50" t="n">
        <v>3186</v>
      </c>
      <c r="H63" s="0" t="s">
        <v>1088</v>
      </c>
      <c r="J63" s="52" t="n">
        <v>1999</v>
      </c>
      <c r="K63" s="40"/>
      <c r="L63" s="40"/>
      <c r="M63" s="40"/>
      <c r="N63" s="40" t="n">
        <v>35</v>
      </c>
      <c r="O63" s="40"/>
      <c r="P63" s="40"/>
    </row>
    <row r="64" customFormat="false" ht="12.75" hidden="false" customHeight="false" outlineLevel="0" collapsed="false">
      <c r="A64" s="40" t="s">
        <v>1134</v>
      </c>
      <c r="B64" s="0" t="s">
        <v>1380</v>
      </c>
      <c r="C64" s="0" t="s">
        <v>1749</v>
      </c>
      <c r="D64" s="0" t="s">
        <v>1381</v>
      </c>
      <c r="F64" s="56" t="n">
        <f aca="false">G64/3.281</f>
        <v>1163.3648277964</v>
      </c>
      <c r="G64" s="50" t="n">
        <v>3817</v>
      </c>
      <c r="H64" s="61"/>
      <c r="I64" s="61"/>
      <c r="J64" s="52" t="n">
        <v>2000</v>
      </c>
      <c r="K64" s="40"/>
      <c r="L64" s="40"/>
      <c r="M64" s="40"/>
      <c r="N64" s="40"/>
      <c r="O64" s="40" t="n">
        <v>125</v>
      </c>
      <c r="P64" s="40"/>
    </row>
    <row r="65" customFormat="false" ht="12.75" hidden="false" customHeight="false" outlineLevel="0" collapsed="false">
      <c r="A65" s="40" t="s">
        <v>1134</v>
      </c>
      <c r="B65" s="0" t="s">
        <v>1309</v>
      </c>
      <c r="C65" s="0" t="s">
        <v>1256</v>
      </c>
      <c r="D65" s="0" t="s">
        <v>1750</v>
      </c>
      <c r="F65" s="56" t="n">
        <f aca="false">G65/3.281</f>
        <v>1302.95641572691</v>
      </c>
      <c r="G65" s="50" t="n">
        <v>4275</v>
      </c>
      <c r="J65" s="52" t="n">
        <v>2002</v>
      </c>
      <c r="K65" s="40"/>
      <c r="L65" s="40"/>
      <c r="M65" s="40"/>
      <c r="N65" s="40"/>
      <c r="O65" s="40"/>
      <c r="P65" s="40" t="n">
        <v>100</v>
      </c>
    </row>
    <row r="66" customFormat="false" ht="12.75" hidden="false" customHeight="false" outlineLevel="0" collapsed="false">
      <c r="A66" s="40" t="s">
        <v>1134</v>
      </c>
      <c r="B66" s="0" t="s">
        <v>1205</v>
      </c>
      <c r="C66" s="0" t="s">
        <v>461</v>
      </c>
      <c r="D66" s="0" t="s">
        <v>1751</v>
      </c>
      <c r="E66" s="40" t="s">
        <v>1484</v>
      </c>
      <c r="F66" s="53" t="n">
        <f aca="false">G66/3.281</f>
        <v>405.364218226151</v>
      </c>
      <c r="G66" s="50" t="n">
        <v>1330</v>
      </c>
      <c r="H66" s="0" t="s">
        <v>1204</v>
      </c>
      <c r="I66" s="45" t="s">
        <v>1106</v>
      </c>
      <c r="J66" s="54" t="n">
        <v>32690</v>
      </c>
      <c r="K66" s="40" t="n">
        <v>10</v>
      </c>
      <c r="L66" s="67" t="n">
        <v>5</v>
      </c>
      <c r="M66" s="40" t="n">
        <v>86</v>
      </c>
      <c r="N66" s="40"/>
      <c r="O66" s="40"/>
      <c r="P66" s="40"/>
    </row>
    <row r="67" customFormat="false" ht="12.75" hidden="false" customHeight="false" outlineLevel="0" collapsed="false">
      <c r="A67" s="40" t="s">
        <v>1134</v>
      </c>
      <c r="B67" s="0" t="s">
        <v>1752</v>
      </c>
      <c r="C67" s="0" t="s">
        <v>1724</v>
      </c>
      <c r="D67" s="0" t="s">
        <v>1530</v>
      </c>
      <c r="F67" s="56" t="n">
        <f aca="false">G67/3.281</f>
        <v>1368.18043279488</v>
      </c>
      <c r="G67" s="50" t="n">
        <v>4489</v>
      </c>
      <c r="I67" s="45"/>
      <c r="J67" s="52" t="n">
        <v>2003</v>
      </c>
      <c r="K67" s="40"/>
      <c r="L67" s="74"/>
      <c r="M67" s="40"/>
      <c r="N67" s="40"/>
      <c r="O67" s="40"/>
      <c r="P67" s="40" t="n">
        <v>25</v>
      </c>
    </row>
    <row r="68" customFormat="false" ht="12.75" hidden="false" customHeight="false" outlineLevel="0" collapsed="false">
      <c r="A68" s="40" t="s">
        <v>1134</v>
      </c>
      <c r="B68" s="0" t="s">
        <v>1561</v>
      </c>
      <c r="C68" s="0" t="s">
        <v>1256</v>
      </c>
      <c r="D68" s="0" t="s">
        <v>1753</v>
      </c>
      <c r="E68" s="40" t="s">
        <v>1141</v>
      </c>
      <c r="F68" s="58" t="n">
        <f aca="false">G68/3.281</f>
        <v>316.976531545261</v>
      </c>
      <c r="G68" s="50" t="n">
        <v>1040</v>
      </c>
      <c r="H68" s="0" t="s">
        <v>1252</v>
      </c>
      <c r="I68" s="45" t="s">
        <v>1106</v>
      </c>
      <c r="J68" s="54" t="n">
        <v>35004</v>
      </c>
      <c r="K68" s="40" t="n">
        <v>60</v>
      </c>
      <c r="L68" s="40" t="n">
        <v>-25</v>
      </c>
      <c r="M68" s="40"/>
      <c r="N68" s="40"/>
      <c r="O68" s="40"/>
      <c r="P68" s="40"/>
    </row>
    <row r="69" customFormat="false" ht="12.75" hidden="false" customHeight="false" outlineLevel="0" collapsed="false">
      <c r="A69" s="40" t="s">
        <v>1134</v>
      </c>
      <c r="B69" s="0" t="s">
        <v>1469</v>
      </c>
      <c r="C69" s="0" t="s">
        <v>1065</v>
      </c>
      <c r="D69" s="0" t="s">
        <v>1470</v>
      </c>
      <c r="F69" s="76" t="n">
        <f aca="false">G69/3.281</f>
        <v>88.38768668089</v>
      </c>
      <c r="G69" s="50" t="n">
        <v>290</v>
      </c>
      <c r="H69" s="0" t="s">
        <v>1312</v>
      </c>
      <c r="J69" s="54" t="n">
        <v>36130</v>
      </c>
      <c r="K69" s="40"/>
      <c r="L69" s="40"/>
      <c r="M69" s="40"/>
      <c r="N69" s="40"/>
      <c r="O69" s="40"/>
      <c r="P69" s="40"/>
    </row>
    <row r="70" customFormat="false" ht="12.75" hidden="false" customHeight="false" outlineLevel="0" collapsed="false">
      <c r="A70" s="40" t="s">
        <v>1134</v>
      </c>
      <c r="B70" s="0" t="s">
        <v>1466</v>
      </c>
      <c r="C70" s="0" t="s">
        <v>1065</v>
      </c>
      <c r="D70" s="0" t="s">
        <v>1467</v>
      </c>
      <c r="F70" s="76" t="n">
        <f aca="false">G70/3.281</f>
        <v>93.569033831149</v>
      </c>
      <c r="G70" s="50" t="n">
        <v>307</v>
      </c>
      <c r="H70" s="0" t="s">
        <v>1312</v>
      </c>
      <c r="J70" s="54" t="n">
        <v>36161</v>
      </c>
      <c r="K70" s="40"/>
      <c r="L70" s="40"/>
      <c r="M70" s="40"/>
      <c r="N70" s="40"/>
      <c r="O70" s="40"/>
      <c r="P70" s="40"/>
    </row>
    <row r="71" customFormat="false" ht="12.75" hidden="false" customHeight="false" outlineLevel="0" collapsed="false">
      <c r="A71" s="40" t="s">
        <v>1134</v>
      </c>
      <c r="B71" s="0" t="s">
        <v>1153</v>
      </c>
      <c r="C71" s="0" t="s">
        <v>1065</v>
      </c>
      <c r="D71" s="0" t="s">
        <v>1154</v>
      </c>
      <c r="F71" s="76"/>
      <c r="H71" s="0" t="s">
        <v>1312</v>
      </c>
      <c r="J71" s="54" t="n">
        <v>36161</v>
      </c>
      <c r="K71" s="40"/>
      <c r="L71" s="40"/>
      <c r="M71" s="40"/>
      <c r="N71" s="40"/>
      <c r="O71" s="40"/>
      <c r="P71" s="40"/>
    </row>
    <row r="72" customFormat="false" ht="12.75" hidden="false" customHeight="false" outlineLevel="0" collapsed="false">
      <c r="A72" s="40"/>
      <c r="B72" s="0" t="s">
        <v>1212</v>
      </c>
      <c r="D72" s="0" t="s">
        <v>1569</v>
      </c>
      <c r="F72" s="76"/>
      <c r="H72" s="0" t="s">
        <v>32</v>
      </c>
      <c r="I72" s="45" t="s">
        <v>1106</v>
      </c>
      <c r="J72" s="54" t="n">
        <v>36008</v>
      </c>
      <c r="K72" s="40"/>
      <c r="L72" s="40"/>
      <c r="M72" s="40" t="n">
        <v>180</v>
      </c>
      <c r="N72" s="40"/>
      <c r="O72" s="40"/>
      <c r="P72" s="40"/>
    </row>
    <row r="73" customFormat="false" ht="12.75" hidden="false" customHeight="false" outlineLevel="0" collapsed="false">
      <c r="A73" s="40"/>
      <c r="C73" s="0" t="s">
        <v>1131</v>
      </c>
      <c r="D73" s="41" t="s">
        <v>1754</v>
      </c>
      <c r="F73" s="53" t="n">
        <f aca="false">G73/3.281</f>
        <v>387.686680889973</v>
      </c>
      <c r="G73" s="50" t="n">
        <v>1272</v>
      </c>
      <c r="I73" s="45"/>
      <c r="J73" s="52" t="n">
        <v>2001</v>
      </c>
      <c r="K73" s="40"/>
      <c r="L73" s="40"/>
      <c r="M73" s="40"/>
      <c r="N73" s="40"/>
      <c r="O73" s="40"/>
      <c r="P73" s="40" t="n">
        <v>25</v>
      </c>
    </row>
    <row r="74" customFormat="false" ht="12.75" hidden="false" customHeight="false" outlineLevel="0" collapsed="false">
      <c r="A74" s="40" t="s">
        <v>1134</v>
      </c>
      <c r="B74" s="0" t="s">
        <v>1521</v>
      </c>
      <c r="C74" s="0" t="s">
        <v>1131</v>
      </c>
      <c r="D74" s="41" t="s">
        <v>1755</v>
      </c>
      <c r="E74" s="40" t="s">
        <v>1141</v>
      </c>
      <c r="F74" s="53" t="n">
        <f aca="false">G74/3.281</f>
        <v>568.424260896068</v>
      </c>
      <c r="G74" s="50" t="n">
        <v>1865</v>
      </c>
      <c r="H74" s="0" t="s">
        <v>1257</v>
      </c>
      <c r="I74" s="45" t="s">
        <v>1106</v>
      </c>
      <c r="J74" s="54" t="n">
        <v>35247</v>
      </c>
      <c r="K74" s="40" t="n">
        <v>7</v>
      </c>
      <c r="L74" s="40" t="n">
        <v>7</v>
      </c>
      <c r="M74" s="40"/>
      <c r="N74" s="40"/>
      <c r="O74" s="40"/>
      <c r="P74" s="40"/>
    </row>
    <row r="75" customFormat="false" ht="12.75" hidden="false" customHeight="false" outlineLevel="0" collapsed="false">
      <c r="A75" s="40" t="s">
        <v>1134</v>
      </c>
      <c r="B75" s="0" t="s">
        <v>1377</v>
      </c>
      <c r="C75" s="0" t="s">
        <v>1145</v>
      </c>
      <c r="D75" s="41" t="s">
        <v>1756</v>
      </c>
      <c r="E75" s="40" t="s">
        <v>1141</v>
      </c>
      <c r="F75" s="56" t="n">
        <f aca="false">G75/3.281</f>
        <v>1569.33861627553</v>
      </c>
      <c r="G75" s="83" t="n">
        <v>5149</v>
      </c>
      <c r="H75" s="0" t="s">
        <v>1312</v>
      </c>
      <c r="J75" s="52" t="n">
        <v>2001</v>
      </c>
      <c r="K75" s="40"/>
      <c r="L75" s="40"/>
      <c r="M75" s="40"/>
      <c r="N75" s="40"/>
      <c r="O75" s="40"/>
      <c r="P75" s="40" t="n">
        <v>40</v>
      </c>
    </row>
    <row r="76" customFormat="false" ht="12.75" hidden="false" customHeight="false" outlineLevel="0" collapsed="false">
      <c r="A76" s="40" t="s">
        <v>1134</v>
      </c>
      <c r="B76" s="0" t="s">
        <v>1129</v>
      </c>
      <c r="C76" s="0" t="s">
        <v>1724</v>
      </c>
      <c r="D76" s="41" t="s">
        <v>1757</v>
      </c>
      <c r="E76" s="40" t="s">
        <v>1484</v>
      </c>
      <c r="F76" s="58" t="n">
        <f aca="false">G76/3.281</f>
        <v>313.623895153916</v>
      </c>
      <c r="G76" s="83" t="n">
        <v>1029</v>
      </c>
      <c r="H76" s="41" t="s">
        <v>32</v>
      </c>
      <c r="I76" s="45" t="s">
        <v>1106</v>
      </c>
      <c r="J76" s="54" t="n">
        <v>33512</v>
      </c>
      <c r="K76" s="40" t="n">
        <v>7</v>
      </c>
      <c r="L76" s="40"/>
      <c r="M76" s="40"/>
      <c r="N76" s="40"/>
      <c r="O76" s="40"/>
      <c r="P76" s="40"/>
    </row>
    <row r="77" customFormat="false" ht="12.75" hidden="false" customHeight="false" outlineLevel="0" collapsed="false">
      <c r="A77" s="40" t="s">
        <v>1134</v>
      </c>
      <c r="B77" s="0" t="s">
        <v>1482</v>
      </c>
      <c r="C77" s="0" t="s">
        <v>1724</v>
      </c>
      <c r="D77" s="41" t="s">
        <v>1758</v>
      </c>
      <c r="E77" s="40" t="s">
        <v>1484</v>
      </c>
      <c r="F77" s="56" t="n">
        <f aca="false">G77/3.281</f>
        <v>1040.53642182262</v>
      </c>
      <c r="G77" s="83" t="n">
        <v>3414</v>
      </c>
      <c r="H77" s="41"/>
      <c r="I77" s="45"/>
      <c r="J77" s="52" t="n">
        <v>1999</v>
      </c>
      <c r="K77" s="40"/>
      <c r="L77" s="40"/>
      <c r="M77" s="40"/>
      <c r="N77" s="40" t="n">
        <v>25</v>
      </c>
      <c r="O77" s="40"/>
      <c r="P77" s="40"/>
    </row>
    <row r="78" customFormat="false" ht="12.75" hidden="false" customHeight="false" outlineLevel="0" collapsed="false">
      <c r="A78" s="40" t="s">
        <v>1134</v>
      </c>
      <c r="B78" s="0" t="s">
        <v>1234</v>
      </c>
      <c r="C78" s="0" t="s">
        <v>461</v>
      </c>
      <c r="D78" s="41" t="s">
        <v>1759</v>
      </c>
      <c r="E78" s="40" t="s">
        <v>1484</v>
      </c>
      <c r="F78" s="58" t="n">
        <f aca="false">G78/3.281</f>
        <v>311.795184395002</v>
      </c>
      <c r="G78" s="83" t="n">
        <v>1023</v>
      </c>
      <c r="H78" s="41" t="s">
        <v>1120</v>
      </c>
      <c r="I78" s="45" t="s">
        <v>1106</v>
      </c>
      <c r="J78" s="54" t="n">
        <v>29465</v>
      </c>
      <c r="K78" s="40" t="n">
        <v>60</v>
      </c>
      <c r="L78" s="40"/>
      <c r="M78" s="40"/>
      <c r="N78" s="40" t="n">
        <v>60</v>
      </c>
      <c r="O78" s="40"/>
      <c r="P78" s="40"/>
    </row>
    <row r="79" customFormat="false" ht="12.75" hidden="false" customHeight="false" outlineLevel="0" collapsed="false">
      <c r="A79" s="40" t="s">
        <v>1134</v>
      </c>
      <c r="B79" s="0" t="s">
        <v>1449</v>
      </c>
      <c r="C79" s="0" t="s">
        <v>1178</v>
      </c>
      <c r="D79" s="41" t="s">
        <v>1760</v>
      </c>
      <c r="E79" s="40" t="s">
        <v>1141</v>
      </c>
      <c r="F79" s="56" t="n">
        <f aca="false">G79/3.281</f>
        <v>1327.64401097226</v>
      </c>
      <c r="G79" s="83" t="n">
        <v>4356</v>
      </c>
      <c r="H79" s="41"/>
      <c r="I79" s="41"/>
      <c r="J79" s="52" t="n">
        <v>2002</v>
      </c>
      <c r="K79" s="40"/>
      <c r="L79" s="40"/>
      <c r="M79" s="40"/>
      <c r="N79" s="40"/>
      <c r="O79" s="40"/>
      <c r="P79" s="40" t="n">
        <v>75</v>
      </c>
    </row>
    <row r="80" customFormat="false" ht="12.75" hidden="false" customHeight="false" outlineLevel="0" collapsed="false">
      <c r="A80" s="40" t="s">
        <v>1134</v>
      </c>
      <c r="C80" s="0" t="s">
        <v>1341</v>
      </c>
      <c r="D80" s="41" t="s">
        <v>1761</v>
      </c>
      <c r="F80" s="56" t="n">
        <f aca="false">G80/3.281</f>
        <v>944.833892106065</v>
      </c>
      <c r="G80" s="83" t="n">
        <v>3100</v>
      </c>
      <c r="H80" s="41"/>
      <c r="I80" s="41"/>
      <c r="J80" s="52" t="n">
        <v>2001</v>
      </c>
      <c r="K80" s="40"/>
      <c r="L80" s="40"/>
      <c r="M80" s="40"/>
      <c r="N80" s="40"/>
      <c r="O80" s="40"/>
      <c r="P80" s="40" t="n">
        <v>25</v>
      </c>
    </row>
    <row r="81" customFormat="false" ht="12.75" hidden="false" customHeight="false" outlineLevel="0" collapsed="false">
      <c r="A81" s="40" t="s">
        <v>1134</v>
      </c>
      <c r="B81" s="0" t="s">
        <v>1725</v>
      </c>
      <c r="C81" s="0" t="s">
        <v>1145</v>
      </c>
      <c r="D81" s="41" t="s">
        <v>1762</v>
      </c>
      <c r="E81" s="40" t="s">
        <v>1141</v>
      </c>
      <c r="F81" s="56" t="n">
        <f aca="false">G81/3.281</f>
        <v>1990.24687595245</v>
      </c>
      <c r="G81" s="83" t="n">
        <v>6530</v>
      </c>
      <c r="H81" s="41" t="s">
        <v>1312</v>
      </c>
      <c r="I81" s="41"/>
      <c r="J81" s="60" t="n">
        <v>2000</v>
      </c>
      <c r="K81" s="40"/>
      <c r="L81" s="40"/>
      <c r="M81" s="40"/>
      <c r="N81" s="40"/>
      <c r="O81" s="40" t="n">
        <v>40</v>
      </c>
      <c r="P81" s="40"/>
    </row>
    <row r="82" customFormat="false" ht="12.75" hidden="false" customHeight="false" outlineLevel="0" collapsed="false">
      <c r="A82" s="40" t="s">
        <v>1134</v>
      </c>
      <c r="B82" s="0" t="s">
        <v>1404</v>
      </c>
      <c r="C82" s="0" t="s">
        <v>1178</v>
      </c>
      <c r="D82" s="41" t="s">
        <v>1763</v>
      </c>
      <c r="E82" s="40" t="s">
        <v>1169</v>
      </c>
      <c r="F82" s="58" t="n">
        <f aca="false">G82/3.281</f>
        <v>310.271258762572</v>
      </c>
      <c r="G82" s="83" t="n">
        <v>1018</v>
      </c>
      <c r="H82" s="41" t="s">
        <v>1407</v>
      </c>
      <c r="I82" s="45" t="s">
        <v>1106</v>
      </c>
      <c r="J82" s="54" t="n">
        <v>30803</v>
      </c>
      <c r="K82" s="40" t="n">
        <v>15</v>
      </c>
      <c r="L82" s="40" t="n">
        <v>4</v>
      </c>
      <c r="M82" s="40" t="n">
        <v>40</v>
      </c>
      <c r="N82" s="40"/>
      <c r="O82" s="40"/>
      <c r="P82" s="40"/>
    </row>
    <row r="83" customFormat="false" ht="12.75" hidden="false" customHeight="false" outlineLevel="0" collapsed="false">
      <c r="A83" s="40" t="s">
        <v>1134</v>
      </c>
      <c r="B83" s="0" t="s">
        <v>1321</v>
      </c>
      <c r="C83" s="0" t="s">
        <v>1323</v>
      </c>
      <c r="D83" s="41" t="s">
        <v>1764</v>
      </c>
      <c r="E83" s="40" t="s">
        <v>1141</v>
      </c>
      <c r="F83" s="56" t="n">
        <f aca="false">G83/3.281</f>
        <v>1146.90643096617</v>
      </c>
      <c r="G83" s="83" t="n">
        <v>3763</v>
      </c>
      <c r="H83" s="41" t="s">
        <v>1312</v>
      </c>
      <c r="I83" s="41"/>
      <c r="J83" s="60" t="n">
        <v>2000</v>
      </c>
      <c r="K83" s="40"/>
      <c r="L83" s="40"/>
      <c r="M83" s="40"/>
      <c r="N83" s="40"/>
      <c r="O83" s="40" t="n">
        <v>100</v>
      </c>
      <c r="P83" s="40" t="n">
        <v>100</v>
      </c>
    </row>
    <row r="84" customFormat="false" ht="12.75" hidden="false" customHeight="false" outlineLevel="0" collapsed="false">
      <c r="A84" s="40" t="s">
        <v>1134</v>
      </c>
      <c r="C84" s="0" t="s">
        <v>461</v>
      </c>
      <c r="D84" s="41" t="s">
        <v>1765</v>
      </c>
      <c r="F84" s="65" t="n">
        <f aca="false">G84/3.281</f>
        <v>122.523620847303</v>
      </c>
      <c r="G84" s="83" t="n">
        <v>402</v>
      </c>
      <c r="H84" s="41"/>
      <c r="I84" s="45" t="s">
        <v>1106</v>
      </c>
      <c r="J84" s="73" t="n">
        <v>1980</v>
      </c>
      <c r="K84" s="69" t="n">
        <v>115</v>
      </c>
      <c r="L84" s="40"/>
      <c r="M84" s="40"/>
      <c r="N84" s="40"/>
      <c r="O84" s="40"/>
      <c r="P84" s="40"/>
    </row>
    <row r="85" customFormat="false" ht="12.75" hidden="false" customHeight="false" outlineLevel="0" collapsed="false">
      <c r="A85" s="40" t="s">
        <v>1121</v>
      </c>
      <c r="B85" s="0" t="s">
        <v>1766</v>
      </c>
      <c r="C85" s="0" t="s">
        <v>1767</v>
      </c>
      <c r="D85" s="41" t="s">
        <v>1768</v>
      </c>
      <c r="E85" s="40" t="s">
        <v>1484</v>
      </c>
      <c r="F85" s="53" t="n">
        <f aca="false">G85/3.281</f>
        <v>322.767448948491</v>
      </c>
      <c r="G85" s="83" t="n">
        <v>1059</v>
      </c>
      <c r="H85" s="41" t="s">
        <v>1120</v>
      </c>
      <c r="I85" s="45" t="s">
        <v>1106</v>
      </c>
      <c r="J85" s="54" t="n">
        <v>33695</v>
      </c>
      <c r="K85" s="40" t="n">
        <v>85</v>
      </c>
      <c r="L85" s="55" t="n">
        <v>-50</v>
      </c>
      <c r="M85" s="40" t="n">
        <v>70</v>
      </c>
      <c r="N85" s="40"/>
      <c r="O85" s="40"/>
      <c r="P85" s="40"/>
    </row>
    <row r="86" customFormat="false" ht="12.75" hidden="false" customHeight="false" outlineLevel="0" collapsed="false">
      <c r="A86" s="40" t="s">
        <v>1121</v>
      </c>
      <c r="B86" s="0" t="s">
        <v>1769</v>
      </c>
      <c r="C86" s="0" t="s">
        <v>1178</v>
      </c>
      <c r="D86" s="41" t="s">
        <v>1770</v>
      </c>
      <c r="E86" s="40" t="s">
        <v>1141</v>
      </c>
      <c r="F86" s="53" t="n">
        <f aca="false">G86/3.281</f>
        <v>450.472416946053</v>
      </c>
      <c r="G86" s="83" t="n">
        <v>1478</v>
      </c>
      <c r="H86" s="41" t="s">
        <v>1120</v>
      </c>
      <c r="I86" s="45" t="s">
        <v>1106</v>
      </c>
      <c r="J86" s="55" t="n">
        <v>1993</v>
      </c>
      <c r="K86" s="40" t="n">
        <v>40</v>
      </c>
      <c r="L86" s="74"/>
      <c r="M86" s="40" t="n">
        <v>80</v>
      </c>
      <c r="N86" s="40"/>
      <c r="O86" s="40"/>
      <c r="P86" s="40"/>
    </row>
    <row r="87" customFormat="false" ht="12.75" hidden="false" customHeight="false" outlineLevel="0" collapsed="false">
      <c r="A87" s="40" t="s">
        <v>1121</v>
      </c>
      <c r="C87" s="0" t="s">
        <v>1771</v>
      </c>
      <c r="D87" s="41" t="s">
        <v>1772</v>
      </c>
      <c r="F87" s="65" t="n">
        <f aca="false">G87/3.281</f>
        <v>187.442852788784</v>
      </c>
      <c r="G87" s="83" t="n">
        <v>615</v>
      </c>
      <c r="H87" s="41"/>
      <c r="I87" s="45" t="s">
        <v>1106</v>
      </c>
      <c r="J87" s="55" t="n">
        <v>1992</v>
      </c>
      <c r="K87" s="69" t="n">
        <v>80</v>
      </c>
      <c r="L87" s="74"/>
      <c r="M87" s="40"/>
      <c r="N87" s="40"/>
      <c r="O87" s="40"/>
      <c r="P87" s="40"/>
    </row>
    <row r="88" customFormat="false" ht="12.75" hidden="false" customHeight="false" outlineLevel="0" collapsed="false">
      <c r="A88" s="40" t="s">
        <v>1134</v>
      </c>
      <c r="C88" s="0" t="s">
        <v>461</v>
      </c>
      <c r="D88" s="41" t="s">
        <v>1773</v>
      </c>
      <c r="F88" s="56" t="n">
        <f aca="false">G88/3.281</f>
        <v>1746.11398963731</v>
      </c>
      <c r="G88" s="83" t="n">
        <v>5729</v>
      </c>
      <c r="H88" s="41"/>
      <c r="I88" s="45"/>
      <c r="J88" s="60" t="n">
        <v>2002</v>
      </c>
      <c r="K88" s="40"/>
      <c r="L88" s="74"/>
      <c r="M88" s="40"/>
      <c r="N88" s="40"/>
      <c r="O88" s="40"/>
      <c r="P88" s="40" t="n">
        <v>50</v>
      </c>
    </row>
    <row r="89" customFormat="false" ht="12.75" hidden="false" customHeight="false" outlineLevel="0" collapsed="false">
      <c r="A89" s="40" t="s">
        <v>1121</v>
      </c>
      <c r="B89" s="0" t="s">
        <v>1268</v>
      </c>
      <c r="C89" s="0" t="s">
        <v>1270</v>
      </c>
      <c r="D89" s="41" t="s">
        <v>1774</v>
      </c>
      <c r="E89" s="40" t="s">
        <v>1141</v>
      </c>
      <c r="F89" s="53" t="n">
        <f aca="false">G89/3.281</f>
        <v>638.524839987809</v>
      </c>
      <c r="G89" s="83" t="n">
        <v>2095</v>
      </c>
      <c r="H89" s="41" t="s">
        <v>1120</v>
      </c>
      <c r="I89" s="45" t="s">
        <v>1106</v>
      </c>
      <c r="J89" s="54" t="n">
        <v>34151</v>
      </c>
      <c r="K89" s="40" t="n">
        <v>30</v>
      </c>
      <c r="L89" s="40" t="n">
        <v>-25</v>
      </c>
      <c r="M89" s="40"/>
      <c r="N89" s="40"/>
      <c r="O89" s="40"/>
      <c r="P89" s="40"/>
    </row>
    <row r="90" customFormat="false" ht="12.75" hidden="false" customHeight="false" outlineLevel="0" collapsed="false">
      <c r="A90" s="40" t="s">
        <v>1134</v>
      </c>
      <c r="B90" s="0" t="s">
        <v>1462</v>
      </c>
      <c r="C90" s="0" t="s">
        <v>1356</v>
      </c>
      <c r="D90" s="41" t="s">
        <v>1775</v>
      </c>
      <c r="F90" s="56" t="n">
        <f aca="false">G90/3.281</f>
        <v>1912.22188357208</v>
      </c>
      <c r="G90" s="83" t="n">
        <v>6274</v>
      </c>
      <c r="H90" s="41" t="s">
        <v>1312</v>
      </c>
      <c r="I90" s="45"/>
      <c r="J90" s="60" t="n">
        <v>2001</v>
      </c>
      <c r="K90" s="40"/>
      <c r="L90" s="40"/>
      <c r="M90" s="40"/>
      <c r="N90" s="40"/>
      <c r="O90" s="40"/>
      <c r="P90" s="40" t="n">
        <v>50</v>
      </c>
    </row>
    <row r="91" customFormat="false" ht="12.75" hidden="false" customHeight="false" outlineLevel="0" collapsed="false">
      <c r="A91" s="40" t="s">
        <v>1121</v>
      </c>
      <c r="C91" s="0" t="s">
        <v>1737</v>
      </c>
      <c r="D91" s="41" t="s">
        <v>1776</v>
      </c>
      <c r="E91" s="40" t="s">
        <v>1141</v>
      </c>
      <c r="F91" s="53" t="n">
        <f aca="false">G91/3.281</f>
        <v>463.273392258458</v>
      </c>
      <c r="G91" s="83" t="n">
        <v>1520</v>
      </c>
      <c r="H91" s="41"/>
      <c r="I91" s="45"/>
      <c r="J91" s="73" t="n">
        <v>1993</v>
      </c>
      <c r="K91" s="40"/>
      <c r="L91" s="40"/>
      <c r="M91" s="40"/>
      <c r="N91" s="40"/>
      <c r="O91" s="40"/>
      <c r="P91" s="40"/>
    </row>
    <row r="92" customFormat="false" ht="12.75" hidden="false" customHeight="false" outlineLevel="0" collapsed="false">
      <c r="A92" s="40" t="s">
        <v>1134</v>
      </c>
      <c r="C92" s="0" t="s">
        <v>1694</v>
      </c>
      <c r="D92" s="41" t="s">
        <v>1777</v>
      </c>
      <c r="E92" s="40" t="s">
        <v>1141</v>
      </c>
      <c r="F92" s="53" t="n">
        <f aca="false">G92/3.281</f>
        <v>365.742151782993</v>
      </c>
      <c r="G92" s="83" t="n">
        <v>1200</v>
      </c>
      <c r="H92" s="41"/>
      <c r="I92" s="45"/>
      <c r="J92" s="52" t="n">
        <v>2003</v>
      </c>
      <c r="K92" s="40"/>
      <c r="L92" s="40"/>
      <c r="M92" s="40"/>
      <c r="N92" s="40"/>
      <c r="O92" s="40"/>
      <c r="P92" s="40" t="n">
        <v>25</v>
      </c>
    </row>
    <row r="93" customFormat="false" ht="12.75" hidden="false" customHeight="false" outlineLevel="0" collapsed="false">
      <c r="A93" s="40"/>
      <c r="B93" s="0" t="s">
        <v>1408</v>
      </c>
      <c r="C93" s="0" t="s">
        <v>1731</v>
      </c>
      <c r="D93" s="41" t="s">
        <v>1778</v>
      </c>
      <c r="F93" s="53" t="n">
        <f aca="false">G93/3.281</f>
        <v>761.962816214569</v>
      </c>
      <c r="G93" s="83" t="n">
        <v>2500</v>
      </c>
      <c r="H93" s="41"/>
      <c r="I93" s="45"/>
      <c r="J93" s="52"/>
      <c r="K93" s="40"/>
      <c r="L93" s="40"/>
      <c r="M93" s="40"/>
      <c r="N93" s="40"/>
      <c r="O93" s="40"/>
      <c r="P93" s="40"/>
    </row>
    <row r="94" customFormat="false" ht="12.75" hidden="false" customHeight="false" outlineLevel="0" collapsed="false">
      <c r="A94" s="40" t="s">
        <v>1134</v>
      </c>
      <c r="C94" s="0" t="s">
        <v>461</v>
      </c>
      <c r="D94" s="41" t="s">
        <v>1779</v>
      </c>
      <c r="F94" s="56" t="n">
        <f aca="false">G94/3.281</f>
        <v>2053.94696738799</v>
      </c>
      <c r="G94" s="83" t="n">
        <v>6739</v>
      </c>
      <c r="H94" s="41"/>
      <c r="I94" s="45"/>
      <c r="J94" s="52" t="n">
        <v>2003</v>
      </c>
      <c r="K94" s="40"/>
      <c r="L94" s="40"/>
      <c r="M94" s="40"/>
      <c r="N94" s="40"/>
      <c r="O94" s="40"/>
      <c r="P94" s="40" t="n">
        <v>50</v>
      </c>
    </row>
    <row r="95" customFormat="false" ht="12.75" hidden="false" customHeight="false" outlineLevel="0" collapsed="false">
      <c r="A95" s="40" t="s">
        <v>1134</v>
      </c>
      <c r="B95" s="0" t="s">
        <v>1307</v>
      </c>
      <c r="C95" s="0" t="s">
        <v>461</v>
      </c>
      <c r="D95" s="41" t="s">
        <v>1780</v>
      </c>
      <c r="F95" s="56" t="n">
        <f aca="false">G95/3.281</f>
        <v>2118.2566290765</v>
      </c>
      <c r="G95" s="83" t="n">
        <v>6950</v>
      </c>
      <c r="H95" s="41"/>
      <c r="I95" s="45"/>
      <c r="J95" s="60" t="n">
        <v>2001</v>
      </c>
      <c r="K95" s="40"/>
      <c r="L95" s="40"/>
      <c r="M95" s="40"/>
      <c r="N95" s="40"/>
      <c r="O95" s="40"/>
      <c r="P95" s="40" t="n">
        <v>50</v>
      </c>
    </row>
    <row r="96" customFormat="false" ht="12.75" hidden="false" customHeight="false" outlineLevel="0" collapsed="false">
      <c r="A96" s="40" t="s">
        <v>1134</v>
      </c>
      <c r="B96" s="0" t="s">
        <v>1464</v>
      </c>
      <c r="C96" s="0" t="s">
        <v>1256</v>
      </c>
      <c r="D96" s="41" t="s">
        <v>1781</v>
      </c>
      <c r="F96" s="56" t="n">
        <f aca="false">G96/3.281</f>
        <v>1295.33678756477</v>
      </c>
      <c r="G96" s="83" t="n">
        <v>4250</v>
      </c>
      <c r="H96" s="41"/>
      <c r="I96" s="45"/>
      <c r="J96" s="60" t="n">
        <v>2004</v>
      </c>
      <c r="K96" s="40"/>
      <c r="L96" s="40"/>
      <c r="M96" s="40"/>
      <c r="N96" s="40"/>
      <c r="O96" s="40"/>
      <c r="P96" s="40" t="n">
        <v>37</v>
      </c>
    </row>
    <row r="97" customFormat="false" ht="12.75" hidden="false" customHeight="false" outlineLevel="0" collapsed="false">
      <c r="A97" s="40" t="s">
        <v>1134</v>
      </c>
      <c r="B97" s="0" t="s">
        <v>1260</v>
      </c>
      <c r="C97" s="0" t="s">
        <v>461</v>
      </c>
      <c r="D97" s="41" t="s">
        <v>1782</v>
      </c>
      <c r="F97" s="56" t="n">
        <f aca="false">G97/3.281</f>
        <v>2291.98415117342</v>
      </c>
      <c r="G97" s="83" t="n">
        <v>7520</v>
      </c>
      <c r="H97" s="41"/>
      <c r="I97" s="41"/>
      <c r="J97" s="60" t="n">
        <v>2005</v>
      </c>
      <c r="K97" s="40"/>
      <c r="L97" s="40"/>
      <c r="M97" s="40"/>
      <c r="N97" s="40"/>
      <c r="O97" s="40"/>
      <c r="P97" s="40" t="n">
        <v>100</v>
      </c>
    </row>
    <row r="98" customFormat="false" ht="12.75" hidden="false" customHeight="false" outlineLevel="0" collapsed="false">
      <c r="A98" s="40" t="s">
        <v>1134</v>
      </c>
      <c r="B98" s="0" t="s">
        <v>1335</v>
      </c>
      <c r="C98" s="0" t="s">
        <v>1174</v>
      </c>
      <c r="D98" s="41" t="s">
        <v>1783</v>
      </c>
      <c r="F98" s="56" t="n">
        <f aca="false">G98/3.281</f>
        <v>914.355379457482</v>
      </c>
      <c r="G98" s="83" t="n">
        <v>3000</v>
      </c>
      <c r="H98" s="41"/>
      <c r="I98" s="41"/>
      <c r="K98" s="40"/>
      <c r="L98" s="40"/>
      <c r="M98" s="40"/>
      <c r="N98" s="40"/>
      <c r="O98" s="40"/>
      <c r="P98" s="40"/>
    </row>
    <row r="99" customFormat="false" ht="12.75" hidden="false" customHeight="false" outlineLevel="0" collapsed="false">
      <c r="A99" s="40" t="s">
        <v>1134</v>
      </c>
      <c r="B99" s="0" t="s">
        <v>1181</v>
      </c>
      <c r="C99" s="0" t="s">
        <v>1724</v>
      </c>
      <c r="D99" s="41" t="s">
        <v>1784</v>
      </c>
      <c r="F99" s="56" t="n">
        <f aca="false">G99/3.281</f>
        <v>849.131362389515</v>
      </c>
      <c r="G99" s="83" t="n">
        <v>2786</v>
      </c>
      <c r="H99" s="41"/>
      <c r="I99" s="41"/>
      <c r="J99" s="52" t="n">
        <v>1999</v>
      </c>
      <c r="K99" s="40"/>
      <c r="L99" s="40"/>
      <c r="M99" s="40"/>
      <c r="N99" s="40" t="n">
        <v>60</v>
      </c>
      <c r="O99" s="40"/>
      <c r="P99" s="40"/>
    </row>
    <row r="100" customFormat="false" ht="12.75" hidden="false" customHeight="false" outlineLevel="0" collapsed="false">
      <c r="A100" s="40" t="s">
        <v>1121</v>
      </c>
      <c r="B100" s="0" t="s">
        <v>1442</v>
      </c>
      <c r="C100" s="0" t="s">
        <v>461</v>
      </c>
      <c r="D100" s="41" t="s">
        <v>1785</v>
      </c>
      <c r="E100" s="40" t="s">
        <v>1141</v>
      </c>
      <c r="F100" s="56" t="n">
        <f aca="false">G100/3.281</f>
        <v>1638.52483998781</v>
      </c>
      <c r="G100" s="83" t="n">
        <v>5376</v>
      </c>
      <c r="H100" s="41" t="s">
        <v>1446</v>
      </c>
      <c r="I100" s="45" t="s">
        <v>1106</v>
      </c>
      <c r="J100" s="68" t="n">
        <v>35612</v>
      </c>
      <c r="K100" s="40"/>
      <c r="L100" s="40" t="n">
        <v>108</v>
      </c>
      <c r="M100" s="40" t="n">
        <v>192</v>
      </c>
      <c r="N100" s="40"/>
      <c r="O100" s="40"/>
      <c r="P100" s="40"/>
    </row>
    <row r="101" customFormat="false" ht="12.75" hidden="false" customHeight="false" outlineLevel="0" collapsed="false">
      <c r="A101" s="40" t="s">
        <v>1134</v>
      </c>
      <c r="B101" s="0" t="s">
        <v>1335</v>
      </c>
      <c r="C101" s="0" t="s">
        <v>419</v>
      </c>
      <c r="D101" s="41" t="s">
        <v>1786</v>
      </c>
      <c r="E101" s="40" t="s">
        <v>1787</v>
      </c>
      <c r="F101" s="56" t="n">
        <f aca="false">G101/3.281</f>
        <v>914.355379457482</v>
      </c>
      <c r="G101" s="83" t="n">
        <v>3000</v>
      </c>
      <c r="H101" s="41"/>
      <c r="I101" s="45"/>
      <c r="J101" s="52" t="n">
        <v>2000</v>
      </c>
      <c r="K101" s="40"/>
      <c r="L101" s="40"/>
      <c r="M101" s="40"/>
      <c r="N101" s="40"/>
      <c r="O101" s="40" t="n">
        <v>60</v>
      </c>
      <c r="P101" s="40"/>
    </row>
    <row r="102" customFormat="false" ht="12.75" hidden="false" customHeight="false" outlineLevel="0" collapsed="false">
      <c r="A102" s="40" t="s">
        <v>1134</v>
      </c>
      <c r="B102" s="0" t="s">
        <v>1377</v>
      </c>
      <c r="C102" s="0" t="s">
        <v>529</v>
      </c>
      <c r="D102" s="41" t="s">
        <v>1788</v>
      </c>
      <c r="F102" s="56" t="n">
        <f aca="false">G102/3.281</f>
        <v>1005.79091740323</v>
      </c>
      <c r="G102" s="83" t="n">
        <v>3300</v>
      </c>
      <c r="H102" s="41"/>
      <c r="I102" s="41"/>
      <c r="J102" s="52" t="n">
        <v>2003</v>
      </c>
      <c r="K102" s="40"/>
      <c r="L102" s="40"/>
      <c r="M102" s="40"/>
      <c r="N102" s="40"/>
      <c r="O102" s="40"/>
      <c r="P102" s="40" t="n">
        <v>25</v>
      </c>
    </row>
    <row r="103" customFormat="false" ht="12.75" hidden="false" customHeight="false" outlineLevel="0" collapsed="false">
      <c r="A103" s="40" t="s">
        <v>1134</v>
      </c>
      <c r="B103" s="0" t="s">
        <v>1436</v>
      </c>
      <c r="C103" s="0" t="s">
        <v>461</v>
      </c>
      <c r="D103" s="41" t="s">
        <v>1789</v>
      </c>
      <c r="E103" s="40" t="s">
        <v>1128</v>
      </c>
      <c r="F103" s="56" t="n">
        <f aca="false">G103/3.281</f>
        <v>901.554404145078</v>
      </c>
      <c r="G103" s="83" t="n">
        <v>2958</v>
      </c>
      <c r="H103" s="41" t="s">
        <v>1440</v>
      </c>
      <c r="I103" s="45" t="s">
        <v>1106</v>
      </c>
      <c r="J103" s="54" t="n">
        <v>35247</v>
      </c>
      <c r="K103" s="40" t="n">
        <v>30</v>
      </c>
      <c r="L103" s="40" t="n">
        <v>80</v>
      </c>
      <c r="M103" s="40"/>
      <c r="N103" s="40" t="n">
        <v>90</v>
      </c>
      <c r="O103" s="40"/>
      <c r="P103" s="40"/>
    </row>
    <row r="104" customFormat="false" ht="12.75" hidden="false" customHeight="false" outlineLevel="0" collapsed="false">
      <c r="A104" s="40" t="s">
        <v>1134</v>
      </c>
      <c r="B104" s="0" t="s">
        <v>1627</v>
      </c>
      <c r="C104" s="0" t="s">
        <v>461</v>
      </c>
      <c r="D104" s="41" t="s">
        <v>1790</v>
      </c>
      <c r="E104" s="40" t="s">
        <v>1159</v>
      </c>
      <c r="F104" s="56" t="n">
        <f aca="false">G104/3.281</f>
        <v>1225.54099359951</v>
      </c>
      <c r="G104" s="83" t="n">
        <v>4021</v>
      </c>
      <c r="H104" s="41" t="s">
        <v>1446</v>
      </c>
      <c r="I104" s="41"/>
      <c r="J104" s="60" t="n">
        <v>2000</v>
      </c>
      <c r="K104" s="40"/>
      <c r="L104" s="40"/>
      <c r="M104" s="40"/>
      <c r="N104" s="40"/>
      <c r="O104" s="40" t="n">
        <v>80</v>
      </c>
      <c r="P104" s="40" t="n">
        <v>320</v>
      </c>
    </row>
    <row r="105" customFormat="false" ht="12.75" hidden="false" customHeight="false" outlineLevel="0" collapsed="false">
      <c r="A105" s="40"/>
      <c r="B105" s="0" t="s">
        <v>1447</v>
      </c>
      <c r="C105" s="0" t="s">
        <v>1724</v>
      </c>
      <c r="D105" s="41" t="s">
        <v>1791</v>
      </c>
      <c r="F105" s="56" t="n">
        <f aca="false">G105/3.281</f>
        <v>2133.49588540079</v>
      </c>
      <c r="G105" s="83" t="n">
        <v>7000</v>
      </c>
      <c r="H105" s="41"/>
      <c r="I105" s="41"/>
      <c r="J105" s="60"/>
      <c r="K105" s="40"/>
      <c r="L105" s="40"/>
      <c r="M105" s="40"/>
      <c r="N105" s="40"/>
      <c r="O105" s="40"/>
      <c r="P105" s="40"/>
    </row>
    <row r="106" customFormat="false" ht="12.75" hidden="false" customHeight="false" outlineLevel="0" collapsed="false">
      <c r="A106" s="40" t="s">
        <v>1134</v>
      </c>
      <c r="B106" s="0" t="s">
        <v>1300</v>
      </c>
      <c r="C106" s="0" t="s">
        <v>1302</v>
      </c>
      <c r="D106" s="41" t="s">
        <v>1792</v>
      </c>
      <c r="F106" s="56" t="n">
        <f aca="false">G106/3.281</f>
        <v>1185.30935690338</v>
      </c>
      <c r="G106" s="83" t="n">
        <v>3889</v>
      </c>
      <c r="H106" s="41" t="s">
        <v>1304</v>
      </c>
      <c r="I106" s="41"/>
      <c r="J106" s="60" t="n">
        <v>2000</v>
      </c>
      <c r="K106" s="40"/>
      <c r="L106" s="40"/>
      <c r="M106" s="40"/>
      <c r="N106" s="40"/>
      <c r="O106" s="40" t="n">
        <v>45</v>
      </c>
      <c r="P106" s="40"/>
    </row>
    <row r="107" customFormat="false" ht="12.75" hidden="false" customHeight="false" outlineLevel="0" collapsed="false">
      <c r="A107" s="40" t="s">
        <v>1134</v>
      </c>
      <c r="B107" s="0" t="s">
        <v>1453</v>
      </c>
      <c r="C107" s="0" t="s">
        <v>1454</v>
      </c>
      <c r="D107" s="41" t="s">
        <v>1793</v>
      </c>
      <c r="F107" s="70" t="n">
        <f aca="false">G107/3.281</f>
        <v>1190.18591892716</v>
      </c>
      <c r="G107" s="83" t="n">
        <v>3905</v>
      </c>
      <c r="H107" s="41" t="s">
        <v>1446</v>
      </c>
      <c r="I107" s="41"/>
      <c r="J107" s="52" t="n">
        <v>2002</v>
      </c>
      <c r="K107" s="40"/>
      <c r="L107" s="40"/>
      <c r="M107" s="40"/>
      <c r="N107" s="40"/>
      <c r="O107" s="40"/>
      <c r="P107" s="40" t="n">
        <v>40</v>
      </c>
    </row>
    <row r="108" customFormat="false" ht="12.75" hidden="false" customHeight="false" outlineLevel="0" collapsed="false">
      <c r="A108" s="40" t="s">
        <v>1134</v>
      </c>
      <c r="B108" s="0" t="s">
        <v>1633</v>
      </c>
      <c r="C108" s="0" t="s">
        <v>461</v>
      </c>
      <c r="D108" s="41" t="s">
        <v>1794</v>
      </c>
      <c r="F108" s="70" t="n">
        <f aca="false">G108/3.281</f>
        <v>1155.13562938129</v>
      </c>
      <c r="G108" s="83" t="n">
        <v>3790</v>
      </c>
      <c r="H108" s="41"/>
      <c r="I108" s="41"/>
      <c r="J108" s="60" t="n">
        <v>2001</v>
      </c>
      <c r="K108" s="40"/>
      <c r="L108" s="40"/>
      <c r="M108" s="40"/>
      <c r="N108" s="40"/>
      <c r="O108" s="40"/>
      <c r="P108" s="40" t="n">
        <v>50</v>
      </c>
    </row>
    <row r="109" customFormat="false" ht="12.75" hidden="false" customHeight="false" outlineLevel="0" collapsed="false">
      <c r="A109" s="40" t="s">
        <v>1134</v>
      </c>
      <c r="B109" s="0" t="s">
        <v>1305</v>
      </c>
      <c r="C109" s="0" t="s">
        <v>461</v>
      </c>
      <c r="D109" s="41" t="s">
        <v>1795</v>
      </c>
      <c r="F109" s="70" t="n">
        <f aca="false">G109/3.281</f>
        <v>1356.9033831149</v>
      </c>
      <c r="G109" s="83" t="n">
        <v>4452</v>
      </c>
      <c r="H109" s="41"/>
      <c r="I109" s="41"/>
      <c r="J109" s="60" t="n">
        <v>2001</v>
      </c>
      <c r="K109" s="40"/>
      <c r="L109" s="40"/>
      <c r="M109" s="40"/>
      <c r="N109" s="40"/>
      <c r="O109" s="40"/>
      <c r="P109" s="40" t="n">
        <v>50</v>
      </c>
    </row>
    <row r="110" customFormat="false" ht="12.75" hidden="false" customHeight="false" outlineLevel="0" collapsed="false">
      <c r="A110" s="40" t="s">
        <v>1134</v>
      </c>
      <c r="B110" s="0" t="s">
        <v>1425</v>
      </c>
      <c r="C110" s="0" t="s">
        <v>1111</v>
      </c>
      <c r="D110" s="0" t="s">
        <v>1426</v>
      </c>
      <c r="F110" s="76" t="n">
        <f aca="false">G110/3.281</f>
        <v>112.770496799756</v>
      </c>
      <c r="G110" s="50" t="n">
        <v>370</v>
      </c>
      <c r="H110" s="51" t="s">
        <v>1204</v>
      </c>
      <c r="I110" s="45" t="s">
        <v>1106</v>
      </c>
      <c r="J110" s="60" t="n">
        <v>1996</v>
      </c>
      <c r="K110" s="40" t="n">
        <v>30</v>
      </c>
      <c r="L110" s="67"/>
      <c r="M110" s="40" t="n">
        <v>75</v>
      </c>
      <c r="N110" s="40"/>
      <c r="O110" s="40"/>
      <c r="P110" s="40"/>
    </row>
    <row r="111" customFormat="false" ht="12.75" hidden="false" customHeight="false" outlineLevel="0" collapsed="false">
      <c r="A111" s="40"/>
      <c r="B111" s="0" t="s">
        <v>1109</v>
      </c>
      <c r="C111" s="0" t="s">
        <v>1111</v>
      </c>
      <c r="D111" s="0" t="s">
        <v>1110</v>
      </c>
      <c r="F111" s="50" t="n">
        <f aca="false">G111/3.281</f>
        <v>0</v>
      </c>
      <c r="H111" s="51" t="s">
        <v>32</v>
      </c>
      <c r="I111" s="51"/>
      <c r="J111" s="52" t="n">
        <v>1998</v>
      </c>
      <c r="K111" s="40"/>
      <c r="L111" s="40"/>
      <c r="M111" s="40" t="n">
        <v>50</v>
      </c>
      <c r="N111" s="40"/>
      <c r="O111" s="40"/>
      <c r="P111" s="40"/>
    </row>
    <row r="112" customFormat="false" ht="12.75" hidden="false" customHeight="false" outlineLevel="0" collapsed="false">
      <c r="A112" s="40"/>
      <c r="B112" s="0" t="s">
        <v>1578</v>
      </c>
      <c r="C112" s="0" t="s">
        <v>461</v>
      </c>
      <c r="D112" s="0" t="s">
        <v>1579</v>
      </c>
      <c r="F112" s="53"/>
      <c r="H112" s="51" t="s">
        <v>1312</v>
      </c>
      <c r="I112" s="45"/>
      <c r="J112" s="68"/>
      <c r="K112" s="40"/>
      <c r="L112" s="40"/>
      <c r="M112" s="40"/>
      <c r="N112" s="40"/>
      <c r="O112" s="40"/>
      <c r="P112" s="40"/>
    </row>
    <row r="113" customFormat="false" ht="12.75" hidden="false" customHeight="false" outlineLevel="0" collapsed="false">
      <c r="A113" s="40" t="s">
        <v>1134</v>
      </c>
      <c r="B113" s="0" t="s">
        <v>1591</v>
      </c>
      <c r="C113" s="0" t="s">
        <v>461</v>
      </c>
      <c r="D113" s="0" t="s">
        <v>1592</v>
      </c>
      <c r="E113" s="40" t="s">
        <v>1141</v>
      </c>
      <c r="F113" s="53" t="n">
        <f aca="false">G113/3.281</f>
        <v>425.175251447729</v>
      </c>
      <c r="G113" s="50" t="n">
        <v>1395</v>
      </c>
      <c r="H113" s="51" t="s">
        <v>1594</v>
      </c>
      <c r="I113" s="45" t="s">
        <v>1106</v>
      </c>
      <c r="J113" s="68" t="n">
        <v>34335</v>
      </c>
      <c r="K113" s="40" t="n">
        <v>25</v>
      </c>
      <c r="L113" s="40" t="n">
        <v>80</v>
      </c>
      <c r="M113" s="40" t="n">
        <v>50</v>
      </c>
      <c r="N113" s="40" t="n">
        <v>150</v>
      </c>
      <c r="O113" s="40"/>
      <c r="P113" s="40"/>
    </row>
    <row r="114" customFormat="false" ht="12.75" hidden="false" customHeight="false" outlineLevel="0" collapsed="false">
      <c r="A114" s="40"/>
      <c r="F114" s="53"/>
      <c r="H114" s="51" t="s">
        <v>1796</v>
      </c>
      <c r="I114" s="45"/>
      <c r="J114" s="68"/>
      <c r="K114" s="40"/>
      <c r="L114" s="40"/>
      <c r="M114" s="40"/>
      <c r="N114" s="40"/>
      <c r="O114" s="40"/>
      <c r="P114" s="40"/>
    </row>
    <row r="115" customFormat="false" ht="12.75" hidden="false" customHeight="false" outlineLevel="0" collapsed="false">
      <c r="A115" s="40" t="s">
        <v>1134</v>
      </c>
      <c r="B115" s="0" t="s">
        <v>1501</v>
      </c>
      <c r="C115" s="0" t="s">
        <v>1503</v>
      </c>
      <c r="D115" s="0" t="s">
        <v>1502</v>
      </c>
      <c r="E115" s="40" t="s">
        <v>1169</v>
      </c>
      <c r="F115" s="53" t="n">
        <f aca="false">G115/3.281</f>
        <v>534.593111856141</v>
      </c>
      <c r="G115" s="50" t="n">
        <v>1754</v>
      </c>
      <c r="H115" s="51" t="s">
        <v>1257</v>
      </c>
      <c r="I115" s="51"/>
      <c r="J115" s="60" t="n">
        <v>1999</v>
      </c>
      <c r="K115" s="40"/>
      <c r="L115" s="40"/>
      <c r="M115" s="40"/>
      <c r="N115" s="40" t="n">
        <v>100</v>
      </c>
      <c r="O115" s="41" t="s">
        <v>1797</v>
      </c>
      <c r="P115" s="40"/>
    </row>
    <row r="116" customFormat="false" ht="12.75" hidden="false" customHeight="false" outlineLevel="0" collapsed="false">
      <c r="A116" s="40" t="s">
        <v>1121</v>
      </c>
      <c r="B116" s="0" t="s">
        <v>1798</v>
      </c>
      <c r="C116" s="0" t="s">
        <v>1398</v>
      </c>
      <c r="D116" s="0" t="s">
        <v>1510</v>
      </c>
      <c r="F116" s="58" t="n">
        <f aca="false">G116/3.281</f>
        <v>205.425175251448</v>
      </c>
      <c r="G116" s="50" t="n">
        <v>674</v>
      </c>
      <c r="H116" s="51" t="s">
        <v>1257</v>
      </c>
      <c r="I116" s="45" t="s">
        <v>1106</v>
      </c>
      <c r="J116" s="73" t="n">
        <v>1995</v>
      </c>
      <c r="K116" s="40" t="n">
        <v>65</v>
      </c>
      <c r="L116" s="40"/>
      <c r="M116" s="40"/>
      <c r="N116" s="40"/>
      <c r="O116" s="40"/>
      <c r="P116" s="40"/>
    </row>
    <row r="117" customFormat="false" ht="12.75" hidden="false" customHeight="false" outlineLevel="0" collapsed="false">
      <c r="A117" s="40" t="s">
        <v>1121</v>
      </c>
      <c r="B117" s="0" t="s">
        <v>1637</v>
      </c>
      <c r="C117" s="0" t="s">
        <v>1639</v>
      </c>
      <c r="D117" s="0" t="s">
        <v>1638</v>
      </c>
      <c r="E117" s="40" t="s">
        <v>1251</v>
      </c>
      <c r="F117" s="58" t="n">
        <f aca="false">G117/3.281</f>
        <v>344.407192928985</v>
      </c>
      <c r="G117" s="50" t="n">
        <v>1130</v>
      </c>
      <c r="H117" s="51" t="s">
        <v>1799</v>
      </c>
      <c r="I117" s="51"/>
      <c r="J117" s="52" t="n">
        <v>2000</v>
      </c>
      <c r="K117" s="40"/>
      <c r="L117" s="40"/>
      <c r="M117" s="40"/>
      <c r="N117" s="40"/>
      <c r="O117" s="40" t="n">
        <v>200</v>
      </c>
      <c r="P117" s="40"/>
    </row>
    <row r="118" customFormat="false" ht="12.75" hidden="false" customHeight="false" outlineLevel="0" collapsed="false">
      <c r="A118" s="40" t="s">
        <v>1134</v>
      </c>
      <c r="B118" s="0" t="s">
        <v>1611</v>
      </c>
      <c r="C118" s="0" t="s">
        <v>1270</v>
      </c>
      <c r="D118" s="0" t="s">
        <v>1612</v>
      </c>
      <c r="E118" s="40" t="s">
        <v>1330</v>
      </c>
      <c r="F118" s="53" t="n">
        <f aca="false">G118/3.281</f>
        <v>521.182566290765</v>
      </c>
      <c r="G118" s="50" t="n">
        <v>1710</v>
      </c>
      <c r="H118" s="51" t="s">
        <v>1799</v>
      </c>
      <c r="I118" s="51"/>
      <c r="J118" s="69"/>
      <c r="K118" s="40"/>
      <c r="L118" s="40"/>
      <c r="M118" s="40"/>
      <c r="N118" s="40"/>
      <c r="O118" s="40"/>
      <c r="P118" s="40"/>
    </row>
    <row r="119" customFormat="false" ht="12.75" hidden="false" customHeight="false" outlineLevel="0" collapsed="false">
      <c r="A119" s="40" t="s">
        <v>1134</v>
      </c>
      <c r="B119" s="0" t="s">
        <v>1472</v>
      </c>
      <c r="C119" s="0" t="s">
        <v>1270</v>
      </c>
      <c r="D119" s="0" t="s">
        <v>1476</v>
      </c>
      <c r="E119" s="40" t="s">
        <v>1330</v>
      </c>
      <c r="F119" s="53" t="n">
        <f aca="false">G119/3.281</f>
        <v>588.235294117647</v>
      </c>
      <c r="G119" s="50" t="n">
        <v>1930</v>
      </c>
      <c r="H119" s="51" t="s">
        <v>1479</v>
      </c>
      <c r="I119" s="45" t="s">
        <v>1106</v>
      </c>
      <c r="J119" s="78" t="n">
        <v>35490</v>
      </c>
      <c r="K119" s="40"/>
      <c r="L119" s="40" t="n">
        <v>20</v>
      </c>
      <c r="M119" s="40"/>
      <c r="N119" s="40" t="n">
        <v>20</v>
      </c>
      <c r="O119" s="40"/>
      <c r="P119" s="40"/>
    </row>
    <row r="120" customFormat="false" ht="12.75" hidden="false" customHeight="false" outlineLevel="0" collapsed="false">
      <c r="A120" s="40" t="s">
        <v>1134</v>
      </c>
      <c r="B120" s="0" t="s">
        <v>1643</v>
      </c>
      <c r="C120" s="0" t="s">
        <v>1645</v>
      </c>
      <c r="D120" s="0" t="s">
        <v>1644</v>
      </c>
      <c r="E120" s="40" t="s">
        <v>1141</v>
      </c>
      <c r="F120" s="53" t="n">
        <f aca="false">G120/3.281</f>
        <v>317.890886924718</v>
      </c>
      <c r="G120" s="50" t="n">
        <v>1043</v>
      </c>
      <c r="H120" s="51"/>
      <c r="I120" s="45" t="s">
        <v>1106</v>
      </c>
      <c r="J120" s="55" t="n">
        <v>1995</v>
      </c>
      <c r="K120" s="40"/>
      <c r="L120" s="40" t="n">
        <v>5</v>
      </c>
      <c r="M120" s="40"/>
      <c r="N120" s="40"/>
      <c r="O120" s="40"/>
      <c r="P120" s="40"/>
    </row>
    <row r="121" customFormat="false" ht="12.75" hidden="false" customHeight="false" outlineLevel="0" collapsed="false">
      <c r="A121" s="40"/>
      <c r="B121" s="0" t="s">
        <v>1309</v>
      </c>
      <c r="C121" s="0" t="s">
        <v>1145</v>
      </c>
      <c r="D121" s="0" t="s">
        <v>1311</v>
      </c>
      <c r="F121" s="50" t="n">
        <f aca="false">G121/3.281</f>
        <v>0</v>
      </c>
      <c r="H121" s="0" t="s">
        <v>1312</v>
      </c>
      <c r="J121" s="60" t="n">
        <v>2000</v>
      </c>
      <c r="K121" s="40"/>
      <c r="L121" s="40"/>
      <c r="M121" s="40"/>
      <c r="N121" s="40"/>
      <c r="O121" s="40" t="n">
        <v>100</v>
      </c>
      <c r="P121" s="40"/>
    </row>
    <row r="122" customFormat="false" ht="12.75" hidden="false" customHeight="false" outlineLevel="0" collapsed="false">
      <c r="A122" s="40" t="s">
        <v>1134</v>
      </c>
      <c r="B122" s="0" t="s">
        <v>1430</v>
      </c>
      <c r="C122" s="0" t="s">
        <v>1145</v>
      </c>
      <c r="D122" s="0" t="s">
        <v>1431</v>
      </c>
      <c r="E122" s="40" t="s">
        <v>1330</v>
      </c>
      <c r="F122" s="56" t="n">
        <f aca="false">G122/3.281</f>
        <v>986.284669308138</v>
      </c>
      <c r="G122" s="50" t="n">
        <v>3236</v>
      </c>
      <c r="H122" s="0" t="s">
        <v>1312</v>
      </c>
      <c r="J122" s="52" t="s">
        <v>1433</v>
      </c>
      <c r="K122" s="40"/>
      <c r="L122" s="40"/>
      <c r="M122" s="40"/>
      <c r="N122" s="40" t="n">
        <v>250</v>
      </c>
      <c r="O122" s="40"/>
      <c r="P122" s="40"/>
    </row>
    <row r="123" customFormat="false" ht="12.75" hidden="false" customHeight="false" outlineLevel="0" collapsed="false">
      <c r="A123" s="40" t="s">
        <v>1134</v>
      </c>
      <c r="B123" s="0" t="s">
        <v>1535</v>
      </c>
      <c r="C123" s="0" t="s">
        <v>461</v>
      </c>
      <c r="D123" s="0" t="s">
        <v>1536</v>
      </c>
      <c r="E123" s="40" t="s">
        <v>1159</v>
      </c>
      <c r="F123" s="56" t="n">
        <f aca="false">G123/3.281</f>
        <v>992.075586711369</v>
      </c>
      <c r="G123" s="50" t="n">
        <v>3255</v>
      </c>
      <c r="H123" s="51" t="s">
        <v>1257</v>
      </c>
      <c r="I123" s="45" t="s">
        <v>1106</v>
      </c>
      <c r="J123" s="68" t="n">
        <v>35674</v>
      </c>
      <c r="K123" s="40"/>
      <c r="L123" s="40" t="n">
        <v>56</v>
      </c>
      <c r="M123" s="40" t="n">
        <v>140</v>
      </c>
      <c r="N123" s="40"/>
      <c r="O123" s="40"/>
      <c r="P123" s="40"/>
    </row>
    <row r="124" customFormat="false" ht="12.75" hidden="false" customHeight="false" outlineLevel="0" collapsed="false">
      <c r="A124" s="40" t="s">
        <v>1134</v>
      </c>
      <c r="B124" s="0" t="s">
        <v>1800</v>
      </c>
      <c r="C124" s="0" t="s">
        <v>1724</v>
      </c>
      <c r="D124" s="41" t="s">
        <v>1518</v>
      </c>
      <c r="E124" s="40" t="s">
        <v>1801</v>
      </c>
      <c r="F124" s="53" t="n">
        <f aca="false">G124/3.281</f>
        <v>451.996342578482</v>
      </c>
      <c r="G124" s="83" t="n">
        <v>1483</v>
      </c>
      <c r="H124" s="41" t="s">
        <v>1120</v>
      </c>
      <c r="I124" s="45" t="s">
        <v>1106</v>
      </c>
      <c r="J124" s="54" t="n">
        <v>34912</v>
      </c>
      <c r="K124" s="40" t="n">
        <v>2</v>
      </c>
      <c r="L124" s="40" t="n">
        <v>1</v>
      </c>
      <c r="M124" s="40" t="n">
        <v>60</v>
      </c>
      <c r="N124" s="40"/>
      <c r="O124" s="40"/>
      <c r="P124" s="40"/>
    </row>
    <row r="125" customFormat="false" ht="12.75" hidden="false" customHeight="false" outlineLevel="0" collapsed="false">
      <c r="A125" s="40"/>
      <c r="C125" s="0" t="s">
        <v>1698</v>
      </c>
      <c r="D125" s="41" t="s">
        <v>1697</v>
      </c>
      <c r="F125" s="58" t="n">
        <f aca="false">G125/3.281</f>
        <v>395.001523925632</v>
      </c>
      <c r="G125" s="83" t="n">
        <v>1296</v>
      </c>
      <c r="H125" s="41"/>
      <c r="I125" s="45" t="s">
        <v>1106</v>
      </c>
      <c r="J125" s="54" t="n">
        <v>35643</v>
      </c>
      <c r="K125" s="40" t="n">
        <v>3</v>
      </c>
      <c r="L125" s="40" t="n">
        <v>1</v>
      </c>
      <c r="M125" s="40"/>
      <c r="N125" s="40"/>
      <c r="O125" s="40"/>
      <c r="P125" s="40"/>
    </row>
    <row r="126" customFormat="false" ht="12.75" hidden="false" customHeight="false" outlineLevel="0" collapsed="false">
      <c r="A126" s="40"/>
      <c r="B126" s="0" t="s">
        <v>1254</v>
      </c>
      <c r="C126" s="0" t="s">
        <v>1256</v>
      </c>
      <c r="D126" s="0" t="s">
        <v>1255</v>
      </c>
      <c r="F126" s="50" t="n">
        <f aca="false">G126/3.281</f>
        <v>0</v>
      </c>
      <c r="H126" s="51" t="s">
        <v>1257</v>
      </c>
      <c r="I126" s="45" t="s">
        <v>1106</v>
      </c>
      <c r="J126" s="69"/>
      <c r="K126" s="40" t="n">
        <v>20</v>
      </c>
      <c r="L126" s="40" t="n">
        <v>30</v>
      </c>
      <c r="M126" s="40" t="n">
        <v>25</v>
      </c>
      <c r="N126" s="40"/>
      <c r="O126" s="40"/>
      <c r="P126" s="40"/>
    </row>
    <row r="127" customFormat="false" ht="12.75" hidden="false" customHeight="false" outlineLevel="0" collapsed="false">
      <c r="A127" s="40"/>
      <c r="B127" s="42" t="s">
        <v>1802</v>
      </c>
      <c r="K127" s="45" t="n">
        <f aca="false">SUM(K12:K126)</f>
        <v>1192</v>
      </c>
      <c r="L127" s="45" t="n">
        <f aca="false">SUM(L12:L126)</f>
        <v>476</v>
      </c>
      <c r="M127" s="45" t="n">
        <f aca="false">SUM(M12:M126)</f>
        <v>1685</v>
      </c>
      <c r="N127" s="45" t="n">
        <f aca="false">SUM(N12:N126)</f>
        <v>1271</v>
      </c>
      <c r="O127" s="45" t="n">
        <f aca="false">SUM(O12:O126)</f>
        <v>1053</v>
      </c>
      <c r="P127" s="45" t="n">
        <f aca="false">SUM(P12:P126)</f>
        <v>1706</v>
      </c>
    </row>
    <row r="128" customFormat="false" ht="12.75" hidden="false" customHeight="false" outlineLevel="0" collapsed="false">
      <c r="A128" s="40"/>
      <c r="K128" s="40"/>
      <c r="L128" s="40"/>
      <c r="M128" s="40"/>
      <c r="N128" s="40"/>
      <c r="O128" s="40"/>
      <c r="P128" s="40"/>
    </row>
    <row r="129" customFormat="false" ht="12.75" hidden="false" customHeight="false" outlineLevel="0" collapsed="false">
      <c r="A129" s="40"/>
      <c r="K129" s="40"/>
      <c r="L129" s="40"/>
      <c r="M129" s="40"/>
      <c r="N129" s="40"/>
      <c r="O129" s="40"/>
      <c r="P129" s="40"/>
    </row>
    <row r="130" customFormat="false" ht="12.75" hidden="false" customHeight="false" outlineLevel="0" collapsed="false">
      <c r="A130" s="40"/>
      <c r="K130" s="40"/>
      <c r="L130" s="40"/>
      <c r="M130" s="40"/>
      <c r="N130" s="40"/>
      <c r="O130" s="40"/>
      <c r="P130" s="40"/>
    </row>
    <row r="131" customFormat="false" ht="12.75" hidden="false" customHeight="false" outlineLevel="0" collapsed="false">
      <c r="A131" s="40"/>
      <c r="K131" s="40"/>
      <c r="L131" s="40"/>
      <c r="M131" s="40"/>
      <c r="N131" s="40"/>
      <c r="O131" s="40"/>
      <c r="P131" s="40"/>
    </row>
    <row r="132" customFormat="false" ht="12.75" hidden="false" customHeight="false" outlineLevel="0" collapsed="false">
      <c r="A132" s="40"/>
      <c r="K132" s="40"/>
      <c r="L132" s="40"/>
      <c r="M132" s="40"/>
      <c r="N132" s="40"/>
      <c r="O132" s="40"/>
      <c r="P132" s="40"/>
    </row>
    <row r="133" customFormat="false" ht="12.75" hidden="false" customHeight="false" outlineLevel="0" collapsed="false">
      <c r="A133" s="40"/>
      <c r="K133" s="40"/>
      <c r="L133" s="40"/>
      <c r="M133" s="40"/>
      <c r="N133" s="40"/>
      <c r="O133" s="40"/>
      <c r="P133" s="40"/>
    </row>
    <row r="134" customFormat="false" ht="12.75" hidden="false" customHeight="false" outlineLevel="0" collapsed="false">
      <c r="A134" s="40"/>
      <c r="K134" s="40"/>
      <c r="L134" s="40"/>
      <c r="M134" s="40"/>
      <c r="N134" s="40"/>
      <c r="O134" s="40"/>
      <c r="P134" s="40"/>
    </row>
    <row r="135" customFormat="false" ht="12.75" hidden="false" customHeight="false" outlineLevel="0" collapsed="false">
      <c r="A135" s="40"/>
      <c r="K135" s="40"/>
      <c r="L135" s="40"/>
      <c r="M135" s="40"/>
      <c r="N135" s="40"/>
      <c r="O135" s="40"/>
      <c r="P135" s="40"/>
    </row>
    <row r="136" customFormat="false" ht="12.75" hidden="false" customHeight="false" outlineLevel="0" collapsed="false">
      <c r="A136" s="40"/>
      <c r="K136" s="40"/>
      <c r="L136" s="40"/>
      <c r="M136" s="40"/>
      <c r="N136" s="40"/>
      <c r="O136" s="40"/>
      <c r="P136" s="40"/>
    </row>
    <row r="137" customFormat="false" ht="12.75" hidden="false" customHeight="false" outlineLevel="0" collapsed="false">
      <c r="A137" s="40"/>
      <c r="K137" s="40"/>
      <c r="L137" s="40"/>
      <c r="M137" s="40"/>
      <c r="N137" s="40"/>
      <c r="O137" s="40"/>
      <c r="P137" s="40"/>
    </row>
    <row r="138" customFormat="false" ht="12.75" hidden="false" customHeight="false" outlineLevel="0" collapsed="false">
      <c r="A138" s="40"/>
      <c r="K138" s="40"/>
      <c r="L138" s="40"/>
      <c r="M138" s="40"/>
      <c r="N138" s="40"/>
      <c r="O138" s="40"/>
      <c r="P138" s="40"/>
    </row>
    <row r="139" customFormat="false" ht="12.75" hidden="false" customHeight="false" outlineLevel="0" collapsed="false">
      <c r="A139" s="40"/>
      <c r="K139" s="40"/>
      <c r="L139" s="40"/>
      <c r="M139" s="40"/>
      <c r="N139" s="40"/>
      <c r="O139" s="40"/>
      <c r="P139" s="40"/>
    </row>
    <row r="140" customFormat="false" ht="12.75" hidden="false" customHeight="false" outlineLevel="0" collapsed="false">
      <c r="A140" s="40"/>
      <c r="K140" s="40"/>
      <c r="L140" s="40"/>
      <c r="M140" s="40"/>
      <c r="N140" s="40"/>
      <c r="O140" s="40"/>
      <c r="P140" s="40"/>
    </row>
    <row r="141" customFormat="false" ht="12.75" hidden="false" customHeight="false" outlineLevel="0" collapsed="false">
      <c r="A141" s="40"/>
      <c r="K141" s="40"/>
      <c r="L141" s="40"/>
      <c r="M141" s="40"/>
      <c r="N141" s="40"/>
      <c r="O141" s="40"/>
      <c r="P141" s="40"/>
    </row>
    <row r="142" customFormat="false" ht="12.75" hidden="false" customHeight="false" outlineLevel="0" collapsed="false">
      <c r="A142" s="40"/>
      <c r="K142" s="40"/>
      <c r="L142" s="40"/>
      <c r="M142" s="40"/>
      <c r="N142" s="40"/>
      <c r="O142" s="40"/>
      <c r="P142" s="40"/>
    </row>
    <row r="143" customFormat="false" ht="12.75" hidden="false" customHeight="false" outlineLevel="0" collapsed="false">
      <c r="A143" s="40"/>
      <c r="K143" s="40"/>
      <c r="L143" s="40"/>
      <c r="M143" s="40"/>
      <c r="N143" s="40"/>
      <c r="O143" s="40"/>
      <c r="P143" s="40"/>
    </row>
    <row r="144" customFormat="false" ht="12.75" hidden="false" customHeight="false" outlineLevel="0" collapsed="false">
      <c r="A144" s="40"/>
      <c r="K144" s="40"/>
      <c r="L144" s="40"/>
      <c r="M144" s="40"/>
      <c r="N144" s="40"/>
      <c r="O144" s="40"/>
      <c r="P144" s="40"/>
    </row>
    <row r="145" customFormat="false" ht="12.75" hidden="false" customHeight="false" outlineLevel="0" collapsed="false">
      <c r="A145" s="40"/>
      <c r="K145" s="40"/>
      <c r="L145" s="40"/>
      <c r="M145" s="40"/>
      <c r="N145" s="40"/>
      <c r="O145" s="40"/>
      <c r="P145" s="40"/>
    </row>
    <row r="146" customFormat="false" ht="12.75" hidden="false" customHeight="false" outlineLevel="0" collapsed="false">
      <c r="A146" s="40"/>
      <c r="K146" s="40"/>
      <c r="L146" s="40"/>
      <c r="M146" s="40"/>
      <c r="N146" s="40"/>
      <c r="O146" s="40"/>
      <c r="P146" s="40"/>
    </row>
    <row r="147" customFormat="false" ht="12.75" hidden="false" customHeight="false" outlineLevel="0" collapsed="false">
      <c r="A147" s="40"/>
      <c r="K147" s="40"/>
      <c r="L147" s="40"/>
      <c r="M147" s="40"/>
      <c r="N147" s="40"/>
      <c r="O147" s="40"/>
      <c r="P147" s="40"/>
    </row>
    <row r="148" customFormat="false" ht="12.75" hidden="false" customHeight="false" outlineLevel="0" collapsed="false">
      <c r="A148" s="40"/>
      <c r="K148" s="40"/>
      <c r="L148" s="40"/>
      <c r="M148" s="40"/>
      <c r="N148" s="40"/>
      <c r="O148" s="40"/>
      <c r="P148" s="40"/>
    </row>
    <row r="149" customFormat="false" ht="12.75" hidden="false" customHeight="false" outlineLevel="0" collapsed="false">
      <c r="A149" s="40"/>
    </row>
    <row r="150" customFormat="false" ht="12.75" hidden="false" customHeight="false" outlineLevel="0" collapsed="false">
      <c r="A150" s="40"/>
    </row>
    <row r="151" customFormat="false" ht="12.75" hidden="false" customHeight="false" outlineLevel="0" collapsed="false">
      <c r="A151" s="40"/>
    </row>
  </sheetData>
  <printOptions headings="false" gridLines="true" gridLinesSet="true" horizontalCentered="true" verticalCentered="true"/>
  <pageMargins left="0" right="0" top="0.5" bottom="0.75" header="0.511811023622047" footer="0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&amp;CFP Fixed Platform, FPS Floating Platform System, CT Compliant Tower, TLP Tension Leg Platform, SS Subsea System, SPAR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.85"/>
    <col collapsed="false" customWidth="true" hidden="false" outlineLevel="0" max="2" min="2" style="1" width="36.42"/>
    <col collapsed="false" customWidth="true" hidden="false" outlineLevel="0" max="3" min="3" style="1" width="2.28"/>
    <col collapsed="false" customWidth="true" hidden="false" outlineLevel="0" max="4" min="4" style="1" width="34.99"/>
    <col collapsed="false" customWidth="true" hidden="false" outlineLevel="0" max="5" min="5" style="1" width="48.7"/>
    <col collapsed="false" customWidth="true" hidden="false" outlineLevel="0" max="6" min="6" style="1" width="15.56"/>
    <col collapsed="false" customWidth="true" hidden="false" outlineLevel="0" max="7" min="7" style="1" width="13.85"/>
    <col collapsed="false" customWidth="true" hidden="false" outlineLevel="0" max="8" min="8" style="1" width="0.99"/>
    <col collapsed="false" customWidth="true" hidden="false" outlineLevel="0" max="9" min="9" style="7" width="11.7"/>
    <col collapsed="false" customWidth="true" hidden="false" outlineLevel="0" max="11" min="10" style="1" width="9.7"/>
    <col collapsed="false" customWidth="true" hidden="false" outlineLevel="0" max="12" min="12" style="1" width="1.28"/>
    <col collapsed="false" customWidth="true" hidden="false" outlineLevel="0" max="13" min="13" style="1" width="11.28"/>
    <col collapsed="false" customWidth="false" hidden="false" outlineLevel="0" max="257" min="14" style="1" width="9.14"/>
  </cols>
  <sheetData>
    <row r="1" customFormat="false" ht="18" hidden="false" customHeight="false" outlineLevel="0" collapsed="false">
      <c r="A1" s="2" t="s">
        <v>1803</v>
      </c>
      <c r="E1" s="3" t="n">
        <f aca="true">NOW()</f>
        <v>45926.9648316232</v>
      </c>
    </row>
    <row r="2" customFormat="false" ht="18" hidden="false" customHeight="false" outlineLevel="0" collapsed="false">
      <c r="A2" s="2" t="s">
        <v>2</v>
      </c>
    </row>
    <row r="3" customFormat="false" ht="15.75" hidden="false" customHeight="false" outlineLevel="0" collapsed="false">
      <c r="A3" s="4"/>
      <c r="K3" s="6" t="s">
        <v>3</v>
      </c>
      <c r="M3" s="6" t="s">
        <v>8</v>
      </c>
    </row>
    <row r="4" customFormat="false" ht="15.75" hidden="false" customHeight="false" outlineLevel="0" collapsed="false">
      <c r="A4" s="4"/>
      <c r="F4" s="6" t="s">
        <v>4</v>
      </c>
      <c r="G4" s="6" t="s">
        <v>5</v>
      </c>
      <c r="I4" s="84" t="s">
        <v>6</v>
      </c>
      <c r="K4" s="6" t="s">
        <v>7</v>
      </c>
      <c r="M4" s="6" t="s">
        <v>3</v>
      </c>
    </row>
    <row r="5" customFormat="false" ht="15.75" hidden="false" customHeight="false" outlineLevel="0" collapsed="false">
      <c r="A5" s="4"/>
      <c r="B5" s="6" t="s">
        <v>9</v>
      </c>
      <c r="C5" s="6"/>
      <c r="D5" s="6" t="s">
        <v>3</v>
      </c>
      <c r="E5" s="6" t="s">
        <v>10</v>
      </c>
      <c r="F5" s="6" t="s">
        <v>11</v>
      </c>
      <c r="G5" s="6" t="s">
        <v>12</v>
      </c>
      <c r="H5" s="6"/>
      <c r="I5" s="84" t="s">
        <v>14</v>
      </c>
      <c r="J5" s="6" t="s">
        <v>15</v>
      </c>
      <c r="K5" s="6" t="s">
        <v>17</v>
      </c>
      <c r="M5" s="6"/>
    </row>
    <row r="7" customFormat="false" ht="15.75" hidden="false" customHeight="false" outlineLevel="0" collapsed="false">
      <c r="A7" s="4" t="s">
        <v>598</v>
      </c>
      <c r="F7" s="7"/>
      <c r="G7" s="8"/>
      <c r="K7" s="9"/>
    </row>
    <row r="8" customFormat="false" ht="15" hidden="false" customHeight="false" outlineLevel="0" collapsed="false">
      <c r="B8" s="1" t="s">
        <v>690</v>
      </c>
      <c r="D8" s="1" t="s">
        <v>1804</v>
      </c>
      <c r="E8" s="1" t="s">
        <v>1805</v>
      </c>
      <c r="F8" s="7" t="n">
        <v>110000</v>
      </c>
      <c r="G8" s="24" t="n">
        <v>35004</v>
      </c>
    </row>
    <row r="9" customFormat="false" ht="15" hidden="false" customHeight="false" outlineLevel="0" collapsed="false">
      <c r="B9" s="1" t="s">
        <v>552</v>
      </c>
      <c r="D9" s="1" t="s">
        <v>1806</v>
      </c>
      <c r="F9" s="7" t="n">
        <v>300000</v>
      </c>
      <c r="G9" s="24" t="n">
        <v>35034</v>
      </c>
    </row>
    <row r="10" customFormat="false" ht="15" hidden="false" customHeight="false" outlineLevel="0" collapsed="false">
      <c r="B10" s="1" t="s">
        <v>632</v>
      </c>
      <c r="E10" s="1" t="s">
        <v>636</v>
      </c>
      <c r="F10" s="7" t="n">
        <v>700000</v>
      </c>
      <c r="G10" s="24" t="n">
        <v>33664</v>
      </c>
    </row>
    <row r="11" customFormat="false" ht="15" hidden="false" customHeight="false" outlineLevel="0" collapsed="false">
      <c r="F11" s="7"/>
    </row>
    <row r="12" customFormat="false" ht="15.75" hidden="false" customHeight="false" outlineLevel="0" collapsed="false">
      <c r="A12" s="4" t="s">
        <v>1807</v>
      </c>
      <c r="F12" s="7"/>
    </row>
    <row r="13" customFormat="false" ht="15" hidden="false" customHeight="false" outlineLevel="0" collapsed="false">
      <c r="B13" s="1" t="s">
        <v>1024</v>
      </c>
      <c r="D13" s="1" t="s">
        <v>1808</v>
      </c>
      <c r="E13" s="1" t="s">
        <v>1809</v>
      </c>
      <c r="F13" s="7" t="n">
        <v>250000</v>
      </c>
      <c r="G13" s="24" t="n">
        <v>34973</v>
      </c>
    </row>
    <row r="14" customFormat="false" ht="15" hidden="false" customHeight="false" outlineLevel="0" collapsed="false">
      <c r="B14" s="1" t="s">
        <v>1810</v>
      </c>
      <c r="F14" s="7" t="n">
        <v>250000</v>
      </c>
    </row>
    <row r="15" customFormat="false" ht="18" hidden="false" customHeight="false" outlineLevel="0" collapsed="false">
      <c r="D15" s="85"/>
      <c r="F15" s="7"/>
    </row>
    <row r="16" customFormat="false" ht="15.75" hidden="false" customHeight="false" outlineLevel="0" collapsed="false">
      <c r="A16" s="4" t="s">
        <v>221</v>
      </c>
      <c r="F16" s="7"/>
    </row>
    <row r="17" customFormat="false" ht="15" hidden="false" customHeight="false" outlineLevel="0" collapsed="false">
      <c r="B17" s="1" t="s">
        <v>32</v>
      </c>
      <c r="F17" s="7" t="n">
        <v>115000</v>
      </c>
      <c r="G17" s="24" t="n">
        <v>35004</v>
      </c>
    </row>
    <row r="18" customFormat="false" ht="15" hidden="false" customHeight="false" outlineLevel="0" collapsed="false">
      <c r="B18" s="1" t="s">
        <v>291</v>
      </c>
      <c r="D18" s="1" t="s">
        <v>138</v>
      </c>
      <c r="F18" s="7" t="n">
        <v>535000</v>
      </c>
      <c r="G18" s="24" t="n">
        <v>34759</v>
      </c>
    </row>
    <row r="19" customFormat="false" ht="15" hidden="false" customHeight="false" outlineLevel="0" collapsed="false">
      <c r="B19" s="1" t="s">
        <v>32</v>
      </c>
      <c r="D19" s="1" t="s">
        <v>1811</v>
      </c>
      <c r="E19" s="1" t="s">
        <v>1812</v>
      </c>
      <c r="F19" s="7" t="n">
        <v>0</v>
      </c>
    </row>
    <row r="20" customFormat="false" ht="15" hidden="false" customHeight="false" outlineLevel="0" collapsed="false">
      <c r="F20" s="7"/>
    </row>
    <row r="21" customFormat="false" ht="15.75" hidden="false" customHeight="false" outlineLevel="0" collapsed="false">
      <c r="A21" s="4" t="s">
        <v>1813</v>
      </c>
      <c r="F21" s="7"/>
    </row>
    <row r="22" customFormat="false" ht="15" hidden="false" customHeight="false" outlineLevel="0" collapsed="false">
      <c r="B22" s="1" t="s">
        <v>1814</v>
      </c>
      <c r="F22" s="7" t="n">
        <v>300000</v>
      </c>
    </row>
    <row r="23" customFormat="false" ht="15" hidden="false" customHeight="false" outlineLevel="0" collapsed="false">
      <c r="F23" s="7"/>
    </row>
    <row r="24" customFormat="false" ht="15.75" hidden="false" customHeight="false" outlineLevel="0" collapsed="false">
      <c r="A24" s="4" t="s">
        <v>443</v>
      </c>
      <c r="F24" s="7"/>
    </row>
    <row r="25" customFormat="false" ht="15" hidden="false" customHeight="false" outlineLevel="0" collapsed="false">
      <c r="B25" s="1" t="s">
        <v>1815</v>
      </c>
      <c r="F25" s="7"/>
    </row>
    <row r="26" customFormat="false" ht="15" hidden="false" customHeight="false" outlineLevel="0" collapsed="false">
      <c r="B26" s="1" t="s">
        <v>32</v>
      </c>
      <c r="D26" s="1" t="s">
        <v>1816</v>
      </c>
      <c r="F26" s="7" t="n">
        <v>829000</v>
      </c>
      <c r="G26" s="24" t="n">
        <v>34669</v>
      </c>
      <c r="I26" s="7" t="n">
        <v>100000</v>
      </c>
      <c r="K26" s="1" t="n">
        <v>5</v>
      </c>
    </row>
    <row r="27" customFormat="false" ht="15" hidden="false" customHeight="false" outlineLevel="0" collapsed="false">
      <c r="B27" s="1" t="s">
        <v>1817</v>
      </c>
      <c r="F27" s="7"/>
    </row>
    <row r="28" customFormat="false" ht="15" hidden="false" customHeight="false" outlineLevel="0" collapsed="false">
      <c r="F28" s="7"/>
    </row>
    <row r="29" customFormat="false" ht="15" hidden="false" customHeight="false" outlineLevel="0" collapsed="false">
      <c r="F29" s="7"/>
    </row>
    <row r="30" customFormat="false" ht="15" hidden="false" customHeight="false" outlineLevel="0" collapsed="false">
      <c r="F30" s="7"/>
    </row>
    <row r="31" customFormat="false" ht="15" hidden="false" customHeight="false" outlineLevel="0" collapsed="false">
      <c r="F31" s="7"/>
    </row>
    <row r="32" customFormat="false" ht="15" hidden="false" customHeight="false" outlineLevel="0" collapsed="false">
      <c r="F32" s="7"/>
    </row>
    <row r="33" customFormat="false" ht="15" hidden="false" customHeight="false" outlineLevel="0" collapsed="false">
      <c r="F33" s="7"/>
    </row>
    <row r="34" customFormat="false" ht="15" hidden="false" customHeight="false" outlineLevel="0" collapsed="false">
      <c r="F34" s="7"/>
    </row>
    <row r="35" customFormat="false" ht="15" hidden="false" customHeight="false" outlineLevel="0" collapsed="false">
      <c r="F35" s="7"/>
    </row>
    <row r="36" customFormat="false" ht="15" hidden="false" customHeight="false" outlineLevel="0" collapsed="false">
      <c r="F36" s="7"/>
    </row>
    <row r="37" customFormat="false" ht="15" hidden="false" customHeight="false" outlineLevel="0" collapsed="false">
      <c r="F37" s="7"/>
    </row>
    <row r="38" customFormat="false" ht="15" hidden="false" customHeight="false" outlineLevel="0" collapsed="false">
      <c r="F38" s="7"/>
    </row>
    <row r="39" customFormat="false" ht="15" hidden="false" customHeight="false" outlineLevel="0" collapsed="false">
      <c r="F39" s="7"/>
    </row>
    <row r="40" customFormat="false" ht="15" hidden="false" customHeight="false" outlineLevel="0" collapsed="false">
      <c r="F40" s="7"/>
    </row>
    <row r="41" customFormat="false" ht="15" hidden="false" customHeight="false" outlineLevel="0" collapsed="false">
      <c r="F41" s="7"/>
    </row>
    <row r="42" customFormat="false" ht="15" hidden="false" customHeight="false" outlineLevel="0" collapsed="false">
      <c r="F42" s="7"/>
    </row>
    <row r="43" customFormat="false" ht="15" hidden="false" customHeight="false" outlineLevel="0" collapsed="false">
      <c r="F43" s="7"/>
    </row>
    <row r="44" customFormat="false" ht="15" hidden="false" customHeight="false" outlineLevel="0" collapsed="false">
      <c r="F44" s="7"/>
    </row>
    <row r="45" customFormat="false" ht="15" hidden="false" customHeight="false" outlineLevel="0" collapsed="false">
      <c r="F45" s="7"/>
    </row>
    <row r="46" customFormat="false" ht="15" hidden="false" customHeight="false" outlineLevel="0" collapsed="false">
      <c r="F46" s="7"/>
    </row>
    <row r="47" customFormat="false" ht="15" hidden="false" customHeight="false" outlineLevel="0" collapsed="false">
      <c r="F47" s="7"/>
    </row>
    <row r="48" customFormat="false" ht="15" hidden="false" customHeight="false" outlineLevel="0" collapsed="false">
      <c r="F48" s="7"/>
    </row>
    <row r="49" customFormat="false" ht="15" hidden="false" customHeight="false" outlineLevel="0" collapsed="false">
      <c r="F49" s="7"/>
    </row>
    <row r="50" customFormat="false" ht="15" hidden="false" customHeight="false" outlineLevel="0" collapsed="false">
      <c r="F50" s="7"/>
    </row>
    <row r="51" customFormat="false" ht="15" hidden="false" customHeight="false" outlineLevel="0" collapsed="false">
      <c r="F51" s="7"/>
    </row>
    <row r="52" customFormat="false" ht="15" hidden="false" customHeight="false" outlineLevel="0" collapsed="false">
      <c r="F52" s="7"/>
    </row>
    <row r="53" customFormat="false" ht="15" hidden="false" customHeight="false" outlineLevel="0" collapsed="false">
      <c r="F53" s="7"/>
    </row>
    <row r="54" customFormat="false" ht="15" hidden="false" customHeight="false" outlineLevel="0" collapsed="false">
      <c r="F54" s="7"/>
    </row>
    <row r="55" customFormat="false" ht="15" hidden="false" customHeight="false" outlineLevel="0" collapsed="false">
      <c r="F55" s="7"/>
    </row>
    <row r="56" customFormat="false" ht="15" hidden="false" customHeight="false" outlineLevel="0" collapsed="false">
      <c r="F56" s="7"/>
    </row>
    <row r="57" customFormat="false" ht="15" hidden="false" customHeight="false" outlineLevel="0" collapsed="false">
      <c r="F57" s="7"/>
    </row>
    <row r="58" customFormat="false" ht="15" hidden="false" customHeight="false" outlineLevel="0" collapsed="false">
      <c r="F58" s="7"/>
    </row>
    <row r="59" customFormat="false" ht="15" hidden="false" customHeight="false" outlineLevel="0" collapsed="false">
      <c r="F59" s="7"/>
    </row>
    <row r="60" customFormat="false" ht="15" hidden="false" customHeight="false" outlineLevel="0" collapsed="false">
      <c r="F60" s="7"/>
    </row>
    <row r="61" customFormat="false" ht="15" hidden="false" customHeight="false" outlineLevel="0" collapsed="false">
      <c r="F61" s="7"/>
    </row>
    <row r="62" customFormat="false" ht="15" hidden="false" customHeight="false" outlineLevel="0" collapsed="false">
      <c r="F62" s="7"/>
    </row>
    <row r="63" customFormat="false" ht="15" hidden="false" customHeight="false" outlineLevel="0" collapsed="false">
      <c r="F63" s="7"/>
    </row>
    <row r="64" customFormat="false" ht="15" hidden="false" customHeight="false" outlineLevel="0" collapsed="false">
      <c r="F64" s="7"/>
    </row>
    <row r="65" customFormat="false" ht="15" hidden="false" customHeight="false" outlineLevel="0" collapsed="false">
      <c r="F65" s="7"/>
    </row>
    <row r="66" customFormat="false" ht="15" hidden="false" customHeight="false" outlineLevel="0" collapsed="false">
      <c r="F66" s="7"/>
    </row>
    <row r="67" customFormat="false" ht="15" hidden="false" customHeight="false" outlineLevel="0" collapsed="false">
      <c r="F67" s="7"/>
    </row>
    <row r="68" customFormat="false" ht="15" hidden="false" customHeight="false" outlineLevel="0" collapsed="false">
      <c r="F68" s="7"/>
    </row>
    <row r="69" customFormat="false" ht="15" hidden="false" customHeight="false" outlineLevel="0" collapsed="false">
      <c r="F69" s="7"/>
    </row>
    <row r="70" customFormat="false" ht="15" hidden="false" customHeight="false" outlineLevel="0" collapsed="false">
      <c r="F70" s="7"/>
    </row>
    <row r="71" customFormat="false" ht="15" hidden="false" customHeight="false" outlineLevel="0" collapsed="false">
      <c r="F71" s="7"/>
    </row>
    <row r="72" customFormat="false" ht="15" hidden="false" customHeight="false" outlineLevel="0" collapsed="false">
      <c r="F72" s="7"/>
    </row>
    <row r="73" customFormat="false" ht="15" hidden="false" customHeight="false" outlineLevel="0" collapsed="false">
      <c r="F73" s="7"/>
    </row>
    <row r="74" customFormat="false" ht="15" hidden="false" customHeight="false" outlineLevel="0" collapsed="false">
      <c r="F74" s="7"/>
    </row>
    <row r="75" customFormat="false" ht="15" hidden="false" customHeight="false" outlineLevel="0" collapsed="false">
      <c r="F75" s="7"/>
    </row>
    <row r="76" customFormat="false" ht="15" hidden="false" customHeight="false" outlineLevel="0" collapsed="false">
      <c r="F76" s="7"/>
    </row>
    <row r="77" customFormat="false" ht="15" hidden="false" customHeight="false" outlineLevel="0" collapsed="false">
      <c r="F77" s="7"/>
    </row>
    <row r="78" customFormat="false" ht="15" hidden="false" customHeight="false" outlineLevel="0" collapsed="false">
      <c r="F78" s="7"/>
    </row>
    <row r="79" customFormat="false" ht="15" hidden="false" customHeight="false" outlineLevel="0" collapsed="false">
      <c r="F79" s="7"/>
    </row>
    <row r="80" customFormat="false" ht="15" hidden="false" customHeight="false" outlineLevel="0" collapsed="false">
      <c r="F80" s="7"/>
    </row>
    <row r="81" customFormat="false" ht="15" hidden="false" customHeight="false" outlineLevel="0" collapsed="false">
      <c r="F81" s="7"/>
    </row>
    <row r="82" customFormat="false" ht="15" hidden="false" customHeight="false" outlineLevel="0" collapsed="false">
      <c r="F82" s="7"/>
    </row>
    <row r="83" customFormat="false" ht="15" hidden="false" customHeight="false" outlineLevel="0" collapsed="false">
      <c r="F83" s="7"/>
    </row>
  </sheetData>
  <printOptions headings="false" gridLines="tru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1998-11-25T12:43:37Z</dcterms:created>
  <dc:creator>appinst</dc:creator>
  <dc:description/>
  <dc:language>en-US</dc:language>
  <cp:lastModifiedBy>jgomez</cp:lastModifiedBy>
  <cp:lastPrinted>2000-12-22T15:25:36Z</cp:lastPrinted>
  <cp:revision>0</cp:revision>
  <dc:subject/>
  <dc:title/>
</cp:coreProperties>
</file>