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6" sheetId="2" state="visible" r:id="rId4"/>
  </sheets>
  <externalReferences>
    <externalReference r:id="rId5"/>
  </externalReferences>
  <definedNames>
    <definedName function="false" hidden="false" localSheetId="1" name="_xlnm.Print_Area" vbProcedure="false">'6'!$A$1:$CC$45</definedName>
    <definedName function="false" hidden="false" name="A" vbProcedure="false">#REF!</definedName>
    <definedName function="false" hidden="false" name="CHECK" vbProcedure="false">#REF!</definedName>
    <definedName function="false" hidden="false" name="Excel_BuiltIn_Print_Area" vbProcedure="false">#REF!</definedName>
    <definedName function="false" hidden="false" name="Pg14PrintArea" vbProcedure="false">#REF!</definedName>
    <definedName function="false" hidden="false" name="Pg23PrintArea" vbProcedure="false">#REF!</definedName>
    <definedName function="false" hidden="false" name="Pg6PrintArea" vbProcedure="false">#REF!</definedName>
    <definedName function="false" hidden="false" name="Pg7NewPrintArea" vbProcedure="false">#REF!</definedName>
    <definedName function="false" hidden="false" name="Print_Area_MI" vbProcedure="false">#REF!</definedName>
    <definedName function="false" hidden="false" name="SHORT" vbProcedure="false">#REF!</definedName>
    <definedName function="false" hidden="false" name="SUMMARY" vbProcedure="false">#REF!</definedName>
    <definedName function="false" hidden="false" name="ytd_gpg" vbProcedure="false">#REF!</definedName>
    <definedName function="false" hidden="false" name="ytd_pge" vbProcedure="false">#REF!</definedName>
    <definedName function="false" hidden="false" name="\a" vbProcedure="false">#REF!</definedName>
    <definedName function="false" hidden="false" name="\b" vbProcedure="false">#REF!</definedName>
    <definedName function="false" hidden="false" name="\o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localSheetId="1" name="A" vbProcedure="false">'[1]'!$AV$12080</definedName>
    <definedName function="false" hidden="false" localSheetId="1" name="CHECK" vbProcedure="false">'[1]'!CC$20304</definedName>
    <definedName function="false" hidden="false" localSheetId="1" name="SHORT" vbProcedure="false">'[1]'!$AV$12080</definedName>
    <definedName function="false" hidden="false" localSheetId="1" name="\a" vbProcedure="false">'[1]'!$AV$12080</definedName>
    <definedName function="false" hidden="false" localSheetId="1" name="\b" vbProcedure="false">'[1]'!DW$32126</definedName>
    <definedName function="false" hidden="false" localSheetId="1" name="\o" vbProcedure="false">'[1]'!$DZ33155</definedName>
    <definedName function="false" hidden="false" localSheetId="1" name="\p" vbProcedure="false">'[1]'!DY$32640</definedName>
    <definedName function="false" hidden="false" localSheetId="1" name="\s" vbProcedure="false">'[1]'!DW$32126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MAC format:  column width = 17.71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4</xdr:col>
                <xdr:colOff>-24</xdr:colOff>
                <xdr:row>6</xdr:row>
                <xdr:rowOff>3</xdr:rowOff>
              </xdr:to>
            </anchor>
          </commentPr>
        </mc:Choice>
        <mc:Fallback/>
      </mc:AlternateContent>
    </comment>
    <comment ref="J17" authorId="0">
      <text>
        <r>
          <rPr>
            <sz val="8"/>
            <color rgb="FF000000"/>
            <rFont val="Tahoma"/>
            <family val="0"/>
          </rPr>
          <t xml:space="preserve">this cell was increase by 42 for the 1995 Stat Book.  Method changed so that total revenues would agree with Hyperion (just like the other pipelines).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3</xdr:colOff>
                <xdr:row>17</xdr:row>
                <xdr:rowOff>5</xdr:rowOff>
              </xdr:from>
              <xdr:to>
                <xdr:col>53</xdr:col>
                <xdr:colOff>37</xdr:colOff>
                <xdr:row>22</xdr:row>
                <xdr:rowOff>15</xdr:rowOff>
              </xdr:to>
            </anchor>
          </commentPr>
        </mc:Choice>
        <mc:Fallback/>
      </mc:AlternateContent>
    </comment>
    <comment ref="AO8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13</xdr:colOff>
                <xdr:row>6</xdr:row>
                <xdr:rowOff>5</xdr:rowOff>
              </xdr:from>
              <xdr:to>
                <xdr:col>60</xdr:col>
                <xdr:colOff>37</xdr:colOff>
                <xdr:row>13</xdr:row>
                <xdr:rowOff>4</xdr:rowOff>
              </xdr:to>
            </anchor>
          </commentPr>
        </mc:Choice>
        <mc:Fallback/>
      </mc:AlternateContent>
    </comment>
    <comment ref="AO11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13</xdr:colOff>
                <xdr:row>9</xdr:row>
                <xdr:rowOff>5</xdr:rowOff>
              </xdr:from>
              <xdr:to>
                <xdr:col>60</xdr:col>
                <xdr:colOff>37</xdr:colOff>
                <xdr:row>16</xdr:row>
                <xdr:rowOff>15</xdr:rowOff>
              </xdr:to>
            </anchor>
          </commentPr>
        </mc:Choice>
        <mc:Fallback/>
      </mc:AlternateContent>
    </comment>
    <comment ref="AX18" authorId="0">
      <text>
        <r>
          <rPr>
            <sz val="8"/>
            <color rgb="FF000000"/>
            <rFont val="Tahoma"/>
            <family val="0"/>
          </rPr>
          <t xml:space="preserve">Previously reported as $0.34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13</xdr:colOff>
                <xdr:row>18</xdr:row>
                <xdr:rowOff>5</xdr:rowOff>
              </xdr:from>
              <xdr:to>
                <xdr:col>69</xdr:col>
                <xdr:colOff>8</xdr:colOff>
                <xdr:row>23</xdr:row>
                <xdr:rowOff>15</xdr:rowOff>
              </xdr:to>
            </anchor>
          </commentPr>
        </mc:Choice>
        <mc:Fallback/>
      </mc:AlternateContent>
    </comment>
    <comment ref="AX19" authorId="0">
      <text>
        <r>
          <rPr>
            <sz val="8"/>
            <color rgb="FF000000"/>
            <rFont val="Tahoma"/>
            <family val="0"/>
          </rPr>
          <t xml:space="preserve">Previously reported as 4,544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13</xdr:colOff>
                <xdr:row>20</xdr:row>
                <xdr:rowOff>1</xdr:rowOff>
              </xdr:from>
              <xdr:to>
                <xdr:col>69</xdr:col>
                <xdr:colOff>8</xdr:colOff>
                <xdr:row>25</xdr:row>
                <xdr:rowOff>11</xdr:rowOff>
              </xdr:to>
            </anchor>
          </commentPr>
        </mc:Choice>
        <mc:Fallback/>
      </mc:AlternateContent>
    </comment>
    <comment ref="AX23" authorId="0">
      <text>
        <r>
          <rPr>
            <sz val="8"/>
            <color rgb="FF000000"/>
            <rFont val="Tahoma"/>
            <family val="0"/>
          </rPr>
          <t xml:space="preserve">Previously reported as $0.25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13</xdr:colOff>
                <xdr:row>23</xdr:row>
                <xdr:rowOff>5</xdr:rowOff>
              </xdr:from>
              <xdr:to>
                <xdr:col>69</xdr:col>
                <xdr:colOff>8</xdr:colOff>
                <xdr:row>28</xdr:row>
                <xdr:rowOff>15</xdr:rowOff>
              </xdr:to>
            </anchor>
          </commentPr>
        </mc:Choice>
        <mc:Fallback/>
      </mc:AlternateContent>
    </comment>
    <comment ref="AX24" authorId="0">
      <text>
        <r>
          <rPr>
            <sz val="8"/>
            <color rgb="FF000000"/>
            <rFont val="Tahoma"/>
            <family val="0"/>
          </rPr>
          <t xml:space="preserve">Previously reported as 1,531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13</xdr:colOff>
                <xdr:row>25</xdr:row>
                <xdr:rowOff>1</xdr:rowOff>
              </xdr:from>
              <xdr:to>
                <xdr:col>69</xdr:col>
                <xdr:colOff>8</xdr:colOff>
                <xdr:row>30</xdr:row>
                <xdr:rowOff>11</xdr:rowOff>
              </xdr:to>
            </anchor>
          </commentPr>
        </mc:Choice>
        <mc:Fallback/>
      </mc:AlternateContent>
    </comment>
    <comment ref="AX33" authorId="0">
      <text>
        <r>
          <rPr>
            <sz val="8"/>
            <color rgb="FF000000"/>
            <rFont val="Tahoma"/>
            <family val="0"/>
          </rPr>
          <t xml:space="preserve">Previously reported as 2,485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13</xdr:colOff>
                <xdr:row>33</xdr:row>
                <xdr:rowOff>5</xdr:rowOff>
              </xdr:from>
              <xdr:to>
                <xdr:col>69</xdr:col>
                <xdr:colOff>8</xdr:colOff>
                <xdr:row>40</xdr:row>
                <xdr:rowOff>11</xdr:rowOff>
              </xdr:to>
            </anchor>
          </commentPr>
        </mc:Choice>
        <mc:Fallback/>
      </mc:AlternateContent>
    </comment>
    <comment ref="AZ32" authorId="0">
      <text>
        <r>
          <rPr>
            <sz val="8"/>
            <color rgb="FF000000"/>
            <rFont val="Tahoma"/>
            <family val="0"/>
          </rPr>
          <t xml:space="preserve">Previously reported as $ 74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66</xdr:col>
                <xdr:colOff>13</xdr:colOff>
                <xdr:row>32</xdr:row>
                <xdr:rowOff>5</xdr:rowOff>
              </xdr:from>
              <xdr:to>
                <xdr:col>71</xdr:col>
                <xdr:colOff>37</xdr:colOff>
                <xdr:row>39</xdr:row>
                <xdr:rowOff>11</xdr:rowOff>
              </xdr:to>
            </anchor>
          </commentPr>
        </mc:Choice>
        <mc:Fallback/>
      </mc:AlternateContent>
    </comment>
    <comment ref="AZ33" authorId="0">
      <text>
        <r>
          <rPr>
            <sz val="8"/>
            <color rgb="FF000000"/>
            <rFont val="Tahoma"/>
            <family val="0"/>
          </rPr>
          <t xml:space="preserve">Previously reported as 2,404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66</xdr:col>
                <xdr:colOff>13</xdr:colOff>
                <xdr:row>33</xdr:row>
                <xdr:rowOff>5</xdr:rowOff>
              </xdr:from>
              <xdr:to>
                <xdr:col>71</xdr:col>
                <xdr:colOff>37</xdr:colOff>
                <xdr:row>40</xdr:row>
                <xdr:rowOff>11</xdr:rowOff>
              </xdr:to>
            </anchor>
          </commentPr>
        </mc:Choice>
        <mc:Fallback/>
      </mc:AlternateContent>
    </comment>
    <comment ref="BB19" authorId="0">
      <text>
        <r>
          <rPr>
            <sz val="8"/>
            <color rgb="FF000000"/>
            <rFont val="Tahoma"/>
            <family val="0"/>
          </rPr>
          <t xml:space="preserve">change made after publ. Of Stat book by James Weitekamp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13</xdr:colOff>
                <xdr:row>20</xdr:row>
                <xdr:rowOff>1</xdr:rowOff>
              </xdr:from>
              <xdr:to>
                <xdr:col>73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BB32" authorId="0">
      <text>
        <r>
          <rPr>
            <sz val="8"/>
            <color rgb="FF000000"/>
            <rFont val="Tahoma"/>
            <family val="0"/>
          </rPr>
          <t xml:space="preserve">Previously reported as  $ 75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13</xdr:colOff>
                <xdr:row>32</xdr:row>
                <xdr:rowOff>5</xdr:rowOff>
              </xdr:from>
              <xdr:to>
                <xdr:col>73</xdr:col>
                <xdr:colOff>37</xdr:colOff>
                <xdr:row>39</xdr:row>
                <xdr:rowOff>11</xdr:rowOff>
              </xdr:to>
            </anchor>
          </commentPr>
        </mc:Choice>
        <mc:Fallback/>
      </mc:AlternateContent>
    </comment>
    <comment ref="BB33" authorId="0">
      <text>
        <r>
          <rPr>
            <sz val="8"/>
            <color rgb="FF000000"/>
            <rFont val="Tahoma"/>
            <family val="0"/>
          </rPr>
          <t xml:space="preserve">Previously reported as 2,407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13</xdr:colOff>
                <xdr:row>33</xdr:row>
                <xdr:rowOff>5</xdr:rowOff>
              </xdr:from>
              <xdr:to>
                <xdr:col>73</xdr:col>
                <xdr:colOff>37</xdr:colOff>
                <xdr:row>40</xdr:row>
                <xdr:rowOff>11</xdr:rowOff>
              </xdr:to>
            </anchor>
          </commentPr>
        </mc:Choice>
        <mc:Fallback/>
      </mc:AlternateContent>
    </comment>
    <comment ref="BI24" authorId="0">
      <text>
        <r>
          <rPr>
            <b val="true"/>
            <sz val="8"/>
            <color rgb="FF000000"/>
            <rFont val="Tahoma"/>
            <family val="0"/>
          </rPr>
          <t xml:space="preserve">sdoming:
</t>
        </r>
        <r>
          <rPr>
            <sz val="8"/>
            <color rgb="FF000000"/>
            <rFont val="Tahoma"/>
            <family val="0"/>
          </rPr>
          <t xml:space="preserve">changed to 1,566 from 1,638 by Tracy Geaccone after publishing stats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3</xdr:colOff>
                <xdr:row>22</xdr:row>
                <xdr:rowOff>5</xdr:rowOff>
              </xdr:from>
              <xdr:to>
                <xdr:col>79</xdr:col>
                <xdr:colOff>37</xdr:colOff>
                <xdr:row>27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<sst xmlns="http://schemas.openxmlformats.org/spreadsheetml/2006/main" count="494" uniqueCount="37">
  <si>
    <t xml:space="preserve">SELECTED FINANCIAL AND OPERATING HIGHLIGHTS</t>
  </si>
  <si>
    <t xml:space="preserve">Transportation and Distribution - Transportation Services</t>
  </si>
  <si>
    <t xml:space="preserve">(In Millions, Except Where Noted)</t>
  </si>
  <si>
    <r>
      <rPr>
        <b val="true"/>
        <sz val="8"/>
        <rFont val="Arial Narrow"/>
        <family val="2"/>
      </rPr>
      <t xml:space="preserve">1992</t>
    </r>
    <r>
      <rPr>
        <b val="true"/>
        <sz val="6"/>
        <rFont val="Arial Narrow"/>
        <family val="2"/>
      </rPr>
      <t xml:space="preserve"> (1)</t>
    </r>
  </si>
  <si>
    <r>
      <rPr>
        <b val="true"/>
        <sz val="8"/>
        <rFont val="Arial Narrow"/>
        <family val="2"/>
      </rPr>
      <t xml:space="preserve">1993</t>
    </r>
    <r>
      <rPr>
        <b val="true"/>
        <sz val="6"/>
        <rFont val="Arial Narrow"/>
        <family val="2"/>
      </rPr>
      <t xml:space="preserve"> (1)</t>
    </r>
  </si>
  <si>
    <t xml:space="preserve">1st Qtr</t>
  </si>
  <si>
    <t xml:space="preserve">2nd Qtr</t>
  </si>
  <si>
    <t xml:space="preserve">3rd Qtr</t>
  </si>
  <si>
    <t xml:space="preserve">4th Qtr</t>
  </si>
  <si>
    <t xml:space="preserve">Year</t>
  </si>
  <si>
    <t xml:space="preserve">Transportation Services</t>
  </si>
  <si>
    <t xml:space="preserve">Gross Margin</t>
  </si>
  <si>
    <t xml:space="preserve">$</t>
  </si>
  <si>
    <t xml:space="preserve">Operating Expenses</t>
  </si>
  <si>
    <t xml:space="preserve">Depreciation and Amortization</t>
  </si>
  <si>
    <t xml:space="preserve">Equity in Earnings of Unconsolidated Affiliates</t>
  </si>
  <si>
    <t xml:space="preserve">Other, net</t>
  </si>
  <si>
    <t xml:space="preserve">IBIT Before Items Impacting Comparability</t>
  </si>
  <si>
    <t xml:space="preserve">Items Impacting Comparability</t>
  </si>
  <si>
    <t xml:space="preserve">Reported Income Before Interest and Taxes</t>
  </si>
  <si>
    <t xml:space="preserve">Northern Natural Gas  (100% Owned)</t>
  </si>
  <si>
    <t xml:space="preserve">Transportation Revenues</t>
  </si>
  <si>
    <t xml:space="preserve">Final</t>
  </si>
  <si>
    <t xml:space="preserve">Average Transportation Rate (per MMBtu)</t>
  </si>
  <si>
    <t xml:space="preserve">Gas Transportation (BBtu/d)</t>
  </si>
  <si>
    <t xml:space="preserve">Transwestern Pipeline  (100% Owned)</t>
  </si>
  <si>
    <t xml:space="preserve">Preliminary</t>
  </si>
  <si>
    <t xml:space="preserve">Florida Gas Transmission  (50% Owned) </t>
  </si>
  <si>
    <t xml:space="preserve">Northern Border Pipeline  (8% Owned)</t>
  </si>
  <si>
    <t xml:space="preserve">Rate per 100 Dekatherm Miles</t>
  </si>
  <si>
    <t xml:space="preserve">(1)</t>
  </si>
  <si>
    <t xml:space="preserve">Includes sales and purchases of natural gas.</t>
  </si>
  <si>
    <t xml:space="preserve">Midwestern Gas Transmission  (12% Owned)</t>
  </si>
  <si>
    <t xml:space="preserve">Rate per 100 Dekatherm</t>
  </si>
  <si>
    <t xml:space="preserve">Note:  Transportation revenue for the 2nd quarter 2001 only includes 2 months </t>
  </si>
  <si>
    <t xml:space="preserve"> </t>
  </si>
  <si>
    <t xml:space="preserve">    MGT is not mileage based so the rate is per Dekatherm only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</si>
</sst>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$         &quot;#,###.00_);&quot;$         (&quot;#,###.00\);&quot;$               -&quot;"/>
    <numFmt numFmtId="166" formatCode="\$#,##0_);[RED]&quot;($&quot;#,##0\)"/>
    <numFmt numFmtId="167" formatCode="#,##0.00000___);\(#,##0.00000_);&quot; -   &quot;"/>
    <numFmt numFmtId="168" formatCode="_(##,##0_);\(##,##0\);\-_)_ _ "/>
    <numFmt numFmtId="169" formatCode="[$-409]#,##0_);\(#,##0\)"/>
    <numFmt numFmtId="170" formatCode="0.00_)"/>
    <numFmt numFmtId="171" formatCode="0.00%"/>
    <numFmt numFmtId="172" formatCode="#,##0"/>
    <numFmt numFmtId="173" formatCode="#,##0_);\(#,##0\);&quot; -  &quot;"/>
    <numFmt numFmtId="174" formatCode="#,##0.00_);\(#,##0.00\);&quot; -  &quot;"/>
    <numFmt numFmtId="175" formatCode="#,##0.00_);\(#,##0.00\);&quot; - &quot;"/>
    <numFmt numFmtId="176" formatCode="#,##0.000_);\(#,##0.000\);&quot; -  &quot;"/>
    <numFmt numFmtId="177" formatCode="[$-409]#,##0.00_);\(#,##0.00\)"/>
    <numFmt numFmtId="178" formatCode="@"/>
  </numFmts>
  <fonts count="2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 Narrow"/>
      <family val="2"/>
    </font>
    <font>
      <sz val="8"/>
      <name val="Arial Narrow"/>
      <family val="2"/>
    </font>
    <font>
      <b val="true"/>
      <sz val="9"/>
      <color rgb="FF00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 val="true"/>
      <sz val="8"/>
      <color rgb="FF000000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7"/>
      <name val="Arial Narrow"/>
      <family val="2"/>
    </font>
    <font>
      <b val="true"/>
      <sz val="6"/>
      <name val="Arial Narrow"/>
      <family val="2"/>
    </font>
    <font>
      <sz val="7"/>
      <name val="Arial Narrow"/>
      <family val="2"/>
    </font>
    <font>
      <sz val="8"/>
      <color rgb="FF008000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applyFont="true" applyBorder="true" applyAlignment="false" applyProtection="false"/>
    <xf numFmtId="164" fontId="8" fillId="0" borderId="0" applyFont="true" applyBorder="false" applyAlignment="false" applyProtection="false"/>
    <xf numFmtId="164" fontId="5" fillId="4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4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6" fontId="1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6" fontId="14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Percent [2]" xfId="32"/>
    <cellStyle name="Total" xfId="33"/>
    <cellStyle name="Unprot" xfId="34"/>
    <cellStyle name="Unprot$" xfId="35"/>
    <cellStyle name="Unprotect" xfId="3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book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1.85"/>
    <col collapsed="false" customWidth="true" hidden="false" outlineLevel="0" max="3" min="3" style="2" width="2.7"/>
    <col collapsed="false" customWidth="true" hidden="false" outlineLevel="0" max="4" min="4" style="2" width="23.7"/>
    <col collapsed="false" customWidth="true" hidden="true" outlineLevel="0" max="5" min="5" style="2" width="2.42"/>
    <col collapsed="false" customWidth="true" hidden="true" outlineLevel="0" max="6" min="6" style="2" width="5.71"/>
    <col collapsed="false" customWidth="true" hidden="true" outlineLevel="0" max="7" min="7" style="2" width="2.42"/>
    <col collapsed="false" customWidth="true" hidden="true" outlineLevel="0" max="8" min="8" style="2" width="5.71"/>
    <col collapsed="false" customWidth="true" hidden="true" outlineLevel="0" max="9" min="9" style="2" width="2.42"/>
    <col collapsed="false" customWidth="true" hidden="true" outlineLevel="0" max="10" min="10" style="2" width="5.13"/>
    <col collapsed="false" customWidth="true" hidden="true" outlineLevel="0" max="11" min="11" style="2" width="2.42"/>
    <col collapsed="false" customWidth="true" hidden="true" outlineLevel="0" max="12" min="12" style="2" width="5.13"/>
    <col collapsed="false" customWidth="true" hidden="true" outlineLevel="0" max="13" min="13" style="2" width="2.42"/>
    <col collapsed="false" customWidth="true" hidden="true" outlineLevel="0" max="14" min="14" style="2" width="5.13"/>
    <col collapsed="false" customWidth="true" hidden="true" outlineLevel="0" max="16" min="15" style="2" width="1.7"/>
    <col collapsed="false" customWidth="true" hidden="true" outlineLevel="0" max="17" min="17" style="2" width="5.13"/>
    <col collapsed="false" customWidth="true" hidden="true" outlineLevel="0" max="18" min="18" style="2" width="1.7"/>
    <col collapsed="false" customWidth="true" hidden="true" outlineLevel="0" max="19" min="19" style="2" width="5.13"/>
    <col collapsed="false" customWidth="true" hidden="true" outlineLevel="0" max="20" min="20" style="2" width="1.7"/>
    <col collapsed="false" customWidth="true" hidden="true" outlineLevel="0" max="21" min="21" style="2" width="5.13"/>
    <col collapsed="false" customWidth="true" hidden="true" outlineLevel="0" max="22" min="22" style="2" width="1.7"/>
    <col collapsed="false" customWidth="true" hidden="true" outlineLevel="0" max="23" min="23" style="2" width="5.13"/>
    <col collapsed="false" customWidth="true" hidden="true" outlineLevel="0" max="24" min="24" style="2" width="1.7"/>
    <col collapsed="false" customWidth="true" hidden="true" outlineLevel="0" max="25" min="25" style="2" width="5.13"/>
    <col collapsed="false" customWidth="true" hidden="true" outlineLevel="0" max="26" min="26" style="2" width="1.28"/>
    <col collapsed="false" customWidth="true" hidden="true" outlineLevel="0" max="27" min="27" style="2" width="1.7"/>
    <col collapsed="false" customWidth="true" hidden="true" outlineLevel="0" max="28" min="28" style="2" width="5.13"/>
    <col collapsed="false" customWidth="true" hidden="true" outlineLevel="0" max="29" min="29" style="2" width="1.7"/>
    <col collapsed="false" customWidth="true" hidden="true" outlineLevel="0" max="30" min="30" style="2" width="5.13"/>
    <col collapsed="false" customWidth="true" hidden="true" outlineLevel="0" max="31" min="31" style="2" width="1.7"/>
    <col collapsed="false" customWidth="true" hidden="true" outlineLevel="0" max="32" min="32" style="2" width="5.13"/>
    <col collapsed="false" customWidth="true" hidden="true" outlineLevel="0" max="33" min="33" style="2" width="1.7"/>
    <col collapsed="false" customWidth="true" hidden="true" outlineLevel="0" max="34" min="34" style="2" width="5.13"/>
    <col collapsed="false" customWidth="true" hidden="true" outlineLevel="0" max="35" min="35" style="2" width="1.7"/>
    <col collapsed="false" customWidth="true" hidden="true" outlineLevel="0" max="36" min="36" style="2" width="5.13"/>
    <col collapsed="false" customWidth="true" hidden="true" outlineLevel="0" max="37" min="37" style="2" width="1.28"/>
    <col collapsed="false" customWidth="true" hidden="true" outlineLevel="0" max="38" min="38" style="2" width="1.7"/>
    <col collapsed="false" customWidth="true" hidden="true" outlineLevel="0" max="39" min="39" style="2" width="5.13"/>
    <col collapsed="false" customWidth="true" hidden="true" outlineLevel="0" max="40" min="40" style="2" width="1.7"/>
    <col collapsed="false" customWidth="true" hidden="true" outlineLevel="0" max="41" min="41" style="2" width="5.13"/>
    <col collapsed="false" customWidth="true" hidden="true" outlineLevel="0" max="42" min="42" style="2" width="1.7"/>
    <col collapsed="false" customWidth="true" hidden="true" outlineLevel="0" max="43" min="43" style="2" width="5.13"/>
    <col collapsed="false" customWidth="true" hidden="true" outlineLevel="0" max="44" min="44" style="2" width="1.7"/>
    <col collapsed="false" customWidth="true" hidden="true" outlineLevel="0" max="45" min="45" style="2" width="5.13"/>
    <col collapsed="false" customWidth="true" hidden="true" outlineLevel="0" max="46" min="46" style="2" width="1.7"/>
    <col collapsed="false" customWidth="true" hidden="true" outlineLevel="0" max="47" min="47" style="2" width="5.13"/>
    <col collapsed="false" customWidth="true" hidden="true" outlineLevel="0" max="48" min="48" style="2" width="1.28"/>
    <col collapsed="false" customWidth="true" hidden="false" outlineLevel="0" max="49" min="49" style="2" width="1.7"/>
    <col collapsed="false" customWidth="true" hidden="false" outlineLevel="0" max="50" min="50" style="2" width="5.13"/>
    <col collapsed="false" customWidth="true" hidden="false" outlineLevel="0" max="51" min="51" style="2" width="1.7"/>
    <col collapsed="false" customWidth="true" hidden="false" outlineLevel="0" max="52" min="52" style="2" width="5.13"/>
    <col collapsed="false" customWidth="true" hidden="false" outlineLevel="0" max="53" min="53" style="2" width="1.7"/>
    <col collapsed="false" customWidth="true" hidden="false" outlineLevel="0" max="54" min="54" style="2" width="5.13"/>
    <col collapsed="false" customWidth="true" hidden="false" outlineLevel="0" max="55" min="55" style="2" width="1.7"/>
    <col collapsed="false" customWidth="true" hidden="false" outlineLevel="0" max="56" min="56" style="2" width="5.13"/>
    <col collapsed="false" customWidth="true" hidden="false" outlineLevel="0" max="57" min="57" style="2" width="1.7"/>
    <col collapsed="false" customWidth="true" hidden="false" outlineLevel="0" max="58" min="58" style="2" width="5.13"/>
    <col collapsed="false" customWidth="true" hidden="false" outlineLevel="0" max="59" min="59" style="2" width="1.28"/>
    <col collapsed="false" customWidth="true" hidden="false" outlineLevel="0" max="60" min="60" style="2" width="1.7"/>
    <col collapsed="false" customWidth="true" hidden="false" outlineLevel="0" max="61" min="61" style="2" width="5.13"/>
    <col collapsed="false" customWidth="true" hidden="false" outlineLevel="0" max="62" min="62" style="2" width="1.7"/>
    <col collapsed="false" customWidth="true" hidden="false" outlineLevel="0" max="63" min="63" style="2" width="5.13"/>
    <col collapsed="false" customWidth="true" hidden="false" outlineLevel="0" max="64" min="64" style="2" width="1.7"/>
    <col collapsed="false" customWidth="true" hidden="false" outlineLevel="0" max="65" min="65" style="2" width="5.13"/>
    <col collapsed="false" customWidth="true" hidden="false" outlineLevel="0" max="66" min="66" style="2" width="1.7"/>
    <col collapsed="false" customWidth="true" hidden="false" outlineLevel="0" max="67" min="67" style="2" width="5.13"/>
    <col collapsed="false" customWidth="true" hidden="false" outlineLevel="0" max="68" min="68" style="2" width="1.7"/>
    <col collapsed="false" customWidth="true" hidden="false" outlineLevel="0" max="69" min="69" style="2" width="5.13"/>
    <col collapsed="false" customWidth="true" hidden="false" outlineLevel="0" max="70" min="70" style="2" width="1.28"/>
    <col collapsed="false" customWidth="true" hidden="false" outlineLevel="0" max="71" min="71" style="2" width="1.7"/>
    <col collapsed="false" customWidth="true" hidden="false" outlineLevel="0" max="72" min="72" style="2" width="5.13"/>
    <col collapsed="false" customWidth="true" hidden="false" outlineLevel="0" max="73" min="73" style="2" width="1.7"/>
    <col collapsed="false" customWidth="true" hidden="false" outlineLevel="0" max="74" min="74" style="2" width="5.13"/>
    <col collapsed="false" customWidth="true" hidden="false" outlineLevel="0" max="75" min="75" style="2" width="1.7"/>
    <col collapsed="false" customWidth="true" hidden="false" outlineLevel="0" max="76" min="76" style="2" width="5.13"/>
    <col collapsed="false" customWidth="true" hidden="true" outlineLevel="0" max="77" min="77" style="2" width="1.7"/>
    <col collapsed="false" customWidth="true" hidden="true" outlineLevel="0" max="78" min="78" style="2" width="5.13"/>
    <col collapsed="false" customWidth="true" hidden="false" outlineLevel="0" max="79" min="79" style="2" width="1.7"/>
    <col collapsed="false" customWidth="true" hidden="false" outlineLevel="0" max="80" min="80" style="2" width="5.13"/>
    <col collapsed="false" customWidth="true" hidden="false" outlineLevel="0" max="81" min="81" style="2" width="1.28"/>
    <col collapsed="false" customWidth="false" hidden="false" outlineLevel="0" max="257" min="82" style="2" width="9.14"/>
  </cols>
  <sheetData>
    <row r="1" customFormat="false" ht="9.95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9.95" hidden="false" customHeight="true" outlineLevel="0" collapsed="false">
      <c r="A2" s="6" t="s">
        <v>1</v>
      </c>
      <c r="B2" s="7"/>
      <c r="C2" s="7"/>
      <c r="D2" s="7"/>
      <c r="E2" s="7"/>
      <c r="F2" s="8"/>
      <c r="G2" s="7"/>
      <c r="H2" s="8"/>
      <c r="I2" s="5"/>
      <c r="J2" s="8"/>
      <c r="K2" s="7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9.95" hidden="false" customHeight="true" outlineLevel="0" collapsed="false">
      <c r="A3" s="10"/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P3" s="14"/>
      <c r="Q3" s="12" t="n">
        <v>1996</v>
      </c>
      <c r="R3" s="12"/>
      <c r="S3" s="12"/>
      <c r="T3" s="12"/>
      <c r="U3" s="12"/>
      <c r="V3" s="12"/>
      <c r="W3" s="12"/>
      <c r="X3" s="12"/>
      <c r="Y3" s="12" t="n">
        <v>1996</v>
      </c>
      <c r="Z3" s="15"/>
      <c r="AA3" s="14"/>
      <c r="AB3" s="12"/>
      <c r="AC3" s="12"/>
      <c r="AD3" s="12"/>
      <c r="AE3" s="12"/>
      <c r="AF3" s="12" t="n">
        <v>1997</v>
      </c>
      <c r="AG3" s="12"/>
      <c r="AH3" s="12"/>
      <c r="AI3" s="12"/>
      <c r="AJ3" s="12" t="n">
        <v>1997</v>
      </c>
      <c r="AK3" s="15"/>
      <c r="AL3" s="16"/>
      <c r="AM3" s="12" t="n">
        <v>1998</v>
      </c>
      <c r="AN3" s="12"/>
      <c r="AO3" s="12"/>
      <c r="AP3" s="12"/>
      <c r="AQ3" s="12"/>
      <c r="AR3" s="12"/>
      <c r="AS3" s="12"/>
      <c r="AT3" s="12"/>
      <c r="AU3" s="12" t="n">
        <v>1998</v>
      </c>
      <c r="AV3" s="15"/>
      <c r="AW3" s="16"/>
      <c r="AX3" s="12" t="n">
        <v>1999</v>
      </c>
      <c r="AY3" s="12"/>
      <c r="AZ3" s="12"/>
      <c r="BA3" s="12"/>
      <c r="BB3" s="12"/>
      <c r="BC3" s="12"/>
      <c r="BD3" s="12"/>
      <c r="BE3" s="12"/>
      <c r="BF3" s="12"/>
      <c r="BG3" s="15"/>
      <c r="BH3" s="17"/>
      <c r="BI3" s="12" t="n">
        <v>2000</v>
      </c>
      <c r="BJ3" s="12"/>
      <c r="BK3" s="12"/>
      <c r="BL3" s="12"/>
      <c r="BM3" s="12"/>
      <c r="BN3" s="12"/>
      <c r="BO3" s="12"/>
      <c r="BP3" s="12"/>
      <c r="BQ3" s="12"/>
      <c r="BR3" s="15"/>
      <c r="BS3" s="17"/>
      <c r="BT3" s="12" t="n">
        <v>2001</v>
      </c>
      <c r="BU3" s="12"/>
      <c r="BV3" s="12"/>
      <c r="BW3" s="12"/>
      <c r="BX3" s="12"/>
      <c r="BY3" s="12"/>
      <c r="BZ3" s="12"/>
      <c r="CA3" s="12"/>
      <c r="CB3" s="12"/>
      <c r="CC3" s="15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1.25" hidden="false" customHeight="true" outlineLevel="0" collapsed="false">
      <c r="A4" s="19" t="s">
        <v>2</v>
      </c>
      <c r="B4" s="20"/>
      <c r="C4" s="21"/>
      <c r="D4" s="21"/>
      <c r="E4" s="22"/>
      <c r="F4" s="20" t="s">
        <v>3</v>
      </c>
      <c r="G4" s="20"/>
      <c r="H4" s="20" t="s">
        <v>4</v>
      </c>
      <c r="I4" s="20"/>
      <c r="J4" s="20" t="n">
        <v>1994</v>
      </c>
      <c r="K4" s="20"/>
      <c r="L4" s="20" t="n">
        <v>1995</v>
      </c>
      <c r="M4" s="20"/>
      <c r="N4" s="20" t="n">
        <v>1996</v>
      </c>
      <c r="O4" s="23"/>
      <c r="P4" s="20"/>
      <c r="Q4" s="20" t="s">
        <v>5</v>
      </c>
      <c r="R4" s="20"/>
      <c r="S4" s="20" t="s">
        <v>6</v>
      </c>
      <c r="T4" s="20"/>
      <c r="U4" s="20" t="s">
        <v>7</v>
      </c>
      <c r="V4" s="20"/>
      <c r="W4" s="20" t="s">
        <v>8</v>
      </c>
      <c r="X4" s="20"/>
      <c r="Y4" s="20" t="s">
        <v>9</v>
      </c>
      <c r="Z4" s="20"/>
      <c r="AA4" s="20"/>
      <c r="AB4" s="20" t="s">
        <v>5</v>
      </c>
      <c r="AC4" s="20"/>
      <c r="AD4" s="20" t="s">
        <v>6</v>
      </c>
      <c r="AE4" s="20"/>
      <c r="AF4" s="20" t="s">
        <v>7</v>
      </c>
      <c r="AG4" s="20"/>
      <c r="AH4" s="20" t="s">
        <v>8</v>
      </c>
      <c r="AI4" s="20"/>
      <c r="AJ4" s="20" t="s">
        <v>9</v>
      </c>
      <c r="AK4" s="20"/>
      <c r="AL4" s="20"/>
      <c r="AM4" s="20" t="s">
        <v>5</v>
      </c>
      <c r="AN4" s="20"/>
      <c r="AO4" s="20" t="s">
        <v>6</v>
      </c>
      <c r="AP4" s="20"/>
      <c r="AQ4" s="20" t="s">
        <v>7</v>
      </c>
      <c r="AR4" s="20"/>
      <c r="AS4" s="20" t="s">
        <v>8</v>
      </c>
      <c r="AT4" s="20"/>
      <c r="AU4" s="20" t="s">
        <v>9</v>
      </c>
      <c r="AV4" s="20"/>
      <c r="AW4" s="20"/>
      <c r="AX4" s="20" t="s">
        <v>5</v>
      </c>
      <c r="AY4" s="20"/>
      <c r="AZ4" s="20" t="s">
        <v>6</v>
      </c>
      <c r="BA4" s="20"/>
      <c r="BB4" s="20" t="s">
        <v>7</v>
      </c>
      <c r="BC4" s="20"/>
      <c r="BD4" s="20" t="s">
        <v>8</v>
      </c>
      <c r="BE4" s="20"/>
      <c r="BF4" s="20" t="s">
        <v>9</v>
      </c>
      <c r="BG4" s="20"/>
      <c r="BH4" s="24"/>
      <c r="BI4" s="20" t="s">
        <v>5</v>
      </c>
      <c r="BJ4" s="20"/>
      <c r="BK4" s="20" t="s">
        <v>6</v>
      </c>
      <c r="BL4" s="20"/>
      <c r="BM4" s="20" t="s">
        <v>7</v>
      </c>
      <c r="BN4" s="20"/>
      <c r="BO4" s="20" t="s">
        <v>8</v>
      </c>
      <c r="BP4" s="20"/>
      <c r="BQ4" s="20" t="s">
        <v>9</v>
      </c>
      <c r="BR4" s="20"/>
      <c r="BS4" s="24"/>
      <c r="BT4" s="20" t="s">
        <v>5</v>
      </c>
      <c r="BU4" s="20"/>
      <c r="BV4" s="20" t="s">
        <v>6</v>
      </c>
      <c r="BW4" s="20"/>
      <c r="BX4" s="20" t="s">
        <v>7</v>
      </c>
      <c r="BY4" s="20"/>
      <c r="BZ4" s="20" t="s">
        <v>8</v>
      </c>
      <c r="CA4" s="20"/>
      <c r="CB4" s="20" t="s">
        <v>9</v>
      </c>
      <c r="CC4" s="20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3" hidden="false" customHeight="true" outlineLevel="0" collapsed="false">
      <c r="A5" s="26"/>
      <c r="B5" s="27"/>
      <c r="C5" s="28"/>
      <c r="D5" s="28"/>
      <c r="E5" s="29"/>
      <c r="F5" s="27"/>
      <c r="G5" s="27"/>
      <c r="H5" s="27"/>
      <c r="I5" s="27"/>
      <c r="J5" s="27"/>
      <c r="K5" s="27"/>
      <c r="L5" s="27"/>
      <c r="M5" s="27"/>
      <c r="N5" s="27"/>
      <c r="O5" s="30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31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31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customFormat="false" ht="11.25" hidden="false" customHeight="true" outlineLevel="0" collapsed="false">
      <c r="A6" s="1" t="s">
        <v>10</v>
      </c>
      <c r="B6" s="33"/>
      <c r="C6" s="33"/>
      <c r="D6" s="33"/>
      <c r="E6" s="34"/>
      <c r="F6" s="33"/>
      <c r="G6" s="33"/>
      <c r="H6" s="33"/>
      <c r="I6" s="33"/>
      <c r="K6" s="33"/>
      <c r="L6" s="33"/>
      <c r="M6" s="33"/>
      <c r="N6" s="33"/>
      <c r="O6" s="35"/>
      <c r="P6" s="36"/>
      <c r="Q6" s="33"/>
      <c r="R6" s="33"/>
      <c r="S6" s="33"/>
      <c r="T6" s="33"/>
      <c r="U6" s="33"/>
      <c r="V6" s="33"/>
      <c r="W6" s="33"/>
      <c r="X6" s="33"/>
      <c r="Y6" s="33"/>
      <c r="Z6" s="33"/>
      <c r="AA6" s="36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6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6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7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7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1.25" hidden="false" customHeight="true" outlineLevel="0" collapsed="false">
      <c r="A7" s="39"/>
      <c r="B7" s="2" t="s">
        <v>11</v>
      </c>
      <c r="C7" s="40"/>
      <c r="D7" s="40"/>
      <c r="E7" s="41" t="s">
        <v>12</v>
      </c>
      <c r="F7" s="42" t="n">
        <v>1036</v>
      </c>
      <c r="G7" s="43" t="s">
        <v>12</v>
      </c>
      <c r="H7" s="42" t="n">
        <v>924</v>
      </c>
      <c r="I7" s="43" t="s">
        <v>12</v>
      </c>
      <c r="J7" s="42" t="n">
        <v>847</v>
      </c>
      <c r="K7" s="43" t="s">
        <v>12</v>
      </c>
      <c r="L7" s="42" t="n">
        <v>745</v>
      </c>
      <c r="M7" s="43" t="s">
        <v>12</v>
      </c>
      <c r="N7" s="42" t="n">
        <v>719</v>
      </c>
      <c r="O7" s="44"/>
      <c r="P7" s="45" t="s">
        <v>12</v>
      </c>
      <c r="Q7" s="42" t="n">
        <v>210</v>
      </c>
      <c r="R7" s="43" t="s">
        <v>12</v>
      </c>
      <c r="S7" s="42" t="n">
        <v>146</v>
      </c>
      <c r="T7" s="43" t="s">
        <v>12</v>
      </c>
      <c r="U7" s="42" t="n">
        <v>153</v>
      </c>
      <c r="V7" s="43" t="s">
        <v>12</v>
      </c>
      <c r="W7" s="42" t="n">
        <v>210</v>
      </c>
      <c r="X7" s="43" t="s">
        <v>12</v>
      </c>
      <c r="Y7" s="46" t="n">
        <f aca="false">SUM(Q7:X7)</f>
        <v>719</v>
      </c>
      <c r="Z7" s="42"/>
      <c r="AA7" s="45" t="s">
        <v>12</v>
      </c>
      <c r="AB7" s="42" t="n">
        <v>206</v>
      </c>
      <c r="AC7" s="43" t="s">
        <v>12</v>
      </c>
      <c r="AD7" s="42" t="n">
        <v>139</v>
      </c>
      <c r="AE7" s="43" t="s">
        <v>12</v>
      </c>
      <c r="AF7" s="42" t="n">
        <v>143</v>
      </c>
      <c r="AG7" s="43" t="s">
        <v>12</v>
      </c>
      <c r="AH7" s="42" t="n">
        <v>177</v>
      </c>
      <c r="AI7" s="43" t="s">
        <v>12</v>
      </c>
      <c r="AJ7" s="46" t="n">
        <f aca="false">SUM(AB7:AI7)</f>
        <v>665</v>
      </c>
      <c r="AK7" s="42"/>
      <c r="AL7" s="45" t="s">
        <v>12</v>
      </c>
      <c r="AM7" s="42" t="n">
        <v>192</v>
      </c>
      <c r="AN7" s="43" t="s">
        <v>12</v>
      </c>
      <c r="AO7" s="42" t="n">
        <v>137</v>
      </c>
      <c r="AP7" s="43" t="s">
        <v>12</v>
      </c>
      <c r="AQ7" s="42" t="n">
        <v>144</v>
      </c>
      <c r="AR7" s="43" t="s">
        <v>12</v>
      </c>
      <c r="AS7" s="42" t="n">
        <v>167</v>
      </c>
      <c r="AT7" s="43" t="s">
        <v>12</v>
      </c>
      <c r="AU7" s="46" t="n">
        <f aca="false">SUM(AM7:AT7)</f>
        <v>640</v>
      </c>
      <c r="AV7" s="42"/>
      <c r="AW7" s="45" t="s">
        <v>12</v>
      </c>
      <c r="AX7" s="42" t="n">
        <v>181</v>
      </c>
      <c r="AY7" s="43" t="s">
        <v>12</v>
      </c>
      <c r="AZ7" s="42" t="n">
        <v>124</v>
      </c>
      <c r="BA7" s="43" t="s">
        <v>12</v>
      </c>
      <c r="BB7" s="42" t="n">
        <v>145</v>
      </c>
      <c r="BC7" s="43" t="s">
        <v>12</v>
      </c>
      <c r="BD7" s="42" t="n">
        <v>176</v>
      </c>
      <c r="BE7" s="43" t="s">
        <v>12</v>
      </c>
      <c r="BF7" s="46" t="n">
        <f aca="false">SUM(AX7:BE7)</f>
        <v>626</v>
      </c>
      <c r="BG7" s="42"/>
      <c r="BH7" s="47" t="s">
        <v>12</v>
      </c>
      <c r="BI7" s="42" t="n">
        <v>201</v>
      </c>
      <c r="BJ7" s="43" t="s">
        <v>12</v>
      </c>
      <c r="BK7" s="42" t="n">
        <v>148</v>
      </c>
      <c r="BL7" s="43" t="s">
        <v>12</v>
      </c>
      <c r="BM7" s="42" t="n">
        <v>119</v>
      </c>
      <c r="BN7" s="43" t="s">
        <v>12</v>
      </c>
      <c r="BO7" s="42" t="n">
        <v>182</v>
      </c>
      <c r="BP7" s="43" t="s">
        <v>12</v>
      </c>
      <c r="BQ7" s="46" t="n">
        <f aca="false">SUM(BI7:BP7)</f>
        <v>650</v>
      </c>
      <c r="BR7" s="42"/>
      <c r="BS7" s="47" t="s">
        <v>12</v>
      </c>
      <c r="BT7" s="42" t="n">
        <v>243</v>
      </c>
      <c r="BU7" s="43" t="s">
        <v>12</v>
      </c>
      <c r="BV7" s="42" t="n">
        <v>121</v>
      </c>
      <c r="BW7" s="43" t="s">
        <v>12</v>
      </c>
      <c r="BX7" s="42"/>
      <c r="BY7" s="43" t="s">
        <v>12</v>
      </c>
      <c r="BZ7" s="42"/>
      <c r="CA7" s="43" t="s">
        <v>12</v>
      </c>
      <c r="CB7" s="46" t="n">
        <f aca="false">SUM(BT7:CA7)</f>
        <v>364</v>
      </c>
      <c r="CC7" s="42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11.25" hidden="false" customHeight="true" outlineLevel="0" collapsed="false">
      <c r="A8" s="39"/>
      <c r="B8" s="2" t="s">
        <v>13</v>
      </c>
      <c r="E8" s="41"/>
      <c r="F8" s="42" t="n">
        <v>659</v>
      </c>
      <c r="G8" s="43"/>
      <c r="H8" s="42" t="n">
        <v>502</v>
      </c>
      <c r="I8" s="43"/>
      <c r="J8" s="42" t="n">
        <v>458</v>
      </c>
      <c r="K8" s="43"/>
      <c r="L8" s="42" t="n">
        <v>343</v>
      </c>
      <c r="M8" s="43"/>
      <c r="N8" s="42" t="n">
        <v>316</v>
      </c>
      <c r="O8" s="44"/>
      <c r="P8" s="45"/>
      <c r="Q8" s="42" t="n">
        <v>85</v>
      </c>
      <c r="R8" s="43"/>
      <c r="S8" s="42" t="n">
        <v>63</v>
      </c>
      <c r="T8" s="43"/>
      <c r="U8" s="42" t="n">
        <v>69</v>
      </c>
      <c r="V8" s="43"/>
      <c r="W8" s="42" t="n">
        <v>99</v>
      </c>
      <c r="X8" s="43"/>
      <c r="Y8" s="46" t="n">
        <f aca="false">SUM(Q8:X8)</f>
        <v>316</v>
      </c>
      <c r="Z8" s="42"/>
      <c r="AA8" s="45"/>
      <c r="AB8" s="42" t="n">
        <v>73</v>
      </c>
      <c r="AC8" s="43"/>
      <c r="AD8" s="42" t="n">
        <v>76</v>
      </c>
      <c r="AE8" s="43"/>
      <c r="AF8" s="42" t="n">
        <v>77</v>
      </c>
      <c r="AG8" s="43"/>
      <c r="AH8" s="42" t="n">
        <v>84</v>
      </c>
      <c r="AI8" s="43"/>
      <c r="AJ8" s="46" t="n">
        <f aca="false">SUM(AB8:AI8)</f>
        <v>310</v>
      </c>
      <c r="AK8" s="42"/>
      <c r="AL8" s="45"/>
      <c r="AM8" s="42" t="n">
        <v>69</v>
      </c>
      <c r="AN8" s="43"/>
      <c r="AO8" s="42" t="n">
        <f aca="false">72-4</f>
        <v>68</v>
      </c>
      <c r="AP8" s="43"/>
      <c r="AQ8" s="42" t="n">
        <v>68</v>
      </c>
      <c r="AR8" s="43"/>
      <c r="AS8" s="42" t="n">
        <v>71</v>
      </c>
      <c r="AT8" s="43"/>
      <c r="AU8" s="46" t="n">
        <f aca="false">SUM(AM8:AT8)</f>
        <v>276</v>
      </c>
      <c r="AV8" s="42"/>
      <c r="AW8" s="45"/>
      <c r="AX8" s="42" t="n">
        <v>61</v>
      </c>
      <c r="AY8" s="43"/>
      <c r="AZ8" s="42" t="n">
        <v>65</v>
      </c>
      <c r="BA8" s="43"/>
      <c r="BB8" s="42" t="n">
        <v>64</v>
      </c>
      <c r="BC8" s="43"/>
      <c r="BD8" s="42" t="n">
        <v>74</v>
      </c>
      <c r="BE8" s="43"/>
      <c r="BF8" s="46" t="n">
        <f aca="false">SUM(AX8:BE8)</f>
        <v>264</v>
      </c>
      <c r="BG8" s="42"/>
      <c r="BH8" s="47"/>
      <c r="BI8" s="42" t="n">
        <v>65</v>
      </c>
      <c r="BJ8" s="43"/>
      <c r="BK8" s="42" t="n">
        <v>76</v>
      </c>
      <c r="BL8" s="43"/>
      <c r="BM8" s="42" t="n">
        <v>63</v>
      </c>
      <c r="BN8" s="43"/>
      <c r="BO8" s="42" t="n">
        <v>76</v>
      </c>
      <c r="BP8" s="43"/>
      <c r="BQ8" s="46" t="n">
        <f aca="false">SUM(BI8:BP8)</f>
        <v>280</v>
      </c>
      <c r="BR8" s="42"/>
      <c r="BS8" s="47"/>
      <c r="BT8" s="42" t="n">
        <v>107</v>
      </c>
      <c r="BU8" s="43"/>
      <c r="BV8" s="42" t="n">
        <v>54</v>
      </c>
      <c r="BW8" s="43"/>
      <c r="BX8" s="42"/>
      <c r="BY8" s="43"/>
      <c r="BZ8" s="42"/>
      <c r="CA8" s="43"/>
      <c r="CB8" s="46" t="n">
        <f aca="false">SUM(BT8:CA8)</f>
        <v>161</v>
      </c>
      <c r="CC8" s="42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1.25" hidden="false" customHeight="true" outlineLevel="0" collapsed="false">
      <c r="A9" s="39"/>
      <c r="B9" s="2" t="s">
        <v>14</v>
      </c>
      <c r="E9" s="41"/>
      <c r="F9" s="42" t="n">
        <v>108</v>
      </c>
      <c r="G9" s="43"/>
      <c r="H9" s="42" t="n">
        <v>100</v>
      </c>
      <c r="I9" s="43"/>
      <c r="J9" s="42" t="n">
        <v>83</v>
      </c>
      <c r="K9" s="43"/>
      <c r="L9" s="42" t="n">
        <v>82</v>
      </c>
      <c r="M9" s="43"/>
      <c r="N9" s="42" t="n">
        <v>66</v>
      </c>
      <c r="O9" s="44"/>
      <c r="P9" s="45"/>
      <c r="Q9" s="42" t="n">
        <v>17</v>
      </c>
      <c r="R9" s="43"/>
      <c r="S9" s="42" t="n">
        <v>17</v>
      </c>
      <c r="T9" s="43"/>
      <c r="U9" s="42" t="n">
        <v>17</v>
      </c>
      <c r="V9" s="43"/>
      <c r="W9" s="42" t="n">
        <v>15</v>
      </c>
      <c r="X9" s="43"/>
      <c r="Y9" s="46" t="n">
        <f aca="false">SUM(Q9:X9)</f>
        <v>66</v>
      </c>
      <c r="Z9" s="42"/>
      <c r="AA9" s="45"/>
      <c r="AB9" s="42" t="n">
        <v>18</v>
      </c>
      <c r="AC9" s="43"/>
      <c r="AD9" s="42" t="n">
        <v>16</v>
      </c>
      <c r="AE9" s="43"/>
      <c r="AF9" s="42" t="n">
        <v>16</v>
      </c>
      <c r="AG9" s="43"/>
      <c r="AH9" s="42" t="n">
        <v>19</v>
      </c>
      <c r="AI9" s="43"/>
      <c r="AJ9" s="46" t="n">
        <f aca="false">SUM(AB9:AI9)</f>
        <v>69</v>
      </c>
      <c r="AK9" s="42"/>
      <c r="AL9" s="45"/>
      <c r="AM9" s="42" t="n">
        <v>16</v>
      </c>
      <c r="AN9" s="43"/>
      <c r="AO9" s="42" t="n">
        <v>17</v>
      </c>
      <c r="AP9" s="43"/>
      <c r="AQ9" s="42" t="n">
        <v>17</v>
      </c>
      <c r="AR9" s="43"/>
      <c r="AS9" s="42" t="n">
        <v>20</v>
      </c>
      <c r="AT9" s="43"/>
      <c r="AU9" s="46" t="n">
        <f aca="false">SUM(AM9:AT9)</f>
        <v>70</v>
      </c>
      <c r="AV9" s="42"/>
      <c r="AW9" s="45"/>
      <c r="AX9" s="42" t="n">
        <v>17</v>
      </c>
      <c r="AY9" s="43"/>
      <c r="AZ9" s="42" t="n">
        <v>17</v>
      </c>
      <c r="BA9" s="43"/>
      <c r="BB9" s="42" t="n">
        <v>18</v>
      </c>
      <c r="BC9" s="43"/>
      <c r="BD9" s="42" t="n">
        <v>14</v>
      </c>
      <c r="BE9" s="43"/>
      <c r="BF9" s="46" t="n">
        <f aca="false">SUM(AX9:BE9)</f>
        <v>66</v>
      </c>
      <c r="BG9" s="42"/>
      <c r="BH9" s="47"/>
      <c r="BI9" s="42" t="n">
        <v>16</v>
      </c>
      <c r="BJ9" s="43"/>
      <c r="BK9" s="42" t="n">
        <v>17</v>
      </c>
      <c r="BL9" s="43"/>
      <c r="BM9" s="42" t="n">
        <v>16</v>
      </c>
      <c r="BN9" s="43"/>
      <c r="BO9" s="42" t="n">
        <v>18</v>
      </c>
      <c r="BP9" s="43"/>
      <c r="BQ9" s="46" t="n">
        <f aca="false">SUM(BI9:BP9)</f>
        <v>67</v>
      </c>
      <c r="BR9" s="42"/>
      <c r="BS9" s="47"/>
      <c r="BT9" s="42" t="n">
        <v>17</v>
      </c>
      <c r="BU9" s="43"/>
      <c r="BV9" s="42" t="n">
        <v>17</v>
      </c>
      <c r="BW9" s="43"/>
      <c r="BX9" s="42"/>
      <c r="BY9" s="43"/>
      <c r="BZ9" s="42"/>
      <c r="CA9" s="43"/>
      <c r="CB9" s="46" t="n">
        <f aca="false">SUM(BT9:CA9)</f>
        <v>34</v>
      </c>
      <c r="CC9" s="42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1.25" hidden="false" customHeight="true" outlineLevel="0" collapsed="false">
      <c r="A10" s="39"/>
      <c r="B10" s="2" t="s">
        <v>15</v>
      </c>
      <c r="E10" s="41"/>
      <c r="F10" s="42" t="n">
        <v>37</v>
      </c>
      <c r="G10" s="43"/>
      <c r="H10" s="42" t="n">
        <v>23</v>
      </c>
      <c r="I10" s="43"/>
      <c r="J10" s="42" t="n">
        <v>43</v>
      </c>
      <c r="K10" s="43"/>
      <c r="L10" s="42" t="n">
        <v>46</v>
      </c>
      <c r="M10" s="43"/>
      <c r="N10" s="42" t="n">
        <v>35</v>
      </c>
      <c r="O10" s="44"/>
      <c r="P10" s="45"/>
      <c r="Q10" s="42" t="n">
        <v>9</v>
      </c>
      <c r="R10" s="43"/>
      <c r="S10" s="42" t="n">
        <v>8</v>
      </c>
      <c r="T10" s="43"/>
      <c r="U10" s="42" t="n">
        <v>8</v>
      </c>
      <c r="V10" s="43"/>
      <c r="W10" s="42" t="n">
        <v>10</v>
      </c>
      <c r="X10" s="43"/>
      <c r="Y10" s="46" t="n">
        <f aca="false">SUM(Q10:X10)</f>
        <v>35</v>
      </c>
      <c r="Z10" s="42"/>
      <c r="AA10" s="45"/>
      <c r="AB10" s="42" t="n">
        <v>10</v>
      </c>
      <c r="AC10" s="43"/>
      <c r="AD10" s="42" t="n">
        <v>8</v>
      </c>
      <c r="AE10" s="43"/>
      <c r="AF10" s="42" t="n">
        <v>11</v>
      </c>
      <c r="AG10" s="43"/>
      <c r="AH10" s="42" t="n">
        <v>11</v>
      </c>
      <c r="AI10" s="43"/>
      <c r="AJ10" s="46" t="n">
        <f aca="false">SUM(AB10:AI10)</f>
        <v>40</v>
      </c>
      <c r="AK10" s="42"/>
      <c r="AL10" s="45"/>
      <c r="AM10" s="42" t="n">
        <v>11</v>
      </c>
      <c r="AN10" s="43"/>
      <c r="AO10" s="42" t="n">
        <v>9</v>
      </c>
      <c r="AP10" s="43"/>
      <c r="AQ10" s="42" t="n">
        <v>8</v>
      </c>
      <c r="AR10" s="43"/>
      <c r="AS10" s="42" t="n">
        <v>4</v>
      </c>
      <c r="AT10" s="43"/>
      <c r="AU10" s="46" t="n">
        <f aca="false">SUM(AM10:AT10)</f>
        <v>32</v>
      </c>
      <c r="AV10" s="42"/>
      <c r="AW10" s="45"/>
      <c r="AX10" s="42" t="n">
        <v>8</v>
      </c>
      <c r="AY10" s="43"/>
      <c r="AZ10" s="42" t="n">
        <v>8</v>
      </c>
      <c r="BA10" s="43"/>
      <c r="BB10" s="42" t="n">
        <v>14</v>
      </c>
      <c r="BC10" s="43"/>
      <c r="BD10" s="42" t="n">
        <v>8</v>
      </c>
      <c r="BE10" s="43"/>
      <c r="BF10" s="46" t="n">
        <f aca="false">SUM(AX10:BE10)</f>
        <v>38</v>
      </c>
      <c r="BG10" s="42"/>
      <c r="BH10" s="47"/>
      <c r="BI10" s="42" t="n">
        <v>7</v>
      </c>
      <c r="BJ10" s="43"/>
      <c r="BK10" s="42" t="n">
        <v>10</v>
      </c>
      <c r="BL10" s="43"/>
      <c r="BM10" s="42" t="n">
        <v>28</v>
      </c>
      <c r="BN10" s="43"/>
      <c r="BO10" s="42" t="n">
        <v>18</v>
      </c>
      <c r="BP10" s="43"/>
      <c r="BQ10" s="46" t="n">
        <f aca="false">SUM(BI10:BP10)</f>
        <v>63</v>
      </c>
      <c r="BR10" s="42"/>
      <c r="BS10" s="47"/>
      <c r="BT10" s="42" t="n">
        <v>14</v>
      </c>
      <c r="BU10" s="43"/>
      <c r="BV10" s="42" t="n">
        <v>16</v>
      </c>
      <c r="BW10" s="43"/>
      <c r="BX10" s="42"/>
      <c r="BY10" s="43"/>
      <c r="BZ10" s="42"/>
      <c r="CA10" s="43"/>
      <c r="CB10" s="46" t="n">
        <f aca="false">SUM(BT10:CA10)</f>
        <v>30</v>
      </c>
      <c r="CC10" s="42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1.25" hidden="false" customHeight="true" outlineLevel="0" collapsed="false">
      <c r="A11" s="39"/>
      <c r="B11" s="2" t="s">
        <v>16</v>
      </c>
      <c r="E11" s="48"/>
      <c r="F11" s="49" t="n">
        <v>26</v>
      </c>
      <c r="G11" s="50"/>
      <c r="H11" s="49" t="n">
        <v>4</v>
      </c>
      <c r="I11" s="50"/>
      <c r="J11" s="49" t="n">
        <v>18</v>
      </c>
      <c r="K11" s="50"/>
      <c r="L11" s="49" t="n">
        <v>9</v>
      </c>
      <c r="M11" s="50"/>
      <c r="N11" s="49" t="n">
        <v>44</v>
      </c>
      <c r="O11" s="51"/>
      <c r="P11" s="50"/>
      <c r="Q11" s="49" t="n">
        <v>20</v>
      </c>
      <c r="R11" s="50"/>
      <c r="S11" s="49" t="n">
        <v>6</v>
      </c>
      <c r="T11" s="50"/>
      <c r="U11" s="49" t="n">
        <v>11</v>
      </c>
      <c r="V11" s="50"/>
      <c r="W11" s="49" t="n">
        <v>7</v>
      </c>
      <c r="X11" s="50"/>
      <c r="Y11" s="52" t="n">
        <f aca="false">SUM(Q11:X11)</f>
        <v>44</v>
      </c>
      <c r="Z11" s="49"/>
      <c r="AA11" s="50"/>
      <c r="AB11" s="49" t="n">
        <v>10</v>
      </c>
      <c r="AC11" s="50"/>
      <c r="AD11" s="49" t="n">
        <v>18</v>
      </c>
      <c r="AE11" s="50"/>
      <c r="AF11" s="49" t="n">
        <v>10</v>
      </c>
      <c r="AG11" s="50"/>
      <c r="AH11" s="49" t="n">
        <v>0</v>
      </c>
      <c r="AI11" s="50"/>
      <c r="AJ11" s="52" t="n">
        <f aca="false">SUM(AB11:AI11)</f>
        <v>38</v>
      </c>
      <c r="AK11" s="49"/>
      <c r="AL11" s="50"/>
      <c r="AM11" s="49" t="n">
        <v>8</v>
      </c>
      <c r="AN11" s="50"/>
      <c r="AO11" s="49" t="n">
        <f aca="false">15-4</f>
        <v>11</v>
      </c>
      <c r="AP11" s="50"/>
      <c r="AQ11" s="49" t="n">
        <v>2</v>
      </c>
      <c r="AR11" s="50"/>
      <c r="AS11" s="49" t="n">
        <v>4</v>
      </c>
      <c r="AT11" s="50"/>
      <c r="AU11" s="52" t="n">
        <f aca="false">SUM(AM11:AT11)</f>
        <v>25</v>
      </c>
      <c r="AV11" s="49"/>
      <c r="AW11" s="50"/>
      <c r="AX11" s="49" t="n">
        <v>15</v>
      </c>
      <c r="AY11" s="50"/>
      <c r="AZ11" s="49" t="n">
        <v>22</v>
      </c>
      <c r="BA11" s="50"/>
      <c r="BB11" s="49" t="n">
        <v>8</v>
      </c>
      <c r="BC11" s="50"/>
      <c r="BD11" s="49" t="n">
        <v>1</v>
      </c>
      <c r="BE11" s="50"/>
      <c r="BF11" s="52" t="n">
        <f aca="false">SUM(AX11:BE11)</f>
        <v>46</v>
      </c>
      <c r="BG11" s="49"/>
      <c r="BH11" s="53"/>
      <c r="BI11" s="49" t="n">
        <v>1</v>
      </c>
      <c r="BJ11" s="50"/>
      <c r="BK11" s="49" t="n">
        <v>12</v>
      </c>
      <c r="BL11" s="50"/>
      <c r="BM11" s="49" t="n">
        <v>15</v>
      </c>
      <c r="BN11" s="50"/>
      <c r="BO11" s="49" t="n">
        <v>-3</v>
      </c>
      <c r="BP11" s="50"/>
      <c r="BQ11" s="52" t="n">
        <f aca="false">SUM(BI11:BP11)</f>
        <v>25</v>
      </c>
      <c r="BR11" s="49"/>
      <c r="BS11" s="53"/>
      <c r="BT11" s="49" t="n">
        <v>0</v>
      </c>
      <c r="BU11" s="50"/>
      <c r="BV11" s="49" t="n">
        <v>11</v>
      </c>
      <c r="BW11" s="50"/>
      <c r="BX11" s="49"/>
      <c r="BY11" s="50"/>
      <c r="BZ11" s="49"/>
      <c r="CA11" s="50"/>
      <c r="CB11" s="52" t="n">
        <f aca="false">SUM(BT11:CA11)</f>
        <v>11</v>
      </c>
      <c r="CC11" s="49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1.25" hidden="true" customHeight="true" outlineLevel="0" collapsed="false">
      <c r="A12" s="1" t="s">
        <v>17</v>
      </c>
      <c r="B12" s="5"/>
      <c r="E12" s="54"/>
      <c r="F12" s="55" t="n">
        <f aca="false">F7-F8-F9+F10+F11</f>
        <v>332</v>
      </c>
      <c r="G12" s="45"/>
      <c r="H12" s="55" t="n">
        <f aca="false">H7-H8-H9+H10+H11</f>
        <v>349</v>
      </c>
      <c r="I12" s="45"/>
      <c r="J12" s="55" t="n">
        <f aca="false">J7-J8-J9+J10+J11</f>
        <v>367</v>
      </c>
      <c r="K12" s="45"/>
      <c r="L12" s="55" t="n">
        <f aca="false">L7-L8-L9+L10+L11</f>
        <v>375</v>
      </c>
      <c r="M12" s="45"/>
      <c r="N12" s="55" t="n">
        <f aca="false">N7-N8-N9+N10+N11</f>
        <v>416</v>
      </c>
      <c r="O12" s="44"/>
      <c r="P12" s="45"/>
      <c r="Q12" s="55" t="n">
        <f aca="false">Q7-Q8-Q9+Q10+Q11</f>
        <v>137</v>
      </c>
      <c r="R12" s="45"/>
      <c r="S12" s="55" t="n">
        <f aca="false">S7-S8-S9+S10+S11</f>
        <v>80</v>
      </c>
      <c r="T12" s="45"/>
      <c r="U12" s="55" t="n">
        <f aca="false">U7-U8-U9+U10+U11</f>
        <v>86</v>
      </c>
      <c r="V12" s="45"/>
      <c r="W12" s="55" t="n">
        <f aca="false">W7-W8-W9+W10+W11</f>
        <v>113</v>
      </c>
      <c r="X12" s="45"/>
      <c r="Y12" s="55" t="n">
        <f aca="false">Y7-Y8-Y9+Y10+Y11</f>
        <v>416</v>
      </c>
      <c r="Z12" s="56"/>
      <c r="AA12" s="45"/>
      <c r="AB12" s="55" t="n">
        <f aca="false">AB7-AB8-AB9+AB10+AB11</f>
        <v>135</v>
      </c>
      <c r="AC12" s="45"/>
      <c r="AD12" s="55" t="n">
        <f aca="false">AD7-AD8-AD9+AD10+AD11</f>
        <v>73</v>
      </c>
      <c r="AE12" s="45"/>
      <c r="AF12" s="55" t="n">
        <f aca="false">AF7-AF8-AF9+AF10+AF11</f>
        <v>71</v>
      </c>
      <c r="AG12" s="45"/>
      <c r="AH12" s="55" t="n">
        <f aca="false">AH7-AH8-AH9+AH10+AH11</f>
        <v>85</v>
      </c>
      <c r="AI12" s="45"/>
      <c r="AJ12" s="55" t="n">
        <f aca="false">AJ7-AJ8-AJ9+AJ10+AJ11</f>
        <v>364</v>
      </c>
      <c r="AK12" s="56"/>
      <c r="AL12" s="45"/>
      <c r="AM12" s="55" t="n">
        <f aca="false">AM7-AM8-AM9+AM10+AM11</f>
        <v>126</v>
      </c>
      <c r="AN12" s="45"/>
      <c r="AO12" s="55" t="n">
        <f aca="false">AO7-AO8-AO9+AO10+AO11</f>
        <v>72</v>
      </c>
      <c r="AP12" s="45"/>
      <c r="AQ12" s="55" t="n">
        <f aca="false">AQ7-AQ8-AQ9+AQ10+AQ11</f>
        <v>69</v>
      </c>
      <c r="AR12" s="45"/>
      <c r="AS12" s="55" t="n">
        <f aca="false">AS7-AS8-AS9+AS10+AS11</f>
        <v>84</v>
      </c>
      <c r="AT12" s="45"/>
      <c r="AU12" s="55" t="n">
        <f aca="false">AU7-AU8-AU9+AU10+AU11</f>
        <v>351</v>
      </c>
      <c r="AV12" s="56"/>
      <c r="AW12" s="45"/>
      <c r="AX12" s="55" t="n">
        <f aca="false">AX7-AX8-AX9+AX10+AX11</f>
        <v>126</v>
      </c>
      <c r="AY12" s="45"/>
      <c r="AZ12" s="55" t="n">
        <f aca="false">AZ7-AZ8-AZ9+AZ10+AZ11</f>
        <v>72</v>
      </c>
      <c r="BA12" s="45"/>
      <c r="BB12" s="55" t="n">
        <f aca="false">BB7-BB8-BB9+BB10+BB11</f>
        <v>85</v>
      </c>
      <c r="BC12" s="45"/>
      <c r="BD12" s="55" t="n">
        <f aca="false">BD7-BD8-BD9+BD10+BD11</f>
        <v>97</v>
      </c>
      <c r="BE12" s="45"/>
      <c r="BF12" s="55" t="n">
        <f aca="false">BF7-BF8-BF9+BF10+BF11</f>
        <v>380</v>
      </c>
      <c r="BG12" s="56"/>
      <c r="BH12" s="47"/>
      <c r="BI12" s="55" t="n">
        <f aca="false">BI7-BI8-BI9+BI10+BI11</f>
        <v>128</v>
      </c>
      <c r="BJ12" s="45"/>
      <c r="BK12" s="55" t="n">
        <f aca="false">BK7-BK8-BK9+BK10+BK11</f>
        <v>77</v>
      </c>
      <c r="BL12" s="45"/>
      <c r="BM12" s="55" t="n">
        <f aca="false">BM7-BM8-BM9+BM10+BM11</f>
        <v>83</v>
      </c>
      <c r="BN12" s="45"/>
      <c r="BO12" s="55" t="n">
        <f aca="false">BO7-BO8-BO9+BO10+BO11</f>
        <v>103</v>
      </c>
      <c r="BP12" s="45"/>
      <c r="BQ12" s="55" t="n">
        <f aca="false">BQ7-BQ8-BQ9+BQ10+BQ11</f>
        <v>391</v>
      </c>
      <c r="BR12" s="56"/>
      <c r="BS12" s="47"/>
      <c r="BT12" s="55" t="n">
        <f aca="false">BT7-BT8-BT9+BT10+BT11</f>
        <v>133</v>
      </c>
      <c r="BU12" s="45"/>
      <c r="BV12" s="55" t="n">
        <f aca="false">BV7-BV8-BV9+BV10+BV11</f>
        <v>77</v>
      </c>
      <c r="BW12" s="45"/>
      <c r="BX12" s="55" t="n">
        <f aca="false">BX7-BX8-BX9+BX10+BX11</f>
        <v>0</v>
      </c>
      <c r="BY12" s="45"/>
      <c r="BZ12" s="55" t="n">
        <f aca="false">BZ7-BZ8-BZ9+BZ10+BZ11</f>
        <v>0</v>
      </c>
      <c r="CA12" s="45"/>
      <c r="CB12" s="55" t="n">
        <f aca="false">CB7-CB8-CB9+CB10+CB11</f>
        <v>210</v>
      </c>
      <c r="CC12" s="56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1.25" hidden="true" customHeight="true" outlineLevel="0" collapsed="false">
      <c r="A13" s="39"/>
      <c r="B13" s="2" t="s">
        <v>18</v>
      </c>
      <c r="E13" s="54"/>
      <c r="F13" s="56" t="n">
        <v>0</v>
      </c>
      <c r="G13" s="45"/>
      <c r="H13" s="56" t="n">
        <v>64</v>
      </c>
      <c r="I13" s="45"/>
      <c r="J13" s="56" t="n">
        <v>0</v>
      </c>
      <c r="K13" s="45"/>
      <c r="L13" s="56" t="n">
        <v>67</v>
      </c>
      <c r="M13" s="45"/>
      <c r="N13" s="56" t="n">
        <v>90</v>
      </c>
      <c r="O13" s="44"/>
      <c r="P13" s="45"/>
      <c r="Q13" s="56" t="n">
        <v>90</v>
      </c>
      <c r="R13" s="45"/>
      <c r="S13" s="56" t="n">
        <v>0</v>
      </c>
      <c r="T13" s="45"/>
      <c r="U13" s="56" t="n">
        <v>0</v>
      </c>
      <c r="V13" s="45"/>
      <c r="W13" s="56" t="n">
        <v>0</v>
      </c>
      <c r="X13" s="45"/>
      <c r="Y13" s="46" t="n">
        <f aca="false">SUM(Q13:X13)</f>
        <v>90</v>
      </c>
      <c r="Z13" s="56"/>
      <c r="AA13" s="50"/>
      <c r="AB13" s="49" t="n">
        <v>102</v>
      </c>
      <c r="AC13" s="50"/>
      <c r="AD13" s="49" t="n">
        <v>0</v>
      </c>
      <c r="AE13" s="50"/>
      <c r="AF13" s="49" t="n">
        <v>0</v>
      </c>
      <c r="AG13" s="50"/>
      <c r="AH13" s="49" t="n">
        <v>0</v>
      </c>
      <c r="AI13" s="50"/>
      <c r="AJ13" s="52" t="n">
        <f aca="false">SUM(AB13:AI13)</f>
        <v>102</v>
      </c>
      <c r="AK13" s="49"/>
      <c r="AL13" s="50"/>
      <c r="AM13" s="49" t="n">
        <v>0</v>
      </c>
      <c r="AN13" s="50"/>
      <c r="AO13" s="49" t="n">
        <v>0</v>
      </c>
      <c r="AP13" s="50"/>
      <c r="AQ13" s="49" t="n">
        <v>0</v>
      </c>
      <c r="AR13" s="50"/>
      <c r="AS13" s="49" t="n">
        <v>0</v>
      </c>
      <c r="AT13" s="50"/>
      <c r="AU13" s="52" t="n">
        <f aca="false">SUM(AM13:AT13)</f>
        <v>0</v>
      </c>
      <c r="AV13" s="49"/>
      <c r="AW13" s="50"/>
      <c r="AX13" s="49" t="n">
        <v>0</v>
      </c>
      <c r="AY13" s="50"/>
      <c r="AZ13" s="49" t="n">
        <v>0</v>
      </c>
      <c r="BA13" s="50"/>
      <c r="BB13" s="49" t="n">
        <v>0</v>
      </c>
      <c r="BC13" s="50"/>
      <c r="BD13" s="49" t="n">
        <v>0</v>
      </c>
      <c r="BE13" s="50"/>
      <c r="BF13" s="52" t="n">
        <f aca="false">SUM(AX13:BE13)</f>
        <v>0</v>
      </c>
      <c r="BG13" s="49"/>
      <c r="BH13" s="53"/>
      <c r="BI13" s="49" t="n">
        <v>0</v>
      </c>
      <c r="BJ13" s="50"/>
      <c r="BK13" s="49"/>
      <c r="BL13" s="50"/>
      <c r="BM13" s="49"/>
      <c r="BN13" s="50"/>
      <c r="BO13" s="49"/>
      <c r="BP13" s="50"/>
      <c r="BQ13" s="52"/>
      <c r="BR13" s="49"/>
      <c r="BS13" s="53"/>
      <c r="BT13" s="49" t="n">
        <v>0</v>
      </c>
      <c r="BU13" s="50"/>
      <c r="BV13" s="49"/>
      <c r="BW13" s="50"/>
      <c r="BX13" s="49"/>
      <c r="BY13" s="50"/>
      <c r="BZ13" s="49"/>
      <c r="CA13" s="50"/>
      <c r="CB13" s="52"/>
      <c r="CC13" s="49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1.25" hidden="false" customHeight="true" outlineLevel="0" collapsed="false">
      <c r="A14" s="57" t="s">
        <v>19</v>
      </c>
      <c r="B14" s="58"/>
      <c r="C14" s="59"/>
      <c r="D14" s="59"/>
      <c r="E14" s="60" t="s">
        <v>12</v>
      </c>
      <c r="F14" s="61" t="n">
        <f aca="false">SUM(F12:F13)</f>
        <v>332</v>
      </c>
      <c r="G14" s="62" t="s">
        <v>12</v>
      </c>
      <c r="H14" s="61" t="n">
        <f aca="false">SUM(H12:H13)</f>
        <v>413</v>
      </c>
      <c r="I14" s="62" t="s">
        <v>12</v>
      </c>
      <c r="J14" s="61" t="n">
        <f aca="false">SUM(J12:J13)</f>
        <v>367</v>
      </c>
      <c r="K14" s="62" t="s">
        <v>12</v>
      </c>
      <c r="L14" s="61" t="n">
        <f aca="false">SUM(L12:L13)</f>
        <v>442</v>
      </c>
      <c r="M14" s="62" t="s">
        <v>12</v>
      </c>
      <c r="N14" s="61" t="n">
        <f aca="false">SUM(N12:N13)</f>
        <v>506</v>
      </c>
      <c r="O14" s="63"/>
      <c r="P14" s="62" t="s">
        <v>12</v>
      </c>
      <c r="Q14" s="61" t="n">
        <f aca="false">SUM(Q12:Q13)</f>
        <v>227</v>
      </c>
      <c r="R14" s="62" t="s">
        <v>12</v>
      </c>
      <c r="S14" s="61" t="n">
        <f aca="false">SUM(S12:S13)</f>
        <v>80</v>
      </c>
      <c r="T14" s="62" t="s">
        <v>12</v>
      </c>
      <c r="U14" s="61" t="n">
        <f aca="false">SUM(U12:U13)</f>
        <v>86</v>
      </c>
      <c r="V14" s="62" t="s">
        <v>12</v>
      </c>
      <c r="W14" s="61" t="n">
        <f aca="false">SUM(W12:W13)</f>
        <v>113</v>
      </c>
      <c r="X14" s="62" t="s">
        <v>12</v>
      </c>
      <c r="Y14" s="61" t="n">
        <f aca="false">SUM(Y12:Y13)</f>
        <v>506</v>
      </c>
      <c r="Z14" s="64"/>
      <c r="AA14" s="62" t="s">
        <v>12</v>
      </c>
      <c r="AB14" s="61" t="n">
        <f aca="false">SUM(AB12:AB13)</f>
        <v>237</v>
      </c>
      <c r="AC14" s="62" t="s">
        <v>12</v>
      </c>
      <c r="AD14" s="61" t="n">
        <f aca="false">SUM(AD12:AD13)</f>
        <v>73</v>
      </c>
      <c r="AE14" s="62" t="s">
        <v>12</v>
      </c>
      <c r="AF14" s="61" t="n">
        <f aca="false">SUM(AF12:AF13)</f>
        <v>71</v>
      </c>
      <c r="AG14" s="62" t="s">
        <v>12</v>
      </c>
      <c r="AH14" s="61" t="n">
        <f aca="false">SUM(AH12:AH13)</f>
        <v>85</v>
      </c>
      <c r="AI14" s="62" t="s">
        <v>12</v>
      </c>
      <c r="AJ14" s="61" t="n">
        <f aca="false">SUM(AJ12:AJ13)</f>
        <v>466</v>
      </c>
      <c r="AK14" s="64"/>
      <c r="AL14" s="62" t="s">
        <v>12</v>
      </c>
      <c r="AM14" s="61" t="n">
        <f aca="false">SUM(AM12:AM13)</f>
        <v>126</v>
      </c>
      <c r="AN14" s="62" t="s">
        <v>12</v>
      </c>
      <c r="AO14" s="61" t="n">
        <f aca="false">SUM(AO12:AO13)</f>
        <v>72</v>
      </c>
      <c r="AP14" s="62" t="s">
        <v>12</v>
      </c>
      <c r="AQ14" s="61" t="n">
        <f aca="false">SUM(AQ12:AQ13)</f>
        <v>69</v>
      </c>
      <c r="AR14" s="62" t="s">
        <v>12</v>
      </c>
      <c r="AS14" s="61" t="n">
        <f aca="false">SUM(AS12:AS13)</f>
        <v>84</v>
      </c>
      <c r="AT14" s="62" t="s">
        <v>12</v>
      </c>
      <c r="AU14" s="61" t="n">
        <f aca="false">SUM(AU12:AU13)</f>
        <v>351</v>
      </c>
      <c r="AV14" s="64"/>
      <c r="AW14" s="62" t="s">
        <v>12</v>
      </c>
      <c r="AX14" s="61" t="n">
        <f aca="false">SUM(AX12:AX13)</f>
        <v>126</v>
      </c>
      <c r="AY14" s="62" t="s">
        <v>12</v>
      </c>
      <c r="AZ14" s="61" t="n">
        <f aca="false">SUM(AZ12:AZ13)</f>
        <v>72</v>
      </c>
      <c r="BA14" s="62" t="s">
        <v>12</v>
      </c>
      <c r="BB14" s="61" t="n">
        <f aca="false">SUM(BB12:BB13)</f>
        <v>85</v>
      </c>
      <c r="BC14" s="62" t="s">
        <v>12</v>
      </c>
      <c r="BD14" s="61" t="n">
        <f aca="false">SUM(BD12:BD13)</f>
        <v>97</v>
      </c>
      <c r="BE14" s="62" t="s">
        <v>12</v>
      </c>
      <c r="BF14" s="61" t="n">
        <f aca="false">SUM(BF12:BF13)</f>
        <v>380</v>
      </c>
      <c r="BG14" s="64"/>
      <c r="BH14" s="65" t="s">
        <v>12</v>
      </c>
      <c r="BI14" s="61" t="n">
        <f aca="false">SUM(BI12:BI13)</f>
        <v>128</v>
      </c>
      <c r="BJ14" s="62" t="s">
        <v>12</v>
      </c>
      <c r="BK14" s="61" t="n">
        <f aca="false">SUM(BK12:BK13)</f>
        <v>77</v>
      </c>
      <c r="BL14" s="62" t="s">
        <v>12</v>
      </c>
      <c r="BM14" s="61" t="n">
        <f aca="false">SUM(BM12:BM13)</f>
        <v>83</v>
      </c>
      <c r="BN14" s="62" t="s">
        <v>12</v>
      </c>
      <c r="BO14" s="61" t="n">
        <f aca="false">SUM(BO12:BO13)</f>
        <v>103</v>
      </c>
      <c r="BP14" s="62" t="s">
        <v>12</v>
      </c>
      <c r="BQ14" s="61" t="n">
        <f aca="false">SUM(BQ12:BQ13)</f>
        <v>391</v>
      </c>
      <c r="BR14" s="64"/>
      <c r="BS14" s="65" t="s">
        <v>12</v>
      </c>
      <c r="BT14" s="61" t="n">
        <f aca="false">SUM(BT12:BT13)</f>
        <v>133</v>
      </c>
      <c r="BU14" s="62" t="s">
        <v>12</v>
      </c>
      <c r="BV14" s="61" t="n">
        <f aca="false">SUM(BV12:BV13)</f>
        <v>77</v>
      </c>
      <c r="BW14" s="62" t="s">
        <v>12</v>
      </c>
      <c r="BX14" s="61" t="n">
        <f aca="false">SUM(BX12:BX13)</f>
        <v>0</v>
      </c>
      <c r="BY14" s="62" t="s">
        <v>12</v>
      </c>
      <c r="BZ14" s="61" t="n">
        <f aca="false">SUM(BZ12:BZ13)</f>
        <v>0</v>
      </c>
      <c r="CA14" s="62" t="s">
        <v>12</v>
      </c>
      <c r="CB14" s="61" t="n">
        <f aca="false">SUM(CB12:CB13)</f>
        <v>210</v>
      </c>
      <c r="CC14" s="64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3" hidden="false" customHeight="true" outlineLevel="0" collapsed="false">
      <c r="A15" s="66"/>
      <c r="B15" s="40"/>
      <c r="C15" s="40"/>
      <c r="D15" s="40"/>
      <c r="E15" s="54"/>
      <c r="F15" s="56"/>
      <c r="G15" s="45"/>
      <c r="H15" s="56"/>
      <c r="I15" s="45"/>
      <c r="J15" s="56"/>
      <c r="K15" s="45"/>
      <c r="L15" s="56"/>
      <c r="M15" s="45"/>
      <c r="N15" s="56"/>
      <c r="O15" s="44"/>
      <c r="P15" s="67"/>
      <c r="Q15" s="56"/>
      <c r="R15" s="45"/>
      <c r="S15" s="56"/>
      <c r="T15" s="45"/>
      <c r="U15" s="56"/>
      <c r="V15" s="45"/>
      <c r="W15" s="56"/>
      <c r="X15" s="45"/>
      <c r="Y15" s="56"/>
      <c r="Z15" s="56"/>
      <c r="AA15" s="67"/>
      <c r="AB15" s="56"/>
      <c r="AC15" s="45"/>
      <c r="AD15" s="56"/>
      <c r="AE15" s="45"/>
      <c r="AF15" s="56"/>
      <c r="AG15" s="45"/>
      <c r="AH15" s="56"/>
      <c r="AI15" s="45"/>
      <c r="AJ15" s="56"/>
      <c r="AK15" s="56"/>
      <c r="AL15" s="67"/>
      <c r="AM15" s="56"/>
      <c r="AN15" s="45"/>
      <c r="AO15" s="56"/>
      <c r="AP15" s="45"/>
      <c r="AQ15" s="56"/>
      <c r="AR15" s="45"/>
      <c r="AS15" s="56"/>
      <c r="AT15" s="45"/>
      <c r="AU15" s="56"/>
      <c r="AV15" s="56"/>
      <c r="AW15" s="67"/>
      <c r="AX15" s="56"/>
      <c r="AY15" s="45"/>
      <c r="AZ15" s="56"/>
      <c r="BA15" s="45"/>
      <c r="BB15" s="56"/>
      <c r="BC15" s="45"/>
      <c r="BD15" s="56"/>
      <c r="BE15" s="45"/>
      <c r="BF15" s="56"/>
      <c r="BG15" s="56"/>
      <c r="BH15" s="68"/>
      <c r="BI15" s="56"/>
      <c r="BJ15" s="45"/>
      <c r="BK15" s="56"/>
      <c r="BL15" s="45"/>
      <c r="BM15" s="56"/>
      <c r="BN15" s="45"/>
      <c r="BO15" s="56"/>
      <c r="BP15" s="45"/>
      <c r="BQ15" s="56"/>
      <c r="BR15" s="56"/>
      <c r="BS15" s="68"/>
      <c r="BT15" s="56"/>
      <c r="BU15" s="45"/>
      <c r="BV15" s="56"/>
      <c r="BW15" s="45"/>
      <c r="BX15" s="56"/>
      <c r="BY15" s="45"/>
      <c r="BZ15" s="56"/>
      <c r="CA15" s="45"/>
      <c r="CB15" s="56"/>
      <c r="CC15" s="56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1.25" hidden="false" customHeight="true" outlineLevel="0" collapsed="false">
      <c r="A16" s="1" t="s">
        <v>20</v>
      </c>
      <c r="E16" s="69"/>
      <c r="H16" s="70"/>
      <c r="J16" s="70"/>
      <c r="L16" s="70"/>
      <c r="N16" s="70"/>
      <c r="O16" s="71"/>
      <c r="P16" s="45"/>
      <c r="Q16" s="70"/>
      <c r="S16" s="70"/>
      <c r="U16" s="70"/>
      <c r="W16" s="70"/>
      <c r="Y16" s="70"/>
      <c r="Z16" s="70"/>
      <c r="AA16" s="45"/>
      <c r="AB16" s="70"/>
      <c r="AD16" s="70"/>
      <c r="AF16" s="70"/>
      <c r="AH16" s="70"/>
      <c r="AJ16" s="70"/>
      <c r="AK16" s="70"/>
      <c r="AL16" s="45"/>
      <c r="AM16" s="72"/>
      <c r="AO16" s="70"/>
      <c r="AQ16" s="70"/>
      <c r="AS16" s="70"/>
      <c r="AU16" s="70"/>
      <c r="AV16" s="70"/>
      <c r="AW16" s="45"/>
      <c r="AX16" s="72"/>
      <c r="AZ16" s="70"/>
      <c r="BB16" s="70"/>
      <c r="BD16" s="70"/>
      <c r="BF16" s="70"/>
      <c r="BG16" s="70"/>
      <c r="BH16" s="47"/>
      <c r="BI16" s="72"/>
      <c r="BK16" s="70"/>
      <c r="BM16" s="70"/>
      <c r="BO16" s="70"/>
      <c r="BQ16" s="70"/>
      <c r="BR16" s="70"/>
      <c r="BS16" s="47"/>
      <c r="BT16" s="72"/>
      <c r="BV16" s="70"/>
      <c r="BX16" s="70"/>
      <c r="BZ16" s="70"/>
      <c r="CB16" s="70"/>
      <c r="CC16" s="70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11.25" hidden="false" customHeight="true" outlineLevel="0" collapsed="false">
      <c r="A17" s="74"/>
      <c r="B17" s="69" t="s">
        <v>21</v>
      </c>
      <c r="C17" s="69"/>
      <c r="D17" s="69"/>
      <c r="E17" s="41" t="s">
        <v>12</v>
      </c>
      <c r="F17" s="75" t="n">
        <v>1090</v>
      </c>
      <c r="G17" s="41" t="s">
        <v>12</v>
      </c>
      <c r="H17" s="75" t="n">
        <v>1079</v>
      </c>
      <c r="I17" s="41" t="s">
        <v>12</v>
      </c>
      <c r="J17" s="75" t="n">
        <f aca="false">651+42</f>
        <v>693</v>
      </c>
      <c r="K17" s="41" t="s">
        <v>12</v>
      </c>
      <c r="L17" s="75" t="n">
        <v>598</v>
      </c>
      <c r="M17" s="41" t="s">
        <v>12</v>
      </c>
      <c r="N17" s="75" t="n">
        <v>507</v>
      </c>
      <c r="O17" s="76"/>
      <c r="P17" s="54" t="s">
        <v>12</v>
      </c>
      <c r="Q17" s="75" t="n">
        <v>156</v>
      </c>
      <c r="R17" s="41" t="s">
        <v>12</v>
      </c>
      <c r="S17" s="75" t="n">
        <v>108</v>
      </c>
      <c r="T17" s="41" t="s">
        <v>12</v>
      </c>
      <c r="U17" s="75" t="n">
        <v>108</v>
      </c>
      <c r="V17" s="41" t="s">
        <v>12</v>
      </c>
      <c r="W17" s="75" t="n">
        <v>135</v>
      </c>
      <c r="X17" s="41" t="s">
        <v>12</v>
      </c>
      <c r="Y17" s="77" t="n">
        <f aca="false">SUM(Q17:X17)</f>
        <v>507</v>
      </c>
      <c r="Z17" s="75"/>
      <c r="AA17" s="54" t="s">
        <v>12</v>
      </c>
      <c r="AB17" s="75" t="n">
        <v>160</v>
      </c>
      <c r="AC17" s="41" t="s">
        <v>12</v>
      </c>
      <c r="AD17" s="75" t="n">
        <v>101</v>
      </c>
      <c r="AE17" s="41" t="s">
        <v>12</v>
      </c>
      <c r="AF17" s="75" t="n">
        <v>108</v>
      </c>
      <c r="AG17" s="41" t="s">
        <v>12</v>
      </c>
      <c r="AH17" s="75" t="n">
        <f aca="false">139-3</f>
        <v>136</v>
      </c>
      <c r="AI17" s="41" t="s">
        <v>12</v>
      </c>
      <c r="AJ17" s="46" t="n">
        <f aca="false">SUM(AB17:AI17)</f>
        <v>505</v>
      </c>
      <c r="AK17" s="75"/>
      <c r="AL17" s="54" t="s">
        <v>12</v>
      </c>
      <c r="AM17" s="75" t="n">
        <v>150</v>
      </c>
      <c r="AN17" s="41" t="s">
        <v>12</v>
      </c>
      <c r="AO17" s="75" t="n">
        <v>98</v>
      </c>
      <c r="AP17" s="41" t="s">
        <v>12</v>
      </c>
      <c r="AQ17" s="75" t="n">
        <v>105</v>
      </c>
      <c r="AR17" s="41" t="s">
        <v>12</v>
      </c>
      <c r="AS17" s="75" t="n">
        <v>127</v>
      </c>
      <c r="AT17" s="41" t="s">
        <v>12</v>
      </c>
      <c r="AU17" s="77" t="n">
        <f aca="false">SUM(AM17:AT17)</f>
        <v>480</v>
      </c>
      <c r="AV17" s="75"/>
      <c r="AW17" s="54" t="s">
        <v>12</v>
      </c>
      <c r="AX17" s="75" t="n">
        <v>140</v>
      </c>
      <c r="AY17" s="41" t="s">
        <v>12</v>
      </c>
      <c r="AZ17" s="75" t="n">
        <v>87</v>
      </c>
      <c r="BA17" s="41" t="s">
        <v>12</v>
      </c>
      <c r="BB17" s="75" t="n">
        <v>86</v>
      </c>
      <c r="BC17" s="41" t="s">
        <v>12</v>
      </c>
      <c r="BD17" s="75" t="n">
        <v>137</v>
      </c>
      <c r="BE17" s="41" t="s">
        <v>12</v>
      </c>
      <c r="BF17" s="77" t="n">
        <f aca="false">SUM(AX17:BE17)</f>
        <v>450</v>
      </c>
      <c r="BG17" s="75"/>
      <c r="BH17" s="78" t="s">
        <v>12</v>
      </c>
      <c r="BI17" s="75" t="n">
        <v>164</v>
      </c>
      <c r="BJ17" s="41" t="s">
        <v>12</v>
      </c>
      <c r="BK17" s="75" t="n">
        <v>69</v>
      </c>
      <c r="BL17" s="41" t="s">
        <v>12</v>
      </c>
      <c r="BM17" s="75" t="n">
        <v>77</v>
      </c>
      <c r="BN17" s="41" t="s">
        <v>12</v>
      </c>
      <c r="BO17" s="75" t="n">
        <v>136</v>
      </c>
      <c r="BP17" s="41" t="s">
        <v>12</v>
      </c>
      <c r="BQ17" s="77" t="n">
        <f aca="false">SUM(BI17:BP17)</f>
        <v>446</v>
      </c>
      <c r="BR17" s="75"/>
      <c r="BS17" s="78" t="s">
        <v>12</v>
      </c>
      <c r="BT17" s="75" t="n">
        <v>170</v>
      </c>
      <c r="BU17" s="41" t="s">
        <v>12</v>
      </c>
      <c r="BV17" s="75" t="n">
        <v>76</v>
      </c>
      <c r="BW17" s="41" t="s">
        <v>12</v>
      </c>
      <c r="BX17" s="79" t="n">
        <v>77</v>
      </c>
      <c r="BY17" s="41" t="s">
        <v>12</v>
      </c>
      <c r="BZ17" s="75"/>
      <c r="CA17" s="41" t="s">
        <v>12</v>
      </c>
      <c r="CB17" s="77" t="n">
        <f aca="false">SUM(BT17:CA17)</f>
        <v>323</v>
      </c>
      <c r="CC17" s="75"/>
      <c r="CD17" s="38" t="s">
        <v>22</v>
      </c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1.25" hidden="false" customHeight="true" outlineLevel="0" collapsed="false">
      <c r="A18" s="80"/>
      <c r="B18" s="81" t="s">
        <v>23</v>
      </c>
      <c r="C18" s="81"/>
      <c r="D18" s="81"/>
      <c r="E18" s="54" t="s">
        <v>12</v>
      </c>
      <c r="F18" s="81" t="n">
        <v>0.28</v>
      </c>
      <c r="G18" s="54" t="s">
        <v>12</v>
      </c>
      <c r="H18" s="81" t="n">
        <v>0.32</v>
      </c>
      <c r="I18" s="54" t="s">
        <v>12</v>
      </c>
      <c r="J18" s="81" t="n">
        <v>0.3</v>
      </c>
      <c r="K18" s="54" t="s">
        <v>12</v>
      </c>
      <c r="L18" s="81" t="n">
        <v>0.26</v>
      </c>
      <c r="M18" s="54" t="s">
        <v>12</v>
      </c>
      <c r="N18" s="81" t="n">
        <v>0.3</v>
      </c>
      <c r="O18" s="81"/>
      <c r="P18" s="54" t="s">
        <v>12</v>
      </c>
      <c r="Q18" s="81" t="n">
        <v>0.3</v>
      </c>
      <c r="R18" s="54" t="s">
        <v>12</v>
      </c>
      <c r="S18" s="81" t="n">
        <v>0.25</v>
      </c>
      <c r="T18" s="54" t="s">
        <v>12</v>
      </c>
      <c r="U18" s="81" t="n">
        <v>0.28</v>
      </c>
      <c r="V18" s="54" t="s">
        <v>12</v>
      </c>
      <c r="W18" s="81" t="n">
        <v>0.31</v>
      </c>
      <c r="X18" s="54" t="s">
        <v>12</v>
      </c>
      <c r="Y18" s="81" t="n">
        <v>0.3</v>
      </c>
      <c r="Z18" s="81"/>
      <c r="AA18" s="54" t="s">
        <v>12</v>
      </c>
      <c r="AB18" s="81" t="n">
        <v>0.31</v>
      </c>
      <c r="AC18" s="54" t="s">
        <v>12</v>
      </c>
      <c r="AD18" s="81" t="n">
        <v>0.27</v>
      </c>
      <c r="AE18" s="54" t="s">
        <v>12</v>
      </c>
      <c r="AF18" s="81" t="n">
        <v>0.28</v>
      </c>
      <c r="AG18" s="54" t="s">
        <v>12</v>
      </c>
      <c r="AH18" s="81" t="n">
        <v>0.33</v>
      </c>
      <c r="AI18" s="54" t="s">
        <v>12</v>
      </c>
      <c r="AJ18" s="81" t="n">
        <v>0.31</v>
      </c>
      <c r="AK18" s="81"/>
      <c r="AL18" s="54" t="s">
        <v>12</v>
      </c>
      <c r="AM18" s="81" t="n">
        <v>0.37</v>
      </c>
      <c r="AN18" s="54" t="s">
        <v>12</v>
      </c>
      <c r="AO18" s="81" t="n">
        <v>0.28</v>
      </c>
      <c r="AP18" s="54" t="s">
        <v>12</v>
      </c>
      <c r="AQ18" s="81" t="n">
        <v>0.3</v>
      </c>
      <c r="AR18" s="54" t="s">
        <v>12</v>
      </c>
      <c r="AS18" s="81" t="n">
        <v>0.33</v>
      </c>
      <c r="AT18" s="54" t="s">
        <v>12</v>
      </c>
      <c r="AU18" s="81" t="n">
        <v>0.32</v>
      </c>
      <c r="AV18" s="81"/>
      <c r="AW18" s="54" t="s">
        <v>12</v>
      </c>
      <c r="AX18" s="81" t="n">
        <v>0.35</v>
      </c>
      <c r="AY18" s="54" t="s">
        <v>12</v>
      </c>
      <c r="AZ18" s="81" t="n">
        <v>0.27</v>
      </c>
      <c r="BA18" s="54" t="s">
        <v>12</v>
      </c>
      <c r="BB18" s="81" t="n">
        <v>0.27</v>
      </c>
      <c r="BC18" s="54" t="s">
        <v>12</v>
      </c>
      <c r="BD18" s="81" t="n">
        <v>0.4</v>
      </c>
      <c r="BE18" s="54" t="s">
        <v>12</v>
      </c>
      <c r="BF18" s="81" t="n">
        <v>0.32</v>
      </c>
      <c r="BG18" s="81"/>
      <c r="BH18" s="78" t="s">
        <v>12</v>
      </c>
      <c r="BI18" s="81" t="n">
        <v>0.44</v>
      </c>
      <c r="BJ18" s="54" t="s">
        <v>12</v>
      </c>
      <c r="BK18" s="81" t="n">
        <v>0.23</v>
      </c>
      <c r="BL18" s="54" t="s">
        <v>12</v>
      </c>
      <c r="BM18" s="81" t="n">
        <v>0.28</v>
      </c>
      <c r="BN18" s="54" t="s">
        <v>12</v>
      </c>
      <c r="BO18" s="81" t="n">
        <v>0.4</v>
      </c>
      <c r="BP18" s="54" t="s">
        <v>12</v>
      </c>
      <c r="BQ18" s="81" t="n">
        <v>0.34</v>
      </c>
      <c r="BR18" s="81"/>
      <c r="BS18" s="78" t="s">
        <v>12</v>
      </c>
      <c r="BT18" s="81" t="n">
        <v>0.5</v>
      </c>
      <c r="BU18" s="54" t="s">
        <v>12</v>
      </c>
      <c r="BV18" s="81" t="n">
        <v>0.29</v>
      </c>
      <c r="BW18" s="54" t="s">
        <v>12</v>
      </c>
      <c r="BX18" s="82" t="n">
        <v>0.3</v>
      </c>
      <c r="BY18" s="54" t="s">
        <v>12</v>
      </c>
      <c r="BZ18" s="81"/>
      <c r="CA18" s="54" t="s">
        <v>12</v>
      </c>
      <c r="CB18" s="82" t="n">
        <v>0.38</v>
      </c>
      <c r="CC18" s="81"/>
      <c r="CD18" s="73" t="s">
        <v>22</v>
      </c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1.25" hidden="false" customHeight="true" outlineLevel="0" collapsed="false">
      <c r="A19" s="83"/>
      <c r="B19" s="84" t="s">
        <v>24</v>
      </c>
      <c r="C19" s="84"/>
      <c r="D19" s="84"/>
      <c r="E19" s="84"/>
      <c r="F19" s="85" t="n">
        <v>3740</v>
      </c>
      <c r="G19" s="84"/>
      <c r="H19" s="85" t="n">
        <v>4030</v>
      </c>
      <c r="I19" s="84"/>
      <c r="J19" s="85" t="n">
        <v>4452</v>
      </c>
      <c r="K19" s="84"/>
      <c r="L19" s="85" t="n">
        <v>4549</v>
      </c>
      <c r="M19" s="84"/>
      <c r="N19" s="85" t="n">
        <v>4577</v>
      </c>
      <c r="O19" s="86"/>
      <c r="P19" s="84"/>
      <c r="Q19" s="85" t="n">
        <v>5182</v>
      </c>
      <c r="R19" s="84"/>
      <c r="S19" s="85" t="n">
        <v>4308</v>
      </c>
      <c r="T19" s="84"/>
      <c r="U19" s="85" t="n">
        <v>4141</v>
      </c>
      <c r="V19" s="84"/>
      <c r="W19" s="85" t="n">
        <v>4680</v>
      </c>
      <c r="X19" s="84"/>
      <c r="Y19" s="85" t="n">
        <v>4577</v>
      </c>
      <c r="Z19" s="85"/>
      <c r="AA19" s="84"/>
      <c r="AB19" s="85" t="n">
        <v>4809</v>
      </c>
      <c r="AC19" s="84"/>
      <c r="AD19" s="85" t="n">
        <v>4085</v>
      </c>
      <c r="AE19" s="84"/>
      <c r="AF19" s="85" t="n">
        <v>4063</v>
      </c>
      <c r="AG19" s="84"/>
      <c r="AH19" s="85" t="n">
        <v>4507</v>
      </c>
      <c r="AI19" s="84"/>
      <c r="AJ19" s="85" t="n">
        <v>4364</v>
      </c>
      <c r="AK19" s="85"/>
      <c r="AL19" s="84"/>
      <c r="AM19" s="85" t="n">
        <v>4476</v>
      </c>
      <c r="AN19" s="84"/>
      <c r="AO19" s="85" t="n">
        <v>3879</v>
      </c>
      <c r="AP19" s="84"/>
      <c r="AQ19" s="85" t="n">
        <v>3792</v>
      </c>
      <c r="AR19" s="84"/>
      <c r="AS19" s="85" t="n">
        <v>4252</v>
      </c>
      <c r="AT19" s="84"/>
      <c r="AU19" s="85" t="n">
        <v>4098</v>
      </c>
      <c r="AV19" s="85"/>
      <c r="AW19" s="84"/>
      <c r="AX19" s="85" t="n">
        <v>4463.6</v>
      </c>
      <c r="AY19" s="84"/>
      <c r="AZ19" s="85" t="n">
        <v>3553</v>
      </c>
      <c r="BA19" s="84"/>
      <c r="BB19" s="85" t="n">
        <f aca="false">3524.5</f>
        <v>3524.5</v>
      </c>
      <c r="BC19" s="84"/>
      <c r="BD19" s="85" t="n">
        <v>3738</v>
      </c>
      <c r="BE19" s="84"/>
      <c r="BF19" s="85" t="n">
        <v>3820</v>
      </c>
      <c r="BG19" s="85"/>
      <c r="BH19" s="87"/>
      <c r="BI19" s="85" t="n">
        <v>4147</v>
      </c>
      <c r="BJ19" s="84"/>
      <c r="BK19" s="85" t="n">
        <v>3237</v>
      </c>
      <c r="BL19" s="84"/>
      <c r="BM19" s="85" t="n">
        <v>3009</v>
      </c>
      <c r="BN19" s="84"/>
      <c r="BO19" s="85" t="n">
        <v>3728</v>
      </c>
      <c r="BP19" s="84"/>
      <c r="BQ19" s="85" t="n">
        <v>3529</v>
      </c>
      <c r="BR19" s="85"/>
      <c r="BS19" s="87"/>
      <c r="BT19" s="85" t="n">
        <v>3750</v>
      </c>
      <c r="BU19" s="84"/>
      <c r="BV19" s="85" t="n">
        <v>2908</v>
      </c>
      <c r="BW19" s="84"/>
      <c r="BX19" s="88" t="n">
        <v>2770</v>
      </c>
      <c r="BY19" s="84"/>
      <c r="BZ19" s="85"/>
      <c r="CA19" s="84"/>
      <c r="CB19" s="88" t="n">
        <v>3139</v>
      </c>
      <c r="CC19" s="85"/>
      <c r="CD19" s="73" t="s">
        <v>22</v>
      </c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3" hidden="false" customHeight="true" outlineLevel="0" collapsed="false">
      <c r="A20" s="89"/>
      <c r="B20" s="40"/>
      <c r="C20" s="40"/>
      <c r="D20" s="36"/>
      <c r="E20" s="90"/>
      <c r="F20" s="56"/>
      <c r="G20" s="56"/>
      <c r="H20" s="56"/>
      <c r="I20" s="56"/>
      <c r="J20" s="56"/>
      <c r="K20" s="56"/>
      <c r="L20" s="56"/>
      <c r="M20" s="56"/>
      <c r="N20" s="56"/>
      <c r="O20" s="44"/>
      <c r="P20" s="40"/>
      <c r="Q20" s="56"/>
      <c r="R20" s="40"/>
      <c r="S20" s="56"/>
      <c r="T20" s="40"/>
      <c r="U20" s="56"/>
      <c r="V20" s="40"/>
      <c r="W20" s="56"/>
      <c r="X20" s="40"/>
      <c r="Y20" s="56"/>
      <c r="Z20" s="56"/>
      <c r="AA20" s="40"/>
      <c r="AB20" s="56"/>
      <c r="AC20" s="40"/>
      <c r="AD20" s="56"/>
      <c r="AE20" s="40"/>
      <c r="AF20" s="56"/>
      <c r="AG20" s="40"/>
      <c r="AH20" s="56"/>
      <c r="AI20" s="40"/>
      <c r="AJ20" s="90"/>
      <c r="AK20" s="90"/>
      <c r="AL20" s="91"/>
      <c r="AM20" s="81"/>
      <c r="AN20" s="91"/>
      <c r="AO20" s="90"/>
      <c r="AP20" s="91"/>
      <c r="AQ20" s="90"/>
      <c r="AR20" s="91"/>
      <c r="AS20" s="90"/>
      <c r="AT20" s="91"/>
      <c r="AU20" s="90"/>
      <c r="AV20" s="56"/>
      <c r="AW20" s="40"/>
      <c r="AX20" s="81"/>
      <c r="AY20" s="40"/>
      <c r="AZ20" s="56"/>
      <c r="BA20" s="40"/>
      <c r="BB20" s="56"/>
      <c r="BC20" s="40"/>
      <c r="BD20" s="56"/>
      <c r="BE20" s="40"/>
      <c r="BF20" s="56"/>
      <c r="BG20" s="56"/>
      <c r="BH20" s="92"/>
      <c r="BI20" s="81"/>
      <c r="BJ20" s="40"/>
      <c r="BK20" s="56"/>
      <c r="BL20" s="40"/>
      <c r="BM20" s="56"/>
      <c r="BN20" s="40"/>
      <c r="BO20" s="56"/>
      <c r="BP20" s="40"/>
      <c r="BQ20" s="56"/>
      <c r="BR20" s="56"/>
      <c r="BS20" s="92"/>
      <c r="BT20" s="81"/>
      <c r="BU20" s="40"/>
      <c r="BV20" s="56"/>
      <c r="BW20" s="40"/>
      <c r="BX20" s="56"/>
      <c r="BY20" s="40"/>
      <c r="BZ20" s="56"/>
      <c r="CA20" s="40"/>
      <c r="CB20" s="56"/>
      <c r="CC20" s="56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</row>
    <row r="21" customFormat="false" ht="11.25" hidden="false" customHeight="true" outlineLevel="0" collapsed="false">
      <c r="A21" s="1" t="s">
        <v>25</v>
      </c>
      <c r="E21" s="69"/>
      <c r="F21" s="42"/>
      <c r="O21" s="93"/>
      <c r="P21" s="40"/>
      <c r="AA21" s="40"/>
      <c r="AJ21" s="69"/>
      <c r="AK21" s="69"/>
      <c r="AL21" s="91"/>
      <c r="AM21" s="90"/>
      <c r="AN21" s="69"/>
      <c r="AO21" s="69"/>
      <c r="AP21" s="69"/>
      <c r="AQ21" s="69"/>
      <c r="AR21" s="69"/>
      <c r="AS21" s="69"/>
      <c r="AT21" s="69"/>
      <c r="AU21" s="69"/>
      <c r="AW21" s="40"/>
      <c r="AX21" s="90"/>
      <c r="BH21" s="92"/>
      <c r="BI21" s="90"/>
      <c r="BS21" s="92"/>
      <c r="BT21" s="90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1.25" hidden="false" customHeight="true" outlineLevel="0" collapsed="false">
      <c r="B22" s="2" t="s">
        <v>21</v>
      </c>
      <c r="E22" s="41" t="s">
        <v>12</v>
      </c>
      <c r="F22" s="42" t="n">
        <v>211</v>
      </c>
      <c r="G22" s="94" t="s">
        <v>12</v>
      </c>
      <c r="H22" s="42" t="n">
        <v>208</v>
      </c>
      <c r="I22" s="94" t="s">
        <v>12</v>
      </c>
      <c r="J22" s="42" t="n">
        <v>202</v>
      </c>
      <c r="K22" s="94" t="s">
        <v>12</v>
      </c>
      <c r="L22" s="42" t="n">
        <v>182</v>
      </c>
      <c r="M22" s="94" t="s">
        <v>12</v>
      </c>
      <c r="N22" s="42" t="n">
        <v>180</v>
      </c>
      <c r="O22" s="44"/>
      <c r="P22" s="54" t="s">
        <v>12</v>
      </c>
      <c r="Q22" s="42" t="n">
        <v>48</v>
      </c>
      <c r="R22" s="41" t="s">
        <v>12</v>
      </c>
      <c r="S22" s="42" t="n">
        <v>46</v>
      </c>
      <c r="T22" s="41" t="s">
        <v>12</v>
      </c>
      <c r="U22" s="42" t="n">
        <v>48</v>
      </c>
      <c r="V22" s="41" t="s">
        <v>12</v>
      </c>
      <c r="W22" s="42" t="n">
        <v>38</v>
      </c>
      <c r="X22" s="41" t="s">
        <v>12</v>
      </c>
      <c r="Y22" s="77" t="n">
        <f aca="false">SUM(Q22:X22)</f>
        <v>180</v>
      </c>
      <c r="Z22" s="42"/>
      <c r="AA22" s="54" t="s">
        <v>12</v>
      </c>
      <c r="AB22" s="42" t="n">
        <v>38</v>
      </c>
      <c r="AC22" s="41" t="s">
        <v>12</v>
      </c>
      <c r="AD22" s="42" t="n">
        <v>37</v>
      </c>
      <c r="AE22" s="41" t="s">
        <v>12</v>
      </c>
      <c r="AF22" s="42" t="n">
        <v>37</v>
      </c>
      <c r="AG22" s="41" t="s">
        <v>12</v>
      </c>
      <c r="AH22" s="42" t="n">
        <v>36</v>
      </c>
      <c r="AI22" s="41" t="s">
        <v>12</v>
      </c>
      <c r="AJ22" s="77" t="n">
        <f aca="false">SUM(AB22:AI22)</f>
        <v>148</v>
      </c>
      <c r="AK22" s="75"/>
      <c r="AL22" s="54" t="s">
        <v>12</v>
      </c>
      <c r="AM22" s="75" t="n">
        <v>35</v>
      </c>
      <c r="AN22" s="41" t="s">
        <v>12</v>
      </c>
      <c r="AO22" s="75" t="n">
        <v>37</v>
      </c>
      <c r="AP22" s="41" t="s">
        <v>12</v>
      </c>
      <c r="AQ22" s="75" t="n">
        <v>37</v>
      </c>
      <c r="AR22" s="41" t="s">
        <v>12</v>
      </c>
      <c r="AS22" s="75" t="n">
        <v>36</v>
      </c>
      <c r="AT22" s="41" t="s">
        <v>12</v>
      </c>
      <c r="AU22" s="77" t="n">
        <f aca="false">SUM(AM22:AT22)</f>
        <v>145</v>
      </c>
      <c r="AV22" s="42"/>
      <c r="AW22" s="54" t="s">
        <v>12</v>
      </c>
      <c r="AX22" s="42" t="n">
        <v>35</v>
      </c>
      <c r="AY22" s="41" t="s">
        <v>12</v>
      </c>
      <c r="AZ22" s="42" t="n">
        <v>35</v>
      </c>
      <c r="BA22" s="41" t="s">
        <v>12</v>
      </c>
      <c r="BB22" s="42" t="n">
        <v>36</v>
      </c>
      <c r="BC22" s="41" t="s">
        <v>12</v>
      </c>
      <c r="BD22" s="42" t="n">
        <v>36</v>
      </c>
      <c r="BE22" s="41" t="s">
        <v>12</v>
      </c>
      <c r="BF22" s="77" t="n">
        <f aca="false">SUM(AX22:BE22)</f>
        <v>142</v>
      </c>
      <c r="BG22" s="42"/>
      <c r="BH22" s="78" t="s">
        <v>12</v>
      </c>
      <c r="BI22" s="42" t="n">
        <v>36</v>
      </c>
      <c r="BJ22" s="41" t="s">
        <v>12</v>
      </c>
      <c r="BK22" s="42" t="n">
        <v>36</v>
      </c>
      <c r="BL22" s="41" t="s">
        <v>12</v>
      </c>
      <c r="BM22" s="42" t="n">
        <v>39</v>
      </c>
      <c r="BN22" s="41" t="s">
        <v>12</v>
      </c>
      <c r="BO22" s="42" t="n">
        <v>40</v>
      </c>
      <c r="BP22" s="41" t="s">
        <v>12</v>
      </c>
      <c r="BQ22" s="77" t="n">
        <f aca="false">SUM(BI22:BP22)</f>
        <v>151</v>
      </c>
      <c r="BR22" s="42"/>
      <c r="BS22" s="78" t="s">
        <v>12</v>
      </c>
      <c r="BT22" s="42" t="n">
        <v>41</v>
      </c>
      <c r="BU22" s="41" t="s">
        <v>12</v>
      </c>
      <c r="BV22" s="42" t="n">
        <v>45</v>
      </c>
      <c r="BW22" s="41" t="s">
        <v>12</v>
      </c>
      <c r="BX22" s="79" t="n">
        <v>41</v>
      </c>
      <c r="BY22" s="41" t="s">
        <v>12</v>
      </c>
      <c r="BZ22" s="42"/>
      <c r="CA22" s="41" t="s">
        <v>12</v>
      </c>
      <c r="CB22" s="77" t="n">
        <f aca="false">SUM(BT22:CA22)</f>
        <v>127</v>
      </c>
      <c r="CC22" s="42"/>
      <c r="CD22" s="38" t="s">
        <v>22</v>
      </c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1.25" hidden="false" customHeight="true" outlineLevel="0" collapsed="false">
      <c r="A23" s="89"/>
      <c r="B23" s="95" t="s">
        <v>23</v>
      </c>
      <c r="C23" s="95"/>
      <c r="D23" s="95"/>
      <c r="E23" s="54" t="s">
        <v>12</v>
      </c>
      <c r="F23" s="95" t="n">
        <v>0.59</v>
      </c>
      <c r="G23" s="96" t="s">
        <v>12</v>
      </c>
      <c r="H23" s="95" t="n">
        <v>0.5</v>
      </c>
      <c r="I23" s="96" t="s">
        <v>12</v>
      </c>
      <c r="J23" s="95" t="n">
        <v>0.47</v>
      </c>
      <c r="K23" s="96" t="s">
        <v>12</v>
      </c>
      <c r="L23" s="95" t="n">
        <v>0.44</v>
      </c>
      <c r="M23" s="96" t="s">
        <v>12</v>
      </c>
      <c r="N23" s="95" t="n">
        <v>0.36</v>
      </c>
      <c r="O23" s="95"/>
      <c r="P23" s="54" t="s">
        <v>12</v>
      </c>
      <c r="Q23" s="95" t="n">
        <v>0.38</v>
      </c>
      <c r="R23" s="54" t="s">
        <v>12</v>
      </c>
      <c r="S23" s="95" t="n">
        <v>0.4</v>
      </c>
      <c r="T23" s="54" t="s">
        <v>12</v>
      </c>
      <c r="U23" s="95" t="n">
        <v>0.39</v>
      </c>
      <c r="V23" s="54" t="s">
        <v>12</v>
      </c>
      <c r="W23" s="95" t="n">
        <v>0.3</v>
      </c>
      <c r="X23" s="54" t="s">
        <v>12</v>
      </c>
      <c r="Y23" s="95" t="n">
        <v>0.36</v>
      </c>
      <c r="Z23" s="95"/>
      <c r="AA23" s="54" t="s">
        <v>12</v>
      </c>
      <c r="AB23" s="95" t="n">
        <v>0.31</v>
      </c>
      <c r="AC23" s="54" t="s">
        <v>12</v>
      </c>
      <c r="AD23" s="95" t="n">
        <v>0.27</v>
      </c>
      <c r="AE23" s="54" t="s">
        <v>12</v>
      </c>
      <c r="AF23" s="95" t="n">
        <v>0.28</v>
      </c>
      <c r="AG23" s="54" t="s">
        <v>12</v>
      </c>
      <c r="AH23" s="95" t="n">
        <v>0.26</v>
      </c>
      <c r="AI23" s="54" t="s">
        <v>12</v>
      </c>
      <c r="AJ23" s="97" t="n">
        <v>0.28</v>
      </c>
      <c r="AK23" s="97"/>
      <c r="AL23" s="54" t="s">
        <v>12</v>
      </c>
      <c r="AM23" s="97" t="n">
        <v>0.23</v>
      </c>
      <c r="AN23" s="54" t="s">
        <v>12</v>
      </c>
      <c r="AO23" s="81" t="n">
        <v>0.24</v>
      </c>
      <c r="AP23" s="54" t="s">
        <v>12</v>
      </c>
      <c r="AQ23" s="81" t="n">
        <v>0.25</v>
      </c>
      <c r="AR23" s="54" t="s">
        <v>12</v>
      </c>
      <c r="AS23" s="81" t="n">
        <v>0.27</v>
      </c>
      <c r="AT23" s="54" t="s">
        <v>12</v>
      </c>
      <c r="AU23" s="97" t="n">
        <v>0.25</v>
      </c>
      <c r="AV23" s="95"/>
      <c r="AW23" s="54" t="s">
        <v>12</v>
      </c>
      <c r="AX23" s="98" t="n">
        <v>0.28</v>
      </c>
      <c r="AY23" s="54" t="s">
        <v>12</v>
      </c>
      <c r="AZ23" s="95" t="n">
        <v>0.27</v>
      </c>
      <c r="BA23" s="54" t="s">
        <v>12</v>
      </c>
      <c r="BB23" s="95" t="n">
        <v>0.25</v>
      </c>
      <c r="BC23" s="54" t="s">
        <v>12</v>
      </c>
      <c r="BD23" s="95" t="n">
        <v>0.27</v>
      </c>
      <c r="BE23" s="54" t="s">
        <v>12</v>
      </c>
      <c r="BF23" s="98" t="n">
        <v>0.27</v>
      </c>
      <c r="BG23" s="95"/>
      <c r="BH23" s="78" t="s">
        <v>12</v>
      </c>
      <c r="BI23" s="98" t="n">
        <v>0.24</v>
      </c>
      <c r="BJ23" s="54" t="s">
        <v>12</v>
      </c>
      <c r="BK23" s="95" t="n">
        <v>0.25</v>
      </c>
      <c r="BL23" s="54" t="s">
        <v>12</v>
      </c>
      <c r="BM23" s="95" t="n">
        <v>0.24</v>
      </c>
      <c r="BN23" s="54" t="s">
        <v>12</v>
      </c>
      <c r="BO23" s="95" t="n">
        <v>0.25</v>
      </c>
      <c r="BP23" s="54" t="s">
        <v>12</v>
      </c>
      <c r="BQ23" s="98" t="n">
        <v>0.25</v>
      </c>
      <c r="BR23" s="95"/>
      <c r="BS23" s="78" t="s">
        <v>12</v>
      </c>
      <c r="BT23" s="98" t="n">
        <f aca="false">0.24+0.02</f>
        <v>0.26</v>
      </c>
      <c r="BU23" s="54" t="s">
        <v>12</v>
      </c>
      <c r="BV23" s="95" t="n">
        <v>0.25</v>
      </c>
      <c r="BW23" s="54" t="s">
        <v>12</v>
      </c>
      <c r="BX23" s="82" t="n">
        <v>0.25</v>
      </c>
      <c r="BY23" s="54" t="s">
        <v>12</v>
      </c>
      <c r="BZ23" s="95"/>
      <c r="CA23" s="54" t="s">
        <v>12</v>
      </c>
      <c r="CB23" s="99" t="n">
        <v>0.25</v>
      </c>
      <c r="CC23" s="95"/>
      <c r="CD23" s="100" t="s">
        <v>26</v>
      </c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</row>
    <row r="24" customFormat="false" ht="11.25" hidden="false" customHeight="true" outlineLevel="0" collapsed="false">
      <c r="A24" s="101"/>
      <c r="B24" s="84" t="s">
        <v>24</v>
      </c>
      <c r="C24" s="84"/>
      <c r="D24" s="59"/>
      <c r="E24" s="84"/>
      <c r="F24" s="64" t="n">
        <v>900</v>
      </c>
      <c r="G24" s="59"/>
      <c r="H24" s="62" t="n">
        <v>1069</v>
      </c>
      <c r="I24" s="59"/>
      <c r="J24" s="64" t="n">
        <v>1094</v>
      </c>
      <c r="K24" s="59"/>
      <c r="L24" s="64" t="n">
        <v>1088</v>
      </c>
      <c r="M24" s="59"/>
      <c r="N24" s="64" t="n">
        <v>1341</v>
      </c>
      <c r="O24" s="63"/>
      <c r="P24" s="59"/>
      <c r="Q24" s="64" t="n">
        <v>1345</v>
      </c>
      <c r="R24" s="59"/>
      <c r="S24" s="64" t="n">
        <v>1250</v>
      </c>
      <c r="T24" s="59"/>
      <c r="U24" s="64" t="n">
        <v>1309</v>
      </c>
      <c r="V24" s="59"/>
      <c r="W24" s="64" t="n">
        <v>1461</v>
      </c>
      <c r="X24" s="59"/>
      <c r="Y24" s="64" t="n">
        <v>1341</v>
      </c>
      <c r="Z24" s="64"/>
      <c r="AA24" s="59"/>
      <c r="AB24" s="64" t="n">
        <v>1251</v>
      </c>
      <c r="AC24" s="59"/>
      <c r="AD24" s="64" t="n">
        <v>1476</v>
      </c>
      <c r="AE24" s="59"/>
      <c r="AF24" s="64" t="n">
        <v>1453</v>
      </c>
      <c r="AG24" s="59"/>
      <c r="AH24" s="64" t="n">
        <v>1482</v>
      </c>
      <c r="AI24" s="59"/>
      <c r="AJ24" s="85" t="n">
        <v>1416</v>
      </c>
      <c r="AK24" s="85"/>
      <c r="AL24" s="84"/>
      <c r="AM24" s="85" t="n">
        <v>1668</v>
      </c>
      <c r="AN24" s="84"/>
      <c r="AO24" s="85" t="n">
        <v>1707</v>
      </c>
      <c r="AP24" s="84"/>
      <c r="AQ24" s="85" t="n">
        <v>1564</v>
      </c>
      <c r="AR24" s="84"/>
      <c r="AS24" s="85" t="n">
        <v>1492</v>
      </c>
      <c r="AT24" s="84"/>
      <c r="AU24" s="85" t="n">
        <v>1608</v>
      </c>
      <c r="AV24" s="64"/>
      <c r="AW24" s="59"/>
      <c r="AX24" s="64" t="n">
        <v>1393</v>
      </c>
      <c r="AY24" s="59"/>
      <c r="AZ24" s="64" t="n">
        <v>1419</v>
      </c>
      <c r="BA24" s="59"/>
      <c r="BB24" s="64" t="n">
        <f aca="false">1571+4</f>
        <v>1575</v>
      </c>
      <c r="BC24" s="59"/>
      <c r="BD24" s="64" t="n">
        <v>1460</v>
      </c>
      <c r="BE24" s="59"/>
      <c r="BF24" s="85" t="n">
        <v>1462</v>
      </c>
      <c r="BG24" s="64"/>
      <c r="BH24" s="102"/>
      <c r="BI24" s="64" t="n">
        <f aca="false">1638-72</f>
        <v>1566</v>
      </c>
      <c r="BJ24" s="59"/>
      <c r="BK24" s="64" t="n">
        <v>1606</v>
      </c>
      <c r="BL24" s="59"/>
      <c r="BM24" s="64" t="n">
        <v>1746</v>
      </c>
      <c r="BN24" s="59"/>
      <c r="BO24" s="64" t="n">
        <v>1715</v>
      </c>
      <c r="BP24" s="59"/>
      <c r="BQ24" s="85" t="n">
        <v>1657</v>
      </c>
      <c r="BR24" s="64"/>
      <c r="BS24" s="102"/>
      <c r="BT24" s="64" t="n">
        <f aca="false">1725+19</f>
        <v>1744</v>
      </c>
      <c r="BU24" s="59"/>
      <c r="BV24" s="64" t="n">
        <v>1973</v>
      </c>
      <c r="BW24" s="59"/>
      <c r="BX24" s="88" t="n">
        <v>1823</v>
      </c>
      <c r="BY24" s="59"/>
      <c r="BZ24" s="64"/>
      <c r="CA24" s="59"/>
      <c r="CB24" s="88" t="n">
        <v>1847</v>
      </c>
      <c r="CC24" s="64"/>
      <c r="CD24" s="38" t="s">
        <v>26</v>
      </c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3" hidden="false" customHeight="true" outlineLevel="0" collapsed="false">
      <c r="B25" s="103"/>
      <c r="C25" s="103"/>
      <c r="D25" s="103"/>
      <c r="E25" s="41"/>
      <c r="F25" s="103"/>
      <c r="G25" s="94"/>
      <c r="H25" s="103"/>
      <c r="I25" s="94"/>
      <c r="J25" s="103"/>
      <c r="K25" s="94"/>
      <c r="L25" s="103"/>
      <c r="M25" s="94"/>
      <c r="N25" s="103"/>
      <c r="O25" s="44"/>
      <c r="P25" s="40"/>
      <c r="Q25" s="103"/>
      <c r="R25" s="41"/>
      <c r="S25" s="103"/>
      <c r="T25" s="41"/>
      <c r="U25" s="103"/>
      <c r="V25" s="41"/>
      <c r="W25" s="103"/>
      <c r="X25" s="41"/>
      <c r="Y25" s="103"/>
      <c r="Z25" s="56"/>
      <c r="AA25" s="40"/>
      <c r="AB25" s="103"/>
      <c r="AC25" s="41"/>
      <c r="AD25" s="103"/>
      <c r="AE25" s="41"/>
      <c r="AF25" s="103"/>
      <c r="AG25" s="41"/>
      <c r="AH25" s="103"/>
      <c r="AI25" s="41"/>
      <c r="AJ25" s="104"/>
      <c r="AK25" s="104"/>
      <c r="AL25" s="91"/>
      <c r="AM25" s="104"/>
      <c r="AN25" s="41"/>
      <c r="AO25" s="105"/>
      <c r="AP25" s="41"/>
      <c r="AQ25" s="105"/>
      <c r="AR25" s="41"/>
      <c r="AS25" s="105"/>
      <c r="AT25" s="41"/>
      <c r="AU25" s="104"/>
      <c r="AV25" s="56"/>
      <c r="AW25" s="40"/>
      <c r="AX25" s="106"/>
      <c r="AY25" s="41"/>
      <c r="AZ25" s="103"/>
      <c r="BA25" s="41"/>
      <c r="BB25" s="103"/>
      <c r="BC25" s="41"/>
      <c r="BD25" s="103"/>
      <c r="BE25" s="41"/>
      <c r="BF25" s="106"/>
      <c r="BG25" s="56"/>
      <c r="BH25" s="92"/>
      <c r="BI25" s="106"/>
      <c r="BJ25" s="41"/>
      <c r="BK25" s="103"/>
      <c r="BL25" s="41"/>
      <c r="BM25" s="103"/>
      <c r="BN25" s="41"/>
      <c r="BO25" s="103"/>
      <c r="BP25" s="41"/>
      <c r="BQ25" s="106"/>
      <c r="BR25" s="56"/>
      <c r="BS25" s="92"/>
      <c r="BT25" s="106"/>
      <c r="BU25" s="41"/>
      <c r="BV25" s="103"/>
      <c r="BW25" s="41"/>
      <c r="BX25" s="103"/>
      <c r="BY25" s="41"/>
      <c r="BZ25" s="103"/>
      <c r="CA25" s="41"/>
      <c r="CB25" s="106"/>
      <c r="CC25" s="56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1.25" hidden="false" customHeight="true" outlineLevel="0" collapsed="false">
      <c r="A26" s="107" t="s">
        <v>27</v>
      </c>
      <c r="E26" s="69"/>
      <c r="F26" s="42"/>
      <c r="H26" s="42"/>
      <c r="J26" s="42"/>
      <c r="L26" s="42"/>
      <c r="N26" s="42"/>
      <c r="O26" s="44"/>
      <c r="P26" s="40"/>
      <c r="Q26" s="42"/>
      <c r="S26" s="42"/>
      <c r="U26" s="42"/>
      <c r="W26" s="42"/>
      <c r="Y26" s="42"/>
      <c r="Z26" s="42"/>
      <c r="AA26" s="40"/>
      <c r="AB26" s="42"/>
      <c r="AD26" s="42"/>
      <c r="AF26" s="42"/>
      <c r="AH26" s="42"/>
      <c r="AJ26" s="75"/>
      <c r="AK26" s="75"/>
      <c r="AL26" s="91"/>
      <c r="AM26" s="75"/>
      <c r="AN26" s="69"/>
      <c r="AO26" s="75"/>
      <c r="AP26" s="69"/>
      <c r="AQ26" s="75"/>
      <c r="AR26" s="69"/>
      <c r="AS26" s="75"/>
      <c r="AT26" s="69"/>
      <c r="AU26" s="75"/>
      <c r="AV26" s="42"/>
      <c r="AW26" s="40"/>
      <c r="AX26" s="42"/>
      <c r="AZ26" s="42"/>
      <c r="BB26" s="42"/>
      <c r="BD26" s="42"/>
      <c r="BF26" s="42"/>
      <c r="BG26" s="42"/>
      <c r="BH26" s="92"/>
      <c r="BI26" s="42"/>
      <c r="BK26" s="42"/>
      <c r="BM26" s="42"/>
      <c r="BO26" s="42"/>
      <c r="BQ26" s="42"/>
      <c r="BR26" s="42"/>
      <c r="BS26" s="92"/>
      <c r="BT26" s="42"/>
      <c r="BV26" s="42"/>
      <c r="BX26" s="42"/>
      <c r="BZ26" s="42"/>
      <c r="CB26" s="42"/>
      <c r="CC26" s="42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1.25" hidden="false" customHeight="true" outlineLevel="0" collapsed="false">
      <c r="B27" s="2" t="s">
        <v>21</v>
      </c>
      <c r="E27" s="41" t="s">
        <v>12</v>
      </c>
      <c r="F27" s="42" t="n">
        <v>259</v>
      </c>
      <c r="G27" s="94" t="s">
        <v>12</v>
      </c>
      <c r="H27" s="42" t="n">
        <v>211</v>
      </c>
      <c r="I27" s="94" t="s">
        <v>12</v>
      </c>
      <c r="J27" s="42" t="n">
        <v>176</v>
      </c>
      <c r="K27" s="94" t="s">
        <v>12</v>
      </c>
      <c r="L27" s="42" t="n">
        <v>306</v>
      </c>
      <c r="M27" s="94" t="s">
        <v>12</v>
      </c>
      <c r="N27" s="42" t="n">
        <v>325</v>
      </c>
      <c r="O27" s="44"/>
      <c r="P27" s="54" t="s">
        <v>12</v>
      </c>
      <c r="Q27" s="42" t="n">
        <v>80</v>
      </c>
      <c r="R27" s="41" t="s">
        <v>12</v>
      </c>
      <c r="S27" s="42" t="n">
        <v>82</v>
      </c>
      <c r="T27" s="41" t="s">
        <v>12</v>
      </c>
      <c r="U27" s="42" t="n">
        <v>83</v>
      </c>
      <c r="V27" s="41" t="s">
        <v>12</v>
      </c>
      <c r="W27" s="42" t="n">
        <v>80</v>
      </c>
      <c r="X27" s="41" t="s">
        <v>12</v>
      </c>
      <c r="Y27" s="77" t="n">
        <f aca="false">SUM(Q27:X27)</f>
        <v>325</v>
      </c>
      <c r="Z27" s="42"/>
      <c r="AA27" s="54" t="s">
        <v>12</v>
      </c>
      <c r="AB27" s="42" t="n">
        <v>81</v>
      </c>
      <c r="AC27" s="41" t="s">
        <v>12</v>
      </c>
      <c r="AD27" s="42" t="n">
        <v>80</v>
      </c>
      <c r="AE27" s="41" t="s">
        <v>12</v>
      </c>
      <c r="AF27" s="42" t="n">
        <v>76</v>
      </c>
      <c r="AG27" s="41" t="s">
        <v>12</v>
      </c>
      <c r="AH27" s="42" t="n">
        <v>71</v>
      </c>
      <c r="AI27" s="41" t="s">
        <v>12</v>
      </c>
      <c r="AJ27" s="77" t="n">
        <f aca="false">SUM(AB27:AI27)</f>
        <v>308</v>
      </c>
      <c r="AK27" s="75"/>
      <c r="AL27" s="54" t="s">
        <v>12</v>
      </c>
      <c r="AM27" s="75" t="n">
        <v>76</v>
      </c>
      <c r="AN27" s="41" t="s">
        <v>12</v>
      </c>
      <c r="AO27" s="75" t="n">
        <v>78</v>
      </c>
      <c r="AP27" s="41" t="s">
        <v>12</v>
      </c>
      <c r="AQ27" s="75" t="n">
        <v>76</v>
      </c>
      <c r="AR27" s="41" t="s">
        <v>12</v>
      </c>
      <c r="AS27" s="75" t="n">
        <v>76</v>
      </c>
      <c r="AT27" s="41" t="s">
        <v>12</v>
      </c>
      <c r="AU27" s="77" t="n">
        <f aca="false">SUM(AM27:AT27)</f>
        <v>306</v>
      </c>
      <c r="AV27" s="42"/>
      <c r="AW27" s="54" t="s">
        <v>12</v>
      </c>
      <c r="AX27" s="42" t="n">
        <v>75</v>
      </c>
      <c r="AY27" s="41" t="s">
        <v>12</v>
      </c>
      <c r="AZ27" s="42" t="n">
        <v>76</v>
      </c>
      <c r="BA27" s="41" t="s">
        <v>12</v>
      </c>
      <c r="BB27" s="42" t="n">
        <v>78</v>
      </c>
      <c r="BC27" s="41" t="s">
        <v>12</v>
      </c>
      <c r="BD27" s="42" t="n">
        <v>76</v>
      </c>
      <c r="BE27" s="41" t="s">
        <v>12</v>
      </c>
      <c r="BF27" s="77" t="n">
        <f aca="false">SUM(AX27:BE27)</f>
        <v>305</v>
      </c>
      <c r="BG27" s="42"/>
      <c r="BH27" s="78" t="s">
        <v>12</v>
      </c>
      <c r="BI27" s="42" t="n">
        <v>76</v>
      </c>
      <c r="BJ27" s="41" t="s">
        <v>12</v>
      </c>
      <c r="BK27" s="42" t="n">
        <v>77</v>
      </c>
      <c r="BL27" s="41" t="s">
        <v>12</v>
      </c>
      <c r="BM27" s="42" t="n">
        <v>78</v>
      </c>
      <c r="BN27" s="41" t="s">
        <v>12</v>
      </c>
      <c r="BO27" s="42" t="n">
        <v>77</v>
      </c>
      <c r="BP27" s="41" t="s">
        <v>12</v>
      </c>
      <c r="BQ27" s="77" t="n">
        <f aca="false">SUM(BI27:BP27)</f>
        <v>308</v>
      </c>
      <c r="BR27" s="42"/>
      <c r="BS27" s="78" t="s">
        <v>12</v>
      </c>
      <c r="BT27" s="42" t="n">
        <v>80</v>
      </c>
      <c r="BU27" s="41" t="s">
        <v>12</v>
      </c>
      <c r="BV27" s="42" t="n">
        <v>87</v>
      </c>
      <c r="BW27" s="41" t="s">
        <v>12</v>
      </c>
      <c r="BX27" s="79" t="n">
        <v>90</v>
      </c>
      <c r="BY27" s="41" t="s">
        <v>12</v>
      </c>
      <c r="BZ27" s="42"/>
      <c r="CA27" s="41" t="s">
        <v>12</v>
      </c>
      <c r="CB27" s="77" t="n">
        <f aca="false">SUM(BT27:CA27)</f>
        <v>257</v>
      </c>
      <c r="CC27" s="42"/>
      <c r="CD27" s="38" t="s">
        <v>26</v>
      </c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1.25" hidden="false" customHeight="true" outlineLevel="0" collapsed="false">
      <c r="A28" s="80"/>
      <c r="B28" s="95" t="s">
        <v>23</v>
      </c>
      <c r="C28" s="95"/>
      <c r="D28" s="95"/>
      <c r="E28" s="54" t="s">
        <v>12</v>
      </c>
      <c r="F28" s="95" t="n">
        <v>0.42</v>
      </c>
      <c r="G28" s="96" t="s">
        <v>12</v>
      </c>
      <c r="H28" s="95" t="n">
        <v>0.43</v>
      </c>
      <c r="I28" s="96" t="s">
        <v>12</v>
      </c>
      <c r="J28" s="95" t="n">
        <v>0.51</v>
      </c>
      <c r="K28" s="96" t="s">
        <v>12</v>
      </c>
      <c r="L28" s="95" t="n">
        <v>0.6</v>
      </c>
      <c r="M28" s="96" t="s">
        <v>12</v>
      </c>
      <c r="N28" s="95" t="n">
        <v>0.69</v>
      </c>
      <c r="O28" s="95"/>
      <c r="P28" s="54" t="s">
        <v>12</v>
      </c>
      <c r="Q28" s="95" t="n">
        <v>0.79</v>
      </c>
      <c r="R28" s="54" t="s">
        <v>12</v>
      </c>
      <c r="S28" s="95" t="n">
        <v>0.64</v>
      </c>
      <c r="T28" s="54" t="s">
        <v>12</v>
      </c>
      <c r="U28" s="95" t="n">
        <v>0.6</v>
      </c>
      <c r="V28" s="54" t="s">
        <v>12</v>
      </c>
      <c r="W28" s="95" t="n">
        <v>0.74</v>
      </c>
      <c r="X28" s="54" t="s">
        <v>12</v>
      </c>
      <c r="Y28" s="95" t="n">
        <v>0.69</v>
      </c>
      <c r="Z28" s="95"/>
      <c r="AA28" s="54" t="s">
        <v>12</v>
      </c>
      <c r="AB28" s="95" t="n">
        <v>0.74</v>
      </c>
      <c r="AC28" s="54" t="s">
        <v>12</v>
      </c>
      <c r="AD28" s="95" t="n">
        <v>0.59</v>
      </c>
      <c r="AE28" s="54" t="s">
        <v>12</v>
      </c>
      <c r="AF28" s="95" t="n">
        <v>0.57</v>
      </c>
      <c r="AG28" s="54" t="s">
        <v>12</v>
      </c>
      <c r="AH28" s="95" t="n">
        <v>0.64</v>
      </c>
      <c r="AI28" s="54" t="s">
        <v>12</v>
      </c>
      <c r="AJ28" s="97" t="n">
        <v>0.63</v>
      </c>
      <c r="AK28" s="97"/>
      <c r="AL28" s="54" t="s">
        <v>12</v>
      </c>
      <c r="AM28" s="97" t="n">
        <v>0.71</v>
      </c>
      <c r="AN28" s="54" t="s">
        <v>12</v>
      </c>
      <c r="AO28" s="81" t="n">
        <v>0.65</v>
      </c>
      <c r="AP28" s="54" t="s">
        <v>12</v>
      </c>
      <c r="AQ28" s="81" t="n">
        <v>0.56</v>
      </c>
      <c r="AR28" s="54" t="s">
        <v>12</v>
      </c>
      <c r="AS28" s="81" t="n">
        <v>0.64</v>
      </c>
      <c r="AT28" s="54" t="s">
        <v>12</v>
      </c>
      <c r="AU28" s="97" t="n">
        <v>0.63</v>
      </c>
      <c r="AV28" s="95"/>
      <c r="AW28" s="54" t="s">
        <v>12</v>
      </c>
      <c r="AX28" s="98" t="n">
        <v>0.68</v>
      </c>
      <c r="AY28" s="54" t="s">
        <v>12</v>
      </c>
      <c r="AZ28" s="95" t="n">
        <v>0.54</v>
      </c>
      <c r="BA28" s="54" t="s">
        <v>12</v>
      </c>
      <c r="BB28" s="95" t="n">
        <f aca="false">0.51-0.04</f>
        <v>0.47</v>
      </c>
      <c r="BC28" s="54" t="s">
        <v>12</v>
      </c>
      <c r="BD28" s="95" t="n">
        <v>0.54</v>
      </c>
      <c r="BE28" s="54" t="s">
        <v>12</v>
      </c>
      <c r="BF28" s="98" t="n">
        <v>0.56</v>
      </c>
      <c r="BG28" s="95"/>
      <c r="BH28" s="78" t="s">
        <v>12</v>
      </c>
      <c r="BI28" s="98" t="n">
        <v>0.54</v>
      </c>
      <c r="BJ28" s="54" t="s">
        <v>12</v>
      </c>
      <c r="BK28" s="95" t="n">
        <v>0.53</v>
      </c>
      <c r="BL28" s="54" t="s">
        <v>12</v>
      </c>
      <c r="BM28" s="95" t="n">
        <v>0.51</v>
      </c>
      <c r="BN28" s="54" t="s">
        <v>12</v>
      </c>
      <c r="BO28" s="95" t="n">
        <v>0.66</v>
      </c>
      <c r="BP28" s="54" t="s">
        <v>12</v>
      </c>
      <c r="BQ28" s="98" t="n">
        <v>0.56</v>
      </c>
      <c r="BR28" s="95"/>
      <c r="BS28" s="78" t="s">
        <v>12</v>
      </c>
      <c r="BT28" s="98" t="n">
        <v>0.72</v>
      </c>
      <c r="BU28" s="54" t="s">
        <v>12</v>
      </c>
      <c r="BV28" s="95" t="n">
        <v>0.61</v>
      </c>
      <c r="BW28" s="54" t="s">
        <v>12</v>
      </c>
      <c r="BX28" s="82" t="n">
        <v>0.507660025721441</v>
      </c>
      <c r="BY28" s="54" t="s">
        <v>12</v>
      </c>
      <c r="BZ28" s="95"/>
      <c r="CA28" s="54" t="s">
        <v>12</v>
      </c>
      <c r="CB28" s="99" t="n">
        <v>0.596446847766806</v>
      </c>
      <c r="CC28" s="95"/>
      <c r="CD28" s="38" t="s">
        <v>26</v>
      </c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1.25" hidden="false" customHeight="true" outlineLevel="0" collapsed="false">
      <c r="A29" s="101"/>
      <c r="B29" s="59" t="s">
        <v>24</v>
      </c>
      <c r="C29" s="59"/>
      <c r="D29" s="59"/>
      <c r="E29" s="84"/>
      <c r="F29" s="64" t="n">
        <v>973</v>
      </c>
      <c r="G29" s="59"/>
      <c r="H29" s="62" t="n">
        <v>936</v>
      </c>
      <c r="I29" s="59"/>
      <c r="J29" s="64" t="n">
        <v>925</v>
      </c>
      <c r="K29" s="59"/>
      <c r="L29" s="64" t="n">
        <v>1386</v>
      </c>
      <c r="M29" s="59"/>
      <c r="N29" s="64" t="n">
        <v>1296</v>
      </c>
      <c r="O29" s="63"/>
      <c r="P29" s="59"/>
      <c r="Q29" s="64" t="n">
        <v>1126</v>
      </c>
      <c r="R29" s="59"/>
      <c r="S29" s="64" t="n">
        <v>1393</v>
      </c>
      <c r="T29" s="59"/>
      <c r="U29" s="64" t="n">
        <v>1494</v>
      </c>
      <c r="V29" s="59"/>
      <c r="W29" s="64" t="n">
        <v>1170</v>
      </c>
      <c r="X29" s="59"/>
      <c r="Y29" s="64" t="n">
        <v>1296</v>
      </c>
      <c r="Z29" s="64"/>
      <c r="AA29" s="59"/>
      <c r="AB29" s="64" t="n">
        <v>1221</v>
      </c>
      <c r="AC29" s="59"/>
      <c r="AD29" s="64" t="n">
        <v>1440</v>
      </c>
      <c r="AE29" s="59"/>
      <c r="AF29" s="64" t="n">
        <v>1486</v>
      </c>
      <c r="AG29" s="59"/>
      <c r="AH29" s="64" t="n">
        <v>1217</v>
      </c>
      <c r="AI29" s="59"/>
      <c r="AJ29" s="85" t="n">
        <v>1341</v>
      </c>
      <c r="AK29" s="85"/>
      <c r="AL29" s="84"/>
      <c r="AM29" s="85" t="n">
        <v>1182</v>
      </c>
      <c r="AN29" s="84"/>
      <c r="AO29" s="85" t="n">
        <v>1328</v>
      </c>
      <c r="AP29" s="84"/>
      <c r="AQ29" s="85" t="n">
        <v>1471</v>
      </c>
      <c r="AR29" s="84"/>
      <c r="AS29" s="85" t="n">
        <v>1310</v>
      </c>
      <c r="AT29" s="84"/>
      <c r="AU29" s="85" t="n">
        <v>1324</v>
      </c>
      <c r="AV29" s="64"/>
      <c r="AW29" s="59"/>
      <c r="AX29" s="64" t="n">
        <v>1225</v>
      </c>
      <c r="AY29" s="59"/>
      <c r="AZ29" s="64" t="n">
        <v>1546</v>
      </c>
      <c r="BA29" s="59"/>
      <c r="BB29" s="64" t="n">
        <f aca="false">1670-11</f>
        <v>1659</v>
      </c>
      <c r="BC29" s="59"/>
      <c r="BD29" s="64" t="n">
        <v>1538</v>
      </c>
      <c r="BE29" s="59"/>
      <c r="BF29" s="64" t="n">
        <v>1495</v>
      </c>
      <c r="BG29" s="64"/>
      <c r="BH29" s="102"/>
      <c r="BI29" s="64" t="n">
        <v>1563</v>
      </c>
      <c r="BJ29" s="59"/>
      <c r="BK29" s="64" t="n">
        <v>1591</v>
      </c>
      <c r="BL29" s="59"/>
      <c r="BM29" s="64" t="n">
        <v>1649</v>
      </c>
      <c r="BN29" s="59"/>
      <c r="BO29" s="64" t="n">
        <v>1270</v>
      </c>
      <c r="BP29" s="59"/>
      <c r="BQ29" s="64" t="n">
        <v>1501</v>
      </c>
      <c r="BR29" s="64"/>
      <c r="BS29" s="102"/>
      <c r="BT29" s="64" t="n">
        <v>1234</v>
      </c>
      <c r="BU29" s="59"/>
      <c r="BV29" s="64" t="n">
        <v>1574</v>
      </c>
      <c r="BW29" s="59"/>
      <c r="BX29" s="88" t="n">
        <v>1927</v>
      </c>
      <c r="BY29" s="59"/>
      <c r="BZ29" s="64"/>
      <c r="CA29" s="59"/>
      <c r="CB29" s="88" t="n">
        <v>1578.33333333333</v>
      </c>
      <c r="CC29" s="64"/>
      <c r="CD29" s="38" t="s">
        <v>26</v>
      </c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3" hidden="false" customHeight="true" outlineLevel="0" collapsed="false">
      <c r="A30" s="80"/>
      <c r="B30" s="95"/>
      <c r="C30" s="95"/>
      <c r="D30" s="95"/>
      <c r="E30" s="54"/>
      <c r="F30" s="95"/>
      <c r="G30" s="96"/>
      <c r="H30" s="95"/>
      <c r="I30" s="96"/>
      <c r="J30" s="95"/>
      <c r="K30" s="96"/>
      <c r="L30" s="95"/>
      <c r="M30" s="96"/>
      <c r="N30" s="95"/>
      <c r="O30" s="108"/>
      <c r="P30" s="96"/>
      <c r="Q30" s="95"/>
      <c r="R30" s="96"/>
      <c r="S30" s="95"/>
      <c r="T30" s="96"/>
      <c r="U30" s="95"/>
      <c r="V30" s="96"/>
      <c r="W30" s="95"/>
      <c r="X30" s="96"/>
      <c r="Y30" s="95"/>
      <c r="Z30" s="95"/>
      <c r="AA30" s="96"/>
      <c r="AB30" s="95"/>
      <c r="AC30" s="96"/>
      <c r="AD30" s="95"/>
      <c r="AE30" s="96"/>
      <c r="AF30" s="95"/>
      <c r="AG30" s="96"/>
      <c r="AH30" s="95"/>
      <c r="AI30" s="96"/>
      <c r="AJ30" s="95"/>
      <c r="AK30" s="95"/>
      <c r="AL30" s="96"/>
      <c r="AM30" s="95"/>
      <c r="AN30" s="96"/>
      <c r="AO30" s="95"/>
      <c r="AP30" s="96"/>
      <c r="AQ30" s="95"/>
      <c r="AR30" s="96"/>
      <c r="AS30" s="95"/>
      <c r="AT30" s="96"/>
      <c r="AU30" s="95"/>
      <c r="AV30" s="95"/>
      <c r="AW30" s="96"/>
      <c r="AX30" s="95"/>
      <c r="AY30" s="96"/>
      <c r="AZ30" s="95"/>
      <c r="BA30" s="96"/>
      <c r="BB30" s="95"/>
      <c r="BC30" s="96"/>
      <c r="BD30" s="95"/>
      <c r="BE30" s="96"/>
      <c r="BF30" s="95"/>
      <c r="BG30" s="95"/>
      <c r="BH30" s="109"/>
      <c r="BI30" s="95"/>
      <c r="BJ30" s="96"/>
      <c r="BK30" s="95"/>
      <c r="BL30" s="96"/>
      <c r="BM30" s="95"/>
      <c r="BN30" s="96"/>
      <c r="BO30" s="95"/>
      <c r="BP30" s="96"/>
      <c r="BQ30" s="95"/>
      <c r="BR30" s="95"/>
      <c r="BS30" s="109"/>
      <c r="BT30" s="95"/>
      <c r="BU30" s="96"/>
      <c r="BV30" s="95"/>
      <c r="BW30" s="96"/>
      <c r="BX30" s="95"/>
      <c r="BY30" s="96"/>
      <c r="BZ30" s="95"/>
      <c r="CA30" s="96"/>
      <c r="CB30" s="95"/>
      <c r="CC30" s="95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</row>
    <row r="31" customFormat="false" ht="11.25" hidden="false" customHeight="true" outlineLevel="0" collapsed="false">
      <c r="A31" s="1" t="s">
        <v>28</v>
      </c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35"/>
      <c r="P31" s="36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6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6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6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7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7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1.25" hidden="false" customHeight="true" outlineLevel="0" collapsed="false">
      <c r="B32" s="2" t="s">
        <v>21</v>
      </c>
      <c r="E32" s="41" t="s">
        <v>12</v>
      </c>
      <c r="F32" s="42" t="n">
        <v>167</v>
      </c>
      <c r="G32" s="94" t="s">
        <v>12</v>
      </c>
      <c r="H32" s="42" t="n">
        <v>205</v>
      </c>
      <c r="I32" s="94" t="s">
        <v>12</v>
      </c>
      <c r="J32" s="42" t="n">
        <v>212</v>
      </c>
      <c r="K32" s="94" t="s">
        <v>12</v>
      </c>
      <c r="L32" s="42" t="n">
        <v>206</v>
      </c>
      <c r="M32" s="94" t="s">
        <v>12</v>
      </c>
      <c r="N32" s="42" t="n">
        <v>209</v>
      </c>
      <c r="O32" s="44"/>
      <c r="P32" s="54" t="s">
        <v>12</v>
      </c>
      <c r="Q32" s="42" t="n">
        <v>53</v>
      </c>
      <c r="R32" s="41" t="s">
        <v>12</v>
      </c>
      <c r="S32" s="42" t="n">
        <v>53</v>
      </c>
      <c r="T32" s="41" t="s">
        <v>12</v>
      </c>
      <c r="U32" s="42" t="n">
        <v>53</v>
      </c>
      <c r="V32" s="41" t="s">
        <v>12</v>
      </c>
      <c r="W32" s="42" t="n">
        <v>50</v>
      </c>
      <c r="X32" s="41" t="s">
        <v>12</v>
      </c>
      <c r="Y32" s="77" t="n">
        <f aca="false">SUM(Q32:X32)</f>
        <v>209</v>
      </c>
      <c r="Z32" s="42"/>
      <c r="AA32" s="54" t="s">
        <v>12</v>
      </c>
      <c r="AB32" s="42" t="n">
        <v>47</v>
      </c>
      <c r="AC32" s="41" t="s">
        <v>12</v>
      </c>
      <c r="AD32" s="42" t="n">
        <v>46</v>
      </c>
      <c r="AE32" s="41" t="s">
        <v>12</v>
      </c>
      <c r="AF32" s="42" t="n">
        <v>40</v>
      </c>
      <c r="AG32" s="41" t="s">
        <v>12</v>
      </c>
      <c r="AH32" s="42" t="n">
        <v>46</v>
      </c>
      <c r="AI32" s="41" t="s">
        <v>12</v>
      </c>
      <c r="AJ32" s="77" t="n">
        <f aca="false">SUM(AB32:AI32)</f>
        <v>179</v>
      </c>
      <c r="AK32" s="42"/>
      <c r="AL32" s="54" t="s">
        <v>12</v>
      </c>
      <c r="AM32" s="42" t="n">
        <v>48</v>
      </c>
      <c r="AN32" s="41" t="s">
        <v>12</v>
      </c>
      <c r="AO32" s="42" t="n">
        <v>49</v>
      </c>
      <c r="AP32" s="41" t="s">
        <v>12</v>
      </c>
      <c r="AQ32" s="42" t="n">
        <v>49</v>
      </c>
      <c r="AR32" s="41" t="s">
        <v>12</v>
      </c>
      <c r="AS32" s="42" t="n">
        <v>51</v>
      </c>
      <c r="AT32" s="41" t="s">
        <v>12</v>
      </c>
      <c r="AU32" s="77" t="n">
        <f aca="false">SUM(AM32:AT32)</f>
        <v>197</v>
      </c>
      <c r="AV32" s="42"/>
      <c r="AW32" s="54" t="s">
        <v>12</v>
      </c>
      <c r="AX32" s="42" t="n">
        <v>74</v>
      </c>
      <c r="AY32" s="41" t="s">
        <v>12</v>
      </c>
      <c r="AZ32" s="42" t="n">
        <v>73</v>
      </c>
      <c r="BA32" s="41" t="s">
        <v>12</v>
      </c>
      <c r="BB32" s="42" t="n">
        <v>74</v>
      </c>
      <c r="BC32" s="41" t="s">
        <v>12</v>
      </c>
      <c r="BD32" s="42" t="n">
        <v>78</v>
      </c>
      <c r="BE32" s="41" t="s">
        <v>12</v>
      </c>
      <c r="BF32" s="77" t="n">
        <f aca="false">SUM(AX32:BE32)</f>
        <v>299</v>
      </c>
      <c r="BG32" s="42"/>
      <c r="BH32" s="78" t="s">
        <v>12</v>
      </c>
      <c r="BI32" s="42" t="n">
        <v>76</v>
      </c>
      <c r="BJ32" s="41" t="s">
        <v>12</v>
      </c>
      <c r="BK32" s="42" t="n">
        <v>77</v>
      </c>
      <c r="BL32" s="41" t="s">
        <v>12</v>
      </c>
      <c r="BM32" s="42" t="n">
        <v>78</v>
      </c>
      <c r="BN32" s="41" t="s">
        <v>12</v>
      </c>
      <c r="BO32" s="42" t="n">
        <v>79</v>
      </c>
      <c r="BP32" s="41" t="s">
        <v>12</v>
      </c>
      <c r="BQ32" s="77" t="n">
        <f aca="false">SUM(BI32:BP32)</f>
        <v>310</v>
      </c>
      <c r="BR32" s="42"/>
      <c r="BS32" s="78" t="s">
        <v>12</v>
      </c>
      <c r="BT32" s="42" t="n">
        <v>77</v>
      </c>
      <c r="BU32" s="41" t="s">
        <v>12</v>
      </c>
      <c r="BV32" s="42" t="n">
        <v>77</v>
      </c>
      <c r="BW32" s="41" t="s">
        <v>12</v>
      </c>
      <c r="BX32" s="79" t="n">
        <v>78</v>
      </c>
      <c r="BY32" s="41" t="s">
        <v>12</v>
      </c>
      <c r="BZ32" s="42"/>
      <c r="CA32" s="41" t="s">
        <v>12</v>
      </c>
      <c r="CB32" s="77" t="n">
        <f aca="false">SUM(BT32:CA32)</f>
        <v>232</v>
      </c>
      <c r="CC32" s="42"/>
      <c r="CD32" s="38" t="s">
        <v>22</v>
      </c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11.25" hidden="false" customHeight="true" outlineLevel="0" collapsed="false">
      <c r="A33" s="80"/>
      <c r="B33" s="40" t="s">
        <v>24</v>
      </c>
      <c r="C33" s="40"/>
      <c r="D33" s="40"/>
      <c r="E33" s="91"/>
      <c r="F33" s="56" t="n">
        <v>1447</v>
      </c>
      <c r="G33" s="40"/>
      <c r="H33" s="45" t="n">
        <v>1623</v>
      </c>
      <c r="I33" s="40"/>
      <c r="J33" s="56" t="n">
        <v>1689</v>
      </c>
      <c r="K33" s="40"/>
      <c r="L33" s="56" t="n">
        <v>1746</v>
      </c>
      <c r="M33" s="40"/>
      <c r="N33" s="56" t="n">
        <v>1801</v>
      </c>
      <c r="O33" s="44"/>
      <c r="P33" s="40"/>
      <c r="Q33" s="56" t="n">
        <v>1839</v>
      </c>
      <c r="R33" s="40"/>
      <c r="S33" s="56" t="n">
        <v>1779</v>
      </c>
      <c r="T33" s="40"/>
      <c r="U33" s="56" t="n">
        <v>1713</v>
      </c>
      <c r="V33" s="40"/>
      <c r="W33" s="56" t="n">
        <v>1872</v>
      </c>
      <c r="X33" s="40"/>
      <c r="Y33" s="56" t="n">
        <v>1801</v>
      </c>
      <c r="Z33" s="56"/>
      <c r="AA33" s="40"/>
      <c r="AB33" s="56" t="n">
        <v>1856</v>
      </c>
      <c r="AC33" s="40"/>
      <c r="AD33" s="56" t="n">
        <v>1785</v>
      </c>
      <c r="AE33" s="40"/>
      <c r="AF33" s="56" t="n">
        <v>1740</v>
      </c>
      <c r="AG33" s="40"/>
      <c r="AH33" s="56" t="n">
        <v>1820</v>
      </c>
      <c r="AI33" s="40"/>
      <c r="AJ33" s="56" t="n">
        <v>1800</v>
      </c>
      <c r="AK33" s="56"/>
      <c r="AL33" s="40"/>
      <c r="AM33" s="56" t="n">
        <v>1839</v>
      </c>
      <c r="AN33" s="40"/>
      <c r="AO33" s="56" t="n">
        <v>1737</v>
      </c>
      <c r="AP33" s="40"/>
      <c r="AQ33" s="56" t="n">
        <v>1723</v>
      </c>
      <c r="AR33" s="40"/>
      <c r="AS33" s="56" t="n">
        <v>1781</v>
      </c>
      <c r="AT33" s="40"/>
      <c r="AU33" s="56" t="n">
        <v>1770</v>
      </c>
      <c r="AV33" s="56"/>
      <c r="AW33" s="40"/>
      <c r="AX33" s="56" t="n">
        <v>2388</v>
      </c>
      <c r="AY33" s="40"/>
      <c r="AZ33" s="56" t="n">
        <v>2405</v>
      </c>
      <c r="BA33" s="40"/>
      <c r="BB33" s="56" t="n">
        <v>2419</v>
      </c>
      <c r="BC33" s="40"/>
      <c r="BD33" s="56" t="n">
        <v>2406</v>
      </c>
      <c r="BE33" s="40"/>
      <c r="BF33" s="56" t="n">
        <v>2405</v>
      </c>
      <c r="BG33" s="56"/>
      <c r="BH33" s="92"/>
      <c r="BI33" s="56" t="n">
        <v>2464</v>
      </c>
      <c r="BJ33" s="40"/>
      <c r="BK33" s="56" t="n">
        <v>2429</v>
      </c>
      <c r="BL33" s="40"/>
      <c r="BM33" s="56" t="n">
        <v>2420</v>
      </c>
      <c r="BN33" s="40"/>
      <c r="BO33" s="56" t="n">
        <v>2460</v>
      </c>
      <c r="BP33" s="40"/>
      <c r="BQ33" s="56" t="n">
        <v>2443</v>
      </c>
      <c r="BR33" s="56"/>
      <c r="BS33" s="92"/>
      <c r="BT33" s="56" t="n">
        <v>2490</v>
      </c>
      <c r="BU33" s="40"/>
      <c r="BV33" s="56" t="n">
        <v>2303</v>
      </c>
      <c r="BW33" s="40"/>
      <c r="BX33" s="110" t="n">
        <v>2295</v>
      </c>
      <c r="BY33" s="40"/>
      <c r="BZ33" s="56"/>
      <c r="CA33" s="40"/>
      <c r="CB33" s="110" t="n">
        <v>2362</v>
      </c>
      <c r="CC33" s="56"/>
      <c r="CD33" s="38" t="s">
        <v>22</v>
      </c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1.25" hidden="false" customHeight="true" outlineLevel="0" collapsed="false">
      <c r="A34" s="101"/>
      <c r="B34" s="59" t="s">
        <v>29</v>
      </c>
      <c r="C34" s="59"/>
      <c r="D34" s="59"/>
      <c r="E34" s="84"/>
      <c r="F34" s="64"/>
      <c r="G34" s="59"/>
      <c r="H34" s="62"/>
      <c r="I34" s="59"/>
      <c r="J34" s="64"/>
      <c r="K34" s="59"/>
      <c r="L34" s="64"/>
      <c r="M34" s="59"/>
      <c r="N34" s="64"/>
      <c r="O34" s="63"/>
      <c r="P34" s="60" t="s">
        <v>12</v>
      </c>
      <c r="Q34" s="111" t="n">
        <v>0.042</v>
      </c>
      <c r="R34" s="60" t="s">
        <v>12</v>
      </c>
      <c r="S34" s="111" t="n">
        <v>0.042</v>
      </c>
      <c r="T34" s="112" t="s">
        <v>12</v>
      </c>
      <c r="U34" s="111" t="n">
        <v>0.038</v>
      </c>
      <c r="V34" s="112" t="s">
        <v>12</v>
      </c>
      <c r="W34" s="111" t="n">
        <v>0.038</v>
      </c>
      <c r="X34" s="112" t="s">
        <v>12</v>
      </c>
      <c r="Y34" s="111" t="n">
        <v>0.04</v>
      </c>
      <c r="Z34" s="111"/>
      <c r="AA34" s="112" t="s">
        <v>12</v>
      </c>
      <c r="AB34" s="111" t="n">
        <v>0.037</v>
      </c>
      <c r="AC34" s="112" t="s">
        <v>12</v>
      </c>
      <c r="AD34" s="111" t="n">
        <v>0.037</v>
      </c>
      <c r="AE34" s="112" t="s">
        <v>12</v>
      </c>
      <c r="AF34" s="111" t="n">
        <v>0.037</v>
      </c>
      <c r="AG34" s="112" t="s">
        <v>12</v>
      </c>
      <c r="AH34" s="111" t="n">
        <v>0.037</v>
      </c>
      <c r="AI34" s="112" t="s">
        <v>12</v>
      </c>
      <c r="AJ34" s="111" t="n">
        <v>0.037</v>
      </c>
      <c r="AK34" s="111"/>
      <c r="AL34" s="112" t="s">
        <v>12</v>
      </c>
      <c r="AM34" s="111" t="n">
        <v>0.037</v>
      </c>
      <c r="AN34" s="112" t="s">
        <v>12</v>
      </c>
      <c r="AO34" s="111" t="n">
        <v>0.037</v>
      </c>
      <c r="AP34" s="112" t="s">
        <v>12</v>
      </c>
      <c r="AQ34" s="111" t="n">
        <v>0.037</v>
      </c>
      <c r="AR34" s="112" t="s">
        <v>12</v>
      </c>
      <c r="AS34" s="111" t="n">
        <v>0.037</v>
      </c>
      <c r="AT34" s="112" t="s">
        <v>12</v>
      </c>
      <c r="AU34" s="111" t="n">
        <v>0.037</v>
      </c>
      <c r="AV34" s="111"/>
      <c r="AW34" s="112" t="s">
        <v>12</v>
      </c>
      <c r="AX34" s="111" t="n">
        <v>0.037</v>
      </c>
      <c r="AY34" s="112" t="s">
        <v>12</v>
      </c>
      <c r="AZ34" s="111" t="n">
        <v>0.037</v>
      </c>
      <c r="BA34" s="112" t="s">
        <v>12</v>
      </c>
      <c r="BB34" s="111" t="n">
        <v>0.036</v>
      </c>
      <c r="BC34" s="112" t="s">
        <v>12</v>
      </c>
      <c r="BD34" s="111" t="n">
        <v>0.036</v>
      </c>
      <c r="BE34" s="112" t="s">
        <v>12</v>
      </c>
      <c r="BF34" s="111" t="n">
        <v>0.0365</v>
      </c>
      <c r="BG34" s="111"/>
      <c r="BH34" s="113" t="s">
        <v>12</v>
      </c>
      <c r="BI34" s="111" t="n">
        <v>0.041</v>
      </c>
      <c r="BJ34" s="112" t="s">
        <v>12</v>
      </c>
      <c r="BK34" s="111" t="n">
        <v>0.041</v>
      </c>
      <c r="BL34" s="112" t="s">
        <v>12</v>
      </c>
      <c r="BM34" s="111" t="n">
        <v>0.04</v>
      </c>
      <c r="BN34" s="112" t="s">
        <v>12</v>
      </c>
      <c r="BO34" s="111" t="n">
        <v>0.04</v>
      </c>
      <c r="BP34" s="112" t="s">
        <v>12</v>
      </c>
      <c r="BQ34" s="111" t="n">
        <v>0.041</v>
      </c>
      <c r="BR34" s="111"/>
      <c r="BS34" s="113" t="s">
        <v>12</v>
      </c>
      <c r="BT34" s="111" t="n">
        <v>0.037</v>
      </c>
      <c r="BU34" s="112" t="s">
        <v>12</v>
      </c>
      <c r="BV34" s="111" t="n">
        <v>0.037</v>
      </c>
      <c r="BW34" s="112" t="s">
        <v>12</v>
      </c>
      <c r="BX34" s="114" t="n">
        <v>0.037</v>
      </c>
      <c r="BY34" s="112" t="s">
        <v>12</v>
      </c>
      <c r="BZ34" s="111"/>
      <c r="CA34" s="112" t="s">
        <v>12</v>
      </c>
      <c r="CB34" s="114" t="n">
        <v>0.037</v>
      </c>
      <c r="CC34" s="111"/>
      <c r="CD34" s="38" t="s">
        <v>22</v>
      </c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3" hidden="false" customHeight="true" outlineLevel="0" collapsed="false">
      <c r="A35" s="89"/>
      <c r="B35" s="40"/>
      <c r="C35" s="40"/>
      <c r="D35" s="40"/>
      <c r="E35" s="115"/>
      <c r="F35" s="96"/>
      <c r="G35" s="116"/>
      <c r="H35" s="56"/>
      <c r="I35" s="45"/>
      <c r="J35" s="56"/>
      <c r="K35" s="45"/>
      <c r="L35" s="56"/>
      <c r="M35" s="4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</row>
    <row r="36" customFormat="false" ht="9.95" hidden="true" customHeight="true" outlineLevel="0" collapsed="false">
      <c r="A36" s="118" t="s">
        <v>30</v>
      </c>
      <c r="B36" s="119" t="s">
        <v>31</v>
      </c>
      <c r="C36" s="69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</row>
    <row r="37" customFormat="false" ht="3" hidden="false" customHeight="true" outlineLevel="0" collapsed="false">
      <c r="A37" s="3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</row>
    <row r="38" customFormat="false" ht="11.25" hidden="false" customHeight="true" outlineLevel="0" collapsed="false">
      <c r="A38" s="1" t="s">
        <v>32</v>
      </c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5"/>
      <c r="P38" s="36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6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6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6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7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7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1.25" hidden="false" customHeight="true" outlineLevel="0" collapsed="false">
      <c r="B39" s="2" t="s">
        <v>21</v>
      </c>
      <c r="E39" s="41" t="s">
        <v>12</v>
      </c>
      <c r="F39" s="42" t="n">
        <v>167</v>
      </c>
      <c r="G39" s="94" t="s">
        <v>12</v>
      </c>
      <c r="H39" s="42" t="n">
        <v>205</v>
      </c>
      <c r="I39" s="94" t="s">
        <v>12</v>
      </c>
      <c r="J39" s="42" t="n">
        <v>212</v>
      </c>
      <c r="K39" s="94" t="s">
        <v>12</v>
      </c>
      <c r="L39" s="42" t="n">
        <v>206</v>
      </c>
      <c r="M39" s="94" t="s">
        <v>12</v>
      </c>
      <c r="N39" s="42" t="n">
        <v>209</v>
      </c>
      <c r="O39" s="44"/>
      <c r="P39" s="54" t="s">
        <v>12</v>
      </c>
      <c r="Q39" s="42" t="n">
        <v>53</v>
      </c>
      <c r="R39" s="41" t="s">
        <v>12</v>
      </c>
      <c r="S39" s="42" t="n">
        <v>53</v>
      </c>
      <c r="T39" s="41" t="s">
        <v>12</v>
      </c>
      <c r="U39" s="42" t="n">
        <v>53</v>
      </c>
      <c r="V39" s="41" t="s">
        <v>12</v>
      </c>
      <c r="W39" s="42" t="n">
        <v>50</v>
      </c>
      <c r="X39" s="41" t="s">
        <v>12</v>
      </c>
      <c r="Y39" s="77" t="n">
        <f aca="false">SUM(Q39:X39)</f>
        <v>209</v>
      </c>
      <c r="Z39" s="42"/>
      <c r="AA39" s="54" t="s">
        <v>12</v>
      </c>
      <c r="AB39" s="42" t="n">
        <v>47</v>
      </c>
      <c r="AC39" s="41" t="s">
        <v>12</v>
      </c>
      <c r="AD39" s="42" t="n">
        <v>46</v>
      </c>
      <c r="AE39" s="41" t="s">
        <v>12</v>
      </c>
      <c r="AF39" s="42" t="n">
        <v>40</v>
      </c>
      <c r="AG39" s="41" t="s">
        <v>12</v>
      </c>
      <c r="AH39" s="42" t="n">
        <v>46</v>
      </c>
      <c r="AI39" s="41" t="s">
        <v>12</v>
      </c>
      <c r="AJ39" s="77" t="n">
        <f aca="false">SUM(AB39:AI39)</f>
        <v>179</v>
      </c>
      <c r="AK39" s="42"/>
      <c r="AL39" s="54" t="s">
        <v>12</v>
      </c>
      <c r="AM39" s="42" t="n">
        <v>48</v>
      </c>
      <c r="AN39" s="41" t="s">
        <v>12</v>
      </c>
      <c r="AO39" s="42" t="n">
        <v>49</v>
      </c>
      <c r="AP39" s="41" t="s">
        <v>12</v>
      </c>
      <c r="AQ39" s="42" t="n">
        <v>49</v>
      </c>
      <c r="AR39" s="41" t="s">
        <v>12</v>
      </c>
      <c r="AS39" s="42" t="n">
        <v>51</v>
      </c>
      <c r="AT39" s="41" t="s">
        <v>12</v>
      </c>
      <c r="AU39" s="77" t="n">
        <f aca="false">SUM(AM39:AT39)</f>
        <v>197</v>
      </c>
      <c r="AV39" s="42"/>
      <c r="AW39" s="54" t="s">
        <v>12</v>
      </c>
      <c r="AX39" s="42" t="n">
        <v>0</v>
      </c>
      <c r="AY39" s="41" t="s">
        <v>12</v>
      </c>
      <c r="AZ39" s="42" t="n">
        <v>0</v>
      </c>
      <c r="BA39" s="41" t="s">
        <v>12</v>
      </c>
      <c r="BB39" s="42" t="n">
        <v>0</v>
      </c>
      <c r="BC39" s="41" t="s">
        <v>12</v>
      </c>
      <c r="BD39" s="42" t="n">
        <v>0</v>
      </c>
      <c r="BE39" s="41" t="s">
        <v>12</v>
      </c>
      <c r="BF39" s="77" t="n">
        <f aca="false">SUM(AX39:BE39)</f>
        <v>0</v>
      </c>
      <c r="BG39" s="42"/>
      <c r="BH39" s="78" t="s">
        <v>12</v>
      </c>
      <c r="BI39" s="42" t="n">
        <v>0</v>
      </c>
      <c r="BJ39" s="41" t="s">
        <v>12</v>
      </c>
      <c r="BK39" s="42" t="n">
        <v>0</v>
      </c>
      <c r="BL39" s="41" t="s">
        <v>12</v>
      </c>
      <c r="BM39" s="42" t="n">
        <v>0</v>
      </c>
      <c r="BN39" s="41" t="s">
        <v>12</v>
      </c>
      <c r="BO39" s="42" t="n">
        <v>0</v>
      </c>
      <c r="BP39" s="41" t="s">
        <v>12</v>
      </c>
      <c r="BQ39" s="77" t="n">
        <f aca="false">SUM(BI39:BP39)</f>
        <v>0</v>
      </c>
      <c r="BR39" s="42"/>
      <c r="BS39" s="78" t="s">
        <v>12</v>
      </c>
      <c r="BT39" s="42" t="n">
        <v>0</v>
      </c>
      <c r="BU39" s="41" t="s">
        <v>12</v>
      </c>
      <c r="BV39" s="42" t="n">
        <v>2</v>
      </c>
      <c r="BW39" s="41" t="s">
        <v>12</v>
      </c>
      <c r="BX39" s="79" t="n">
        <v>3</v>
      </c>
      <c r="BY39" s="41" t="s">
        <v>12</v>
      </c>
      <c r="BZ39" s="42"/>
      <c r="CA39" s="41" t="s">
        <v>12</v>
      </c>
      <c r="CB39" s="77" t="n">
        <f aca="false">SUM(BT39:CA39)</f>
        <v>5</v>
      </c>
      <c r="CC39" s="42"/>
      <c r="CD39" s="38" t="s">
        <v>22</v>
      </c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1.25" hidden="false" customHeight="true" outlineLevel="0" collapsed="false">
      <c r="A40" s="80"/>
      <c r="B40" s="40" t="s">
        <v>24</v>
      </c>
      <c r="C40" s="40"/>
      <c r="D40" s="40"/>
      <c r="E40" s="91"/>
      <c r="F40" s="56" t="n">
        <v>1447</v>
      </c>
      <c r="G40" s="40"/>
      <c r="H40" s="45" t="n">
        <v>1623</v>
      </c>
      <c r="I40" s="40"/>
      <c r="J40" s="56" t="n">
        <v>1689</v>
      </c>
      <c r="K40" s="40"/>
      <c r="L40" s="56" t="n">
        <v>1746</v>
      </c>
      <c r="M40" s="40"/>
      <c r="N40" s="56" t="n">
        <v>1801</v>
      </c>
      <c r="O40" s="44"/>
      <c r="P40" s="40"/>
      <c r="Q40" s="56" t="n">
        <v>1839</v>
      </c>
      <c r="R40" s="40"/>
      <c r="S40" s="56" t="n">
        <v>1779</v>
      </c>
      <c r="T40" s="40"/>
      <c r="U40" s="56" t="n">
        <v>1713</v>
      </c>
      <c r="V40" s="40"/>
      <c r="W40" s="56" t="n">
        <v>1872</v>
      </c>
      <c r="X40" s="40"/>
      <c r="Y40" s="56" t="n">
        <v>1801</v>
      </c>
      <c r="Z40" s="56"/>
      <c r="AA40" s="40"/>
      <c r="AB40" s="56" t="n">
        <v>1856</v>
      </c>
      <c r="AC40" s="40"/>
      <c r="AD40" s="56" t="n">
        <v>1785</v>
      </c>
      <c r="AE40" s="40"/>
      <c r="AF40" s="56" t="n">
        <v>1740</v>
      </c>
      <c r="AG40" s="40"/>
      <c r="AH40" s="56" t="n">
        <v>1820</v>
      </c>
      <c r="AI40" s="40"/>
      <c r="AJ40" s="56" t="n">
        <v>1800</v>
      </c>
      <c r="AK40" s="56"/>
      <c r="AL40" s="40"/>
      <c r="AM40" s="56" t="n">
        <v>1839</v>
      </c>
      <c r="AN40" s="40"/>
      <c r="AO40" s="56" t="n">
        <v>1737</v>
      </c>
      <c r="AP40" s="40"/>
      <c r="AQ40" s="56" t="n">
        <v>1723</v>
      </c>
      <c r="AR40" s="40"/>
      <c r="AS40" s="56" t="n">
        <v>1781</v>
      </c>
      <c r="AT40" s="40"/>
      <c r="AU40" s="56" t="n">
        <v>1770</v>
      </c>
      <c r="AV40" s="56"/>
      <c r="AW40" s="40"/>
      <c r="AX40" s="56" t="n">
        <v>0</v>
      </c>
      <c r="AY40" s="40"/>
      <c r="AZ40" s="56" t="n">
        <v>0</v>
      </c>
      <c r="BA40" s="40"/>
      <c r="BB40" s="56" t="n">
        <v>0</v>
      </c>
      <c r="BC40" s="40"/>
      <c r="BD40" s="56" t="n">
        <v>0</v>
      </c>
      <c r="BE40" s="40"/>
      <c r="BF40" s="56" t="n">
        <v>0</v>
      </c>
      <c r="BG40" s="56"/>
      <c r="BH40" s="92"/>
      <c r="BI40" s="56" t="n">
        <v>0</v>
      </c>
      <c r="BJ40" s="40"/>
      <c r="BK40" s="56" t="n">
        <v>0</v>
      </c>
      <c r="BL40" s="40"/>
      <c r="BM40" s="56" t="n">
        <v>0</v>
      </c>
      <c r="BN40" s="40"/>
      <c r="BO40" s="56" t="n">
        <v>0</v>
      </c>
      <c r="BP40" s="40"/>
      <c r="BQ40" s="56" t="n">
        <v>0</v>
      </c>
      <c r="BR40" s="56"/>
      <c r="BS40" s="92"/>
      <c r="BT40" s="56" t="n">
        <v>0</v>
      </c>
      <c r="BU40" s="40"/>
      <c r="BV40" s="56" t="n">
        <v>302</v>
      </c>
      <c r="BW40" s="40"/>
      <c r="BX40" s="110" t="n">
        <v>256</v>
      </c>
      <c r="BY40" s="40"/>
      <c r="BZ40" s="56"/>
      <c r="CA40" s="40"/>
      <c r="CB40" s="110" t="n">
        <v>335</v>
      </c>
      <c r="CC40" s="56"/>
      <c r="CD40" s="38" t="s">
        <v>22</v>
      </c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1.25" hidden="false" customHeight="true" outlineLevel="0" collapsed="false">
      <c r="A41" s="101"/>
      <c r="B41" s="59" t="s">
        <v>33</v>
      </c>
      <c r="C41" s="59"/>
      <c r="D41" s="59"/>
      <c r="E41" s="84"/>
      <c r="F41" s="64"/>
      <c r="G41" s="59"/>
      <c r="H41" s="62"/>
      <c r="I41" s="59"/>
      <c r="J41" s="64"/>
      <c r="K41" s="59"/>
      <c r="L41" s="64"/>
      <c r="M41" s="59"/>
      <c r="N41" s="64"/>
      <c r="O41" s="63"/>
      <c r="P41" s="60" t="s">
        <v>12</v>
      </c>
      <c r="Q41" s="111" t="n">
        <v>0.042</v>
      </c>
      <c r="R41" s="60" t="s">
        <v>12</v>
      </c>
      <c r="S41" s="111" t="n">
        <v>0.042</v>
      </c>
      <c r="T41" s="112" t="s">
        <v>12</v>
      </c>
      <c r="U41" s="111" t="n">
        <v>0.038</v>
      </c>
      <c r="V41" s="112" t="s">
        <v>12</v>
      </c>
      <c r="W41" s="111" t="n">
        <v>0.038</v>
      </c>
      <c r="X41" s="112" t="s">
        <v>12</v>
      </c>
      <c r="Y41" s="111" t="n">
        <v>0.04</v>
      </c>
      <c r="Z41" s="111"/>
      <c r="AA41" s="112" t="s">
        <v>12</v>
      </c>
      <c r="AB41" s="111" t="n">
        <v>0.037</v>
      </c>
      <c r="AC41" s="112" t="s">
        <v>12</v>
      </c>
      <c r="AD41" s="111" t="n">
        <v>0.037</v>
      </c>
      <c r="AE41" s="112" t="s">
        <v>12</v>
      </c>
      <c r="AF41" s="111" t="n">
        <v>0.037</v>
      </c>
      <c r="AG41" s="112" t="s">
        <v>12</v>
      </c>
      <c r="AH41" s="111" t="n">
        <v>0.037</v>
      </c>
      <c r="AI41" s="112" t="s">
        <v>12</v>
      </c>
      <c r="AJ41" s="111" t="n">
        <v>0.037</v>
      </c>
      <c r="AK41" s="111"/>
      <c r="AL41" s="112" t="s">
        <v>12</v>
      </c>
      <c r="AM41" s="111" t="n">
        <v>0.037</v>
      </c>
      <c r="AN41" s="112" t="s">
        <v>12</v>
      </c>
      <c r="AO41" s="111" t="n">
        <v>0.037</v>
      </c>
      <c r="AP41" s="112" t="s">
        <v>12</v>
      </c>
      <c r="AQ41" s="111" t="n">
        <v>0.037</v>
      </c>
      <c r="AR41" s="112" t="s">
        <v>12</v>
      </c>
      <c r="AS41" s="111" t="n">
        <v>0.037</v>
      </c>
      <c r="AT41" s="112" t="s">
        <v>12</v>
      </c>
      <c r="AU41" s="111" t="n">
        <v>0.037</v>
      </c>
      <c r="AV41" s="111"/>
      <c r="AW41" s="112" t="s">
        <v>12</v>
      </c>
      <c r="AX41" s="111" t="n">
        <v>0</v>
      </c>
      <c r="AY41" s="112" t="s">
        <v>12</v>
      </c>
      <c r="AZ41" s="111" t="n">
        <v>0</v>
      </c>
      <c r="BA41" s="112" t="s">
        <v>12</v>
      </c>
      <c r="BB41" s="111" t="n">
        <v>0</v>
      </c>
      <c r="BC41" s="112" t="s">
        <v>12</v>
      </c>
      <c r="BD41" s="111" t="n">
        <v>0</v>
      </c>
      <c r="BE41" s="112" t="s">
        <v>12</v>
      </c>
      <c r="BF41" s="111" t="n">
        <v>0</v>
      </c>
      <c r="BG41" s="111"/>
      <c r="BH41" s="113" t="s">
        <v>12</v>
      </c>
      <c r="BI41" s="111" t="n">
        <v>0</v>
      </c>
      <c r="BJ41" s="112" t="s">
        <v>12</v>
      </c>
      <c r="BK41" s="111" t="n">
        <v>0</v>
      </c>
      <c r="BL41" s="112" t="s">
        <v>12</v>
      </c>
      <c r="BM41" s="111" t="n">
        <v>0</v>
      </c>
      <c r="BN41" s="112" t="s">
        <v>12</v>
      </c>
      <c r="BO41" s="111" t="n">
        <v>0</v>
      </c>
      <c r="BP41" s="112" t="s">
        <v>12</v>
      </c>
      <c r="BQ41" s="111" t="n">
        <v>0</v>
      </c>
      <c r="BR41" s="111"/>
      <c r="BS41" s="113" t="s">
        <v>12</v>
      </c>
      <c r="BT41" s="111" t="n">
        <v>0</v>
      </c>
      <c r="BU41" s="112" t="s">
        <v>12</v>
      </c>
      <c r="BV41" s="111" t="n">
        <v>2.06</v>
      </c>
      <c r="BW41" s="112" t="s">
        <v>12</v>
      </c>
      <c r="BX41" s="114" t="n">
        <v>2.06</v>
      </c>
      <c r="BY41" s="112" t="s">
        <v>12</v>
      </c>
      <c r="BZ41" s="111"/>
      <c r="CA41" s="112" t="s">
        <v>12</v>
      </c>
      <c r="CB41" s="114" t="n">
        <v>2.06</v>
      </c>
      <c r="CC41" s="111"/>
      <c r="CD41" s="38" t="s">
        <v>22</v>
      </c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9.95" hidden="false" customHeight="true" outlineLevel="0" collapsed="false">
      <c r="A42" s="3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9.95" hidden="false" customHeight="true" outlineLevel="0" collapsed="false">
      <c r="A43" s="120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</row>
    <row r="44" customFormat="false" ht="9.95" hidden="false" customHeight="true" outlineLevel="0" collapsed="false">
      <c r="A44" s="39"/>
      <c r="B44" s="33"/>
      <c r="C44" s="33" t="s">
        <v>34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  <row r="45" customFormat="false" ht="12.75" hidden="false" customHeight="false" outlineLevel="0" collapsed="false">
      <c r="A45" s="39"/>
      <c r="B45" s="33"/>
      <c r="C45" s="33" t="s">
        <v>35</v>
      </c>
      <c r="D45" s="33" t="s">
        <v>36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</row>
    <row r="46" customFormat="false" ht="12.75" hidden="false" customHeight="false" outlineLevel="0" collapsed="false">
      <c r="A46" s="3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</row>
    <row r="47" customFormat="false" ht="12.75" hidden="false" customHeight="false" outlineLevel="0" collapsed="false">
      <c r="A47" s="3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</row>
    <row r="48" customFormat="false" ht="12.75" hidden="false" customHeight="false" outlineLevel="0" collapsed="false">
      <c r="A48" s="3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</row>
    <row r="49" customFormat="false" ht="12.75" hidden="false" customHeight="false" outlineLevel="0" collapsed="false">
      <c r="A49" s="3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</row>
    <row r="50" customFormat="false" ht="12.75" hidden="false" customHeight="false" outlineLevel="0" collapsed="false">
      <c r="A50" s="3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</row>
    <row r="51" customFormat="false" ht="12.75" hidden="false" customHeight="false" outlineLevel="0" collapsed="false">
      <c r="A51" s="3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</row>
    <row r="52" customFormat="false" ht="12.75" hidden="false" customHeight="false" outlineLevel="0" collapsed="false">
      <c r="A52" s="3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</row>
    <row r="53" customFormat="false" ht="12.75" hidden="false" customHeight="false" outlineLevel="0" collapsed="false">
      <c r="A53" s="3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</row>
    <row r="54" customFormat="false" ht="12.75" hidden="false" customHeight="false" outlineLevel="0" collapsed="false">
      <c r="A54" s="3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</row>
    <row r="55" customFormat="false" ht="12.75" hidden="false" customHeight="false" outlineLevel="0" collapsed="false">
      <c r="A55" s="3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</row>
    <row r="56" customFormat="false" ht="12.75" hidden="false" customHeight="false" outlineLevel="0" collapsed="false">
      <c r="A56" s="3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</row>
    <row r="57" customFormat="false" ht="12.75" hidden="false" customHeight="false" outlineLevel="0" collapsed="false">
      <c r="A57" s="3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</row>
    <row r="58" customFormat="false" ht="12.75" hidden="false" customHeight="false" outlineLevel="0" collapsed="false">
      <c r="A58" s="3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</row>
    <row r="59" customFormat="false" ht="12.75" hidden="false" customHeight="false" outlineLevel="0" collapsed="false">
      <c r="A59" s="3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</row>
    <row r="60" customFormat="false" ht="12.75" hidden="false" customHeight="false" outlineLevel="0" collapsed="false">
      <c r="A60" s="3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</row>
    <row r="61" customFormat="false" ht="12.75" hidden="false" customHeight="false" outlineLevel="0" collapsed="false">
      <c r="A61" s="3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</row>
    <row r="62" customFormat="false" ht="12.75" hidden="false" customHeight="false" outlineLevel="0" collapsed="false">
      <c r="A62" s="3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3"/>
    </row>
    <row r="63" customFormat="false" ht="12.75" hidden="false" customHeight="false" outlineLevel="0" collapsed="false">
      <c r="A63" s="3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</row>
    <row r="64" customFormat="false" ht="12.75" hidden="false" customHeight="false" outlineLevel="0" collapsed="false">
      <c r="A64" s="3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33"/>
    </row>
    <row r="65" customFormat="false" ht="12.75" hidden="false" customHeight="false" outlineLevel="0" collapsed="false">
      <c r="A65" s="3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</row>
    <row r="66" customFormat="false" ht="12.75" hidden="false" customHeight="false" outlineLevel="0" collapsed="false">
      <c r="A66" s="3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  <c r="IW66" s="33"/>
    </row>
    <row r="67" customFormat="false" ht="12.75" hidden="false" customHeight="false" outlineLevel="0" collapsed="false">
      <c r="A67" s="3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</row>
    <row r="68" customFormat="false" ht="12.75" hidden="false" customHeight="false" outlineLevel="0" collapsed="false">
      <c r="A68" s="3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  <c r="IW68" s="33"/>
    </row>
    <row r="69" customFormat="false" ht="12.75" hidden="false" customHeight="false" outlineLevel="0" collapsed="false">
      <c r="A69" s="3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3"/>
    </row>
    <row r="70" customFormat="false" ht="12.75" hidden="false" customHeight="false" outlineLevel="0" collapsed="false">
      <c r="A70" s="3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33"/>
    </row>
    <row r="71" customFormat="false" ht="12.75" hidden="false" customHeight="false" outlineLevel="0" collapsed="false">
      <c r="A71" s="3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33"/>
    </row>
    <row r="72" customFormat="false" ht="12.75" hidden="false" customHeight="false" outlineLevel="0" collapsed="false">
      <c r="A72" s="3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33"/>
    </row>
    <row r="73" customFormat="false" ht="12.75" hidden="false" customHeight="false" outlineLevel="0" collapsed="false">
      <c r="A73" s="3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3"/>
    </row>
    <row r="74" customFormat="false" ht="12.75" hidden="false" customHeight="false" outlineLevel="0" collapsed="false">
      <c r="A74" s="3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</row>
    <row r="75" customFormat="false" ht="12.75" hidden="false" customHeight="false" outlineLevel="0" collapsed="false">
      <c r="A75" s="3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3"/>
    </row>
    <row r="76" customFormat="false" ht="12.75" hidden="false" customHeight="false" outlineLevel="0" collapsed="false">
      <c r="A76" s="3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</row>
    <row r="77" customFormat="false" ht="12.75" hidden="false" customHeight="false" outlineLevel="0" collapsed="false">
      <c r="A77" s="3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33"/>
    </row>
    <row r="78" customFormat="false" ht="12.75" hidden="false" customHeight="false" outlineLevel="0" collapsed="false">
      <c r="A78" s="3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</row>
    <row r="79" customFormat="false" ht="12.75" hidden="false" customHeight="false" outlineLevel="0" collapsed="false">
      <c r="A79" s="3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</row>
    <row r="80" customFormat="false" ht="12.75" hidden="false" customHeight="false" outlineLevel="0" collapsed="false">
      <c r="A80" s="3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</row>
    <row r="81" customFormat="false" ht="12.75" hidden="false" customHeight="false" outlineLevel="0" collapsed="false">
      <c r="A81" s="3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  <c r="IW81" s="33"/>
    </row>
    <row r="82" customFormat="false" ht="12.75" hidden="false" customHeight="false" outlineLevel="0" collapsed="false">
      <c r="A82" s="3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33"/>
    </row>
    <row r="83" customFormat="false" ht="12.75" hidden="false" customHeight="false" outlineLevel="0" collapsed="false">
      <c r="A83" s="3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</row>
    <row r="84" customFormat="false" ht="12.75" hidden="false" customHeight="false" outlineLevel="0" collapsed="false">
      <c r="A84" s="3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</row>
    <row r="85" customFormat="false" ht="12.75" hidden="false" customHeight="false" outlineLevel="0" collapsed="false">
      <c r="A85" s="3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33"/>
    </row>
    <row r="86" customFormat="false" ht="12.75" hidden="false" customHeight="false" outlineLevel="0" collapsed="false">
      <c r="A86" s="3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3"/>
      <c r="IV86" s="33"/>
      <c r="IW86" s="33"/>
    </row>
    <row r="87" customFormat="false" ht="12.75" hidden="false" customHeight="false" outlineLevel="0" collapsed="false">
      <c r="A87" s="3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  <c r="IW87" s="33"/>
    </row>
    <row r="88" customFormat="false" ht="12.75" hidden="false" customHeight="false" outlineLevel="0" collapsed="false">
      <c r="A88" s="3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  <c r="IW88" s="33"/>
    </row>
    <row r="89" customFormat="false" ht="12.75" hidden="false" customHeight="false" outlineLevel="0" collapsed="false">
      <c r="A89" s="3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  <c r="IW89" s="33"/>
    </row>
    <row r="90" customFormat="false" ht="12.75" hidden="false" customHeight="false" outlineLevel="0" collapsed="false">
      <c r="A90" s="3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33"/>
    </row>
    <row r="91" customFormat="false" ht="12.75" hidden="false" customHeight="false" outlineLevel="0" collapsed="false">
      <c r="A91" s="3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  <c r="IW91" s="33"/>
    </row>
    <row r="92" customFormat="false" ht="12.75" hidden="false" customHeight="false" outlineLevel="0" collapsed="false">
      <c r="A92" s="3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  <c r="IU92" s="33"/>
      <c r="IV92" s="33"/>
      <c r="IW92" s="33"/>
    </row>
    <row r="93" customFormat="false" ht="12.75" hidden="false" customHeight="false" outlineLevel="0" collapsed="false">
      <c r="A93" s="3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  <c r="IU93" s="33"/>
      <c r="IV93" s="33"/>
      <c r="IW93" s="33"/>
    </row>
    <row r="94" customFormat="false" ht="12.75" hidden="false" customHeight="false" outlineLevel="0" collapsed="false">
      <c r="A94" s="3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3"/>
      <c r="IV94" s="33"/>
      <c r="IW94" s="33"/>
    </row>
    <row r="95" customFormat="false" ht="12.75" hidden="false" customHeight="false" outlineLevel="0" collapsed="false">
      <c r="A95" s="3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3"/>
      <c r="IV95" s="33"/>
      <c r="IW95" s="33"/>
    </row>
    <row r="96" customFormat="false" ht="12.75" hidden="false" customHeight="false" outlineLevel="0" collapsed="false">
      <c r="A96" s="3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  <c r="IW96" s="33"/>
    </row>
    <row r="97" customFormat="false" ht="12.75" hidden="false" customHeight="false" outlineLevel="0" collapsed="false">
      <c r="A97" s="3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33"/>
    </row>
    <row r="98" customFormat="false" ht="12.75" hidden="false" customHeight="false" outlineLevel="0" collapsed="false">
      <c r="A98" s="3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3"/>
      <c r="IV98" s="33"/>
      <c r="IW98" s="33"/>
    </row>
    <row r="99" customFormat="false" ht="12.75" hidden="false" customHeight="false" outlineLevel="0" collapsed="false">
      <c r="A99" s="3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  <c r="IU99" s="33"/>
      <c r="IV99" s="33"/>
      <c r="IW99" s="33"/>
    </row>
    <row r="100" customFormat="false" ht="12.75" hidden="false" customHeight="false" outlineLevel="0" collapsed="false">
      <c r="A100" s="3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  <c r="IU100" s="33"/>
      <c r="IV100" s="33"/>
      <c r="IW100" s="33"/>
    </row>
    <row r="101" customFormat="false" ht="12.75" hidden="false" customHeight="false" outlineLevel="0" collapsed="false">
      <c r="A101" s="3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  <c r="IW101" s="33"/>
    </row>
    <row r="102" customFormat="false" ht="12.75" hidden="false" customHeight="false" outlineLevel="0" collapsed="false">
      <c r="A102" s="3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  <c r="IW102" s="33"/>
    </row>
    <row r="103" customFormat="false" ht="12.75" hidden="false" customHeight="false" outlineLevel="0" collapsed="false">
      <c r="A103" s="3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/>
      <c r="IV103" s="33"/>
      <c r="IW103" s="33"/>
    </row>
    <row r="104" customFormat="false" ht="12.75" hidden="false" customHeight="false" outlineLevel="0" collapsed="false">
      <c r="A104" s="3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  <c r="IW104" s="33"/>
    </row>
    <row r="105" customFormat="false" ht="12.75" hidden="false" customHeight="false" outlineLevel="0" collapsed="false">
      <c r="A105" s="3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  <c r="IW105" s="33"/>
    </row>
    <row r="106" customFormat="false" ht="12.75" hidden="false" customHeight="false" outlineLevel="0" collapsed="false">
      <c r="A106" s="3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3"/>
      <c r="IV106" s="33"/>
      <c r="IW106" s="33"/>
    </row>
    <row r="107" customFormat="false" ht="12.75" hidden="false" customHeight="false" outlineLevel="0" collapsed="false">
      <c r="A107" s="3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3"/>
      <c r="IV107" s="33"/>
      <c r="IW107" s="33"/>
    </row>
    <row r="108" customFormat="false" ht="12.75" hidden="false" customHeight="false" outlineLevel="0" collapsed="false">
      <c r="A108" s="3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  <c r="IT108" s="33"/>
      <c r="IU108" s="33"/>
      <c r="IV108" s="33"/>
      <c r="IW108" s="33"/>
    </row>
    <row r="109" customFormat="false" ht="12.75" hidden="false" customHeight="false" outlineLevel="0" collapsed="false">
      <c r="A109" s="3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  <c r="IT109" s="33"/>
      <c r="IU109" s="33"/>
      <c r="IV109" s="33"/>
      <c r="IW109" s="33"/>
    </row>
  </sheetData>
  <mergeCells count="5">
    <mergeCell ref="Q3:X3"/>
    <mergeCell ref="AM3:AT3"/>
    <mergeCell ref="AX3:BF3"/>
    <mergeCell ref="BI3:BQ3"/>
    <mergeCell ref="BT3:CB3"/>
  </mergeCells>
  <printOptions headings="false" gridLines="false" gridLinesSet="true" horizontalCentered="false" verticalCentered="false"/>
  <pageMargins left="0.4375" right="0.429861111111111" top="0.5" bottom="0.4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&amp;R&amp;"CB Futura CondensedBold,Regular"&amp;6Printed:  &amp;D  &amp;T
Pg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1998-06-01T17:14:21Z</dcterms:created>
  <dc:creator>Frank Lobdell, Tracy Davis</dc:creator>
  <dc:description/>
  <dc:language>en-US</dc:language>
  <cp:lastModifiedBy>jweitek</cp:lastModifiedBy>
  <cp:lastPrinted>2001-10-09T10:18:40Z</cp:lastPrinted>
  <dcterms:modified xsi:type="dcterms:W3CDTF">2001-10-09T10:18:59Z</dcterms:modified>
  <cp:revision>0</cp:revision>
  <dc:subject>Statistics(Duh)</dc:subject>
  <dc:title>1995 Statistical Supplement to the ENE AR</dc:title>
</cp:coreProperties>
</file>