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Data" sheetId="2" state="visible" r:id="rId4"/>
    <sheet name="Upload" sheetId="3" state="visible" r:id="rId5"/>
  </sheets>
  <definedNames>
    <definedName function="false" hidden="false" localSheetId="1" name="_xlnm.Print_Area" vbProcedure="false">Data!$A$2:$Q$86</definedName>
    <definedName function="false" hidden="false" localSheetId="1" name="_xlnm.Print_Titles" vbProcedure="false">Data!$1:$8</definedName>
    <definedName function="false" hidden="false" name="coa" vbProcedure="false">#REF!</definedName>
    <definedName function="false" hidden="false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<sst xmlns="http://schemas.openxmlformats.org/spreadsheetml/2006/main" count="247" uniqueCount="156">
  <si>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</si>
  <si>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</si>
  <si>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</si>
  <si>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</si>
  <si>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</si>
  <si>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Other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</si>
  <si>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</si>
  <si>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</si>
  <si>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</si>
  <si>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</si>
  <si>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Additional tax rate for budgeted base salaries greater than annual FICA base earnings level</t>
  </si>
  <si>
    <t xml:space="preserve">Analyst &amp; Associate**</t>
  </si>
  <si>
    <t xml:space="preserve">Analyst Salary to be added to salary line.(per headcount)</t>
  </si>
  <si>
    <t xml:space="preserve">Associate Salary to be added to salary line.(per headcount)</t>
  </si>
  <si>
    <t xml:space="preserve">Analyst Overhead to be planned in A&amp;A Allocation line.(per headcount)</t>
  </si>
  <si>
    <t xml:space="preserve">Associate Overhead to be planned in A&amp;A Allocation line.(per headcount)</t>
  </si>
  <si>
    <t xml:space="preserve">**Analyst and Associate data will need to be input into the template.  The taxes and benefits are formulas.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</si>
  <si>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O R T H  A M E R I C A</t>
    </r>
  </si>
  <si>
    <r>
      <rPr>
        <b val="true"/>
        <sz val="22"/>
        <color rgb="FF000000"/>
        <rFont val="Arial"/>
        <family val="2"/>
      </rPr>
      <t xml:space="preserve">2 0 0 1   P</t>
    </r>
    <r>
      <rPr>
        <b val="true"/>
        <sz val="18"/>
        <color rgb="FF000000"/>
        <rFont val="Arial"/>
        <family val="2"/>
      </rPr>
      <t xml:space="preserve"> L A N</t>
    </r>
  </si>
  <si>
    <r>
      <rPr>
        <b val="true"/>
        <sz val="22"/>
        <color rgb="FF000000"/>
        <rFont val="Arial"/>
        <family val="2"/>
      </rPr>
      <t xml:space="preserve">D</t>
    </r>
    <r>
      <rPr>
        <b val="true"/>
        <sz val="18"/>
        <color rgb="FF000000"/>
        <rFont val="Arial"/>
        <family val="2"/>
      </rPr>
      <t xml:space="preserve"> I R E C T</t>
    </r>
    <r>
      <rPr>
        <b val="true"/>
        <sz val="22"/>
        <color rgb="FF000000"/>
        <rFont val="Arial"/>
        <family val="2"/>
      </rPr>
      <t xml:space="preserve">   E</t>
    </r>
    <r>
      <rPr>
        <b val="true"/>
        <sz val="18"/>
        <color rgb="FF000000"/>
        <rFont val="Arial"/>
        <family val="2"/>
      </rPr>
      <t xml:space="preserve"> X P E N S E S</t>
    </r>
  </si>
  <si>
    <t xml:space="preserve">SAP PROFIT CENTER:</t>
  </si>
  <si>
    <t xml:space="preserve">12866</t>
  </si>
  <si>
    <t xml:space="preserve">PROFIT CENTER OWNER:</t>
  </si>
  <si>
    <t xml:space="preserve">Kevin Presto</t>
  </si>
  <si>
    <t xml:space="preserve">SAP COST CENTER:</t>
  </si>
  <si>
    <t xml:space="preserve">107449</t>
  </si>
  <si>
    <t xml:space="preserve">DUE DATE:</t>
  </si>
  <si>
    <t xml:space="preserve">ERCOT Trading</t>
  </si>
  <si>
    <t xml:space="preserve">E-mail to Trey Hardy (5-7172)</t>
  </si>
  <si>
    <t xml:space="preserve">Annual</t>
  </si>
  <si>
    <t xml:space="preserve">STAFFING SUMMARY</t>
  </si>
  <si>
    <t xml:space="preserve">Headcount</t>
  </si>
  <si>
    <t xml:space="preserve">Executive</t>
  </si>
  <si>
    <t xml:space="preserve">Director</t>
  </si>
  <si>
    <t xml:space="preserve">Manager</t>
  </si>
  <si>
    <t xml:space="preserve">Non-Commercial Executive</t>
  </si>
  <si>
    <t xml:space="preserve">Non-Commercial Director</t>
  </si>
  <si>
    <t xml:space="preserve">Non-Commercial Manager</t>
  </si>
  <si>
    <t xml:space="preserve">Associates</t>
  </si>
  <si>
    <t xml:space="preserve">Analysts</t>
  </si>
  <si>
    <t xml:space="preserve">Interns</t>
  </si>
  <si>
    <t xml:space="preserve">Other Commercial</t>
  </si>
  <si>
    <t xml:space="preserve">Other Non-Commercial</t>
  </si>
  <si>
    <t xml:space="preserve">Administrative Assistants</t>
  </si>
  <si>
    <t xml:space="preserve">Subtotal Headcount</t>
  </si>
  <si>
    <t xml:space="preserve">Contractors</t>
  </si>
  <si>
    <t xml:space="preserve">TOTAL HEADCOUNT</t>
  </si>
  <si>
    <t xml:space="preserve">SAP COST</t>
  </si>
  <si>
    <t xml:space="preserve">Expense </t>
  </si>
  <si>
    <t xml:space="preserve">ELEMENT</t>
  </si>
  <si>
    <t xml:space="preserve">DIRECT EXPENSES</t>
  </si>
  <si>
    <t xml:space="preserve">Expense</t>
  </si>
  <si>
    <t xml:space="preserve">Categpry</t>
  </si>
  <si>
    <t xml:space="preserve">52000500</t>
  </si>
  <si>
    <t xml:space="preserve">  Salaries &amp; Wages</t>
  </si>
  <si>
    <t xml:space="preserve">People</t>
  </si>
  <si>
    <t xml:space="preserve">  Special Pays</t>
  </si>
  <si>
    <t xml:space="preserve">Subtotal Compensation</t>
  </si>
  <si>
    <t xml:space="preserve">52001000</t>
  </si>
  <si>
    <t xml:space="preserve">  Benefits</t>
  </si>
  <si>
    <t xml:space="preserve">59003000</t>
  </si>
  <si>
    <t xml:space="preserve">  Payroll Taxes</t>
  </si>
  <si>
    <t xml:space="preserve">Subtotal Benefits and Payroll Taxes</t>
  </si>
  <si>
    <t xml:space="preserve">52003000</t>
  </si>
  <si>
    <t xml:space="preserve">  Conferences &amp; Training</t>
  </si>
  <si>
    <t xml:space="preserve">52004000</t>
  </si>
  <si>
    <t xml:space="preserve">  Employee Memberships &amp; Dues</t>
  </si>
  <si>
    <t xml:space="preserve">  Overtime/Working Meals</t>
  </si>
  <si>
    <t xml:space="preserve">52503500</t>
  </si>
  <si>
    <t xml:space="preserve">  Pager/Cellular Expenses</t>
  </si>
  <si>
    <t xml:space="preserve">52004500</t>
  </si>
  <si>
    <t xml:space="preserve">  Travel</t>
  </si>
  <si>
    <t xml:space="preserve">Travel </t>
  </si>
  <si>
    <t xml:space="preserve">52002000</t>
  </si>
  <si>
    <t xml:space="preserve">  Tuition Reimbursement</t>
  </si>
  <si>
    <t xml:space="preserve">52002500</t>
  </si>
  <si>
    <t xml:space="preserve">  Other Employee Expenses</t>
  </si>
  <si>
    <t xml:space="preserve">Subtotal Employee Expenses</t>
  </si>
  <si>
    <t xml:space="preserve">  Campus Recruiting</t>
  </si>
  <si>
    <t xml:space="preserve">54005000</t>
  </si>
  <si>
    <t xml:space="preserve">  Employment Ads</t>
  </si>
  <si>
    <t xml:space="preserve">  Interview Expenses</t>
  </si>
  <si>
    <t xml:space="preserve">  Recruiting Agency Fees</t>
  </si>
  <si>
    <t xml:space="preserve">  Relocation Expenses</t>
  </si>
  <si>
    <t xml:space="preserve">  Other Recruiting &amp; Relocation Expenses</t>
  </si>
  <si>
    <t xml:space="preserve">Subtotal Recruiting &amp; Relocations</t>
  </si>
  <si>
    <t xml:space="preserve">52508000</t>
  </si>
  <si>
    <t xml:space="preserve">  Professional Consultants/Contractors</t>
  </si>
  <si>
    <t xml:space="preserve">Consulting</t>
  </si>
  <si>
    <t xml:space="preserve">New Account</t>
  </si>
  <si>
    <t xml:space="preserve">  Outside legal</t>
  </si>
  <si>
    <t xml:space="preserve">Outside Legal</t>
  </si>
  <si>
    <t xml:space="preserve">  Outside Tax</t>
  </si>
  <si>
    <t xml:space="preserve">Outside Tax</t>
  </si>
  <si>
    <t xml:space="preserve">52507500</t>
  </si>
  <si>
    <t xml:space="preserve">  Temporaries</t>
  </si>
  <si>
    <t xml:space="preserve">  Other Outside Services</t>
  </si>
  <si>
    <t xml:space="preserve">Subtotal Outside Services</t>
  </si>
  <si>
    <t xml:space="preserve">52504000</t>
  </si>
  <si>
    <t xml:space="preserve">  Company Membership &amp; Dues</t>
  </si>
  <si>
    <t xml:space="preserve">Office</t>
  </si>
  <si>
    <t xml:space="preserve">52508500</t>
  </si>
  <si>
    <t xml:space="preserve">  Non-Real Time Market Data</t>
  </si>
  <si>
    <t xml:space="preserve">53600000</t>
  </si>
  <si>
    <t xml:space="preserve">  Office Supplies</t>
  </si>
  <si>
    <t xml:space="preserve">52508100</t>
  </si>
  <si>
    <t xml:space="preserve">  Postage &amp; Freight Expense</t>
  </si>
  <si>
    <t xml:space="preserve">  Real Time Market Data</t>
  </si>
  <si>
    <t xml:space="preserve">  Subscriptions &amp; Periodicals</t>
  </si>
  <si>
    <t xml:space="preserve">  Other Supplies and Expenses</t>
  </si>
  <si>
    <t xml:space="preserve">Subtotal Supplies and Expense</t>
  </si>
  <si>
    <t xml:space="preserve">52500500</t>
  </si>
  <si>
    <t xml:space="preserve">  Advertising &amp; Promotions</t>
  </si>
  <si>
    <t xml:space="preserve">Entertainment</t>
  </si>
  <si>
    <t xml:space="preserve">52003500</t>
  </si>
  <si>
    <t xml:space="preserve">  Client Entertainment</t>
  </si>
  <si>
    <t xml:space="preserve">  Customer Meetings</t>
  </si>
  <si>
    <t xml:space="preserve">  Other Marketing</t>
  </si>
  <si>
    <t xml:space="preserve">Subtotal Marketing</t>
  </si>
  <si>
    <t xml:space="preserve">52504100</t>
  </si>
  <si>
    <t xml:space="preserve">Charitable Contributions</t>
  </si>
  <si>
    <t xml:space="preserve">53801000</t>
  </si>
  <si>
    <t xml:space="preserve">  Rent - Office, Warehouse, &amp; Tower</t>
  </si>
  <si>
    <t xml:space="preserve">53800000</t>
  </si>
  <si>
    <t xml:space="preserve">  Equipment Rental</t>
  </si>
  <si>
    <t xml:space="preserve">Subtotal Rent (3rd Party)</t>
  </si>
  <si>
    <t xml:space="preserve">52504500</t>
  </si>
  <si>
    <t xml:space="preserve">Technology</t>
  </si>
  <si>
    <t xml:space="preserve">54000000</t>
  </si>
  <si>
    <t xml:space="preserve">Transportation</t>
  </si>
  <si>
    <t xml:space="preserve">Controllable Infrastructure</t>
  </si>
  <si>
    <t xml:space="preserve">System Development</t>
  </si>
  <si>
    <t xml:space="preserve">Insurance</t>
  </si>
  <si>
    <t xml:space="preserve">52502500</t>
  </si>
  <si>
    <t xml:space="preserve">Corporate Rent</t>
  </si>
  <si>
    <t xml:space="preserve">A&amp;A Allocation</t>
  </si>
  <si>
    <t xml:space="preserve">Other Expenses</t>
  </si>
  <si>
    <t xml:space="preserve">Subtotal Cash Expenses</t>
  </si>
  <si>
    <t xml:space="preserve">57200000</t>
  </si>
  <si>
    <t xml:space="preserve">  Depreciation</t>
  </si>
  <si>
    <t xml:space="preserve">Depreciation</t>
  </si>
  <si>
    <t xml:space="preserve">57000000</t>
  </si>
  <si>
    <t xml:space="preserve">  Amortization</t>
  </si>
  <si>
    <t xml:space="preserve">Subtotal Noncash Expenses</t>
  </si>
  <si>
    <t xml:space="preserve">59099900</t>
  </si>
  <si>
    <t xml:space="preserve">Taxes Other than Income</t>
  </si>
  <si>
    <t xml:space="preserve">TOTAL DIRECT EXPENSES</t>
  </si>
  <si>
    <t xml:space="preserve">SAP COST CATEGORY:</t>
  </si>
  <si>
    <t xml:space="preserve">CENTER</t>
  </si>
  <si>
    <t xml:space="preserve">52502000</t>
  </si>
  <si>
    <t xml:space="preserve">Assessment_legal</t>
  </si>
  <si>
    <t xml:space="preserve">Assessment_tax</t>
  </si>
  <si>
    <t xml:space="preserve">Assessment_Sys</t>
  </si>
  <si>
    <t xml:space="preserve">Assessment_Ins</t>
  </si>
  <si>
    <t xml:space="preserve">Check Totals</t>
  </si>
  <si>
    <t xml:space="preserve">Variance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</si>
</sst>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0%"/>
    <numFmt numFmtId="175" formatCode="_(* #,##0.00_);_(* \(#,##0.00\);_(* \-??_);_(@_)"/>
    <numFmt numFmtId="176" formatCode="_(* #,##0_);_(* \(#,##0\);_(* \-??_);_(@_)"/>
    <numFmt numFmtId="177" formatCode="@"/>
    <numFmt numFmtId="178" formatCode="[$-409]mmm\-yy"/>
    <numFmt numFmtId="179" formatCode="0"/>
  </numFmts>
  <fonts count="2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0"/>
      <name val="Arial Narrow"/>
      <family val="0"/>
    </font>
    <font>
      <sz val="7"/>
      <name val="Arial Narrow"/>
      <family val="2"/>
    </font>
    <font>
      <b val="true"/>
      <sz val="10"/>
      <color rgb="FF3333CC"/>
      <name val="Arial Narrow"/>
      <family val="2"/>
    </font>
    <font>
      <sz val="10"/>
      <color rgb="FF3333CC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1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4" fillId="0" borderId="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4" fillId="0" borderId="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4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3" borderId="13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3" borderId="16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6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17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6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6" borderId="17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6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17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6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4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7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14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11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2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13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14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15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16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0" xfId="34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34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9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Hyp-SAP COA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9</xdr:col>
      <xdr:colOff>212040</xdr:colOff>
      <xdr:row>0</xdr:row>
      <xdr:rowOff>56880</xdr:rowOff>
    </xdr:to>
    <xdr:sp>
      <xdr:nvSpPr>
        <xdr:cNvPr id="0" name="Line 40"/>
        <xdr:cNvSpPr/>
      </xdr:nvSpPr>
      <xdr:spPr>
        <a:xfrm flipH="1" flipV="1">
          <a:off x="0" y="47160"/>
          <a:ext cx="8449200" cy="972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84600</xdr:colOff>
      <xdr:row>3</xdr:row>
      <xdr:rowOff>28800</xdr:rowOff>
    </xdr:from>
    <xdr:to>
      <xdr:col>15</xdr:col>
      <xdr:colOff>698400</xdr:colOff>
      <xdr:row>3</xdr:row>
      <xdr:rowOff>28800</xdr:rowOff>
    </xdr:to>
    <xdr:sp>
      <xdr:nvSpPr>
        <xdr:cNvPr id="1" name="Line 42"/>
        <xdr:cNvSpPr/>
      </xdr:nvSpPr>
      <xdr:spPr>
        <a:xfrm flipH="1">
          <a:off x="6069960" y="838440"/>
          <a:ext cx="7369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82"/>
    <col collapsed="false" customWidth="true" hidden="false" outlineLevel="0" max="3" min="3" style="1" width="1.15"/>
    <col collapsed="false" customWidth="true" hidden="false" outlineLevel="0" max="4" min="4" style="1" width="72.82"/>
    <col collapsed="false" customWidth="false" hidden="false" outlineLevel="0" max="8" min="5" style="1" width="9.32"/>
    <col collapsed="false" customWidth="true" hidden="false" outlineLevel="0" max="9" min="9" style="1" width="13.32"/>
    <col collapsed="false" customWidth="false" hidden="false" outlineLevel="0" max="257" min="10" style="1" width="9.32"/>
  </cols>
  <sheetData>
    <row r="1" customFormat="false" ht="13.5" hidden="false" customHeight="false" outlineLevel="0" collapsed="false">
      <c r="A1" s="2" t="s">
        <v>0</v>
      </c>
    </row>
    <row r="2" customFormat="false" ht="18" hidden="false" customHeight="true" outlineLevel="0" collapsed="false">
      <c r="B2" s="3" t="n">
        <v>4800</v>
      </c>
      <c r="D2" s="1" t="s">
        <v>1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4" t="n">
        <v>0.0325</v>
      </c>
      <c r="D4" s="1" t="s">
        <v>2</v>
      </c>
    </row>
    <row r="5" customFormat="false" ht="18" hidden="false" customHeight="true" outlineLevel="0" collapsed="false">
      <c r="B5" s="5" t="n">
        <v>0.015</v>
      </c>
      <c r="D5" s="1" t="s">
        <v>3</v>
      </c>
    </row>
    <row r="6" customFormat="false" ht="18" hidden="false" customHeight="true" outlineLevel="0" collapsed="false">
      <c r="B6" s="5" t="n">
        <v>0.03</v>
      </c>
      <c r="D6" s="1" t="s">
        <v>4</v>
      </c>
    </row>
    <row r="7" customFormat="false" ht="18" hidden="false" customHeight="true" outlineLevel="0" collapsed="false">
      <c r="B7" s="6" t="n">
        <v>0.015</v>
      </c>
      <c r="D7" s="1" t="s">
        <v>5</v>
      </c>
    </row>
    <row r="8" customFormat="false" ht="18" hidden="false" customHeight="true" outlineLevel="0" collapsed="false">
      <c r="B8" s="7" t="n">
        <f aca="false">SUM(B4:B7)</f>
        <v>0.0925</v>
      </c>
      <c r="D8" s="1" t="s">
        <v>6</v>
      </c>
    </row>
    <row r="11" customFormat="false" ht="13.5" hidden="false" customHeight="false" outlineLevel="0" collapsed="false">
      <c r="A11" s="2" t="s">
        <v>7</v>
      </c>
    </row>
    <row r="12" customFormat="false" ht="18" hidden="false" customHeight="true" outlineLevel="0" collapsed="false">
      <c r="B12" s="3" t="n">
        <v>76200</v>
      </c>
      <c r="D12" s="1" t="s">
        <v>8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7" t="n">
        <v>0.09</v>
      </c>
      <c r="D14" s="1" t="s">
        <v>9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7" t="n">
        <v>0.02</v>
      </c>
      <c r="D16" s="1" t="s">
        <v>10</v>
      </c>
    </row>
    <row r="20" customFormat="false" ht="13.5" hidden="false" customHeight="false" outlineLevel="0" collapsed="false">
      <c r="A20" s="2" t="s">
        <v>11</v>
      </c>
    </row>
    <row r="21" customFormat="false" ht="13.5" hidden="false" customHeight="false" outlineLevel="0" collapsed="false">
      <c r="B21" s="8" t="n">
        <v>4000</v>
      </c>
      <c r="D21" s="1" t="s">
        <v>12</v>
      </c>
    </row>
    <row r="22" customFormat="false" ht="13.5" hidden="false" customHeight="false" outlineLevel="0" collapsed="false">
      <c r="B22" s="9"/>
    </row>
    <row r="23" customFormat="false" ht="13.5" hidden="false" customHeight="false" outlineLevel="0" collapsed="false">
      <c r="B23" s="8" t="n">
        <v>6500</v>
      </c>
      <c r="D23" s="1" t="s">
        <v>13</v>
      </c>
    </row>
    <row r="24" customFormat="false" ht="13.5" hidden="false" customHeight="false" outlineLevel="0" collapsed="false">
      <c r="B24" s="9"/>
    </row>
    <row r="25" customFormat="false" ht="13.5" hidden="false" customHeight="false" outlineLevel="0" collapsed="false">
      <c r="B25" s="8" t="n">
        <v>1266</v>
      </c>
      <c r="D25" s="1" t="s">
        <v>14</v>
      </c>
    </row>
    <row r="26" customFormat="false" ht="13.5" hidden="false" customHeight="false" outlineLevel="0" collapsed="false">
      <c r="B26" s="9"/>
    </row>
    <row r="27" customFormat="false" ht="13.5" hidden="false" customHeight="false" outlineLevel="0" collapsed="false">
      <c r="B27" s="8" t="n">
        <v>2307</v>
      </c>
      <c r="D27" s="1" t="s">
        <v>15</v>
      </c>
    </row>
    <row r="30" customFormat="false" ht="12.75" hidden="false" customHeight="false" outlineLevel="0" collapsed="false">
      <c r="D30" s="2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3" ySplit="10" topLeftCell="D11" activePane="bottomRight" state="frozen"/>
      <selection pane="topLeft" activeCell="A1" activeCellId="0" sqref="A1"/>
      <selection pane="topRight" activeCell="D1" activeCellId="0" sqref="D1"/>
      <selection pane="bottomLeft" activeCell="A11" activeCellId="0" sqref="A11"/>
      <selection pane="bottomRight" activeCell="D11" activeCellId="0" sqref="D1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2" min="2" style="1" width="42.32"/>
    <col collapsed="false" customWidth="true" hidden="false" outlineLevel="0" max="3" min="3" style="1" width="1.49"/>
    <col collapsed="false" customWidth="true" hidden="false" outlineLevel="0" max="15" min="4" style="1" width="11.82"/>
    <col collapsed="false" customWidth="true" hidden="false" outlineLevel="0" max="16" min="16" style="1" width="13.49"/>
    <col collapsed="false" customWidth="true" hidden="false" outlineLevel="0" max="17" min="17" style="1" width="26.65"/>
    <col collapsed="false" customWidth="false" hidden="false" outlineLevel="0" max="257" min="18" style="1" width="9.32"/>
  </cols>
  <sheetData>
    <row r="1" customFormat="false" ht="9.75" hidden="false" customHeight="true" outlineLevel="0" collapsed="false">
      <c r="A1" s="10"/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27" hidden="false" customHeight="true" outlineLevel="0" collapsed="false">
      <c r="A2" s="13" t="s">
        <v>17</v>
      </c>
      <c r="B2" s="13"/>
      <c r="C2" s="13"/>
      <c r="D2" s="13"/>
      <c r="E2" s="14"/>
      <c r="F2" s="14"/>
      <c r="G2" s="14"/>
      <c r="H2" s="1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27" hidden="false" customHeight="true" outlineLevel="0" collapsed="false">
      <c r="A3" s="13" t="s">
        <v>18</v>
      </c>
      <c r="B3" s="13"/>
      <c r="C3" s="13"/>
      <c r="D3" s="13"/>
      <c r="E3" s="14"/>
      <c r="F3" s="14"/>
      <c r="G3" s="14"/>
      <c r="H3" s="15"/>
      <c r="I3" s="16"/>
      <c r="J3" s="16"/>
      <c r="K3" s="16"/>
      <c r="L3" s="16"/>
      <c r="M3" s="16"/>
      <c r="N3" s="16"/>
      <c r="O3" s="16"/>
      <c r="P3" s="17" t="s">
        <v>19</v>
      </c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3.5" hidden="false" customHeight="true" outlineLevel="0" collapsed="false">
      <c r="A4" s="18"/>
      <c r="B4" s="18"/>
      <c r="C4" s="19"/>
      <c r="D4" s="20"/>
      <c r="E4" s="18"/>
      <c r="F4" s="18"/>
      <c r="G4" s="21"/>
      <c r="H4" s="21"/>
      <c r="I4" s="2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4.25" hidden="false" customHeight="true" outlineLevel="0" collapsed="false">
      <c r="A5" s="18"/>
      <c r="B5" s="19" t="s">
        <v>20</v>
      </c>
      <c r="C5" s="18"/>
      <c r="D5" s="23" t="s">
        <v>21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4.25" hidden="false" customHeight="true" outlineLevel="0" collapsed="false">
      <c r="A6" s="18"/>
      <c r="B6" s="19" t="s">
        <v>22</v>
      </c>
      <c r="C6" s="18"/>
      <c r="D6" s="23" t="s">
        <v>23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true" outlineLevel="0" collapsed="false">
      <c r="A7" s="18"/>
      <c r="B7" s="19" t="s">
        <v>24</v>
      </c>
      <c r="C7" s="18"/>
      <c r="D7" s="23" t="s">
        <v>25</v>
      </c>
      <c r="E7" s="18"/>
      <c r="F7" s="18"/>
      <c r="G7" s="18"/>
      <c r="H7" s="21"/>
      <c r="I7" s="18"/>
      <c r="J7" s="18"/>
      <c r="K7" s="18"/>
      <c r="L7" s="18"/>
      <c r="M7" s="18"/>
      <c r="N7" s="24" t="s">
        <v>26</v>
      </c>
      <c r="O7" s="2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18"/>
      <c r="B8" s="18"/>
      <c r="C8" s="19"/>
      <c r="D8" s="20" t="s">
        <v>27</v>
      </c>
      <c r="E8" s="18"/>
      <c r="F8" s="18"/>
      <c r="G8" s="18"/>
      <c r="H8" s="21"/>
      <c r="I8" s="18"/>
      <c r="J8" s="18"/>
      <c r="K8" s="18"/>
      <c r="L8" s="18"/>
      <c r="M8" s="18"/>
      <c r="N8" s="26" t="s">
        <v>28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27"/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 t="s">
        <v>29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2.75" hidden="false" customHeight="false" outlineLevel="0" collapsed="false">
      <c r="A10" s="32" t="s">
        <v>30</v>
      </c>
      <c r="B10" s="33"/>
      <c r="C10" s="34" t="n">
        <v>36892</v>
      </c>
      <c r="D10" s="34" t="n">
        <v>36892</v>
      </c>
      <c r="E10" s="34" t="n">
        <v>36923</v>
      </c>
      <c r="F10" s="34" t="n">
        <v>36951</v>
      </c>
      <c r="G10" s="34" t="n">
        <v>36982</v>
      </c>
      <c r="H10" s="34" t="n">
        <v>37012</v>
      </c>
      <c r="I10" s="34" t="n">
        <v>37043</v>
      </c>
      <c r="J10" s="34" t="n">
        <v>37073</v>
      </c>
      <c r="K10" s="34" t="n">
        <v>37104</v>
      </c>
      <c r="L10" s="34" t="n">
        <v>37135</v>
      </c>
      <c r="M10" s="34" t="n">
        <v>37165</v>
      </c>
      <c r="N10" s="34" t="n">
        <v>37196</v>
      </c>
      <c r="O10" s="34" t="n">
        <v>37226</v>
      </c>
      <c r="P10" s="35" t="s">
        <v>31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customFormat="false" ht="12.75" hidden="false" customHeight="false" outlineLevel="0" collapsed="false">
      <c r="A11" s="36" t="s">
        <v>32</v>
      </c>
      <c r="B11" s="37"/>
      <c r="C11" s="38" t="n">
        <v>1</v>
      </c>
      <c r="D11" s="39" t="n">
        <v>0</v>
      </c>
      <c r="E11" s="39" t="n">
        <v>0</v>
      </c>
      <c r="F11" s="39" t="n">
        <v>0</v>
      </c>
      <c r="G11" s="39" t="n">
        <v>0</v>
      </c>
      <c r="H11" s="39" t="n">
        <v>0</v>
      </c>
      <c r="I11" s="39" t="n">
        <v>0</v>
      </c>
      <c r="J11" s="39" t="n">
        <v>0</v>
      </c>
      <c r="K11" s="39" t="n">
        <v>0</v>
      </c>
      <c r="L11" s="39" t="n">
        <v>0</v>
      </c>
      <c r="M11" s="39" t="n">
        <v>0</v>
      </c>
      <c r="N11" s="39" t="n">
        <v>0</v>
      </c>
      <c r="O11" s="39" t="n">
        <v>0</v>
      </c>
      <c r="P11" s="40" t="n">
        <f aca="false">SUM(D11:O11)</f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41" t="s">
        <v>33</v>
      </c>
      <c r="B12" s="42"/>
      <c r="C12" s="43" t="n">
        <v>1</v>
      </c>
      <c r="D12" s="44" t="n">
        <v>0</v>
      </c>
      <c r="E12" s="44" t="n">
        <v>0</v>
      </c>
      <c r="F12" s="44" t="n">
        <v>0</v>
      </c>
      <c r="G12" s="44" t="n">
        <v>0</v>
      </c>
      <c r="H12" s="44" t="n">
        <v>0</v>
      </c>
      <c r="I12" s="44" t="n">
        <v>0</v>
      </c>
      <c r="J12" s="44" t="n">
        <v>0</v>
      </c>
      <c r="K12" s="44" t="n">
        <v>0</v>
      </c>
      <c r="L12" s="44" t="n">
        <v>0</v>
      </c>
      <c r="M12" s="44" t="n">
        <v>0</v>
      </c>
      <c r="N12" s="44" t="n">
        <v>0</v>
      </c>
      <c r="O12" s="44" t="n">
        <v>0</v>
      </c>
      <c r="P12" s="45" t="n">
        <f aca="false">SUM(D12:O12)</f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2.75" hidden="false" customHeight="false" outlineLevel="0" collapsed="false">
      <c r="A13" s="41" t="s">
        <v>34</v>
      </c>
      <c r="B13" s="42"/>
      <c r="C13" s="43" t="n">
        <v>1</v>
      </c>
      <c r="D13" s="44" t="n">
        <v>3</v>
      </c>
      <c r="E13" s="44" t="n">
        <v>3</v>
      </c>
      <c r="F13" s="44" t="n">
        <v>3</v>
      </c>
      <c r="G13" s="44" t="n">
        <v>3</v>
      </c>
      <c r="H13" s="44" t="n">
        <v>3</v>
      </c>
      <c r="I13" s="44" t="n">
        <v>3</v>
      </c>
      <c r="J13" s="44" t="n">
        <v>3</v>
      </c>
      <c r="K13" s="44" t="n">
        <v>3</v>
      </c>
      <c r="L13" s="44" t="n">
        <v>3</v>
      </c>
      <c r="M13" s="44" t="n">
        <v>3</v>
      </c>
      <c r="N13" s="44" t="n">
        <v>3</v>
      </c>
      <c r="O13" s="44" t="n">
        <v>3</v>
      </c>
      <c r="P13" s="45" t="n">
        <f aca="false">SUM(D13:O13)</f>
        <v>36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2.75" hidden="false" customHeight="false" outlineLevel="0" collapsed="false">
      <c r="A14" s="41" t="s">
        <v>35</v>
      </c>
      <c r="B14" s="42"/>
      <c r="C14" s="43" t="n">
        <f aca="false">SUM(C12:C13)</f>
        <v>2</v>
      </c>
      <c r="D14" s="44" t="n">
        <v>0</v>
      </c>
      <c r="E14" s="44" t="n">
        <v>0</v>
      </c>
      <c r="F14" s="44" t="n">
        <v>0</v>
      </c>
      <c r="G14" s="44" t="n">
        <v>0</v>
      </c>
      <c r="H14" s="44" t="n">
        <v>0</v>
      </c>
      <c r="I14" s="44" t="n">
        <v>0</v>
      </c>
      <c r="J14" s="44" t="n">
        <v>0</v>
      </c>
      <c r="K14" s="44" t="n">
        <v>0</v>
      </c>
      <c r="L14" s="44" t="n">
        <v>0</v>
      </c>
      <c r="M14" s="44" t="n">
        <v>0</v>
      </c>
      <c r="N14" s="44" t="n">
        <v>0</v>
      </c>
      <c r="O14" s="44" t="n">
        <v>0</v>
      </c>
      <c r="P14" s="45" t="n">
        <f aca="false">SUM(D14:O14)</f>
        <v>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12.75" hidden="false" customHeight="false" outlineLevel="0" collapsed="false">
      <c r="A15" s="41" t="s">
        <v>36</v>
      </c>
      <c r="B15" s="42"/>
      <c r="C15" s="43" t="n">
        <v>1</v>
      </c>
      <c r="D15" s="44" t="n">
        <v>0</v>
      </c>
      <c r="E15" s="44" t="n">
        <v>0</v>
      </c>
      <c r="F15" s="44" t="n">
        <v>0</v>
      </c>
      <c r="G15" s="44" t="n">
        <v>0</v>
      </c>
      <c r="H15" s="44" t="n">
        <v>0</v>
      </c>
      <c r="I15" s="44" t="n">
        <v>0</v>
      </c>
      <c r="J15" s="44" t="n">
        <v>0</v>
      </c>
      <c r="K15" s="44" t="n">
        <v>0</v>
      </c>
      <c r="L15" s="44" t="n">
        <v>0</v>
      </c>
      <c r="M15" s="44" t="n">
        <v>0</v>
      </c>
      <c r="N15" s="44" t="n">
        <v>0</v>
      </c>
      <c r="O15" s="44" t="n">
        <v>0</v>
      </c>
      <c r="P15" s="45" t="n">
        <f aca="false">SUM(D15:O15)</f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2.75" hidden="false" customHeight="false" outlineLevel="0" collapsed="false">
      <c r="A16" s="41" t="s">
        <v>37</v>
      </c>
      <c r="B16" s="42"/>
      <c r="C16" s="43" t="n">
        <v>1</v>
      </c>
      <c r="D16" s="44" t="n">
        <v>0</v>
      </c>
      <c r="E16" s="44" t="n">
        <v>0</v>
      </c>
      <c r="F16" s="44" t="n">
        <v>0</v>
      </c>
      <c r="G16" s="44" t="n">
        <v>0</v>
      </c>
      <c r="H16" s="44" t="n">
        <v>0</v>
      </c>
      <c r="I16" s="44" t="n">
        <v>0</v>
      </c>
      <c r="J16" s="44" t="n">
        <v>0</v>
      </c>
      <c r="K16" s="44" t="n">
        <v>0</v>
      </c>
      <c r="L16" s="44" t="n">
        <v>0</v>
      </c>
      <c r="M16" s="44" t="n">
        <v>0</v>
      </c>
      <c r="N16" s="44" t="n">
        <v>0</v>
      </c>
      <c r="O16" s="44" t="n">
        <v>0</v>
      </c>
      <c r="P16" s="45" t="n">
        <f aca="false">SUM(D16:O16)</f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2.75" hidden="false" customHeight="false" outlineLevel="0" collapsed="false">
      <c r="A17" s="41" t="s">
        <v>38</v>
      </c>
      <c r="B17" s="42"/>
      <c r="C17" s="43" t="n">
        <v>1</v>
      </c>
      <c r="D17" s="44" t="n">
        <v>0</v>
      </c>
      <c r="E17" s="44" t="n">
        <v>0</v>
      </c>
      <c r="F17" s="44" t="n">
        <v>0</v>
      </c>
      <c r="G17" s="44" t="n">
        <v>0</v>
      </c>
      <c r="H17" s="44" t="n">
        <v>0</v>
      </c>
      <c r="I17" s="44" t="n">
        <v>0</v>
      </c>
      <c r="J17" s="44" t="n">
        <v>0</v>
      </c>
      <c r="K17" s="44" t="n">
        <v>0</v>
      </c>
      <c r="L17" s="44" t="n">
        <v>0</v>
      </c>
      <c r="M17" s="44" t="n">
        <v>0</v>
      </c>
      <c r="N17" s="44" t="n">
        <v>0</v>
      </c>
      <c r="O17" s="44" t="n">
        <v>0</v>
      </c>
      <c r="P17" s="45" t="n">
        <f aca="false">SUM(D17:O17)</f>
        <v>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2.75" hidden="false" customHeight="false" outlineLevel="0" collapsed="false">
      <c r="A18" s="41" t="s">
        <v>39</v>
      </c>
      <c r="B18" s="42"/>
      <c r="C18" s="43" t="n">
        <v>1</v>
      </c>
      <c r="D18" s="44" t="n">
        <v>1</v>
      </c>
      <c r="E18" s="44" t="n">
        <v>1</v>
      </c>
      <c r="F18" s="44" t="n">
        <v>1</v>
      </c>
      <c r="G18" s="44" t="n">
        <v>1</v>
      </c>
      <c r="H18" s="44" t="n">
        <v>1</v>
      </c>
      <c r="I18" s="44" t="n">
        <v>1</v>
      </c>
      <c r="J18" s="44" t="n">
        <v>1</v>
      </c>
      <c r="K18" s="44" t="n">
        <v>1</v>
      </c>
      <c r="L18" s="44" t="n">
        <v>1</v>
      </c>
      <c r="M18" s="44" t="n">
        <v>1</v>
      </c>
      <c r="N18" s="44" t="n">
        <v>1</v>
      </c>
      <c r="O18" s="44" t="n">
        <v>1</v>
      </c>
      <c r="P18" s="45" t="n">
        <f aca="false">SUM(D18:O18)</f>
        <v>12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41" t="s">
        <v>40</v>
      </c>
      <c r="B19" s="42"/>
      <c r="C19" s="43" t="n">
        <v>1</v>
      </c>
      <c r="D19" s="44" t="n">
        <v>0</v>
      </c>
      <c r="E19" s="44" t="n">
        <v>0</v>
      </c>
      <c r="F19" s="44" t="n">
        <v>0</v>
      </c>
      <c r="G19" s="44" t="n">
        <v>0</v>
      </c>
      <c r="H19" s="44" t="n">
        <v>0</v>
      </c>
      <c r="I19" s="44" t="n">
        <v>0</v>
      </c>
      <c r="J19" s="44" t="n">
        <v>0</v>
      </c>
      <c r="K19" s="44" t="n">
        <v>0</v>
      </c>
      <c r="L19" s="44" t="n">
        <v>0</v>
      </c>
      <c r="M19" s="44" t="n">
        <v>0</v>
      </c>
      <c r="N19" s="44" t="n">
        <v>0</v>
      </c>
      <c r="O19" s="44" t="n">
        <v>0</v>
      </c>
      <c r="P19" s="45" t="n">
        <f aca="false">SUM(D19:O19)</f>
        <v>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41" t="s">
        <v>41</v>
      </c>
      <c r="B20" s="42"/>
      <c r="C20" s="43" t="n">
        <v>1</v>
      </c>
      <c r="D20" s="44" t="n">
        <v>0</v>
      </c>
      <c r="E20" s="44" t="n">
        <v>0</v>
      </c>
      <c r="F20" s="44" t="n">
        <v>0</v>
      </c>
      <c r="G20" s="44" t="n">
        <v>0</v>
      </c>
      <c r="H20" s="44" t="n">
        <v>0</v>
      </c>
      <c r="I20" s="44" t="n">
        <v>0</v>
      </c>
      <c r="J20" s="44" t="n">
        <v>0</v>
      </c>
      <c r="K20" s="44" t="n">
        <v>0</v>
      </c>
      <c r="L20" s="44" t="n">
        <v>0</v>
      </c>
      <c r="M20" s="44" t="n">
        <v>0</v>
      </c>
      <c r="N20" s="44" t="n">
        <v>0</v>
      </c>
      <c r="O20" s="44" t="n">
        <v>0</v>
      </c>
      <c r="P20" s="45" t="n">
        <f aca="false">SUM(D20:O20)</f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2.75" hidden="false" customHeight="false" outlineLevel="0" collapsed="false">
      <c r="A21" s="41" t="s">
        <v>42</v>
      </c>
      <c r="B21" s="42"/>
      <c r="C21" s="43" t="n">
        <v>1</v>
      </c>
      <c r="D21" s="44" t="n">
        <v>3</v>
      </c>
      <c r="E21" s="44" t="n">
        <v>3</v>
      </c>
      <c r="F21" s="44" t="n">
        <v>3</v>
      </c>
      <c r="G21" s="44" t="n">
        <v>3</v>
      </c>
      <c r="H21" s="44" t="n">
        <v>3</v>
      </c>
      <c r="I21" s="44" t="n">
        <v>3</v>
      </c>
      <c r="J21" s="44" t="n">
        <v>3</v>
      </c>
      <c r="K21" s="44" t="n">
        <v>3</v>
      </c>
      <c r="L21" s="44" t="n">
        <v>3</v>
      </c>
      <c r="M21" s="44" t="n">
        <v>3</v>
      </c>
      <c r="N21" s="44" t="n">
        <v>3</v>
      </c>
      <c r="O21" s="44" t="n">
        <v>3</v>
      </c>
      <c r="P21" s="45" t="n">
        <f aca="false">SUM(D21:O21)</f>
        <v>36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2.75" hidden="false" customHeight="false" outlineLevel="0" collapsed="false">
      <c r="A22" s="41" t="s">
        <v>43</v>
      </c>
      <c r="B22" s="42"/>
      <c r="C22" s="43" t="e">
        <f aca="false">#REF!+#REF!+#REF!+#REF!+#REF!+#REF!+#REF!+C11+C14+SUM(C15:C21)</f>
        <v>#REF!</v>
      </c>
      <c r="D22" s="44" t="n">
        <v>0</v>
      </c>
      <c r="E22" s="44" t="n">
        <v>0</v>
      </c>
      <c r="F22" s="44" t="n">
        <v>0</v>
      </c>
      <c r="G22" s="44" t="n">
        <v>0</v>
      </c>
      <c r="H22" s="44" t="n">
        <v>0</v>
      </c>
      <c r="I22" s="44" t="n">
        <v>0</v>
      </c>
      <c r="J22" s="44" t="n">
        <v>0</v>
      </c>
      <c r="K22" s="44" t="n">
        <v>0</v>
      </c>
      <c r="L22" s="44" t="n">
        <v>0</v>
      </c>
      <c r="M22" s="44" t="n">
        <v>0</v>
      </c>
      <c r="N22" s="44" t="n">
        <v>0</v>
      </c>
      <c r="O22" s="44" t="n">
        <v>0</v>
      </c>
      <c r="P22" s="45" t="n">
        <f aca="false">SUM(D22:O22)</f>
        <v>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2.75" hidden="false" customHeight="false" outlineLevel="0" collapsed="false">
      <c r="A23" s="46" t="s">
        <v>44</v>
      </c>
      <c r="B23" s="47"/>
      <c r="C23" s="48" t="e">
        <f aca="false">SUM(#REF!)</f>
        <v>#REF!</v>
      </c>
      <c r="D23" s="49" t="n">
        <f aca="false">SUM(D11:D22)</f>
        <v>7</v>
      </c>
      <c r="E23" s="49" t="n">
        <f aca="false">SUM(E11:E22)</f>
        <v>7</v>
      </c>
      <c r="F23" s="49" t="n">
        <f aca="false">SUM(F11:F22)</f>
        <v>7</v>
      </c>
      <c r="G23" s="49" t="n">
        <f aca="false">SUM(G11:G22)</f>
        <v>7</v>
      </c>
      <c r="H23" s="49" t="n">
        <f aca="false">SUM(H11:H22)</f>
        <v>7</v>
      </c>
      <c r="I23" s="49" t="n">
        <f aca="false">SUM(I11:I22)</f>
        <v>7</v>
      </c>
      <c r="J23" s="49" t="n">
        <f aca="false">SUM(J11:J22)</f>
        <v>7</v>
      </c>
      <c r="K23" s="49" t="n">
        <f aca="false">SUM(K11:K22)</f>
        <v>7</v>
      </c>
      <c r="L23" s="49" t="n">
        <f aca="false">SUM(L11:L22)</f>
        <v>7</v>
      </c>
      <c r="M23" s="49" t="n">
        <f aca="false">SUM(M11:M22)</f>
        <v>7</v>
      </c>
      <c r="N23" s="49" t="n">
        <f aca="false">SUM(N11:N22)</f>
        <v>7</v>
      </c>
      <c r="O23" s="49" t="n">
        <f aca="false">SUM(O11:O22)</f>
        <v>7</v>
      </c>
      <c r="P23" s="40" t="n">
        <f aca="false">SUM(P11:P22)</f>
        <v>84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2.75" hidden="false" customHeight="false" outlineLevel="0" collapsed="false">
      <c r="A24" s="41" t="s">
        <v>45</v>
      </c>
      <c r="B24" s="42"/>
      <c r="C24" s="43" t="n">
        <v>1</v>
      </c>
      <c r="D24" s="44" t="n">
        <v>0</v>
      </c>
      <c r="E24" s="44" t="n">
        <v>0</v>
      </c>
      <c r="F24" s="44" t="n">
        <v>0</v>
      </c>
      <c r="G24" s="44" t="n">
        <v>0</v>
      </c>
      <c r="H24" s="44" t="n">
        <v>0</v>
      </c>
      <c r="I24" s="44" t="n">
        <v>0</v>
      </c>
      <c r="J24" s="44" t="n">
        <v>0</v>
      </c>
      <c r="K24" s="44" t="n">
        <v>0</v>
      </c>
      <c r="L24" s="44" t="n">
        <v>0</v>
      </c>
      <c r="M24" s="44" t="n">
        <v>0</v>
      </c>
      <c r="N24" s="44" t="n">
        <v>0</v>
      </c>
      <c r="O24" s="44" t="n">
        <v>0</v>
      </c>
      <c r="P24" s="45" t="n">
        <f aca="false">SUM(D24:O24)</f>
        <v>0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2.75" hidden="false" customHeight="false" outlineLevel="0" collapsed="false">
      <c r="A25" s="50" t="s">
        <v>46</v>
      </c>
      <c r="B25" s="51"/>
      <c r="C25" s="52" t="e">
        <f aca="false">C23+C22+C24</f>
        <v>#REF!</v>
      </c>
      <c r="D25" s="53" t="n">
        <f aca="false">+D23+D24</f>
        <v>7</v>
      </c>
      <c r="E25" s="53" t="n">
        <f aca="false">+E23+E24</f>
        <v>7</v>
      </c>
      <c r="F25" s="53" t="n">
        <f aca="false">+F23+F24</f>
        <v>7</v>
      </c>
      <c r="G25" s="53" t="n">
        <f aca="false">+G23+G24</f>
        <v>7</v>
      </c>
      <c r="H25" s="53" t="n">
        <f aca="false">+H23+H24</f>
        <v>7</v>
      </c>
      <c r="I25" s="53" t="n">
        <f aca="false">+I23+I24</f>
        <v>7</v>
      </c>
      <c r="J25" s="53" t="n">
        <f aca="false">+J23+J24</f>
        <v>7</v>
      </c>
      <c r="K25" s="53" t="n">
        <f aca="false">+K23+K24</f>
        <v>7</v>
      </c>
      <c r="L25" s="53" t="n">
        <f aca="false">+L23+L24</f>
        <v>7</v>
      </c>
      <c r="M25" s="53" t="n">
        <f aca="false">+M23+M24</f>
        <v>7</v>
      </c>
      <c r="N25" s="53" t="n">
        <f aca="false">+N23+N24</f>
        <v>7</v>
      </c>
      <c r="O25" s="53" t="n">
        <f aca="false">+O23+O24</f>
        <v>7</v>
      </c>
      <c r="P25" s="54" t="n">
        <f aca="false">+P23+P24</f>
        <v>84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55"/>
      <c r="B26" s="55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2.75" hidden="false" customHeight="false" outlineLevel="0" collapsed="false">
      <c r="A27" s="27" t="s">
        <v>47</v>
      </c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 t="s">
        <v>29</v>
      </c>
      <c r="Q27" s="56" t="s">
        <v>48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</row>
    <row r="28" customFormat="false" ht="12.75" hidden="false" customHeight="false" outlineLevel="0" collapsed="false">
      <c r="A28" s="32" t="s">
        <v>49</v>
      </c>
      <c r="B28" s="33" t="s">
        <v>50</v>
      </c>
      <c r="C28" s="34"/>
      <c r="D28" s="34" t="n">
        <v>36892</v>
      </c>
      <c r="E28" s="34" t="n">
        <v>36923</v>
      </c>
      <c r="F28" s="34" t="n">
        <v>36951</v>
      </c>
      <c r="G28" s="34" t="n">
        <v>36982</v>
      </c>
      <c r="H28" s="34" t="n">
        <v>37012</v>
      </c>
      <c r="I28" s="34" t="n">
        <v>37043</v>
      </c>
      <c r="J28" s="34" t="n">
        <v>37073</v>
      </c>
      <c r="K28" s="34" t="n">
        <v>37104</v>
      </c>
      <c r="L28" s="34" t="n">
        <v>37135</v>
      </c>
      <c r="M28" s="34" t="n">
        <v>37165</v>
      </c>
      <c r="N28" s="34" t="n">
        <v>37196</v>
      </c>
      <c r="O28" s="34" t="n">
        <v>37226</v>
      </c>
      <c r="P28" s="35" t="s">
        <v>51</v>
      </c>
      <c r="Q28" s="57" t="s">
        <v>52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</row>
    <row r="29" customFormat="false" ht="12.75" hidden="false" customHeight="false" outlineLevel="0" collapsed="false">
      <c r="A29" s="58" t="s">
        <v>53</v>
      </c>
      <c r="B29" s="59" t="s">
        <v>54</v>
      </c>
      <c r="C29" s="59"/>
      <c r="D29" s="60" t="n">
        <f aca="false">33716+6750-950</f>
        <v>39516</v>
      </c>
      <c r="E29" s="60" t="n">
        <f aca="false">33716+6750-950</f>
        <v>39516</v>
      </c>
      <c r="F29" s="60" t="n">
        <f aca="false">33716+6750-950</f>
        <v>39516</v>
      </c>
      <c r="G29" s="60" t="n">
        <f aca="false">33716+6750-950</f>
        <v>39516</v>
      </c>
      <c r="H29" s="60" t="n">
        <f aca="false">33716+6750-950</f>
        <v>39516</v>
      </c>
      <c r="I29" s="60" t="n">
        <f aca="false">33716+6750-950</f>
        <v>39516</v>
      </c>
      <c r="J29" s="60" t="n">
        <f aca="false">33716+6750-950</f>
        <v>39516</v>
      </c>
      <c r="K29" s="60" t="n">
        <f aca="false">33716+6750-950</f>
        <v>39516</v>
      </c>
      <c r="L29" s="60" t="n">
        <f aca="false">33716+6750-950</f>
        <v>39516</v>
      </c>
      <c r="M29" s="60" t="n">
        <f aca="false">33716+6750-950</f>
        <v>39516</v>
      </c>
      <c r="N29" s="60" t="n">
        <f aca="false">33716+6750-950</f>
        <v>39516</v>
      </c>
      <c r="O29" s="60" t="n">
        <f aca="false">33716+6750-950</f>
        <v>39516</v>
      </c>
      <c r="P29" s="61" t="n">
        <f aca="false">SUM(D29:O29)</f>
        <v>474192</v>
      </c>
      <c r="Q29" s="61" t="s">
        <v>55</v>
      </c>
    </row>
    <row r="30" customFormat="false" ht="12.75" hidden="false" customHeight="false" outlineLevel="0" collapsed="false">
      <c r="A30" s="58" t="s">
        <v>53</v>
      </c>
      <c r="B30" s="59" t="s">
        <v>56</v>
      </c>
      <c r="C30" s="59"/>
      <c r="D30" s="60" t="n">
        <v>10000</v>
      </c>
      <c r="E30" s="60" t="n">
        <v>10000</v>
      </c>
      <c r="F30" s="60" t="n">
        <v>30000</v>
      </c>
      <c r="G30" s="60" t="n">
        <v>10000</v>
      </c>
      <c r="H30" s="60" t="n">
        <v>10000</v>
      </c>
      <c r="I30" s="60" t="n">
        <v>0</v>
      </c>
      <c r="J30" s="60" t="n">
        <v>0</v>
      </c>
      <c r="K30" s="60" t="n">
        <v>0</v>
      </c>
      <c r="L30" s="60" t="n">
        <v>0</v>
      </c>
      <c r="M30" s="60" t="n">
        <v>0</v>
      </c>
      <c r="N30" s="60" t="n">
        <v>0</v>
      </c>
      <c r="O30" s="60" t="n">
        <v>0</v>
      </c>
      <c r="P30" s="61" t="n">
        <f aca="false">SUM(D30:O30)</f>
        <v>70000</v>
      </c>
      <c r="Q30" s="61" t="s">
        <v>55</v>
      </c>
    </row>
    <row r="31" customFormat="false" ht="12.75" hidden="false" customHeight="false" outlineLevel="0" collapsed="false">
      <c r="A31" s="62"/>
      <c r="B31" s="63" t="s">
        <v>57</v>
      </c>
      <c r="C31" s="64"/>
      <c r="D31" s="65" t="n">
        <f aca="false">SUM(D29:D30)</f>
        <v>49516</v>
      </c>
      <c r="E31" s="65" t="n">
        <f aca="false">SUM(E29:E30)</f>
        <v>49516</v>
      </c>
      <c r="F31" s="65" t="n">
        <f aca="false">SUM(F29:F30)</f>
        <v>69516</v>
      </c>
      <c r="G31" s="65" t="n">
        <f aca="false">SUM(G29:G30)</f>
        <v>49516</v>
      </c>
      <c r="H31" s="65" t="n">
        <f aca="false">SUM(H29:H30)</f>
        <v>49516</v>
      </c>
      <c r="I31" s="65" t="n">
        <f aca="false">SUM(I29:I30)</f>
        <v>39516</v>
      </c>
      <c r="J31" s="65" t="n">
        <f aca="false">SUM(J29:J30)</f>
        <v>39516</v>
      </c>
      <c r="K31" s="65" t="n">
        <f aca="false">SUM(K29:K30)</f>
        <v>39516</v>
      </c>
      <c r="L31" s="65" t="n">
        <f aca="false">SUM(L29:L30)</f>
        <v>39516</v>
      </c>
      <c r="M31" s="65" t="n">
        <f aca="false">SUM(M29:M30)</f>
        <v>39516</v>
      </c>
      <c r="N31" s="65" t="n">
        <f aca="false">SUM(N29:N30)</f>
        <v>39516</v>
      </c>
      <c r="O31" s="65" t="n">
        <f aca="false">SUM(O29:O30)</f>
        <v>39516</v>
      </c>
      <c r="P31" s="66" t="n">
        <f aca="false">SUM(D31:O31)</f>
        <v>544192</v>
      </c>
      <c r="Q31" s="67"/>
    </row>
    <row r="32" customFormat="false" ht="12.75" hidden="false" customHeight="false" outlineLevel="0" collapsed="false">
      <c r="A32" s="62" t="s">
        <v>58</v>
      </c>
      <c r="B32" s="68" t="s">
        <v>59</v>
      </c>
      <c r="C32" s="64"/>
      <c r="D32" s="69" t="n">
        <f aca="false">(D23)*(Assumptions!B2/12)+D31*(Assumptions!B8)</f>
        <v>7380.23</v>
      </c>
      <c r="E32" s="69" t="n">
        <f aca="false">(E23)*(4800/12)+E31*(0.0925)</f>
        <v>7380.23</v>
      </c>
      <c r="F32" s="69" t="n">
        <f aca="false">(F23)*(4800/12)+F31*(0.0925)</f>
        <v>9230.23</v>
      </c>
      <c r="G32" s="69" t="n">
        <f aca="false">(G23)*(4800/12)+G31*(0.0925)</f>
        <v>7380.23</v>
      </c>
      <c r="H32" s="69" t="n">
        <f aca="false">(H23)*(4800/12)+H31*(0.0925)</f>
        <v>7380.23</v>
      </c>
      <c r="I32" s="69" t="n">
        <f aca="false">(I23)*(4800/12)+I31*(0.0925)</f>
        <v>6455.23</v>
      </c>
      <c r="J32" s="69" t="n">
        <f aca="false">(J23)*(4800/12)+J31*(0.0925)</f>
        <v>6455.23</v>
      </c>
      <c r="K32" s="69" t="n">
        <f aca="false">(K23)*(4800/12)+K31*(0.0925)</f>
        <v>6455.23</v>
      </c>
      <c r="L32" s="69" t="n">
        <f aca="false">(L23)*(4800/12)+L31*(0.0925)</f>
        <v>6455.23</v>
      </c>
      <c r="M32" s="69" t="n">
        <f aca="false">(M23)*(4800/12)+M31*(0.0925)</f>
        <v>6455.23</v>
      </c>
      <c r="N32" s="69" t="n">
        <f aca="false">(N23)*(4800/12)+N31*(0.0925)</f>
        <v>6455.23</v>
      </c>
      <c r="O32" s="69" t="n">
        <f aca="false">(O23)*(4800/12)+O31*(0.0925)</f>
        <v>6455.23</v>
      </c>
      <c r="P32" s="61" t="n">
        <f aca="false">SUM(D32:O32)</f>
        <v>83937.76</v>
      </c>
      <c r="Q32" s="61" t="s">
        <v>55</v>
      </c>
    </row>
    <row r="33" customFormat="false" ht="12.75" hidden="false" customHeight="false" outlineLevel="0" collapsed="false">
      <c r="A33" s="62" t="s">
        <v>60</v>
      </c>
      <c r="B33" s="64" t="s">
        <v>61</v>
      </c>
      <c r="C33" s="64"/>
      <c r="D33" s="69" t="n">
        <f aca="false">IF(D23=0,0,IF(D31/D23&lt;=Assumptions!$B$12/12,D31*Assumptions!$B$14,(D31/D23-Assumptions!$B$12/12)*Assumptions!$B$16*D23+Assumptions!$B$12/12*Assumptions!$B$14*D23))</f>
        <v>4101.82</v>
      </c>
      <c r="E33" s="69" t="n">
        <f aca="false">IF(E23=0,0,IF(E31/E23&lt;=Assumptions!$B$12/12,E31*Assumptions!$B$14,(E31/E23-Assumptions!$B$12/12)*Assumptions!$B$16*E23+Assumptions!$B$12/12*Assumptions!$B$14*E23))</f>
        <v>4101.82</v>
      </c>
      <c r="F33" s="69" t="n">
        <f aca="false">IF(F23=0,0,IF(F31/F23&lt;=Assumptions!$B$12/12,F31*Assumptions!$B$14,(F31/F23-Assumptions!$B$12/12)*Assumptions!$B$16*F23+Assumptions!$B$12/12*Assumptions!$B$14*F23))</f>
        <v>4501.82</v>
      </c>
      <c r="G33" s="69" t="n">
        <f aca="false">IF(G23=0,0,IF(G31/G23&lt;=Assumptions!$B$12/12,G31*Assumptions!$B$14,(G31/G23-Assumptions!$B$12/12)*Assumptions!$B$16*G23+Assumptions!$B$12/12*Assumptions!$B$14*G23))</f>
        <v>4101.82</v>
      </c>
      <c r="H33" s="69" t="n">
        <f aca="false">IF(H23=0,0,IF(H31/H23&lt;=Assumptions!$B$12/12,H31*Assumptions!$B$14,(H31/H23-Assumptions!$B$12/12)*Assumptions!$B$16*H23+Assumptions!$B$12/12*Assumptions!$B$14*H23))</f>
        <v>4101.82</v>
      </c>
      <c r="I33" s="69" t="n">
        <f aca="false">IF(I23=0,0,IF(I31/I23&lt;=Assumptions!$B$12/12,I31*Assumptions!$B$14,(I31/I23-Assumptions!$B$12/12)*Assumptions!$B$16*I23+Assumptions!$B$12/12*Assumptions!$B$14*I23))</f>
        <v>3556.44</v>
      </c>
      <c r="J33" s="69" t="n">
        <f aca="false">IF(J23=0,0,IF(J31/J23&lt;=Assumptions!$B$12/12,J31*Assumptions!$B$14,(J31/J23-Assumptions!$B$12/12)*Assumptions!$B$16*J23+Assumptions!$B$12/12*Assumptions!$B$14*J23))</f>
        <v>3556.44</v>
      </c>
      <c r="K33" s="69" t="n">
        <f aca="false">IF(K23=0,0,IF(K31/K23&lt;=Assumptions!$B$12/12,K31*Assumptions!$B$14,(K31/K23-Assumptions!$B$12/12)*Assumptions!$B$16*K23+Assumptions!$B$12/12*Assumptions!$B$14*K23))</f>
        <v>3556.44</v>
      </c>
      <c r="L33" s="69" t="n">
        <f aca="false">IF(L23=0,0,IF(L31/L23&lt;=Assumptions!$B$12/12,L31*Assumptions!$B$14,(L31/L23-Assumptions!$B$12/12)*Assumptions!$B$16*L23+Assumptions!$B$12/12*Assumptions!$B$14*L23))</f>
        <v>3556.44</v>
      </c>
      <c r="M33" s="69" t="n">
        <f aca="false">IF(M23=0,0,IF(M31/M23&lt;=Assumptions!$B$12/12,M31*Assumptions!$B$14,(M31/M23-Assumptions!$B$12/12)*Assumptions!$B$16*M23+Assumptions!$B$12/12*Assumptions!$B$14*M23))</f>
        <v>3556.44</v>
      </c>
      <c r="N33" s="69" t="n">
        <f aca="false">IF(N23=0,0,IF(N31/N23&lt;=Assumptions!$B$12/12,N31*Assumptions!$B$14,(N31/N23-Assumptions!$B$12/12)*Assumptions!$B$16*N23+Assumptions!$B$12/12*Assumptions!$B$14*N23))</f>
        <v>3556.44</v>
      </c>
      <c r="O33" s="69" t="n">
        <f aca="false">IF(O23=0,0,IF(O31/O23&lt;=Assumptions!$B$12/12,O31*Assumptions!$B$14,(O31/O23-Assumptions!$B$12/12)*Assumptions!$B$16*O23+Assumptions!$B$12/12*Assumptions!$B$14*O23))</f>
        <v>3556.44</v>
      </c>
      <c r="P33" s="61" t="n">
        <f aca="false">SUM(D33:O33)</f>
        <v>45804.18</v>
      </c>
      <c r="Q33" s="61" t="s">
        <v>55</v>
      </c>
    </row>
    <row r="34" customFormat="false" ht="12.75" hidden="false" customHeight="false" outlineLevel="0" collapsed="false">
      <c r="A34" s="62"/>
      <c r="B34" s="70" t="s">
        <v>62</v>
      </c>
      <c r="C34" s="64"/>
      <c r="D34" s="65" t="n">
        <f aca="false">SUM(D32:D33)</f>
        <v>11482.05</v>
      </c>
      <c r="E34" s="65" t="n">
        <f aca="false">SUM(E32:E33)</f>
        <v>11482.05</v>
      </c>
      <c r="F34" s="65" t="n">
        <f aca="false">SUM(F32:F33)</f>
        <v>13732.05</v>
      </c>
      <c r="G34" s="65" t="n">
        <f aca="false">SUM(G32:G33)</f>
        <v>11482.05</v>
      </c>
      <c r="H34" s="65" t="n">
        <f aca="false">SUM(H32:H33)</f>
        <v>11482.05</v>
      </c>
      <c r="I34" s="65" t="n">
        <f aca="false">SUM(I32:I33)</f>
        <v>10011.67</v>
      </c>
      <c r="J34" s="65" t="n">
        <f aca="false">SUM(J32:J33)</f>
        <v>10011.67</v>
      </c>
      <c r="K34" s="65" t="n">
        <f aca="false">SUM(K32:K33)</f>
        <v>10011.67</v>
      </c>
      <c r="L34" s="65" t="n">
        <f aca="false">SUM(L32:L33)</f>
        <v>10011.67</v>
      </c>
      <c r="M34" s="65" t="n">
        <f aca="false">SUM(M32:M33)</f>
        <v>10011.67</v>
      </c>
      <c r="N34" s="65" t="n">
        <f aca="false">SUM(N32:N33)</f>
        <v>10011.67</v>
      </c>
      <c r="O34" s="65" t="n">
        <f aca="false">SUM(O32:O33)</f>
        <v>10011.67</v>
      </c>
      <c r="P34" s="66" t="n">
        <f aca="false">SUM(D34:O34)</f>
        <v>129741.94</v>
      </c>
      <c r="Q34" s="67"/>
    </row>
    <row r="35" customFormat="false" ht="12.75" hidden="false" customHeight="false" outlineLevel="0" collapsed="false">
      <c r="A35" s="58" t="s">
        <v>63</v>
      </c>
      <c r="B35" s="71" t="s">
        <v>64</v>
      </c>
      <c r="C35" s="71"/>
      <c r="D35" s="60" t="n">
        <v>250</v>
      </c>
      <c r="E35" s="60" t="n">
        <v>250</v>
      </c>
      <c r="F35" s="60" t="n">
        <v>250</v>
      </c>
      <c r="G35" s="60" t="n">
        <v>250</v>
      </c>
      <c r="H35" s="60" t="n">
        <v>250</v>
      </c>
      <c r="I35" s="60" t="n">
        <v>250</v>
      </c>
      <c r="J35" s="60" t="n">
        <v>250</v>
      </c>
      <c r="K35" s="60" t="n">
        <v>250</v>
      </c>
      <c r="L35" s="60" t="n">
        <v>250</v>
      </c>
      <c r="M35" s="60" t="n">
        <v>250</v>
      </c>
      <c r="N35" s="60" t="n">
        <v>250</v>
      </c>
      <c r="O35" s="60" t="n">
        <v>250</v>
      </c>
      <c r="P35" s="61" t="n">
        <f aca="false">SUM(D35:O35)</f>
        <v>3000</v>
      </c>
      <c r="Q35" s="61" t="s">
        <v>55</v>
      </c>
    </row>
    <row r="36" customFormat="false" ht="12.75" hidden="false" customHeight="false" outlineLevel="0" collapsed="false">
      <c r="A36" s="58" t="s">
        <v>65</v>
      </c>
      <c r="B36" s="71" t="s">
        <v>66</v>
      </c>
      <c r="C36" s="71"/>
      <c r="D36" s="60" t="n">
        <v>83</v>
      </c>
      <c r="E36" s="60" t="n">
        <v>83</v>
      </c>
      <c r="F36" s="60" t="n">
        <v>83</v>
      </c>
      <c r="G36" s="60" t="n">
        <v>83</v>
      </c>
      <c r="H36" s="60" t="n">
        <v>83</v>
      </c>
      <c r="I36" s="60" t="n">
        <v>83</v>
      </c>
      <c r="J36" s="60" t="n">
        <v>83</v>
      </c>
      <c r="K36" s="60" t="n">
        <v>83</v>
      </c>
      <c r="L36" s="60" t="n">
        <v>83</v>
      </c>
      <c r="M36" s="60" t="n">
        <v>83</v>
      </c>
      <c r="N36" s="60" t="n">
        <v>83</v>
      </c>
      <c r="O36" s="60" t="n">
        <v>83</v>
      </c>
      <c r="P36" s="61" t="n">
        <f aca="false">SUM(D36:O36)</f>
        <v>996</v>
      </c>
      <c r="Q36" s="61" t="s">
        <v>55</v>
      </c>
    </row>
    <row r="37" customFormat="false" ht="12.75" hidden="false" customHeight="false" outlineLevel="0" collapsed="false">
      <c r="A37" s="58" t="s">
        <v>63</v>
      </c>
      <c r="B37" s="71" t="s">
        <v>67</v>
      </c>
      <c r="C37" s="71"/>
      <c r="D37" s="60" t="n">
        <v>1667</v>
      </c>
      <c r="E37" s="60" t="n">
        <v>1667</v>
      </c>
      <c r="F37" s="60" t="n">
        <v>1667</v>
      </c>
      <c r="G37" s="60" t="n">
        <v>1667</v>
      </c>
      <c r="H37" s="60" t="n">
        <v>1667</v>
      </c>
      <c r="I37" s="60" t="n">
        <v>1667</v>
      </c>
      <c r="J37" s="60" t="n">
        <v>1667</v>
      </c>
      <c r="K37" s="60" t="n">
        <v>1667</v>
      </c>
      <c r="L37" s="60" t="n">
        <v>1667</v>
      </c>
      <c r="M37" s="60" t="n">
        <v>1667</v>
      </c>
      <c r="N37" s="60" t="n">
        <v>1667</v>
      </c>
      <c r="O37" s="60" t="n">
        <v>1667</v>
      </c>
      <c r="P37" s="61" t="n">
        <f aca="false">SUM(D37:O37)</f>
        <v>20004</v>
      </c>
      <c r="Q37" s="61" t="s">
        <v>55</v>
      </c>
    </row>
    <row r="38" customFormat="false" ht="12.75" hidden="false" customHeight="false" outlineLevel="0" collapsed="false">
      <c r="A38" s="58" t="s">
        <v>68</v>
      </c>
      <c r="B38" s="71" t="s">
        <v>69</v>
      </c>
      <c r="C38" s="71"/>
      <c r="D38" s="60" t="n">
        <v>440</v>
      </c>
      <c r="E38" s="60" t="n">
        <v>440</v>
      </c>
      <c r="F38" s="60" t="n">
        <v>440</v>
      </c>
      <c r="G38" s="60" t="n">
        <v>440</v>
      </c>
      <c r="H38" s="60" t="n">
        <v>440</v>
      </c>
      <c r="I38" s="60" t="n">
        <v>440</v>
      </c>
      <c r="J38" s="60" t="n">
        <v>440</v>
      </c>
      <c r="K38" s="60" t="n">
        <v>440</v>
      </c>
      <c r="L38" s="60" t="n">
        <v>440</v>
      </c>
      <c r="M38" s="60" t="n">
        <v>440</v>
      </c>
      <c r="N38" s="60" t="n">
        <v>440</v>
      </c>
      <c r="O38" s="60" t="n">
        <v>440</v>
      </c>
      <c r="P38" s="61" t="n">
        <f aca="false">SUM(D38:O38)</f>
        <v>5280</v>
      </c>
      <c r="Q38" s="61" t="s">
        <v>55</v>
      </c>
    </row>
    <row r="39" customFormat="false" ht="12.75" hidden="false" customHeight="false" outlineLevel="0" collapsed="false">
      <c r="A39" s="58" t="s">
        <v>70</v>
      </c>
      <c r="B39" s="71" t="s">
        <v>71</v>
      </c>
      <c r="C39" s="71"/>
      <c r="D39" s="60" t="n">
        <f aca="false">2417+667</f>
        <v>3084</v>
      </c>
      <c r="E39" s="60" t="n">
        <f aca="false">2417+667</f>
        <v>3084</v>
      </c>
      <c r="F39" s="60" t="n">
        <f aca="false">2417+667</f>
        <v>3084</v>
      </c>
      <c r="G39" s="60" t="n">
        <f aca="false">2417+667</f>
        <v>3084</v>
      </c>
      <c r="H39" s="60" t="n">
        <f aca="false">2417+667</f>
        <v>3084</v>
      </c>
      <c r="I39" s="60" t="n">
        <f aca="false">2417+667</f>
        <v>3084</v>
      </c>
      <c r="J39" s="60" t="n">
        <f aca="false">2417+667</f>
        <v>3084</v>
      </c>
      <c r="K39" s="60" t="n">
        <f aca="false">2417+667</f>
        <v>3084</v>
      </c>
      <c r="L39" s="60" t="n">
        <f aca="false">2417+667</f>
        <v>3084</v>
      </c>
      <c r="M39" s="60" t="n">
        <f aca="false">2417+667</f>
        <v>3084</v>
      </c>
      <c r="N39" s="60" t="n">
        <f aca="false">2417+667</f>
        <v>3084</v>
      </c>
      <c r="O39" s="60" t="n">
        <f aca="false">2417+667</f>
        <v>3084</v>
      </c>
      <c r="P39" s="61" t="n">
        <f aca="false">SUM(D39:O39)</f>
        <v>37008</v>
      </c>
      <c r="Q39" s="61" t="s">
        <v>72</v>
      </c>
    </row>
    <row r="40" customFormat="false" ht="12.75" hidden="false" customHeight="false" outlineLevel="0" collapsed="false">
      <c r="A40" s="72" t="s">
        <v>73</v>
      </c>
      <c r="B40" s="71" t="s">
        <v>74</v>
      </c>
      <c r="C40" s="71"/>
      <c r="D40" s="60" t="n">
        <v>0</v>
      </c>
      <c r="E40" s="60" t="n">
        <v>0</v>
      </c>
      <c r="F40" s="60" t="n">
        <v>0</v>
      </c>
      <c r="G40" s="60" t="n">
        <v>0</v>
      </c>
      <c r="H40" s="60" t="n">
        <v>0</v>
      </c>
      <c r="I40" s="60" t="n">
        <v>0</v>
      </c>
      <c r="J40" s="60" t="n">
        <v>0</v>
      </c>
      <c r="K40" s="60" t="n">
        <v>0</v>
      </c>
      <c r="L40" s="60" t="n">
        <v>0</v>
      </c>
      <c r="M40" s="60" t="n">
        <v>0</v>
      </c>
      <c r="N40" s="60" t="n">
        <v>0</v>
      </c>
      <c r="O40" s="60" t="n">
        <v>0</v>
      </c>
      <c r="P40" s="61" t="n">
        <f aca="false">SUM(D40:O40)</f>
        <v>0</v>
      </c>
      <c r="Q40" s="61" t="s">
        <v>55</v>
      </c>
    </row>
    <row r="41" customFormat="false" ht="12.75" hidden="false" customHeight="false" outlineLevel="0" collapsed="false">
      <c r="A41" s="58" t="s">
        <v>75</v>
      </c>
      <c r="B41" s="71" t="s">
        <v>76</v>
      </c>
      <c r="C41" s="71"/>
      <c r="D41" s="60" t="n">
        <v>83</v>
      </c>
      <c r="E41" s="60" t="n">
        <v>83</v>
      </c>
      <c r="F41" s="60" t="n">
        <v>83</v>
      </c>
      <c r="G41" s="60" t="n">
        <v>83</v>
      </c>
      <c r="H41" s="60" t="n">
        <v>83</v>
      </c>
      <c r="I41" s="60" t="n">
        <v>83</v>
      </c>
      <c r="J41" s="60" t="n">
        <v>83</v>
      </c>
      <c r="K41" s="60" t="n">
        <v>83</v>
      </c>
      <c r="L41" s="60" t="n">
        <v>83</v>
      </c>
      <c r="M41" s="60" t="n">
        <v>83</v>
      </c>
      <c r="N41" s="60" t="n">
        <v>83</v>
      </c>
      <c r="O41" s="60" t="n">
        <v>83</v>
      </c>
      <c r="P41" s="61" t="n">
        <f aca="false">SUM(D41:O41)</f>
        <v>996</v>
      </c>
      <c r="Q41" s="73" t="s">
        <v>55</v>
      </c>
    </row>
    <row r="42" customFormat="false" ht="12.75" hidden="false" customHeight="false" outlineLevel="0" collapsed="false">
      <c r="A42" s="62"/>
      <c r="B42" s="70" t="s">
        <v>77</v>
      </c>
      <c r="C42" s="64"/>
      <c r="D42" s="65" t="n">
        <f aca="false">SUM(D35:D41)</f>
        <v>5607</v>
      </c>
      <c r="E42" s="65" t="n">
        <f aca="false">SUM(E35:E41)</f>
        <v>5607</v>
      </c>
      <c r="F42" s="65" t="n">
        <f aca="false">SUM(F35:F41)</f>
        <v>5607</v>
      </c>
      <c r="G42" s="65" t="n">
        <f aca="false">SUM(G35:G41)</f>
        <v>5607</v>
      </c>
      <c r="H42" s="65" t="n">
        <f aca="false">SUM(H35:H41)</f>
        <v>5607</v>
      </c>
      <c r="I42" s="65" t="n">
        <f aca="false">SUM(I35:I41)</f>
        <v>5607</v>
      </c>
      <c r="J42" s="65" t="n">
        <f aca="false">SUM(J35:J41)</f>
        <v>5607</v>
      </c>
      <c r="K42" s="65" t="n">
        <f aca="false">SUM(K35:K41)</f>
        <v>5607</v>
      </c>
      <c r="L42" s="65" t="n">
        <f aca="false">SUM(L35:L41)</f>
        <v>5607</v>
      </c>
      <c r="M42" s="65" t="n">
        <f aca="false">SUM(M35:M41)</f>
        <v>5607</v>
      </c>
      <c r="N42" s="65" t="n">
        <f aca="false">SUM(N35:N41)</f>
        <v>5607</v>
      </c>
      <c r="O42" s="65" t="n">
        <f aca="false">SUM(O35:O41)</f>
        <v>5607</v>
      </c>
      <c r="P42" s="66" t="n">
        <f aca="false">SUM(D42:O42)</f>
        <v>67284</v>
      </c>
      <c r="Q42" s="67"/>
    </row>
    <row r="43" customFormat="false" ht="12.75" hidden="false" customHeight="false" outlineLevel="0" collapsed="false">
      <c r="A43" s="58" t="s">
        <v>70</v>
      </c>
      <c r="B43" s="71" t="s">
        <v>78</v>
      </c>
      <c r="C43" s="71"/>
      <c r="D43" s="60" t="n">
        <v>0</v>
      </c>
      <c r="E43" s="60" t="n">
        <v>0</v>
      </c>
      <c r="F43" s="60" t="n">
        <v>0</v>
      </c>
      <c r="G43" s="60" t="n">
        <v>0</v>
      </c>
      <c r="H43" s="60" t="n">
        <v>0</v>
      </c>
      <c r="I43" s="60" t="n">
        <v>0</v>
      </c>
      <c r="J43" s="60" t="n">
        <v>0</v>
      </c>
      <c r="K43" s="60" t="n">
        <v>0</v>
      </c>
      <c r="L43" s="60" t="n">
        <v>0</v>
      </c>
      <c r="M43" s="60" t="n">
        <v>0</v>
      </c>
      <c r="N43" s="60" t="n">
        <v>0</v>
      </c>
      <c r="O43" s="60" t="n">
        <v>0</v>
      </c>
      <c r="P43" s="61" t="n">
        <f aca="false">SUM(D43:O43)</f>
        <v>0</v>
      </c>
      <c r="Q43" s="61" t="s">
        <v>55</v>
      </c>
    </row>
    <row r="44" customFormat="false" ht="12.75" hidden="false" customHeight="false" outlineLevel="0" collapsed="false">
      <c r="A44" s="58" t="s">
        <v>79</v>
      </c>
      <c r="B44" s="71" t="s">
        <v>80</v>
      </c>
      <c r="C44" s="71"/>
      <c r="D44" s="60" t="n">
        <v>0</v>
      </c>
      <c r="E44" s="60" t="n">
        <v>0</v>
      </c>
      <c r="F44" s="60" t="n">
        <v>0</v>
      </c>
      <c r="G44" s="60" t="n">
        <v>0</v>
      </c>
      <c r="H44" s="60" t="n">
        <v>0</v>
      </c>
      <c r="I44" s="60" t="n">
        <v>0</v>
      </c>
      <c r="J44" s="60" t="n">
        <v>0</v>
      </c>
      <c r="K44" s="60" t="n">
        <v>0</v>
      </c>
      <c r="L44" s="60" t="n">
        <v>0</v>
      </c>
      <c r="M44" s="60" t="n">
        <v>0</v>
      </c>
      <c r="N44" s="60" t="n">
        <v>0</v>
      </c>
      <c r="O44" s="60" t="n">
        <v>0</v>
      </c>
      <c r="P44" s="61" t="n">
        <f aca="false">SUM(D44:O44)</f>
        <v>0</v>
      </c>
      <c r="Q44" s="61" t="s">
        <v>55</v>
      </c>
    </row>
    <row r="45" customFormat="false" ht="12.75" hidden="false" customHeight="false" outlineLevel="0" collapsed="false">
      <c r="A45" s="58" t="s">
        <v>79</v>
      </c>
      <c r="B45" s="71" t="s">
        <v>81</v>
      </c>
      <c r="C45" s="71"/>
      <c r="D45" s="60" t="n">
        <v>0</v>
      </c>
      <c r="E45" s="60" t="n">
        <v>0</v>
      </c>
      <c r="F45" s="60" t="n">
        <v>0</v>
      </c>
      <c r="G45" s="60" t="n">
        <v>0</v>
      </c>
      <c r="H45" s="60" t="n">
        <v>0</v>
      </c>
      <c r="I45" s="60" t="n">
        <v>0</v>
      </c>
      <c r="J45" s="60" t="n">
        <v>0</v>
      </c>
      <c r="K45" s="60" t="n">
        <v>0</v>
      </c>
      <c r="L45" s="60" t="n">
        <v>0</v>
      </c>
      <c r="M45" s="60" t="n">
        <v>0</v>
      </c>
      <c r="N45" s="60" t="n">
        <v>0</v>
      </c>
      <c r="O45" s="60" t="n">
        <v>0</v>
      </c>
      <c r="P45" s="61" t="n">
        <f aca="false">SUM(D45:O45)</f>
        <v>0</v>
      </c>
      <c r="Q45" s="61" t="s">
        <v>55</v>
      </c>
    </row>
    <row r="46" customFormat="false" ht="12.75" hidden="false" customHeight="false" outlineLevel="0" collapsed="false">
      <c r="A46" s="58" t="s">
        <v>79</v>
      </c>
      <c r="B46" s="71" t="s">
        <v>82</v>
      </c>
      <c r="C46" s="71"/>
      <c r="D46" s="60" t="n">
        <v>0</v>
      </c>
      <c r="E46" s="60" t="n">
        <v>0</v>
      </c>
      <c r="F46" s="60" t="n">
        <v>0</v>
      </c>
      <c r="G46" s="60" t="n">
        <v>0</v>
      </c>
      <c r="H46" s="60" t="n">
        <v>0</v>
      </c>
      <c r="I46" s="60" t="n">
        <v>0</v>
      </c>
      <c r="J46" s="60" t="n">
        <v>0</v>
      </c>
      <c r="K46" s="60" t="n">
        <v>0</v>
      </c>
      <c r="L46" s="60" t="n">
        <v>0</v>
      </c>
      <c r="M46" s="60" t="n">
        <v>0</v>
      </c>
      <c r="N46" s="60" t="n">
        <v>0</v>
      </c>
      <c r="O46" s="60" t="n">
        <v>0</v>
      </c>
      <c r="P46" s="61" t="n">
        <f aca="false">SUM(D46:O46)</f>
        <v>0</v>
      </c>
      <c r="Q46" s="61" t="s">
        <v>55</v>
      </c>
    </row>
    <row r="47" customFormat="false" ht="12.75" hidden="false" customHeight="false" outlineLevel="0" collapsed="false">
      <c r="A47" s="58" t="s">
        <v>70</v>
      </c>
      <c r="B47" s="71" t="s">
        <v>83</v>
      </c>
      <c r="C47" s="71"/>
      <c r="D47" s="60" t="n">
        <v>0</v>
      </c>
      <c r="E47" s="60" t="n">
        <v>0</v>
      </c>
      <c r="F47" s="60" t="n">
        <v>0</v>
      </c>
      <c r="G47" s="60" t="n">
        <v>0</v>
      </c>
      <c r="H47" s="60" t="n">
        <v>0</v>
      </c>
      <c r="I47" s="60" t="n">
        <v>0</v>
      </c>
      <c r="J47" s="60" t="n">
        <v>0</v>
      </c>
      <c r="K47" s="60" t="n">
        <v>0</v>
      </c>
      <c r="L47" s="60" t="n">
        <v>0</v>
      </c>
      <c r="M47" s="60" t="n">
        <v>0</v>
      </c>
      <c r="N47" s="60" t="n">
        <v>0</v>
      </c>
      <c r="O47" s="60" t="n">
        <v>0</v>
      </c>
      <c r="P47" s="61" t="n">
        <f aca="false">SUM(D47:O47)</f>
        <v>0</v>
      </c>
      <c r="Q47" s="61" t="s">
        <v>55</v>
      </c>
    </row>
    <row r="48" customFormat="false" ht="12.75" hidden="false" customHeight="false" outlineLevel="0" collapsed="false">
      <c r="A48" s="58" t="s">
        <v>79</v>
      </c>
      <c r="B48" s="71" t="s">
        <v>84</v>
      </c>
      <c r="C48" s="71"/>
      <c r="D48" s="60" t="n">
        <v>0</v>
      </c>
      <c r="E48" s="60" t="n">
        <v>0</v>
      </c>
      <c r="F48" s="60" t="n">
        <v>0</v>
      </c>
      <c r="G48" s="60" t="n">
        <v>0</v>
      </c>
      <c r="H48" s="60" t="n">
        <v>0</v>
      </c>
      <c r="I48" s="60" t="n">
        <v>0</v>
      </c>
      <c r="J48" s="60" t="n">
        <v>0</v>
      </c>
      <c r="K48" s="60" t="n">
        <v>0</v>
      </c>
      <c r="L48" s="60" t="n">
        <v>0</v>
      </c>
      <c r="M48" s="60" t="n">
        <v>0</v>
      </c>
      <c r="N48" s="60" t="n">
        <v>0</v>
      </c>
      <c r="O48" s="60" t="n">
        <v>0</v>
      </c>
      <c r="P48" s="61" t="n">
        <f aca="false">SUM(D48:O48)</f>
        <v>0</v>
      </c>
      <c r="Q48" s="61" t="s">
        <v>55</v>
      </c>
    </row>
    <row r="49" customFormat="false" ht="12.75" hidden="false" customHeight="false" outlineLevel="0" collapsed="false">
      <c r="A49" s="62"/>
      <c r="B49" s="70" t="s">
        <v>85</v>
      </c>
      <c r="C49" s="64"/>
      <c r="D49" s="65" t="n">
        <f aca="false">SUM(D43:D48)</f>
        <v>0</v>
      </c>
      <c r="E49" s="65" t="n">
        <f aca="false">SUM(E43:E48)</f>
        <v>0</v>
      </c>
      <c r="F49" s="65" t="n">
        <f aca="false">SUM(F43:F48)</f>
        <v>0</v>
      </c>
      <c r="G49" s="65" t="n">
        <f aca="false">SUM(G43:G48)</f>
        <v>0</v>
      </c>
      <c r="H49" s="65" t="n">
        <f aca="false">SUM(H43:H48)</f>
        <v>0</v>
      </c>
      <c r="I49" s="65" t="n">
        <f aca="false">SUM(I43:I48)</f>
        <v>0</v>
      </c>
      <c r="J49" s="65" t="n">
        <f aca="false">SUM(J43:J48)</f>
        <v>0</v>
      </c>
      <c r="K49" s="65" t="n">
        <f aca="false">SUM(K43:K48)</f>
        <v>0</v>
      </c>
      <c r="L49" s="65" t="n">
        <f aca="false">SUM(L43:L48)</f>
        <v>0</v>
      </c>
      <c r="M49" s="65" t="n">
        <f aca="false">SUM(M43:M48)</f>
        <v>0</v>
      </c>
      <c r="N49" s="65" t="n">
        <f aca="false">SUM(N43:N48)</f>
        <v>0</v>
      </c>
      <c r="O49" s="65" t="n">
        <f aca="false">SUM(O43:O48)</f>
        <v>0</v>
      </c>
      <c r="P49" s="66" t="n">
        <f aca="false">SUM(D49:O49)</f>
        <v>0</v>
      </c>
      <c r="Q49" s="74"/>
    </row>
    <row r="50" customFormat="false" ht="12.75" hidden="false" customHeight="false" outlineLevel="0" collapsed="false">
      <c r="A50" s="58" t="s">
        <v>86</v>
      </c>
      <c r="B50" s="71" t="s">
        <v>87</v>
      </c>
      <c r="C50" s="71"/>
      <c r="D50" s="60" t="n">
        <v>0</v>
      </c>
      <c r="E50" s="60" t="n">
        <v>0</v>
      </c>
      <c r="F50" s="60" t="n">
        <v>0</v>
      </c>
      <c r="G50" s="60" t="n">
        <v>0</v>
      </c>
      <c r="H50" s="60" t="n">
        <v>0</v>
      </c>
      <c r="I50" s="60" t="n">
        <v>0</v>
      </c>
      <c r="J50" s="60" t="n">
        <v>0</v>
      </c>
      <c r="K50" s="60" t="n">
        <v>0</v>
      </c>
      <c r="L50" s="60" t="n">
        <v>0</v>
      </c>
      <c r="M50" s="60" t="n">
        <v>0</v>
      </c>
      <c r="N50" s="60" t="n">
        <v>0</v>
      </c>
      <c r="O50" s="60" t="n">
        <v>0</v>
      </c>
      <c r="P50" s="61" t="n">
        <f aca="false">SUM(D50:O50)</f>
        <v>0</v>
      </c>
      <c r="Q50" s="61" t="s">
        <v>88</v>
      </c>
    </row>
    <row r="51" customFormat="false" ht="12.75" hidden="false" customHeight="false" outlineLevel="0" collapsed="false">
      <c r="A51" s="58" t="s">
        <v>89</v>
      </c>
      <c r="B51" s="71" t="s">
        <v>90</v>
      </c>
      <c r="C51" s="71"/>
      <c r="D51" s="60" t="n">
        <v>0</v>
      </c>
      <c r="E51" s="60" t="n">
        <v>0</v>
      </c>
      <c r="F51" s="60" t="n">
        <v>0</v>
      </c>
      <c r="G51" s="60" t="n">
        <v>0</v>
      </c>
      <c r="H51" s="60" t="n">
        <v>0</v>
      </c>
      <c r="I51" s="60" t="n">
        <v>0</v>
      </c>
      <c r="J51" s="60" t="n">
        <v>0</v>
      </c>
      <c r="K51" s="60" t="n">
        <v>0</v>
      </c>
      <c r="L51" s="60" t="n">
        <v>0</v>
      </c>
      <c r="M51" s="60" t="n">
        <v>0</v>
      </c>
      <c r="N51" s="60" t="n">
        <v>0</v>
      </c>
      <c r="O51" s="60" t="n">
        <v>0</v>
      </c>
      <c r="P51" s="61" t="n">
        <f aca="false">SUM(D51:O51)</f>
        <v>0</v>
      </c>
      <c r="Q51" s="61" t="s">
        <v>91</v>
      </c>
    </row>
    <row r="52" customFormat="false" ht="12.75" hidden="false" customHeight="false" outlineLevel="0" collapsed="false">
      <c r="A52" s="58" t="s">
        <v>89</v>
      </c>
      <c r="B52" s="71" t="s">
        <v>92</v>
      </c>
      <c r="C52" s="71"/>
      <c r="D52" s="60" t="n">
        <v>0</v>
      </c>
      <c r="E52" s="60" t="n">
        <v>0</v>
      </c>
      <c r="F52" s="60" t="n">
        <v>0</v>
      </c>
      <c r="G52" s="60" t="n">
        <v>0</v>
      </c>
      <c r="H52" s="60" t="n">
        <v>0</v>
      </c>
      <c r="I52" s="60" t="n">
        <v>0</v>
      </c>
      <c r="J52" s="60" t="n">
        <v>0</v>
      </c>
      <c r="K52" s="60" t="n">
        <v>0</v>
      </c>
      <c r="L52" s="60" t="n">
        <v>0</v>
      </c>
      <c r="M52" s="60" t="n">
        <v>0</v>
      </c>
      <c r="N52" s="60" t="n">
        <v>0</v>
      </c>
      <c r="O52" s="60" t="n">
        <v>0</v>
      </c>
      <c r="P52" s="61" t="n">
        <f aca="false">SUM(D52:O52)</f>
        <v>0</v>
      </c>
      <c r="Q52" s="61" t="s">
        <v>93</v>
      </c>
    </row>
    <row r="53" customFormat="false" ht="12.75" hidden="false" customHeight="false" outlineLevel="0" collapsed="false">
      <c r="A53" s="58" t="s">
        <v>94</v>
      </c>
      <c r="B53" s="71" t="s">
        <v>95</v>
      </c>
      <c r="C53" s="71"/>
      <c r="D53" s="60" t="n">
        <v>0</v>
      </c>
      <c r="E53" s="60" t="n">
        <v>0</v>
      </c>
      <c r="F53" s="60" t="n">
        <v>0</v>
      </c>
      <c r="G53" s="60" t="n">
        <v>0</v>
      </c>
      <c r="H53" s="60" t="n">
        <v>0</v>
      </c>
      <c r="I53" s="60" t="n">
        <v>0</v>
      </c>
      <c r="J53" s="60" t="n">
        <v>0</v>
      </c>
      <c r="K53" s="60" t="n">
        <v>0</v>
      </c>
      <c r="L53" s="60" t="n">
        <v>0</v>
      </c>
      <c r="M53" s="60" t="n">
        <v>0</v>
      </c>
      <c r="N53" s="60" t="n">
        <v>0</v>
      </c>
      <c r="O53" s="60" t="n">
        <v>0</v>
      </c>
      <c r="P53" s="61" t="n">
        <f aca="false">SUM(D53:O53)</f>
        <v>0</v>
      </c>
      <c r="Q53" s="61" t="s">
        <v>88</v>
      </c>
    </row>
    <row r="54" customFormat="false" ht="12.75" hidden="false" customHeight="false" outlineLevel="0" collapsed="false">
      <c r="A54" s="58" t="s">
        <v>86</v>
      </c>
      <c r="B54" s="71" t="s">
        <v>96</v>
      </c>
      <c r="C54" s="71"/>
      <c r="D54" s="60" t="n">
        <v>0</v>
      </c>
      <c r="E54" s="60" t="n">
        <v>0</v>
      </c>
      <c r="F54" s="60" t="n">
        <v>0</v>
      </c>
      <c r="G54" s="60" t="n">
        <v>0</v>
      </c>
      <c r="H54" s="60" t="n">
        <v>0</v>
      </c>
      <c r="I54" s="60" t="n">
        <v>0</v>
      </c>
      <c r="J54" s="60" t="n">
        <v>0</v>
      </c>
      <c r="K54" s="60" t="n">
        <v>0</v>
      </c>
      <c r="L54" s="60" t="n">
        <v>0</v>
      </c>
      <c r="M54" s="60" t="n">
        <v>0</v>
      </c>
      <c r="N54" s="60" t="n">
        <v>0</v>
      </c>
      <c r="O54" s="60" t="n">
        <v>0</v>
      </c>
      <c r="P54" s="61" t="n">
        <f aca="false">SUM(D54:O54)</f>
        <v>0</v>
      </c>
      <c r="Q54" s="61" t="s">
        <v>88</v>
      </c>
    </row>
    <row r="55" customFormat="false" ht="12.75" hidden="false" customHeight="false" outlineLevel="0" collapsed="false">
      <c r="A55" s="62"/>
      <c r="B55" s="70" t="s">
        <v>97</v>
      </c>
      <c r="C55" s="64"/>
      <c r="D55" s="65" t="n">
        <f aca="false">SUM(D50:D54)</f>
        <v>0</v>
      </c>
      <c r="E55" s="65" t="n">
        <f aca="false">SUM(E50:E54)</f>
        <v>0</v>
      </c>
      <c r="F55" s="65" t="n">
        <f aca="false">SUM(F50:F54)</f>
        <v>0</v>
      </c>
      <c r="G55" s="65" t="n">
        <f aca="false">SUM(G50:G54)</f>
        <v>0</v>
      </c>
      <c r="H55" s="65" t="n">
        <f aca="false">SUM(H50:H54)</f>
        <v>0</v>
      </c>
      <c r="I55" s="65" t="n">
        <f aca="false">SUM(I50:I54)</f>
        <v>0</v>
      </c>
      <c r="J55" s="65" t="n">
        <f aca="false">SUM(J50:J54)</f>
        <v>0</v>
      </c>
      <c r="K55" s="65" t="n">
        <f aca="false">SUM(K50:K54)</f>
        <v>0</v>
      </c>
      <c r="L55" s="65" t="n">
        <f aca="false">SUM(L50:L54)</f>
        <v>0</v>
      </c>
      <c r="M55" s="65" t="n">
        <f aca="false">SUM(M50:M54)</f>
        <v>0</v>
      </c>
      <c r="N55" s="65" t="n">
        <f aca="false">SUM(N50:N54)</f>
        <v>0</v>
      </c>
      <c r="O55" s="65" t="n">
        <f aca="false">SUM(O50:O54)</f>
        <v>0</v>
      </c>
      <c r="P55" s="66" t="n">
        <f aca="false">SUM(D55:O55)</f>
        <v>0</v>
      </c>
      <c r="Q55" s="74"/>
    </row>
    <row r="56" customFormat="false" ht="12.75" hidden="false" customHeight="false" outlineLevel="0" collapsed="false">
      <c r="A56" s="58" t="s">
        <v>98</v>
      </c>
      <c r="B56" s="71" t="s">
        <v>99</v>
      </c>
      <c r="C56" s="71"/>
      <c r="D56" s="60" t="n">
        <v>0</v>
      </c>
      <c r="E56" s="60" t="n">
        <v>0</v>
      </c>
      <c r="F56" s="60" t="n">
        <v>0</v>
      </c>
      <c r="G56" s="60" t="n">
        <v>0</v>
      </c>
      <c r="H56" s="60" t="n">
        <v>0</v>
      </c>
      <c r="I56" s="60" t="n">
        <v>0</v>
      </c>
      <c r="J56" s="60" t="n">
        <v>0</v>
      </c>
      <c r="K56" s="60" t="n">
        <v>0</v>
      </c>
      <c r="L56" s="60" t="n">
        <v>0</v>
      </c>
      <c r="M56" s="60" t="n">
        <v>0</v>
      </c>
      <c r="N56" s="60" t="n">
        <v>0</v>
      </c>
      <c r="O56" s="60" t="n">
        <v>0</v>
      </c>
      <c r="P56" s="61" t="n">
        <f aca="false">SUM(D56:O56)</f>
        <v>0</v>
      </c>
      <c r="Q56" s="61" t="s">
        <v>100</v>
      </c>
    </row>
    <row r="57" customFormat="false" ht="12.75" hidden="false" customHeight="false" outlineLevel="0" collapsed="false">
      <c r="A57" s="58" t="s">
        <v>101</v>
      </c>
      <c r="B57" s="71" t="s">
        <v>102</v>
      </c>
      <c r="C57" s="71"/>
      <c r="D57" s="60" t="n">
        <v>1250</v>
      </c>
      <c r="E57" s="60" t="n">
        <f aca="false">250+100</f>
        <v>350</v>
      </c>
      <c r="F57" s="60" t="n">
        <f aca="false">250+100</f>
        <v>350</v>
      </c>
      <c r="G57" s="60" t="n">
        <f aca="false">250+100</f>
        <v>350</v>
      </c>
      <c r="H57" s="60" t="n">
        <f aca="false">250+100</f>
        <v>350</v>
      </c>
      <c r="I57" s="60" t="n">
        <f aca="false">250+100</f>
        <v>350</v>
      </c>
      <c r="J57" s="60" t="n">
        <f aca="false">250+100</f>
        <v>350</v>
      </c>
      <c r="K57" s="60" t="n">
        <f aca="false">250+100</f>
        <v>350</v>
      </c>
      <c r="L57" s="60" t="n">
        <f aca="false">250+100</f>
        <v>350</v>
      </c>
      <c r="M57" s="60" t="n">
        <f aca="false">250+100</f>
        <v>350</v>
      </c>
      <c r="N57" s="60" t="n">
        <f aca="false">250+100</f>
        <v>350</v>
      </c>
      <c r="O57" s="60" t="n">
        <f aca="false">250+100</f>
        <v>350</v>
      </c>
      <c r="P57" s="61" t="n">
        <f aca="false">SUM(D57:O57)</f>
        <v>5100</v>
      </c>
      <c r="Q57" s="61" t="s">
        <v>100</v>
      </c>
    </row>
    <row r="58" customFormat="false" ht="12.75" hidden="false" customHeight="false" outlineLevel="0" collapsed="false">
      <c r="A58" s="58" t="s">
        <v>103</v>
      </c>
      <c r="B58" s="71" t="s">
        <v>104</v>
      </c>
      <c r="C58" s="71"/>
      <c r="D58" s="60" t="n">
        <f aca="false">250+100</f>
        <v>350</v>
      </c>
      <c r="E58" s="60" t="n">
        <f aca="false">250+100</f>
        <v>350</v>
      </c>
      <c r="F58" s="60" t="n">
        <f aca="false">250+100</f>
        <v>350</v>
      </c>
      <c r="G58" s="60" t="n">
        <f aca="false">250+100</f>
        <v>350</v>
      </c>
      <c r="H58" s="60" t="n">
        <f aca="false">250+100</f>
        <v>350</v>
      </c>
      <c r="I58" s="60" t="n">
        <f aca="false">250+100</f>
        <v>350</v>
      </c>
      <c r="J58" s="60" t="n">
        <f aca="false">250+100</f>
        <v>350</v>
      </c>
      <c r="K58" s="60" t="n">
        <f aca="false">250+100</f>
        <v>350</v>
      </c>
      <c r="L58" s="60" t="n">
        <f aca="false">250+100</f>
        <v>350</v>
      </c>
      <c r="M58" s="60" t="n">
        <f aca="false">250+100</f>
        <v>350</v>
      </c>
      <c r="N58" s="60" t="n">
        <f aca="false">250+100</f>
        <v>350</v>
      </c>
      <c r="O58" s="60" t="n">
        <f aca="false">250+100</f>
        <v>350</v>
      </c>
      <c r="P58" s="61" t="n">
        <f aca="false">SUM(D58:O58)</f>
        <v>4200</v>
      </c>
      <c r="Q58" s="61" t="s">
        <v>100</v>
      </c>
    </row>
    <row r="59" customFormat="false" ht="12.75" hidden="false" customHeight="false" outlineLevel="0" collapsed="false">
      <c r="A59" s="58" t="s">
        <v>105</v>
      </c>
      <c r="B59" s="71" t="s">
        <v>106</v>
      </c>
      <c r="C59" s="71"/>
      <c r="D59" s="60" t="n">
        <v>0</v>
      </c>
      <c r="E59" s="60" t="n">
        <v>0</v>
      </c>
      <c r="F59" s="60" t="n">
        <v>0</v>
      </c>
      <c r="G59" s="60" t="n">
        <v>0</v>
      </c>
      <c r="H59" s="60" t="n">
        <v>0</v>
      </c>
      <c r="I59" s="60" t="n">
        <v>0</v>
      </c>
      <c r="J59" s="60" t="n">
        <v>0</v>
      </c>
      <c r="K59" s="60" t="n">
        <v>0</v>
      </c>
      <c r="L59" s="60" t="n">
        <v>0</v>
      </c>
      <c r="M59" s="60" t="n">
        <v>0</v>
      </c>
      <c r="N59" s="60" t="n">
        <v>0</v>
      </c>
      <c r="O59" s="60" t="n">
        <v>0</v>
      </c>
      <c r="P59" s="61" t="n">
        <f aca="false">SUM(D59:O59)</f>
        <v>0</v>
      </c>
      <c r="Q59" s="61" t="s">
        <v>100</v>
      </c>
    </row>
    <row r="60" customFormat="false" ht="12.75" hidden="false" customHeight="false" outlineLevel="0" collapsed="false">
      <c r="A60" s="58" t="s">
        <v>101</v>
      </c>
      <c r="B60" s="71" t="s">
        <v>107</v>
      </c>
      <c r="C60" s="71"/>
      <c r="D60" s="60" t="n">
        <v>2083</v>
      </c>
      <c r="E60" s="60" t="n">
        <v>2083</v>
      </c>
      <c r="F60" s="60" t="n">
        <v>2083</v>
      </c>
      <c r="G60" s="60" t="n">
        <v>2083</v>
      </c>
      <c r="H60" s="60" t="n">
        <v>2083</v>
      </c>
      <c r="I60" s="60" t="n">
        <v>2083</v>
      </c>
      <c r="J60" s="60" t="n">
        <v>2083</v>
      </c>
      <c r="K60" s="60" t="n">
        <v>2083</v>
      </c>
      <c r="L60" s="60" t="n">
        <v>2083</v>
      </c>
      <c r="M60" s="60" t="n">
        <v>2083</v>
      </c>
      <c r="N60" s="60" t="n">
        <v>2083</v>
      </c>
      <c r="O60" s="60" t="n">
        <v>2083</v>
      </c>
      <c r="P60" s="61" t="n">
        <f aca="false">SUM(D60:O60)</f>
        <v>24996</v>
      </c>
      <c r="Q60" s="61" t="s">
        <v>100</v>
      </c>
    </row>
    <row r="61" customFormat="false" ht="12.75" hidden="false" customHeight="false" outlineLevel="0" collapsed="false">
      <c r="A61" s="58" t="s">
        <v>101</v>
      </c>
      <c r="B61" s="71" t="s">
        <v>108</v>
      </c>
      <c r="C61" s="71"/>
      <c r="D61" s="60" t="n">
        <v>83</v>
      </c>
      <c r="E61" s="60" t="n">
        <v>83</v>
      </c>
      <c r="F61" s="60" t="n">
        <v>83</v>
      </c>
      <c r="G61" s="60" t="n">
        <v>83</v>
      </c>
      <c r="H61" s="60" t="n">
        <v>83</v>
      </c>
      <c r="I61" s="60" t="n">
        <v>83</v>
      </c>
      <c r="J61" s="60" t="n">
        <v>83</v>
      </c>
      <c r="K61" s="60" t="n">
        <v>83</v>
      </c>
      <c r="L61" s="60" t="n">
        <v>83</v>
      </c>
      <c r="M61" s="60" t="n">
        <v>83</v>
      </c>
      <c r="N61" s="60" t="n">
        <v>83</v>
      </c>
      <c r="O61" s="60" t="n">
        <v>83</v>
      </c>
      <c r="P61" s="61" t="n">
        <f aca="false">SUM(D61:O61)</f>
        <v>996</v>
      </c>
      <c r="Q61" s="61" t="s">
        <v>100</v>
      </c>
    </row>
    <row r="62" customFormat="false" ht="12.75" hidden="false" customHeight="false" outlineLevel="0" collapsed="false">
      <c r="A62" s="58" t="s">
        <v>103</v>
      </c>
      <c r="B62" s="71" t="s">
        <v>109</v>
      </c>
      <c r="C62" s="71"/>
      <c r="D62" s="60" t="n">
        <v>0</v>
      </c>
      <c r="E62" s="60" t="n">
        <v>0</v>
      </c>
      <c r="F62" s="60" t="n">
        <v>0</v>
      </c>
      <c r="G62" s="60" t="n">
        <v>0</v>
      </c>
      <c r="H62" s="60" t="n">
        <v>0</v>
      </c>
      <c r="I62" s="60" t="n">
        <v>0</v>
      </c>
      <c r="J62" s="60" t="n">
        <v>0</v>
      </c>
      <c r="K62" s="60" t="n">
        <v>0</v>
      </c>
      <c r="L62" s="60" t="n">
        <v>0</v>
      </c>
      <c r="M62" s="60" t="n">
        <v>0</v>
      </c>
      <c r="N62" s="60" t="n">
        <v>0</v>
      </c>
      <c r="O62" s="60" t="n">
        <v>0</v>
      </c>
      <c r="P62" s="61" t="n">
        <f aca="false">SUM(D62:O62)</f>
        <v>0</v>
      </c>
      <c r="Q62" s="61" t="s">
        <v>100</v>
      </c>
    </row>
    <row r="63" customFormat="false" ht="12.75" hidden="false" customHeight="false" outlineLevel="0" collapsed="false">
      <c r="A63" s="62"/>
      <c r="B63" s="70" t="s">
        <v>110</v>
      </c>
      <c r="C63" s="64"/>
      <c r="D63" s="65" t="n">
        <f aca="false">SUM(D56:D62)</f>
        <v>3766</v>
      </c>
      <c r="E63" s="65" t="n">
        <f aca="false">SUM(E56:E62)</f>
        <v>2866</v>
      </c>
      <c r="F63" s="65" t="n">
        <f aca="false">SUM(F56:F62)</f>
        <v>2866</v>
      </c>
      <c r="G63" s="65" t="n">
        <f aca="false">SUM(G56:G62)</f>
        <v>2866</v>
      </c>
      <c r="H63" s="65" t="n">
        <f aca="false">SUM(H56:H62)</f>
        <v>2866</v>
      </c>
      <c r="I63" s="65" t="n">
        <f aca="false">SUM(I56:I62)</f>
        <v>2866</v>
      </c>
      <c r="J63" s="65" t="n">
        <f aca="false">SUM(J56:J62)</f>
        <v>2866</v>
      </c>
      <c r="K63" s="65" t="n">
        <f aca="false">SUM(K56:K62)</f>
        <v>2866</v>
      </c>
      <c r="L63" s="65" t="n">
        <f aca="false">SUM(L56:L62)</f>
        <v>2866</v>
      </c>
      <c r="M63" s="65" t="n">
        <f aca="false">SUM(M56:M62)</f>
        <v>2866</v>
      </c>
      <c r="N63" s="65" t="n">
        <f aca="false">SUM(N56:N62)</f>
        <v>2866</v>
      </c>
      <c r="O63" s="65" t="n">
        <f aca="false">SUM(O56:O62)</f>
        <v>2866</v>
      </c>
      <c r="P63" s="66" t="n">
        <f aca="false">SUM(D63:O63)</f>
        <v>35292</v>
      </c>
      <c r="Q63" s="74"/>
    </row>
    <row r="64" customFormat="false" ht="12.75" hidden="false" customHeight="false" outlineLevel="0" collapsed="false">
      <c r="A64" s="58" t="s">
        <v>111</v>
      </c>
      <c r="B64" s="71" t="s">
        <v>112</v>
      </c>
      <c r="C64" s="71"/>
      <c r="D64" s="60" t="n">
        <v>0</v>
      </c>
      <c r="E64" s="60" t="n">
        <v>0</v>
      </c>
      <c r="F64" s="60" t="n">
        <v>0</v>
      </c>
      <c r="G64" s="60" t="n">
        <v>0</v>
      </c>
      <c r="H64" s="60" t="n">
        <v>0</v>
      </c>
      <c r="I64" s="60" t="n">
        <v>0</v>
      </c>
      <c r="J64" s="60" t="n">
        <v>0</v>
      </c>
      <c r="K64" s="60" t="n">
        <v>0</v>
      </c>
      <c r="L64" s="60" t="n">
        <v>0</v>
      </c>
      <c r="M64" s="60" t="n">
        <v>0</v>
      </c>
      <c r="N64" s="60" t="n">
        <v>0</v>
      </c>
      <c r="O64" s="60" t="n">
        <v>0</v>
      </c>
      <c r="P64" s="61" t="n">
        <f aca="false">SUM(D64:O64)</f>
        <v>0</v>
      </c>
      <c r="Q64" s="61" t="s">
        <v>113</v>
      </c>
    </row>
    <row r="65" customFormat="false" ht="12.75" hidden="false" customHeight="false" outlineLevel="0" collapsed="false">
      <c r="A65" s="58" t="s">
        <v>114</v>
      </c>
      <c r="B65" s="71" t="s">
        <v>115</v>
      </c>
      <c r="C65" s="71"/>
      <c r="D65" s="60" t="n">
        <v>0</v>
      </c>
      <c r="E65" s="60" t="n">
        <v>0</v>
      </c>
      <c r="F65" s="60" t="n">
        <v>0</v>
      </c>
      <c r="G65" s="60" t="n">
        <v>0</v>
      </c>
      <c r="H65" s="60" t="n">
        <v>0</v>
      </c>
      <c r="I65" s="60" t="n">
        <v>0</v>
      </c>
      <c r="J65" s="60" t="n">
        <v>0</v>
      </c>
      <c r="K65" s="60" t="n">
        <v>0</v>
      </c>
      <c r="L65" s="60" t="n">
        <v>0</v>
      </c>
      <c r="M65" s="60" t="n">
        <v>0</v>
      </c>
      <c r="N65" s="60" t="n">
        <v>0</v>
      </c>
      <c r="O65" s="60" t="n">
        <v>0</v>
      </c>
      <c r="P65" s="61" t="n">
        <f aca="false">SUM(D65:O65)</f>
        <v>0</v>
      </c>
      <c r="Q65" s="61" t="s">
        <v>113</v>
      </c>
    </row>
    <row r="66" customFormat="false" ht="12.75" hidden="false" customHeight="false" outlineLevel="0" collapsed="false">
      <c r="A66" s="58" t="s">
        <v>114</v>
      </c>
      <c r="B66" s="71" t="s">
        <v>116</v>
      </c>
      <c r="C66" s="71"/>
      <c r="D66" s="60" t="n">
        <v>0</v>
      </c>
      <c r="E66" s="60" t="n">
        <v>0</v>
      </c>
      <c r="F66" s="60" t="n">
        <v>0</v>
      </c>
      <c r="G66" s="60" t="n">
        <v>0</v>
      </c>
      <c r="H66" s="60" t="n">
        <v>0</v>
      </c>
      <c r="I66" s="60" t="n">
        <v>0</v>
      </c>
      <c r="J66" s="60" t="n">
        <v>0</v>
      </c>
      <c r="K66" s="60" t="n">
        <v>0</v>
      </c>
      <c r="L66" s="60" t="n">
        <v>0</v>
      </c>
      <c r="M66" s="60" t="n">
        <v>0</v>
      </c>
      <c r="N66" s="60" t="n">
        <v>0</v>
      </c>
      <c r="O66" s="60" t="n">
        <v>0</v>
      </c>
      <c r="P66" s="61" t="n">
        <f aca="false">SUM(D66:O66)</f>
        <v>0</v>
      </c>
      <c r="Q66" s="61" t="s">
        <v>113</v>
      </c>
    </row>
    <row r="67" customFormat="false" ht="12.75" hidden="false" customHeight="false" outlineLevel="0" collapsed="false">
      <c r="A67" s="58" t="s">
        <v>111</v>
      </c>
      <c r="B67" s="71" t="s">
        <v>117</v>
      </c>
      <c r="C67" s="71"/>
      <c r="D67" s="60" t="n">
        <v>0</v>
      </c>
      <c r="E67" s="60" t="n">
        <v>0</v>
      </c>
      <c r="F67" s="60" t="n">
        <v>0</v>
      </c>
      <c r="G67" s="60" t="n">
        <v>0</v>
      </c>
      <c r="H67" s="60" t="n">
        <v>0</v>
      </c>
      <c r="I67" s="60" t="n">
        <v>0</v>
      </c>
      <c r="J67" s="60" t="n">
        <v>0</v>
      </c>
      <c r="K67" s="60" t="n">
        <v>0</v>
      </c>
      <c r="L67" s="60" t="n">
        <v>0</v>
      </c>
      <c r="M67" s="60" t="n">
        <v>0</v>
      </c>
      <c r="N67" s="60" t="n">
        <v>0</v>
      </c>
      <c r="O67" s="60" t="n">
        <v>0</v>
      </c>
      <c r="P67" s="61" t="n">
        <f aca="false">SUM(D67:O67)</f>
        <v>0</v>
      </c>
      <c r="Q67" s="61" t="s">
        <v>113</v>
      </c>
    </row>
    <row r="68" customFormat="false" ht="12.75" hidden="false" customHeight="false" outlineLevel="0" collapsed="false">
      <c r="A68" s="62"/>
      <c r="B68" s="70" t="s">
        <v>118</v>
      </c>
      <c r="C68" s="64"/>
      <c r="D68" s="65" t="n">
        <f aca="false">SUM(D64:D67)</f>
        <v>0</v>
      </c>
      <c r="E68" s="65" t="n">
        <f aca="false">SUM(E64:E67)</f>
        <v>0</v>
      </c>
      <c r="F68" s="65" t="n">
        <f aca="false">SUM(F64:F67)</f>
        <v>0</v>
      </c>
      <c r="G68" s="65" t="n">
        <f aca="false">SUM(G64:G67)</f>
        <v>0</v>
      </c>
      <c r="H68" s="65" t="n">
        <f aca="false">SUM(H64:H67)</f>
        <v>0</v>
      </c>
      <c r="I68" s="65" t="n">
        <f aca="false">SUM(I64:I67)</f>
        <v>0</v>
      </c>
      <c r="J68" s="65" t="n">
        <f aca="false">SUM(J64:J67)</f>
        <v>0</v>
      </c>
      <c r="K68" s="65" t="n">
        <f aca="false">SUM(K64:K67)</f>
        <v>0</v>
      </c>
      <c r="L68" s="65" t="n">
        <f aca="false">SUM(L64:L67)</f>
        <v>0</v>
      </c>
      <c r="M68" s="65" t="n">
        <f aca="false">SUM(M64:M67)</f>
        <v>0</v>
      </c>
      <c r="N68" s="65" t="n">
        <f aca="false">SUM(N64:N67)</f>
        <v>0</v>
      </c>
      <c r="O68" s="65" t="n">
        <f aca="false">SUM(O64:O67)</f>
        <v>0</v>
      </c>
      <c r="P68" s="66" t="n">
        <f aca="false">SUM(D68:O68)</f>
        <v>0</v>
      </c>
      <c r="Q68" s="74"/>
    </row>
    <row r="69" customFormat="false" ht="12.75" hidden="false" customHeight="false" outlineLevel="0" collapsed="false">
      <c r="A69" s="58" t="s">
        <v>119</v>
      </c>
      <c r="B69" s="75" t="s">
        <v>120</v>
      </c>
      <c r="C69" s="71"/>
      <c r="D69" s="60" t="n">
        <v>0</v>
      </c>
      <c r="E69" s="60" t="n">
        <v>0</v>
      </c>
      <c r="F69" s="60" t="n">
        <v>0</v>
      </c>
      <c r="G69" s="60" t="n">
        <v>0</v>
      </c>
      <c r="H69" s="60" t="n">
        <v>0</v>
      </c>
      <c r="I69" s="60" t="n">
        <v>0</v>
      </c>
      <c r="J69" s="60" t="n">
        <v>0</v>
      </c>
      <c r="K69" s="60" t="n">
        <v>0</v>
      </c>
      <c r="L69" s="60" t="n">
        <v>0</v>
      </c>
      <c r="M69" s="60" t="n">
        <v>0</v>
      </c>
      <c r="N69" s="60" t="n">
        <v>0</v>
      </c>
      <c r="O69" s="60" t="n">
        <v>0</v>
      </c>
      <c r="P69" s="61" t="n">
        <f aca="false">SUM(D69:O69)</f>
        <v>0</v>
      </c>
      <c r="Q69" s="61" t="s">
        <v>100</v>
      </c>
    </row>
    <row r="70" customFormat="false" ht="12.75" hidden="false" customHeight="false" outlineLevel="0" collapsed="false">
      <c r="A70" s="58" t="s">
        <v>121</v>
      </c>
      <c r="B70" s="71" t="s">
        <v>122</v>
      </c>
      <c r="C70" s="71"/>
      <c r="D70" s="60" t="n">
        <v>0</v>
      </c>
      <c r="E70" s="60" t="n">
        <v>0</v>
      </c>
      <c r="F70" s="60" t="n">
        <v>0</v>
      </c>
      <c r="G70" s="60" t="n">
        <v>0</v>
      </c>
      <c r="H70" s="60" t="n">
        <v>0</v>
      </c>
      <c r="I70" s="60" t="n">
        <v>0</v>
      </c>
      <c r="J70" s="60" t="n">
        <v>0</v>
      </c>
      <c r="K70" s="60" t="n">
        <v>0</v>
      </c>
      <c r="L70" s="60" t="n">
        <v>0</v>
      </c>
      <c r="M70" s="60" t="n">
        <v>0</v>
      </c>
      <c r="N70" s="60" t="n">
        <v>0</v>
      </c>
      <c r="O70" s="60" t="n">
        <v>0</v>
      </c>
      <c r="P70" s="61" t="n">
        <f aca="false">SUM(D70:O70)</f>
        <v>0</v>
      </c>
      <c r="Q70" s="61" t="s">
        <v>100</v>
      </c>
    </row>
    <row r="71" customFormat="false" ht="12.75" hidden="false" customHeight="false" outlineLevel="0" collapsed="false">
      <c r="A71" s="58" t="s">
        <v>123</v>
      </c>
      <c r="B71" s="71" t="s">
        <v>124</v>
      </c>
      <c r="C71" s="71"/>
      <c r="D71" s="60" t="n">
        <v>0</v>
      </c>
      <c r="E71" s="60" t="n">
        <v>0</v>
      </c>
      <c r="F71" s="60" t="n">
        <v>0</v>
      </c>
      <c r="G71" s="60" t="n">
        <v>0</v>
      </c>
      <c r="H71" s="60" t="n">
        <v>0</v>
      </c>
      <c r="I71" s="60" t="n">
        <v>0</v>
      </c>
      <c r="J71" s="60" t="n">
        <v>0</v>
      </c>
      <c r="K71" s="60" t="n">
        <v>0</v>
      </c>
      <c r="L71" s="60" t="n">
        <v>0</v>
      </c>
      <c r="M71" s="60" t="n">
        <v>0</v>
      </c>
      <c r="N71" s="60" t="n">
        <v>0</v>
      </c>
      <c r="O71" s="60" t="n">
        <v>0</v>
      </c>
      <c r="P71" s="61" t="n">
        <f aca="false">SUM(D71:O71)</f>
        <v>0</v>
      </c>
      <c r="Q71" s="61" t="s">
        <v>100</v>
      </c>
    </row>
    <row r="72" customFormat="false" ht="12.75" hidden="false" customHeight="false" outlineLevel="0" collapsed="false">
      <c r="A72" s="62"/>
      <c r="B72" s="70" t="s">
        <v>125</v>
      </c>
      <c r="C72" s="64"/>
      <c r="D72" s="65" t="n">
        <f aca="false">SUM(D70:D71)</f>
        <v>0</v>
      </c>
      <c r="E72" s="65" t="n">
        <f aca="false">SUM(E70:E71)</f>
        <v>0</v>
      </c>
      <c r="F72" s="65" t="n">
        <f aca="false">SUM(F70:F71)</f>
        <v>0</v>
      </c>
      <c r="G72" s="65" t="n">
        <f aca="false">SUM(G70:G71)</f>
        <v>0</v>
      </c>
      <c r="H72" s="65" t="n">
        <f aca="false">SUM(H70:H71)</f>
        <v>0</v>
      </c>
      <c r="I72" s="65" t="n">
        <f aca="false">SUM(I70:I71)</f>
        <v>0</v>
      </c>
      <c r="J72" s="65" t="n">
        <f aca="false">SUM(J70:J71)</f>
        <v>0</v>
      </c>
      <c r="K72" s="65" t="n">
        <f aca="false">SUM(K70:K71)</f>
        <v>0</v>
      </c>
      <c r="L72" s="65" t="n">
        <f aca="false">SUM(L70:L71)</f>
        <v>0</v>
      </c>
      <c r="M72" s="65" t="n">
        <f aca="false">SUM(M70:M71)</f>
        <v>0</v>
      </c>
      <c r="N72" s="65" t="n">
        <f aca="false">SUM(N70:N71)</f>
        <v>0</v>
      </c>
      <c r="O72" s="65" t="n">
        <f aca="false">SUM(O70:O71)</f>
        <v>0</v>
      </c>
      <c r="P72" s="66" t="n">
        <f aca="false">SUM(D72:O72)</f>
        <v>0</v>
      </c>
      <c r="Q72" s="74"/>
    </row>
    <row r="73" customFormat="false" ht="12.75" hidden="false" customHeight="false" outlineLevel="0" collapsed="false">
      <c r="A73" s="58" t="s">
        <v>126</v>
      </c>
      <c r="B73" s="71" t="s">
        <v>127</v>
      </c>
      <c r="C73" s="59"/>
      <c r="D73" s="60" t="n">
        <f aca="false">1250+270</f>
        <v>1520</v>
      </c>
      <c r="E73" s="60" t="n">
        <f aca="false">1250+270</f>
        <v>1520</v>
      </c>
      <c r="F73" s="60" t="n">
        <f aca="false">1250+270</f>
        <v>1520</v>
      </c>
      <c r="G73" s="60" t="n">
        <f aca="false">1250+270</f>
        <v>1520</v>
      </c>
      <c r="H73" s="60" t="n">
        <f aca="false">1250+270</f>
        <v>1520</v>
      </c>
      <c r="I73" s="60" t="n">
        <f aca="false">1250+270</f>
        <v>1520</v>
      </c>
      <c r="J73" s="60" t="n">
        <f aca="false">1250+270</f>
        <v>1520</v>
      </c>
      <c r="K73" s="60" t="n">
        <f aca="false">1250+270</f>
        <v>1520</v>
      </c>
      <c r="L73" s="60" t="n">
        <f aca="false">1250+270</f>
        <v>1520</v>
      </c>
      <c r="M73" s="60" t="n">
        <f aca="false">1250+270</f>
        <v>1520</v>
      </c>
      <c r="N73" s="60" t="n">
        <f aca="false">1250+270</f>
        <v>1520</v>
      </c>
      <c r="O73" s="60" t="n">
        <f aca="false">1250+270</f>
        <v>1520</v>
      </c>
      <c r="P73" s="61" t="n">
        <f aca="false">SUM(D73:O73)</f>
        <v>18240</v>
      </c>
      <c r="Q73" s="61" t="s">
        <v>100</v>
      </c>
    </row>
    <row r="74" customFormat="false" ht="12.75" hidden="false" customHeight="false" outlineLevel="0" collapsed="false">
      <c r="A74" s="58" t="s">
        <v>128</v>
      </c>
      <c r="B74" s="71" t="s">
        <v>129</v>
      </c>
      <c r="C74" s="59"/>
      <c r="D74" s="60" t="n">
        <v>0</v>
      </c>
      <c r="E74" s="60" t="n">
        <v>0</v>
      </c>
      <c r="F74" s="60" t="n">
        <v>0</v>
      </c>
      <c r="G74" s="60" t="n">
        <v>0</v>
      </c>
      <c r="H74" s="60" t="n">
        <v>0</v>
      </c>
      <c r="I74" s="60" t="n">
        <v>0</v>
      </c>
      <c r="J74" s="60" t="n">
        <v>0</v>
      </c>
      <c r="K74" s="60" t="n">
        <v>0</v>
      </c>
      <c r="L74" s="60" t="n">
        <v>0</v>
      </c>
      <c r="M74" s="60" t="n">
        <v>0</v>
      </c>
      <c r="N74" s="60" t="n">
        <v>0</v>
      </c>
      <c r="O74" s="60" t="n">
        <v>0</v>
      </c>
      <c r="P74" s="61" t="n">
        <f aca="false">SUM(D74:O74)</f>
        <v>0</v>
      </c>
      <c r="Q74" s="67"/>
    </row>
    <row r="75" customFormat="false" ht="12.75" hidden="false" customHeight="false" outlineLevel="0" collapsed="false">
      <c r="A75" s="58" t="s">
        <v>89</v>
      </c>
      <c r="B75" s="71" t="s">
        <v>130</v>
      </c>
      <c r="C75" s="59"/>
      <c r="D75" s="60" t="n">
        <v>2083.33333333333</v>
      </c>
      <c r="E75" s="60" t="n">
        <v>2083.33333333333</v>
      </c>
      <c r="F75" s="60" t="n">
        <v>2083.33333333333</v>
      </c>
      <c r="G75" s="60" t="n">
        <v>2083.33333333333</v>
      </c>
      <c r="H75" s="60" t="n">
        <v>2083.33333333333</v>
      </c>
      <c r="I75" s="60" t="n">
        <v>2083.33333333333</v>
      </c>
      <c r="J75" s="60" t="n">
        <v>2083.33333333333</v>
      </c>
      <c r="K75" s="60" t="n">
        <v>2083.33333333333</v>
      </c>
      <c r="L75" s="60" t="n">
        <v>2083.33333333333</v>
      </c>
      <c r="M75" s="60" t="n">
        <v>2083.33333333333</v>
      </c>
      <c r="N75" s="60" t="n">
        <v>2083.33333333333</v>
      </c>
      <c r="O75" s="60" t="n">
        <v>2083.33333333333</v>
      </c>
      <c r="P75" s="61" t="n">
        <f aca="false">SUM(D75:O75)</f>
        <v>25000</v>
      </c>
      <c r="Q75" s="61" t="s">
        <v>130</v>
      </c>
    </row>
    <row r="76" customFormat="false" ht="12.75" hidden="false" customHeight="false" outlineLevel="0" collapsed="false">
      <c r="A76" s="58" t="s">
        <v>89</v>
      </c>
      <c r="B76" s="71" t="s">
        <v>131</v>
      </c>
      <c r="C76" s="59"/>
      <c r="D76" s="60" t="n">
        <v>0</v>
      </c>
      <c r="E76" s="60" t="n">
        <v>0</v>
      </c>
      <c r="F76" s="60" t="n">
        <v>0</v>
      </c>
      <c r="G76" s="60" t="n">
        <v>0</v>
      </c>
      <c r="H76" s="60" t="n">
        <v>0</v>
      </c>
      <c r="I76" s="60" t="n">
        <v>0</v>
      </c>
      <c r="J76" s="60" t="n">
        <v>0</v>
      </c>
      <c r="K76" s="60" t="n">
        <v>0</v>
      </c>
      <c r="L76" s="60" t="n">
        <v>0</v>
      </c>
      <c r="M76" s="60" t="n">
        <v>0</v>
      </c>
      <c r="N76" s="60" t="n">
        <v>0</v>
      </c>
      <c r="O76" s="60" t="n">
        <v>0</v>
      </c>
      <c r="P76" s="61" t="n">
        <f aca="false">SUM(D76:O76)</f>
        <v>0</v>
      </c>
      <c r="Q76" s="61" t="s">
        <v>131</v>
      </c>
    </row>
    <row r="77" customFormat="false" ht="12.75" hidden="false" customHeight="false" outlineLevel="0" collapsed="false">
      <c r="A77" s="58" t="s">
        <v>89</v>
      </c>
      <c r="B77" s="71" t="s">
        <v>132</v>
      </c>
      <c r="C77" s="59"/>
      <c r="D77" s="60" t="n">
        <v>0</v>
      </c>
      <c r="E77" s="60" t="n">
        <v>0</v>
      </c>
      <c r="F77" s="60" t="n">
        <v>0</v>
      </c>
      <c r="G77" s="60" t="n">
        <v>0</v>
      </c>
      <c r="H77" s="60" t="n">
        <v>0</v>
      </c>
      <c r="I77" s="60" t="n">
        <v>0</v>
      </c>
      <c r="J77" s="60" t="n">
        <v>0</v>
      </c>
      <c r="K77" s="60" t="n">
        <v>0</v>
      </c>
      <c r="L77" s="60" t="n">
        <v>0</v>
      </c>
      <c r="M77" s="60" t="n">
        <v>0</v>
      </c>
      <c r="N77" s="60" t="n">
        <v>0</v>
      </c>
      <c r="O77" s="60" t="n">
        <v>0</v>
      </c>
      <c r="P77" s="61" t="n">
        <f aca="false">SUM(D77:O77)</f>
        <v>0</v>
      </c>
      <c r="Q77" s="61" t="s">
        <v>132</v>
      </c>
    </row>
    <row r="78" customFormat="false" ht="12.75" hidden="false" customHeight="false" outlineLevel="0" collapsed="false">
      <c r="A78" s="58" t="s">
        <v>133</v>
      </c>
      <c r="B78" s="71" t="s">
        <v>134</v>
      </c>
      <c r="C78" s="59"/>
      <c r="D78" s="60" t="n">
        <f aca="false">2054</f>
        <v>2054</v>
      </c>
      <c r="E78" s="60" t="n">
        <f aca="false">2054+880</f>
        <v>2934</v>
      </c>
      <c r="F78" s="60" t="n">
        <f aca="false">2054+880</f>
        <v>2934</v>
      </c>
      <c r="G78" s="60" t="n">
        <f aca="false">2054+880</f>
        <v>2934</v>
      </c>
      <c r="H78" s="60" t="n">
        <f aca="false">2054+880</f>
        <v>2934</v>
      </c>
      <c r="I78" s="60" t="n">
        <f aca="false">2054+880</f>
        <v>2934</v>
      </c>
      <c r="J78" s="60" t="n">
        <f aca="false">2054+880</f>
        <v>2934</v>
      </c>
      <c r="K78" s="60" t="n">
        <f aca="false">2054+880</f>
        <v>2934</v>
      </c>
      <c r="L78" s="60" t="n">
        <f aca="false">2054+880</f>
        <v>2934</v>
      </c>
      <c r="M78" s="60" t="n">
        <f aca="false">2054+880</f>
        <v>2934</v>
      </c>
      <c r="N78" s="60" t="n">
        <f aca="false">2054+880</f>
        <v>2934</v>
      </c>
      <c r="O78" s="60" t="n">
        <f aca="false">2054+880</f>
        <v>2934</v>
      </c>
      <c r="P78" s="61" t="n">
        <f aca="false">SUM(D78:O78)</f>
        <v>34328</v>
      </c>
      <c r="Q78" s="76" t="s">
        <v>100</v>
      </c>
    </row>
    <row r="79" customFormat="false" ht="12.75" hidden="false" customHeight="false" outlineLevel="0" collapsed="false">
      <c r="A79" s="58" t="s">
        <v>79</v>
      </c>
      <c r="B79" s="71" t="s">
        <v>135</v>
      </c>
      <c r="C79" s="59"/>
      <c r="D79" s="60" t="n">
        <v>1266</v>
      </c>
      <c r="E79" s="60" t="n">
        <v>1266</v>
      </c>
      <c r="F79" s="60" t="n">
        <v>1266</v>
      </c>
      <c r="G79" s="60" t="n">
        <v>1266</v>
      </c>
      <c r="H79" s="60" t="n">
        <v>1266</v>
      </c>
      <c r="I79" s="60" t="n">
        <v>1266</v>
      </c>
      <c r="J79" s="60" t="n">
        <v>1266</v>
      </c>
      <c r="K79" s="60" t="n">
        <v>1266</v>
      </c>
      <c r="L79" s="60" t="n">
        <v>1266</v>
      </c>
      <c r="M79" s="60" t="n">
        <v>1266</v>
      </c>
      <c r="N79" s="60" t="n">
        <v>1266</v>
      </c>
      <c r="O79" s="60" t="n">
        <v>1266</v>
      </c>
      <c r="P79" s="61" t="n">
        <f aca="false">SUM(D79:O79)</f>
        <v>15192</v>
      </c>
      <c r="Q79" s="76" t="s">
        <v>55</v>
      </c>
    </row>
    <row r="80" customFormat="false" ht="12.75" hidden="false" customHeight="false" outlineLevel="0" collapsed="false">
      <c r="A80" s="58" t="s">
        <v>79</v>
      </c>
      <c r="B80" s="71" t="s">
        <v>136</v>
      </c>
      <c r="C80" s="59"/>
      <c r="D80" s="60" t="n">
        <v>925</v>
      </c>
      <c r="E80" s="60" t="n">
        <v>925</v>
      </c>
      <c r="F80" s="60" t="n">
        <v>925</v>
      </c>
      <c r="G80" s="60" t="n">
        <v>925</v>
      </c>
      <c r="H80" s="60" t="n">
        <v>925</v>
      </c>
      <c r="I80" s="60" t="n">
        <v>925</v>
      </c>
      <c r="J80" s="60" t="n">
        <v>925</v>
      </c>
      <c r="K80" s="60" t="n">
        <v>925</v>
      </c>
      <c r="L80" s="60" t="n">
        <v>925</v>
      </c>
      <c r="M80" s="60" t="n">
        <v>925</v>
      </c>
      <c r="N80" s="60" t="n">
        <v>925</v>
      </c>
      <c r="O80" s="60" t="n">
        <v>925</v>
      </c>
      <c r="P80" s="61" t="n">
        <f aca="false">SUM(D80:O80)</f>
        <v>11100</v>
      </c>
      <c r="Q80" s="73" t="s">
        <v>100</v>
      </c>
    </row>
    <row r="81" customFormat="false" ht="12.75" hidden="false" customHeight="false" outlineLevel="0" collapsed="false">
      <c r="A81" s="62"/>
      <c r="B81" s="70" t="s">
        <v>137</v>
      </c>
      <c r="C81" s="64"/>
      <c r="D81" s="65" t="n">
        <f aca="false">D31+D34+D42+D49+D55+D63+D68+D69+D72+SUM(D73:D80)</f>
        <v>78219.3833333333</v>
      </c>
      <c r="E81" s="65" t="n">
        <f aca="false">E31+E34+E42+E49+E55+E63+E68+E69+E72+SUM(E73:E80)</f>
        <v>78199.3833333333</v>
      </c>
      <c r="F81" s="65" t="n">
        <f aca="false">F31+F34+F42+F49+F55+F63+F68+F69+F72+SUM(F73:F80)</f>
        <v>100449.383333333</v>
      </c>
      <c r="G81" s="65" t="n">
        <f aca="false">G31+G34+G42+G49+G55+G63+G68+G69+G72+SUM(G73:G80)</f>
        <v>78199.3833333333</v>
      </c>
      <c r="H81" s="65" t="n">
        <f aca="false">H31+H34+H42+H49+H55+H63+H68+H69+H72+SUM(H73:H80)</f>
        <v>78199.3833333333</v>
      </c>
      <c r="I81" s="65" t="n">
        <f aca="false">I31+I34+I42+I49+I55+I63+I68+I69+I72+SUM(I73:I80)</f>
        <v>66729.0033333333</v>
      </c>
      <c r="J81" s="65" t="n">
        <f aca="false">J31+J34+J42+J49+J55+J63+J68+J69+J72+SUM(J73:J80)</f>
        <v>66729.0033333333</v>
      </c>
      <c r="K81" s="65" t="n">
        <f aca="false">K31+K34+K42+K49+K55+K63+K68+K69+K72+SUM(K73:K80)</f>
        <v>66729.0033333333</v>
      </c>
      <c r="L81" s="65" t="n">
        <f aca="false">L31+L34+L42+L49+L55+L63+L68+L69+L72+SUM(L73:L80)</f>
        <v>66729.0033333333</v>
      </c>
      <c r="M81" s="65" t="n">
        <f aca="false">M31+M34+M42+M49+M55+M63+M68+M69+M72+SUM(M73:M80)</f>
        <v>66729.0033333333</v>
      </c>
      <c r="N81" s="65" t="n">
        <f aca="false">N31+N34+N42+N49+N55+N63+N68+N69+N72+SUM(N73:N80)</f>
        <v>66729.0033333333</v>
      </c>
      <c r="O81" s="65" t="n">
        <f aca="false">O31+O34+O42+O49+O55+O63+O68+O69+O72+SUM(O73:O80)</f>
        <v>66729.0033333333</v>
      </c>
      <c r="P81" s="66" t="n">
        <f aca="false">SUM(D81:O81)</f>
        <v>880369.94</v>
      </c>
      <c r="Q81" s="67"/>
    </row>
    <row r="82" customFormat="false" ht="12.75" hidden="false" customHeight="false" outlineLevel="0" collapsed="false">
      <c r="A82" s="58" t="s">
        <v>138</v>
      </c>
      <c r="B82" s="71" t="s">
        <v>139</v>
      </c>
      <c r="C82" s="59"/>
      <c r="D82" s="60" t="n">
        <v>0</v>
      </c>
      <c r="E82" s="60" t="n">
        <v>0</v>
      </c>
      <c r="F82" s="60" t="n">
        <v>0</v>
      </c>
      <c r="G82" s="60" t="n">
        <v>0</v>
      </c>
      <c r="H82" s="60" t="n">
        <v>0</v>
      </c>
      <c r="I82" s="60" t="n">
        <v>0</v>
      </c>
      <c r="J82" s="60" t="n">
        <v>0</v>
      </c>
      <c r="K82" s="60" t="n">
        <v>0</v>
      </c>
      <c r="L82" s="60" t="n">
        <v>0</v>
      </c>
      <c r="M82" s="60" t="n">
        <v>0</v>
      </c>
      <c r="N82" s="60" t="n">
        <v>0</v>
      </c>
      <c r="O82" s="60" t="n">
        <v>0</v>
      </c>
      <c r="P82" s="61" t="n">
        <f aca="false">SUM(D82:O82)</f>
        <v>0</v>
      </c>
      <c r="Q82" s="73" t="s">
        <v>140</v>
      </c>
    </row>
    <row r="83" customFormat="false" ht="12.75" hidden="true" customHeight="false" outlineLevel="0" collapsed="false">
      <c r="A83" s="58" t="s">
        <v>141</v>
      </c>
      <c r="B83" s="71" t="s">
        <v>142</v>
      </c>
      <c r="C83" s="59"/>
      <c r="D83" s="60" t="n">
        <v>0</v>
      </c>
      <c r="E83" s="60" t="n">
        <v>0</v>
      </c>
      <c r="F83" s="60" t="n">
        <v>0</v>
      </c>
      <c r="G83" s="60" t="n">
        <v>0</v>
      </c>
      <c r="H83" s="60" t="n">
        <v>0</v>
      </c>
      <c r="I83" s="60" t="n">
        <v>0</v>
      </c>
      <c r="J83" s="60" t="n">
        <v>0</v>
      </c>
      <c r="K83" s="60" t="n">
        <v>0</v>
      </c>
      <c r="L83" s="60" t="n">
        <v>0</v>
      </c>
      <c r="M83" s="60" t="n">
        <v>0</v>
      </c>
      <c r="N83" s="60" t="n">
        <v>0</v>
      </c>
      <c r="O83" s="60" t="n">
        <v>0</v>
      </c>
      <c r="P83" s="61" t="n">
        <f aca="false">SUM(D83:O83)</f>
        <v>0</v>
      </c>
      <c r="Q83" s="76"/>
    </row>
    <row r="84" customFormat="false" ht="12.75" hidden="false" customHeight="false" outlineLevel="0" collapsed="false">
      <c r="A84" s="77"/>
      <c r="B84" s="70" t="s">
        <v>143</v>
      </c>
      <c r="C84" s="64"/>
      <c r="D84" s="65" t="n">
        <f aca="false">SUM(D82:D83)</f>
        <v>0</v>
      </c>
      <c r="E84" s="65" t="n">
        <f aca="false">SUM(E82:E83)</f>
        <v>0</v>
      </c>
      <c r="F84" s="65" t="n">
        <f aca="false">SUM(F82:F83)</f>
        <v>0</v>
      </c>
      <c r="G84" s="65" t="n">
        <f aca="false">SUM(G82:G83)</f>
        <v>0</v>
      </c>
      <c r="H84" s="65" t="n">
        <f aca="false">SUM(H82:H83)</f>
        <v>0</v>
      </c>
      <c r="I84" s="65" t="n">
        <f aca="false">SUM(I82:I83)</f>
        <v>0</v>
      </c>
      <c r="J84" s="65" t="n">
        <f aca="false">SUM(J82:J83)</f>
        <v>0</v>
      </c>
      <c r="K84" s="65" t="n">
        <f aca="false">SUM(K82:K83)</f>
        <v>0</v>
      </c>
      <c r="L84" s="65" t="n">
        <f aca="false">SUM(L82:L83)</f>
        <v>0</v>
      </c>
      <c r="M84" s="65" t="n">
        <f aca="false">SUM(M82:M83)</f>
        <v>0</v>
      </c>
      <c r="N84" s="65" t="n">
        <f aca="false">SUM(N82:N83)</f>
        <v>0</v>
      </c>
      <c r="O84" s="65" t="n">
        <f aca="false">SUM(O82:O83)</f>
        <v>0</v>
      </c>
      <c r="P84" s="66" t="n">
        <f aca="false">SUM(D84:O84)</f>
        <v>0</v>
      </c>
      <c r="Q84" s="67"/>
    </row>
    <row r="85" customFormat="false" ht="12.75" hidden="false" customHeight="false" outlineLevel="0" collapsed="false">
      <c r="A85" s="78" t="s">
        <v>144</v>
      </c>
      <c r="B85" s="79" t="s">
        <v>145</v>
      </c>
      <c r="C85" s="80"/>
      <c r="D85" s="60" t="n">
        <v>0</v>
      </c>
      <c r="E85" s="60" t="n">
        <v>0</v>
      </c>
      <c r="F85" s="60" t="n">
        <v>0</v>
      </c>
      <c r="G85" s="60" t="n">
        <v>0</v>
      </c>
      <c r="H85" s="60" t="n">
        <v>0</v>
      </c>
      <c r="I85" s="60" t="n">
        <v>0</v>
      </c>
      <c r="J85" s="60" t="n">
        <v>0</v>
      </c>
      <c r="K85" s="60" t="n">
        <v>0</v>
      </c>
      <c r="L85" s="60" t="n">
        <v>0</v>
      </c>
      <c r="M85" s="60" t="n">
        <v>0</v>
      </c>
      <c r="N85" s="60" t="n">
        <v>0</v>
      </c>
      <c r="O85" s="60" t="n">
        <v>0</v>
      </c>
      <c r="P85" s="61" t="n">
        <f aca="false">SUM(D85:O85)</f>
        <v>0</v>
      </c>
      <c r="Q85" s="67"/>
    </row>
    <row r="86" customFormat="false" ht="12.75" hidden="false" customHeight="false" outlineLevel="0" collapsed="false">
      <c r="A86" s="81"/>
      <c r="B86" s="82" t="s">
        <v>146</v>
      </c>
      <c r="C86" s="83"/>
      <c r="D86" s="84" t="n">
        <f aca="false">D84+D81+D85</f>
        <v>78219.3833333333</v>
      </c>
      <c r="E86" s="84" t="n">
        <f aca="false">E84+E81+E85</f>
        <v>78199.3833333333</v>
      </c>
      <c r="F86" s="84" t="n">
        <f aca="false">F84+F81+F85</f>
        <v>100449.383333333</v>
      </c>
      <c r="G86" s="84" t="n">
        <f aca="false">G84+G81+G85</f>
        <v>78199.3833333333</v>
      </c>
      <c r="H86" s="84" t="n">
        <f aca="false">H84+H81+H85</f>
        <v>78199.3833333333</v>
      </c>
      <c r="I86" s="84" t="n">
        <f aca="false">I84+I81+I85</f>
        <v>66729.0033333333</v>
      </c>
      <c r="J86" s="84" t="n">
        <f aca="false">J84+J81+J85</f>
        <v>66729.0033333333</v>
      </c>
      <c r="K86" s="84" t="n">
        <f aca="false">K84+K81+K85</f>
        <v>66729.0033333333</v>
      </c>
      <c r="L86" s="84" t="n">
        <f aca="false">L84+L81+L85</f>
        <v>66729.0033333333</v>
      </c>
      <c r="M86" s="84" t="n">
        <f aca="false">M84+M81+M85</f>
        <v>66729.0033333333</v>
      </c>
      <c r="N86" s="84" t="n">
        <f aca="false">N84+N81+N85</f>
        <v>66729.0033333333</v>
      </c>
      <c r="O86" s="84" t="n">
        <f aca="false">O84+O81+O85</f>
        <v>66729.0033333333</v>
      </c>
      <c r="P86" s="85" t="n">
        <f aca="false">P84+P81+P85</f>
        <v>880369.94</v>
      </c>
      <c r="Q86" s="86"/>
    </row>
    <row r="87" customFormat="false" ht="12.75" hidden="false" customHeight="false" outlineLevel="0" collapsed="false">
      <c r="D87" s="87"/>
    </row>
    <row r="88" customFormat="false" ht="12.75" hidden="false" customHeight="false" outlineLevel="0" collapsed="false">
      <c r="A88" s="88" t="str">
        <f aca="true">CELL("FILENAME")</f>
        <v>'file:///mnt/12tb/@roms/datasets/enron/EDRM Enron Email Data Set v2 XML/filtered-attachments/xls/ERCOT_Trading_107449.xls'#$Data</v>
      </c>
      <c r="D88" s="87"/>
      <c r="P88" s="89"/>
    </row>
    <row r="89" customFormat="false" ht="12.75" hidden="false" customHeight="false" outlineLevel="0" collapsed="false">
      <c r="D89" s="87"/>
    </row>
    <row r="90" customFormat="false" ht="12.75" hidden="false" customHeight="false" outlineLevel="0" collapsed="false">
      <c r="D90" s="87"/>
      <c r="P90" s="89"/>
    </row>
    <row r="91" customFormat="false" ht="12.75" hidden="false" customHeight="false" outlineLevel="0" collapsed="false">
      <c r="D91" s="87"/>
    </row>
    <row r="92" customFormat="false" ht="12.75" hidden="false" customHeight="false" outlineLevel="0" collapsed="false">
      <c r="D92" s="87"/>
    </row>
    <row r="93" customFormat="false" ht="12.75" hidden="false" customHeight="false" outlineLevel="0" collapsed="false">
      <c r="D93" s="87"/>
    </row>
    <row r="94" customFormat="false" ht="12.75" hidden="false" customHeight="false" outlineLevel="0" collapsed="false">
      <c r="D94" s="87"/>
    </row>
    <row r="95" customFormat="false" ht="12.75" hidden="false" customHeight="false" outlineLevel="0" collapsed="false">
      <c r="D95" s="87"/>
    </row>
    <row r="96" customFormat="false" ht="12.75" hidden="false" customHeight="false" outlineLevel="0" collapsed="false">
      <c r="D96" s="87"/>
    </row>
    <row r="97" customFormat="false" ht="12.75" hidden="false" customHeight="false" outlineLevel="0" collapsed="false">
      <c r="D97" s="87"/>
    </row>
    <row r="98" customFormat="false" ht="12.75" hidden="false" customHeight="false" outlineLevel="0" collapsed="false">
      <c r="D98" s="87"/>
    </row>
    <row r="99" customFormat="false" ht="12.75" hidden="false" customHeight="false" outlineLevel="0" collapsed="false">
      <c r="D99" s="87"/>
    </row>
    <row r="100" customFormat="false" ht="12.75" hidden="false" customHeight="false" outlineLevel="0" collapsed="false">
      <c r="D100" s="87"/>
    </row>
    <row r="101" customFormat="false" ht="12.75" hidden="false" customHeight="false" outlineLevel="0" collapsed="false">
      <c r="D101" s="87"/>
    </row>
    <row r="102" customFormat="false" ht="12.75" hidden="false" customHeight="false" outlineLevel="0" collapsed="false">
      <c r="D102" s="87"/>
    </row>
    <row r="103" customFormat="false" ht="12.75" hidden="false" customHeight="false" outlineLevel="0" collapsed="false">
      <c r="D103" s="87"/>
    </row>
    <row r="104" customFormat="false" ht="12.75" hidden="false" customHeight="false" outlineLevel="0" collapsed="false">
      <c r="D104" s="87"/>
    </row>
    <row r="105" customFormat="false" ht="12.75" hidden="false" customHeight="false" outlineLevel="0" collapsed="false">
      <c r="D105" s="87"/>
    </row>
    <row r="106" customFormat="false" ht="12.75" hidden="false" customHeight="false" outlineLevel="0" collapsed="false">
      <c r="D106" s="87"/>
    </row>
    <row r="107" customFormat="false" ht="12.75" hidden="false" customHeight="false" outlineLevel="0" collapsed="false">
      <c r="D107" s="87"/>
    </row>
    <row r="108" customFormat="false" ht="12.75" hidden="false" customHeight="false" outlineLevel="0" collapsed="false">
      <c r="D108" s="87"/>
    </row>
    <row r="109" customFormat="false" ht="12.75" hidden="false" customHeight="false" outlineLevel="0" collapsed="false">
      <c r="D109" s="87"/>
    </row>
    <row r="110" customFormat="false" ht="12.75" hidden="false" customHeight="false" outlineLevel="0" collapsed="false">
      <c r="D110" s="87"/>
    </row>
    <row r="111" customFormat="false" ht="12.75" hidden="false" customHeight="false" outlineLevel="0" collapsed="false">
      <c r="D111" s="87"/>
    </row>
    <row r="112" customFormat="false" ht="12.75" hidden="false" customHeight="false" outlineLevel="0" collapsed="false">
      <c r="D112" s="87"/>
    </row>
    <row r="113" customFormat="false" ht="12.75" hidden="false" customHeight="false" outlineLevel="0" collapsed="false">
      <c r="D113" s="87"/>
    </row>
    <row r="114" customFormat="false" ht="12.75" hidden="false" customHeight="false" outlineLevel="0" collapsed="false">
      <c r="D114" s="87"/>
    </row>
    <row r="115" customFormat="false" ht="12.75" hidden="false" customHeight="false" outlineLevel="0" collapsed="false">
      <c r="D115" s="87"/>
    </row>
    <row r="116" customFormat="false" ht="12.75" hidden="false" customHeight="false" outlineLevel="0" collapsed="false">
      <c r="D116" s="87"/>
    </row>
    <row r="117" customFormat="false" ht="12.75" hidden="false" customHeight="false" outlineLevel="0" collapsed="false">
      <c r="D117" s="87"/>
    </row>
    <row r="118" customFormat="false" ht="12.75" hidden="false" customHeight="false" outlineLevel="0" collapsed="false">
      <c r="D118" s="87"/>
    </row>
    <row r="119" customFormat="false" ht="12.75" hidden="false" customHeight="false" outlineLevel="0" collapsed="false">
      <c r="D119" s="87"/>
    </row>
    <row r="120" customFormat="false" ht="12.75" hidden="false" customHeight="false" outlineLevel="0" collapsed="false">
      <c r="D120" s="87"/>
    </row>
    <row r="121" customFormat="false" ht="12.75" hidden="false" customHeight="false" outlineLevel="0" collapsed="false">
      <c r="D121" s="87"/>
    </row>
    <row r="122" customFormat="false" ht="12.75" hidden="false" customHeight="false" outlineLevel="0" collapsed="false">
      <c r="D122" s="87"/>
    </row>
    <row r="123" customFormat="false" ht="12.75" hidden="false" customHeight="false" outlineLevel="0" collapsed="false">
      <c r="D123" s="87"/>
    </row>
    <row r="124" customFormat="false" ht="12.75" hidden="false" customHeight="false" outlineLevel="0" collapsed="false">
      <c r="D124" s="87"/>
    </row>
    <row r="125" customFormat="false" ht="12.75" hidden="false" customHeight="false" outlineLevel="0" collapsed="false">
      <c r="D125" s="87"/>
    </row>
  </sheetData>
  <printOptions headings="false" gridLines="false" gridLinesSet="true" horizontalCentered="true" verticalCentered="false"/>
  <pageMargins left="0.1" right="0.1" top="0.45" bottom="0.5" header="0.511811023622047" footer="0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rowBreaks count="1" manualBreakCount="1">
    <brk id="26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C30" activeCellId="0" sqref="C30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.82"/>
    <col collapsed="false" customWidth="true" hidden="false" outlineLevel="0" max="14" min="3" style="1" width="9.65"/>
    <col collapsed="false" customWidth="true" hidden="false" outlineLevel="0" max="15" min="15" style="1" width="10.65"/>
    <col collapsed="false" customWidth="false" hidden="false" outlineLevel="0" max="257" min="16" style="1" width="9.32"/>
  </cols>
  <sheetData>
    <row r="1" customFormat="false" ht="12.75" hidden="false" customHeight="false" outlineLevel="0" collapsed="false">
      <c r="A1" s="24" t="s">
        <v>20</v>
      </c>
      <c r="B1" s="18"/>
      <c r="C1" s="20" t="str">
        <f aca="false">+Data!D5</f>
        <v>12866</v>
      </c>
      <c r="D1" s="20"/>
      <c r="E1" s="18"/>
      <c r="F1" s="18"/>
      <c r="G1" s="21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24" t="s">
        <v>22</v>
      </c>
      <c r="B2" s="18"/>
      <c r="C2" s="20" t="str">
        <f aca="false">+Data!D6</f>
        <v>Kevin Presto</v>
      </c>
      <c r="D2" s="20"/>
      <c r="E2" s="18"/>
      <c r="F2" s="18"/>
      <c r="G2" s="21"/>
      <c r="H2" s="21"/>
      <c r="I2" s="18"/>
      <c r="J2" s="18"/>
      <c r="K2" s="18"/>
      <c r="L2" s="18"/>
      <c r="M2" s="18"/>
      <c r="N2" s="24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false" outlineLevel="0" collapsed="false">
      <c r="A3" s="24" t="s">
        <v>147</v>
      </c>
      <c r="B3" s="18"/>
      <c r="C3" s="20" t="str">
        <f aca="false">+Data!D7</f>
        <v>107449</v>
      </c>
      <c r="D3" s="20"/>
      <c r="E3" s="18"/>
      <c r="F3" s="18"/>
      <c r="G3" s="18"/>
      <c r="H3" s="21"/>
      <c r="I3" s="18"/>
      <c r="J3" s="18"/>
      <c r="K3" s="18"/>
      <c r="L3" s="18"/>
      <c r="M3" s="18"/>
      <c r="N3" s="18"/>
      <c r="O3" s="18"/>
      <c r="P3" s="90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18"/>
      <c r="B4" s="18"/>
      <c r="C4" s="19"/>
      <c r="D4" s="20"/>
      <c r="E4" s="18"/>
      <c r="F4" s="18"/>
      <c r="G4" s="18"/>
      <c r="H4" s="21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91" t="s">
        <v>47</v>
      </c>
      <c r="B5" s="92" t="s">
        <v>47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 t="s">
        <v>29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95" t="s">
        <v>148</v>
      </c>
      <c r="B6" s="96" t="s">
        <v>49</v>
      </c>
      <c r="C6" s="97" t="n">
        <v>36892</v>
      </c>
      <c r="D6" s="97" t="n">
        <v>36923</v>
      </c>
      <c r="E6" s="97" t="n">
        <v>36951</v>
      </c>
      <c r="F6" s="97" t="n">
        <v>36982</v>
      </c>
      <c r="G6" s="97" t="n">
        <v>37012</v>
      </c>
      <c r="H6" s="97" t="n">
        <v>37043</v>
      </c>
      <c r="I6" s="97" t="n">
        <v>37073</v>
      </c>
      <c r="J6" s="97" t="n">
        <v>37104</v>
      </c>
      <c r="K6" s="97" t="n">
        <v>37135</v>
      </c>
      <c r="L6" s="97" t="n">
        <v>37165</v>
      </c>
      <c r="M6" s="97" t="n">
        <v>37196</v>
      </c>
      <c r="N6" s="97" t="n">
        <v>37226</v>
      </c>
      <c r="O6" s="98" t="s">
        <v>51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99" t="str">
        <f aca="false">+Data!$D$7</f>
        <v>107449</v>
      </c>
      <c r="B7" s="99" t="s">
        <v>53</v>
      </c>
      <c r="C7" s="100" t="n">
        <f aca="false">+Data!D29+Data!D30</f>
        <v>49516</v>
      </c>
      <c r="D7" s="100" t="n">
        <f aca="false">+Data!E29+Data!E30</f>
        <v>49516</v>
      </c>
      <c r="E7" s="100" t="n">
        <f aca="false">+Data!F29+Data!F30</f>
        <v>69516</v>
      </c>
      <c r="F7" s="100" t="n">
        <f aca="false">+Data!G29+Data!G30</f>
        <v>49516</v>
      </c>
      <c r="G7" s="100" t="n">
        <f aca="false">+Data!H29+Data!H30</f>
        <v>49516</v>
      </c>
      <c r="H7" s="100" t="n">
        <f aca="false">+Data!I29+Data!I30</f>
        <v>39516</v>
      </c>
      <c r="I7" s="100" t="n">
        <f aca="false">+Data!J29+Data!J30</f>
        <v>39516</v>
      </c>
      <c r="J7" s="100" t="n">
        <f aca="false">+Data!K29+Data!K30</f>
        <v>39516</v>
      </c>
      <c r="K7" s="100" t="n">
        <f aca="false">+Data!L29+Data!L30</f>
        <v>39516</v>
      </c>
      <c r="L7" s="100" t="n">
        <f aca="false">+Data!M29+Data!M30</f>
        <v>39516</v>
      </c>
      <c r="M7" s="100" t="n">
        <f aca="false">+Data!N29+Data!N30</f>
        <v>39516</v>
      </c>
      <c r="N7" s="100" t="n">
        <f aca="false">+Data!O29+Data!O30</f>
        <v>39516</v>
      </c>
      <c r="O7" s="89" t="n">
        <f aca="false">+Data!P29+Data!P30</f>
        <v>544192</v>
      </c>
    </row>
    <row r="8" customFormat="false" ht="12.75" hidden="false" customHeight="false" outlineLevel="0" collapsed="false">
      <c r="A8" s="99" t="str">
        <f aca="false">+Data!$D$7</f>
        <v>107449</v>
      </c>
      <c r="B8" s="99" t="s">
        <v>58</v>
      </c>
      <c r="C8" s="100" t="n">
        <f aca="false">+Data!D32</f>
        <v>7380.23</v>
      </c>
      <c r="D8" s="100" t="n">
        <f aca="false">+Data!E32</f>
        <v>7380.23</v>
      </c>
      <c r="E8" s="100" t="n">
        <f aca="false">+Data!F32</f>
        <v>9230.23</v>
      </c>
      <c r="F8" s="100" t="n">
        <f aca="false">+Data!G32</f>
        <v>7380.23</v>
      </c>
      <c r="G8" s="100" t="n">
        <f aca="false">+Data!H32</f>
        <v>7380.23</v>
      </c>
      <c r="H8" s="100" t="n">
        <f aca="false">+Data!I32</f>
        <v>6455.23</v>
      </c>
      <c r="I8" s="100" t="n">
        <f aca="false">+Data!J32</f>
        <v>6455.23</v>
      </c>
      <c r="J8" s="100" t="n">
        <f aca="false">+Data!K32</f>
        <v>6455.23</v>
      </c>
      <c r="K8" s="100" t="n">
        <f aca="false">+Data!L32</f>
        <v>6455.23</v>
      </c>
      <c r="L8" s="100" t="n">
        <f aca="false">+Data!M32</f>
        <v>6455.23</v>
      </c>
      <c r="M8" s="100" t="n">
        <f aca="false">+Data!N32</f>
        <v>6455.23</v>
      </c>
      <c r="N8" s="100" t="n">
        <f aca="false">+Data!O32</f>
        <v>6455.23</v>
      </c>
      <c r="O8" s="89" t="n">
        <f aca="false">+Data!P32</f>
        <v>83937.76</v>
      </c>
    </row>
    <row r="9" customFormat="false" ht="12.75" hidden="false" customHeight="false" outlineLevel="0" collapsed="false">
      <c r="A9" s="99" t="str">
        <f aca="false">+Data!$D$7</f>
        <v>107449</v>
      </c>
      <c r="B9" s="101" t="s">
        <v>73</v>
      </c>
      <c r="C9" s="100" t="n">
        <f aca="false">+Data!D40</f>
        <v>0</v>
      </c>
      <c r="D9" s="100" t="n">
        <f aca="false">+Data!E40</f>
        <v>0</v>
      </c>
      <c r="E9" s="100" t="n">
        <f aca="false">+Data!F40</f>
        <v>0</v>
      </c>
      <c r="F9" s="100" t="n">
        <f aca="false">+Data!G40</f>
        <v>0</v>
      </c>
      <c r="G9" s="100" t="n">
        <f aca="false">+Data!H40</f>
        <v>0</v>
      </c>
      <c r="H9" s="100" t="n">
        <f aca="false">+Data!I40</f>
        <v>0</v>
      </c>
      <c r="I9" s="100" t="n">
        <f aca="false">+Data!J40</f>
        <v>0</v>
      </c>
      <c r="J9" s="100" t="n">
        <f aca="false">+Data!K40</f>
        <v>0</v>
      </c>
      <c r="K9" s="100" t="n">
        <f aca="false">+Data!L40</f>
        <v>0</v>
      </c>
      <c r="L9" s="100" t="n">
        <f aca="false">+Data!M40</f>
        <v>0</v>
      </c>
      <c r="M9" s="100" t="n">
        <f aca="false">+Data!N40</f>
        <v>0</v>
      </c>
      <c r="N9" s="100" t="n">
        <f aca="false">+Data!O40</f>
        <v>0</v>
      </c>
      <c r="O9" s="100" t="n">
        <f aca="false">+Data!P40</f>
        <v>0</v>
      </c>
    </row>
    <row r="10" customFormat="false" ht="12.75" hidden="false" customHeight="false" outlineLevel="0" collapsed="false">
      <c r="A10" s="99" t="str">
        <f aca="false">+Data!$D$7</f>
        <v>107449</v>
      </c>
      <c r="B10" s="99" t="s">
        <v>75</v>
      </c>
      <c r="C10" s="100" t="n">
        <f aca="false">+Data!D41</f>
        <v>83</v>
      </c>
      <c r="D10" s="100" t="n">
        <f aca="false">+Data!E41</f>
        <v>83</v>
      </c>
      <c r="E10" s="100" t="n">
        <f aca="false">+Data!F41</f>
        <v>83</v>
      </c>
      <c r="F10" s="100" t="n">
        <f aca="false">+Data!G41</f>
        <v>83</v>
      </c>
      <c r="G10" s="100" t="n">
        <f aca="false">+Data!H41</f>
        <v>83</v>
      </c>
      <c r="H10" s="100" t="n">
        <f aca="false">+Data!I41</f>
        <v>83</v>
      </c>
      <c r="I10" s="100" t="n">
        <f aca="false">+Data!J41</f>
        <v>83</v>
      </c>
      <c r="J10" s="100" t="n">
        <f aca="false">+Data!K41</f>
        <v>83</v>
      </c>
      <c r="K10" s="100" t="n">
        <f aca="false">+Data!L41</f>
        <v>83</v>
      </c>
      <c r="L10" s="100" t="n">
        <f aca="false">+Data!M41</f>
        <v>83</v>
      </c>
      <c r="M10" s="100" t="n">
        <f aca="false">+Data!N41</f>
        <v>83</v>
      </c>
      <c r="N10" s="100" t="n">
        <f aca="false">+Data!O41</f>
        <v>83</v>
      </c>
      <c r="O10" s="100" t="n">
        <f aca="false">+Data!P41</f>
        <v>996</v>
      </c>
    </row>
    <row r="11" customFormat="false" ht="12.75" hidden="false" customHeight="false" outlineLevel="0" collapsed="false">
      <c r="A11" s="99" t="str">
        <f aca="false">+Data!$D$7</f>
        <v>107449</v>
      </c>
      <c r="B11" s="99" t="s">
        <v>63</v>
      </c>
      <c r="C11" s="100" t="n">
        <f aca="false">+Data!D35+Data!D37</f>
        <v>1917</v>
      </c>
      <c r="D11" s="100" t="n">
        <f aca="false">+Data!E35+Data!E37</f>
        <v>1917</v>
      </c>
      <c r="E11" s="100" t="n">
        <f aca="false">+Data!F35+Data!F37</f>
        <v>1917</v>
      </c>
      <c r="F11" s="100" t="n">
        <f aca="false">+Data!G35+Data!G37</f>
        <v>1917</v>
      </c>
      <c r="G11" s="100" t="n">
        <f aca="false">+Data!H35+Data!H37</f>
        <v>1917</v>
      </c>
      <c r="H11" s="100" t="n">
        <f aca="false">+Data!I35+Data!I37</f>
        <v>1917</v>
      </c>
      <c r="I11" s="100" t="n">
        <f aca="false">+Data!J35+Data!J37</f>
        <v>1917</v>
      </c>
      <c r="J11" s="100" t="n">
        <f aca="false">+Data!K35+Data!K37</f>
        <v>1917</v>
      </c>
      <c r="K11" s="100" t="n">
        <f aca="false">+Data!L35+Data!L37</f>
        <v>1917</v>
      </c>
      <c r="L11" s="100" t="n">
        <f aca="false">+Data!M35+Data!M37</f>
        <v>1917</v>
      </c>
      <c r="M11" s="100" t="n">
        <f aca="false">+Data!N35+Data!N37</f>
        <v>1917</v>
      </c>
      <c r="N11" s="100" t="n">
        <f aca="false">+Data!O35+Data!O37</f>
        <v>1917</v>
      </c>
      <c r="O11" s="100" t="n">
        <f aca="false">+Data!P35+Data!P37</f>
        <v>23004</v>
      </c>
    </row>
    <row r="12" customFormat="false" ht="12.75" hidden="false" customHeight="false" outlineLevel="0" collapsed="false">
      <c r="A12" s="99" t="str">
        <f aca="false">+Data!$D$7</f>
        <v>107449</v>
      </c>
      <c r="B12" s="99" t="s">
        <v>114</v>
      </c>
      <c r="C12" s="100" t="n">
        <f aca="false">+Data!D65+Data!D66</f>
        <v>0</v>
      </c>
      <c r="D12" s="100" t="n">
        <f aca="false">+Data!E65+Data!E66</f>
        <v>0</v>
      </c>
      <c r="E12" s="100" t="n">
        <f aca="false">+Data!F65+Data!F66</f>
        <v>0</v>
      </c>
      <c r="F12" s="100" t="n">
        <f aca="false">+Data!G65+Data!G66</f>
        <v>0</v>
      </c>
      <c r="G12" s="100" t="n">
        <f aca="false">+Data!H65+Data!H66</f>
        <v>0</v>
      </c>
      <c r="H12" s="100" t="n">
        <f aca="false">+Data!I65+Data!I66</f>
        <v>0</v>
      </c>
      <c r="I12" s="100" t="n">
        <f aca="false">+Data!J65+Data!J66</f>
        <v>0</v>
      </c>
      <c r="J12" s="100" t="n">
        <f aca="false">+Data!K65+Data!K66</f>
        <v>0</v>
      </c>
      <c r="K12" s="100" t="n">
        <f aca="false">+Data!L65+Data!L66</f>
        <v>0</v>
      </c>
      <c r="L12" s="100" t="n">
        <f aca="false">+Data!M65+Data!M66</f>
        <v>0</v>
      </c>
      <c r="M12" s="100" t="n">
        <f aca="false">+Data!N65+Data!N66</f>
        <v>0</v>
      </c>
      <c r="N12" s="100" t="n">
        <f aca="false">+Data!O65+Data!O66</f>
        <v>0</v>
      </c>
      <c r="O12" s="100" t="n">
        <f aca="false">+Data!P65+Data!P66</f>
        <v>0</v>
      </c>
    </row>
    <row r="13" customFormat="false" ht="12.75" hidden="false" customHeight="false" outlineLevel="0" collapsed="false">
      <c r="A13" s="99" t="str">
        <f aca="false">+Data!$D$7</f>
        <v>107449</v>
      </c>
      <c r="B13" s="99" t="s">
        <v>65</v>
      </c>
      <c r="C13" s="100" t="n">
        <f aca="false">+Data!D36</f>
        <v>83</v>
      </c>
      <c r="D13" s="100" t="n">
        <f aca="false">+Data!E36</f>
        <v>83</v>
      </c>
      <c r="E13" s="100" t="n">
        <f aca="false">+Data!F36</f>
        <v>83</v>
      </c>
      <c r="F13" s="100" t="n">
        <f aca="false">+Data!G36</f>
        <v>83</v>
      </c>
      <c r="G13" s="100" t="n">
        <f aca="false">+Data!H36</f>
        <v>83</v>
      </c>
      <c r="H13" s="100" t="n">
        <f aca="false">+Data!I36</f>
        <v>83</v>
      </c>
      <c r="I13" s="100" t="n">
        <f aca="false">+Data!J36</f>
        <v>83</v>
      </c>
      <c r="J13" s="100" t="n">
        <f aca="false">+Data!K36</f>
        <v>83</v>
      </c>
      <c r="K13" s="100" t="n">
        <f aca="false">+Data!L36</f>
        <v>83</v>
      </c>
      <c r="L13" s="100" t="n">
        <f aca="false">+Data!M36</f>
        <v>83</v>
      </c>
      <c r="M13" s="100" t="n">
        <f aca="false">+Data!N36</f>
        <v>83</v>
      </c>
      <c r="N13" s="100" t="n">
        <f aca="false">+Data!O36</f>
        <v>83</v>
      </c>
      <c r="O13" s="100" t="n">
        <f aca="false">+Data!P36</f>
        <v>996</v>
      </c>
    </row>
    <row r="14" customFormat="false" ht="12.75" hidden="false" customHeight="false" outlineLevel="0" collapsed="false">
      <c r="A14" s="99" t="str">
        <f aca="false">+Data!$D$7</f>
        <v>107449</v>
      </c>
      <c r="B14" s="99" t="s">
        <v>70</v>
      </c>
      <c r="C14" s="100" t="n">
        <f aca="false">+Data!D39+Data!D43+Data!D47</f>
        <v>3084</v>
      </c>
      <c r="D14" s="100" t="n">
        <f aca="false">+Data!E39+Data!E43+Data!E47</f>
        <v>3084</v>
      </c>
      <c r="E14" s="100" t="n">
        <f aca="false">+Data!F39+Data!F43+Data!F47</f>
        <v>3084</v>
      </c>
      <c r="F14" s="100" t="n">
        <f aca="false">+Data!G39+Data!G43+Data!G47</f>
        <v>3084</v>
      </c>
      <c r="G14" s="100" t="n">
        <f aca="false">+Data!H39+Data!H43+Data!H47</f>
        <v>3084</v>
      </c>
      <c r="H14" s="100" t="n">
        <f aca="false">+Data!I39+Data!I43+Data!I47</f>
        <v>3084</v>
      </c>
      <c r="I14" s="100" t="n">
        <f aca="false">+Data!J39+Data!J43+Data!J47</f>
        <v>3084</v>
      </c>
      <c r="J14" s="100" t="n">
        <f aca="false">+Data!K39+Data!K43+Data!K47</f>
        <v>3084</v>
      </c>
      <c r="K14" s="100" t="n">
        <f aca="false">+Data!L39+Data!L43+Data!L47</f>
        <v>3084</v>
      </c>
      <c r="L14" s="100" t="n">
        <f aca="false">+Data!M39+Data!M43+Data!M47</f>
        <v>3084</v>
      </c>
      <c r="M14" s="100" t="n">
        <f aca="false">+Data!N39+Data!N43+Data!N47</f>
        <v>3084</v>
      </c>
      <c r="N14" s="100" t="n">
        <f aca="false">+Data!O39+Data!O43+Data!O47</f>
        <v>3084</v>
      </c>
      <c r="O14" s="100" t="n">
        <f aca="false">+Data!P39+Data!P43+Data!P47</f>
        <v>37008</v>
      </c>
    </row>
    <row r="15" customFormat="false" ht="12.75" hidden="false" customHeight="false" outlineLevel="0" collapsed="false">
      <c r="A15" s="99" t="str">
        <f aca="false">+Data!$D$7</f>
        <v>107449</v>
      </c>
      <c r="B15" s="99" t="s">
        <v>111</v>
      </c>
      <c r="C15" s="100" t="n">
        <f aca="false">+Data!D64+Data!D67</f>
        <v>0</v>
      </c>
      <c r="D15" s="100" t="n">
        <f aca="false">+Data!E64+Data!E67</f>
        <v>0</v>
      </c>
      <c r="E15" s="100" t="n">
        <f aca="false">+Data!F64+Data!F67</f>
        <v>0</v>
      </c>
      <c r="F15" s="100" t="n">
        <f aca="false">+Data!G64+Data!G67</f>
        <v>0</v>
      </c>
      <c r="G15" s="100" t="n">
        <f aca="false">+Data!H64+Data!H67</f>
        <v>0</v>
      </c>
      <c r="H15" s="100" t="n">
        <f aca="false">+Data!I64+Data!I67</f>
        <v>0</v>
      </c>
      <c r="I15" s="100" t="n">
        <f aca="false">+Data!J64+Data!J67</f>
        <v>0</v>
      </c>
      <c r="J15" s="100" t="n">
        <f aca="false">+Data!K64+Data!K67</f>
        <v>0</v>
      </c>
      <c r="K15" s="100" t="n">
        <f aca="false">+Data!L64+Data!L67</f>
        <v>0</v>
      </c>
      <c r="L15" s="100" t="n">
        <f aca="false">+Data!M64+Data!M67</f>
        <v>0</v>
      </c>
      <c r="M15" s="100" t="n">
        <f aca="false">+Data!N64+Data!N67</f>
        <v>0</v>
      </c>
      <c r="N15" s="100" t="n">
        <f aca="false">+Data!O64+Data!O67</f>
        <v>0</v>
      </c>
      <c r="O15" s="100" t="n">
        <f aca="false">+Data!P64+Data!P67</f>
        <v>0</v>
      </c>
    </row>
    <row r="16" customFormat="false" ht="12.75" hidden="false" customHeight="false" outlineLevel="0" collapsed="false">
      <c r="A16" s="99" t="str">
        <f aca="false">+Data!$D$7</f>
        <v>107449</v>
      </c>
      <c r="B16" s="99" t="s">
        <v>149</v>
      </c>
      <c r="C16" s="100" t="n">
        <f aca="false">+Data!D75</f>
        <v>2083.33333333333</v>
      </c>
      <c r="D16" s="100" t="n">
        <f aca="false">+Data!E75</f>
        <v>2083.33333333333</v>
      </c>
      <c r="E16" s="100" t="n">
        <f aca="false">+Data!F75</f>
        <v>2083.33333333333</v>
      </c>
      <c r="F16" s="100" t="n">
        <f aca="false">+Data!G75</f>
        <v>2083.33333333333</v>
      </c>
      <c r="G16" s="100" t="n">
        <f aca="false">+Data!H75</f>
        <v>2083.33333333333</v>
      </c>
      <c r="H16" s="100" t="n">
        <f aca="false">+Data!I75</f>
        <v>2083.33333333333</v>
      </c>
      <c r="I16" s="100" t="n">
        <f aca="false">+Data!J75</f>
        <v>2083.33333333333</v>
      </c>
      <c r="J16" s="100" t="n">
        <f aca="false">+Data!K75</f>
        <v>2083.33333333333</v>
      </c>
      <c r="K16" s="100" t="n">
        <f aca="false">+Data!L75</f>
        <v>2083.33333333333</v>
      </c>
      <c r="L16" s="100" t="n">
        <f aca="false">+Data!M75</f>
        <v>2083.33333333333</v>
      </c>
      <c r="M16" s="100" t="n">
        <f aca="false">+Data!N75</f>
        <v>2083.33333333333</v>
      </c>
      <c r="N16" s="100" t="n">
        <f aca="false">+Data!O75</f>
        <v>2083.33333333333</v>
      </c>
      <c r="O16" s="100" t="n">
        <f aca="false">+Data!P75</f>
        <v>25000</v>
      </c>
    </row>
    <row r="17" customFormat="false" ht="12.75" hidden="false" customHeight="false" outlineLevel="0" collapsed="false">
      <c r="A17" s="99" t="str">
        <f aca="false">+Data!$D$7</f>
        <v>107449</v>
      </c>
      <c r="B17" s="99" t="s">
        <v>133</v>
      </c>
      <c r="C17" s="100" t="n">
        <f aca="false">+Data!D78</f>
        <v>2054</v>
      </c>
      <c r="D17" s="100" t="n">
        <f aca="false">+Data!E78</f>
        <v>2934</v>
      </c>
      <c r="E17" s="100" t="n">
        <f aca="false">+Data!F78</f>
        <v>2934</v>
      </c>
      <c r="F17" s="100" t="n">
        <f aca="false">+Data!G78</f>
        <v>2934</v>
      </c>
      <c r="G17" s="100" t="n">
        <f aca="false">+Data!H78</f>
        <v>2934</v>
      </c>
      <c r="H17" s="100" t="n">
        <f aca="false">+Data!I78</f>
        <v>2934</v>
      </c>
      <c r="I17" s="100" t="n">
        <f aca="false">+Data!J78</f>
        <v>2934</v>
      </c>
      <c r="J17" s="100" t="n">
        <f aca="false">+Data!K78</f>
        <v>2934</v>
      </c>
      <c r="K17" s="100" t="n">
        <f aca="false">+Data!L78</f>
        <v>2934</v>
      </c>
      <c r="L17" s="100" t="n">
        <f aca="false">+Data!M78</f>
        <v>2934</v>
      </c>
      <c r="M17" s="100" t="n">
        <f aca="false">+Data!N78</f>
        <v>2934</v>
      </c>
      <c r="N17" s="100" t="n">
        <f aca="false">+Data!O78</f>
        <v>2934</v>
      </c>
      <c r="O17" s="100" t="n">
        <f aca="false">+Data!P78</f>
        <v>34328</v>
      </c>
    </row>
    <row r="18" customFormat="false" ht="12.75" hidden="false" customHeight="false" outlineLevel="0" collapsed="false">
      <c r="A18" s="99" t="str">
        <f aca="false">+Data!$D$7</f>
        <v>107449</v>
      </c>
      <c r="B18" s="99" t="s">
        <v>68</v>
      </c>
      <c r="C18" s="100" t="n">
        <f aca="false">+Data!D38</f>
        <v>440</v>
      </c>
      <c r="D18" s="100" t="n">
        <f aca="false">+Data!E38</f>
        <v>440</v>
      </c>
      <c r="E18" s="100" t="n">
        <f aca="false">+Data!F38</f>
        <v>440</v>
      </c>
      <c r="F18" s="100" t="n">
        <f aca="false">+Data!G38</f>
        <v>440</v>
      </c>
      <c r="G18" s="100" t="n">
        <f aca="false">+Data!H38</f>
        <v>440</v>
      </c>
      <c r="H18" s="100" t="n">
        <f aca="false">+Data!I38</f>
        <v>440</v>
      </c>
      <c r="I18" s="100" t="n">
        <f aca="false">+Data!J38</f>
        <v>440</v>
      </c>
      <c r="J18" s="100" t="n">
        <f aca="false">+Data!K38</f>
        <v>440</v>
      </c>
      <c r="K18" s="100" t="n">
        <f aca="false">+Data!L38</f>
        <v>440</v>
      </c>
      <c r="L18" s="100" t="n">
        <f aca="false">+Data!M38</f>
        <v>440</v>
      </c>
      <c r="M18" s="100" t="n">
        <f aca="false">+Data!N38</f>
        <v>440</v>
      </c>
      <c r="N18" s="100" t="n">
        <f aca="false">+Data!O38</f>
        <v>440</v>
      </c>
      <c r="O18" s="100" t="n">
        <f aca="false">+Data!P38</f>
        <v>5280</v>
      </c>
    </row>
    <row r="19" customFormat="false" ht="12.75" hidden="false" customHeight="false" outlineLevel="0" collapsed="false">
      <c r="A19" s="99" t="str">
        <f aca="false">+Data!$D$7</f>
        <v>107449</v>
      </c>
      <c r="B19" s="99" t="s">
        <v>98</v>
      </c>
      <c r="C19" s="100" t="n">
        <f aca="false">+Data!D56</f>
        <v>0</v>
      </c>
      <c r="D19" s="100" t="n">
        <f aca="false">+Data!E56</f>
        <v>0</v>
      </c>
      <c r="E19" s="100" t="n">
        <f aca="false">+Data!F56</f>
        <v>0</v>
      </c>
      <c r="F19" s="100" t="n">
        <f aca="false">+Data!G56</f>
        <v>0</v>
      </c>
      <c r="G19" s="100" t="n">
        <f aca="false">+Data!H56</f>
        <v>0</v>
      </c>
      <c r="H19" s="100" t="n">
        <f aca="false">+Data!I56</f>
        <v>0</v>
      </c>
      <c r="I19" s="100" t="n">
        <f aca="false">+Data!J56</f>
        <v>0</v>
      </c>
      <c r="J19" s="100" t="n">
        <f aca="false">+Data!K56</f>
        <v>0</v>
      </c>
      <c r="K19" s="100" t="n">
        <f aca="false">+Data!L56</f>
        <v>0</v>
      </c>
      <c r="L19" s="100" t="n">
        <f aca="false">+Data!M56</f>
        <v>0</v>
      </c>
      <c r="M19" s="100" t="n">
        <f aca="false">+Data!N56</f>
        <v>0</v>
      </c>
      <c r="N19" s="100" t="n">
        <f aca="false">+Data!O56</f>
        <v>0</v>
      </c>
      <c r="O19" s="100" t="n">
        <f aca="false">+Data!P56</f>
        <v>0</v>
      </c>
    </row>
    <row r="20" customFormat="false" ht="12.75" hidden="false" customHeight="false" outlineLevel="0" collapsed="false">
      <c r="A20" s="99" t="str">
        <f aca="false">+Data!$D$7</f>
        <v>107449</v>
      </c>
      <c r="B20" s="99" t="s">
        <v>119</v>
      </c>
      <c r="C20" s="100" t="n">
        <f aca="false">+Data!D69</f>
        <v>0</v>
      </c>
      <c r="D20" s="100" t="n">
        <f aca="false">+Data!E69</f>
        <v>0</v>
      </c>
      <c r="E20" s="100" t="n">
        <f aca="false">+Data!F69</f>
        <v>0</v>
      </c>
      <c r="F20" s="100" t="n">
        <f aca="false">+Data!G69</f>
        <v>0</v>
      </c>
      <c r="G20" s="100" t="n">
        <f aca="false">+Data!H69</f>
        <v>0</v>
      </c>
      <c r="H20" s="100" t="n">
        <f aca="false">+Data!I69</f>
        <v>0</v>
      </c>
      <c r="I20" s="100" t="n">
        <f aca="false">+Data!J69</f>
        <v>0</v>
      </c>
      <c r="J20" s="100" t="n">
        <f aca="false">+Data!K69</f>
        <v>0</v>
      </c>
      <c r="K20" s="100" t="n">
        <f aca="false">+Data!L69</f>
        <v>0</v>
      </c>
      <c r="L20" s="100" t="n">
        <f aca="false">+Data!M69</f>
        <v>0</v>
      </c>
      <c r="M20" s="100" t="n">
        <f aca="false">+Data!N69</f>
        <v>0</v>
      </c>
      <c r="N20" s="100" t="n">
        <f aca="false">+Data!O69</f>
        <v>0</v>
      </c>
      <c r="O20" s="100" t="n">
        <f aca="false">+Data!P69</f>
        <v>0</v>
      </c>
    </row>
    <row r="21" customFormat="false" ht="12.75" hidden="false" customHeight="false" outlineLevel="0" collapsed="false">
      <c r="A21" s="99" t="str">
        <f aca="false">+Data!$D$7</f>
        <v>107449</v>
      </c>
      <c r="B21" s="99" t="s">
        <v>126</v>
      </c>
      <c r="C21" s="100" t="n">
        <f aca="false">+Data!D73</f>
        <v>1520</v>
      </c>
      <c r="D21" s="100" t="n">
        <f aca="false">+Data!E73</f>
        <v>1520</v>
      </c>
      <c r="E21" s="100" t="n">
        <f aca="false">+Data!F73</f>
        <v>1520</v>
      </c>
      <c r="F21" s="100" t="n">
        <f aca="false">+Data!G73</f>
        <v>1520</v>
      </c>
      <c r="G21" s="100" t="n">
        <f aca="false">+Data!H73</f>
        <v>1520</v>
      </c>
      <c r="H21" s="100" t="n">
        <f aca="false">+Data!I73</f>
        <v>1520</v>
      </c>
      <c r="I21" s="100" t="n">
        <f aca="false">+Data!J73</f>
        <v>1520</v>
      </c>
      <c r="J21" s="100" t="n">
        <f aca="false">+Data!K73</f>
        <v>1520</v>
      </c>
      <c r="K21" s="100" t="n">
        <f aca="false">+Data!L73</f>
        <v>1520</v>
      </c>
      <c r="L21" s="100" t="n">
        <f aca="false">+Data!M73</f>
        <v>1520</v>
      </c>
      <c r="M21" s="100" t="n">
        <f aca="false">+Data!N73</f>
        <v>1520</v>
      </c>
      <c r="N21" s="100" t="n">
        <f aca="false">+Data!O73</f>
        <v>1520</v>
      </c>
      <c r="O21" s="100" t="n">
        <f aca="false">+Data!P73</f>
        <v>18240</v>
      </c>
    </row>
    <row r="22" customFormat="false" ht="12.75" hidden="false" customHeight="false" outlineLevel="0" collapsed="false">
      <c r="A22" s="99" t="str">
        <f aca="false">+Data!$D$7</f>
        <v>107449</v>
      </c>
      <c r="B22" s="99" t="s">
        <v>94</v>
      </c>
      <c r="C22" s="100" t="n">
        <f aca="false">+Data!D53</f>
        <v>0</v>
      </c>
      <c r="D22" s="100" t="n">
        <f aca="false">+Data!E53</f>
        <v>0</v>
      </c>
      <c r="E22" s="100" t="n">
        <f aca="false">+Data!F53</f>
        <v>0</v>
      </c>
      <c r="F22" s="100" t="n">
        <f aca="false">+Data!G53</f>
        <v>0</v>
      </c>
      <c r="G22" s="100" t="n">
        <f aca="false">+Data!H53</f>
        <v>0</v>
      </c>
      <c r="H22" s="100" t="n">
        <f aca="false">+Data!I53</f>
        <v>0</v>
      </c>
      <c r="I22" s="100" t="n">
        <f aca="false">+Data!J53</f>
        <v>0</v>
      </c>
      <c r="J22" s="100" t="n">
        <f aca="false">+Data!K53</f>
        <v>0</v>
      </c>
      <c r="K22" s="100" t="n">
        <f aca="false">+Data!L53</f>
        <v>0</v>
      </c>
      <c r="L22" s="100" t="n">
        <f aca="false">+Data!M53</f>
        <v>0</v>
      </c>
      <c r="M22" s="100" t="n">
        <f aca="false">+Data!N53</f>
        <v>0</v>
      </c>
      <c r="N22" s="100" t="n">
        <f aca="false">+Data!O53</f>
        <v>0</v>
      </c>
      <c r="O22" s="100" t="n">
        <f aca="false">+Data!P53</f>
        <v>0</v>
      </c>
    </row>
    <row r="23" customFormat="false" ht="12.75" hidden="false" customHeight="false" outlineLevel="0" collapsed="false">
      <c r="A23" s="99" t="str">
        <f aca="false">+Data!$D$7</f>
        <v>107449</v>
      </c>
      <c r="B23" s="99" t="s">
        <v>86</v>
      </c>
      <c r="C23" s="100" t="n">
        <f aca="false">+Data!D50+Data!D54</f>
        <v>0</v>
      </c>
      <c r="D23" s="100" t="n">
        <f aca="false">+Data!E50+Data!E54</f>
        <v>0</v>
      </c>
      <c r="E23" s="100" t="n">
        <f aca="false">+Data!F50+Data!F54</f>
        <v>0</v>
      </c>
      <c r="F23" s="100" t="n">
        <f aca="false">+Data!G50+Data!G54</f>
        <v>0</v>
      </c>
      <c r="G23" s="100" t="n">
        <f aca="false">+Data!H50+Data!H54</f>
        <v>0</v>
      </c>
      <c r="H23" s="100" t="n">
        <f aca="false">+Data!I50+Data!I54</f>
        <v>0</v>
      </c>
      <c r="I23" s="100" t="n">
        <f aca="false">+Data!J50+Data!J54</f>
        <v>0</v>
      </c>
      <c r="J23" s="100" t="n">
        <f aca="false">+Data!K50+Data!K54</f>
        <v>0</v>
      </c>
      <c r="K23" s="100" t="n">
        <f aca="false">+Data!L50+Data!L54</f>
        <v>0</v>
      </c>
      <c r="L23" s="100" t="n">
        <f aca="false">+Data!M50+Data!M54</f>
        <v>0</v>
      </c>
      <c r="M23" s="100" t="n">
        <f aca="false">+Data!N50+Data!N54</f>
        <v>0</v>
      </c>
      <c r="N23" s="100" t="n">
        <f aca="false">+Data!O50+Data!O54</f>
        <v>0</v>
      </c>
      <c r="O23" s="100" t="n">
        <f aca="false">+Data!P50+Data!P54</f>
        <v>0</v>
      </c>
    </row>
    <row r="24" customFormat="false" ht="12.75" hidden="false" customHeight="false" outlineLevel="0" collapsed="false">
      <c r="A24" s="99" t="str">
        <f aca="false">+Data!$D$7</f>
        <v>107449</v>
      </c>
      <c r="B24" s="99" t="s">
        <v>105</v>
      </c>
      <c r="C24" s="100" t="n">
        <f aca="false">+Data!D59</f>
        <v>0</v>
      </c>
      <c r="D24" s="100" t="n">
        <f aca="false">+Data!E59</f>
        <v>0</v>
      </c>
      <c r="E24" s="100" t="n">
        <f aca="false">+Data!F59</f>
        <v>0</v>
      </c>
      <c r="F24" s="100" t="n">
        <f aca="false">+Data!G59</f>
        <v>0</v>
      </c>
      <c r="G24" s="100" t="n">
        <f aca="false">+Data!H59</f>
        <v>0</v>
      </c>
      <c r="H24" s="100" t="n">
        <f aca="false">+Data!I59</f>
        <v>0</v>
      </c>
      <c r="I24" s="100" t="n">
        <f aca="false">+Data!J59</f>
        <v>0</v>
      </c>
      <c r="J24" s="100" t="n">
        <f aca="false">+Data!K59</f>
        <v>0</v>
      </c>
      <c r="K24" s="100" t="n">
        <f aca="false">+Data!L59</f>
        <v>0</v>
      </c>
      <c r="L24" s="100" t="n">
        <f aca="false">+Data!M59</f>
        <v>0</v>
      </c>
      <c r="M24" s="100" t="n">
        <f aca="false">+Data!N59</f>
        <v>0</v>
      </c>
      <c r="N24" s="100" t="n">
        <f aca="false">+Data!O59</f>
        <v>0</v>
      </c>
      <c r="O24" s="100" t="n">
        <f aca="false">+Data!P59</f>
        <v>0</v>
      </c>
    </row>
    <row r="25" customFormat="false" ht="12.75" hidden="false" customHeight="false" outlineLevel="0" collapsed="false">
      <c r="A25" s="99" t="str">
        <f aca="false">+Data!$D$7</f>
        <v>107449</v>
      </c>
      <c r="B25" s="99" t="s">
        <v>101</v>
      </c>
      <c r="C25" s="100" t="n">
        <f aca="false">+Data!D57+Data!D60+Data!D61</f>
        <v>3416</v>
      </c>
      <c r="D25" s="100" t="n">
        <f aca="false">+Data!E57+Data!E60+Data!E61</f>
        <v>2516</v>
      </c>
      <c r="E25" s="100" t="n">
        <f aca="false">+Data!F57+Data!F60+Data!F61</f>
        <v>2516</v>
      </c>
      <c r="F25" s="100" t="n">
        <f aca="false">+Data!G57+Data!G60+Data!G61</f>
        <v>2516</v>
      </c>
      <c r="G25" s="100" t="n">
        <f aca="false">+Data!H57+Data!H60+Data!H61</f>
        <v>2516</v>
      </c>
      <c r="H25" s="100" t="n">
        <f aca="false">+Data!I57+Data!I60+Data!I61</f>
        <v>2516</v>
      </c>
      <c r="I25" s="100" t="n">
        <f aca="false">+Data!J57+Data!J60+Data!J61</f>
        <v>2516</v>
      </c>
      <c r="J25" s="100" t="n">
        <f aca="false">+Data!K57+Data!K60+Data!K61</f>
        <v>2516</v>
      </c>
      <c r="K25" s="100" t="n">
        <f aca="false">+Data!L57+Data!L60+Data!L61</f>
        <v>2516</v>
      </c>
      <c r="L25" s="100" t="n">
        <f aca="false">+Data!M57+Data!M60+Data!M61</f>
        <v>2516</v>
      </c>
      <c r="M25" s="100" t="n">
        <f aca="false">+Data!N57+Data!N60+Data!N61</f>
        <v>2516</v>
      </c>
      <c r="N25" s="100" t="n">
        <f aca="false">+Data!O57+Data!O60+Data!O61</f>
        <v>2516</v>
      </c>
      <c r="O25" s="100" t="n">
        <f aca="false">+Data!P57+Data!P60+Data!P61</f>
        <v>31092</v>
      </c>
    </row>
    <row r="26" customFormat="false" ht="12.75" hidden="false" customHeight="false" outlineLevel="0" collapsed="false">
      <c r="A26" s="99" t="str">
        <f aca="false">+Data!$D$7</f>
        <v>107449</v>
      </c>
      <c r="B26" s="99" t="s">
        <v>103</v>
      </c>
      <c r="C26" s="100" t="n">
        <f aca="false">+Data!D58+Data!D62</f>
        <v>350</v>
      </c>
      <c r="D26" s="100" t="n">
        <f aca="false">+Data!E58+Data!E62</f>
        <v>350</v>
      </c>
      <c r="E26" s="100" t="n">
        <f aca="false">+Data!F58+Data!F62</f>
        <v>350</v>
      </c>
      <c r="F26" s="100" t="n">
        <f aca="false">+Data!G58+Data!G62</f>
        <v>350</v>
      </c>
      <c r="G26" s="100" t="n">
        <f aca="false">+Data!H58+Data!H62</f>
        <v>350</v>
      </c>
      <c r="H26" s="100" t="n">
        <f aca="false">+Data!I58+Data!I62</f>
        <v>350</v>
      </c>
      <c r="I26" s="100" t="n">
        <f aca="false">+Data!J58+Data!J62</f>
        <v>350</v>
      </c>
      <c r="J26" s="100" t="n">
        <f aca="false">+Data!K58+Data!K62</f>
        <v>350</v>
      </c>
      <c r="K26" s="100" t="n">
        <f aca="false">+Data!L58+Data!L62</f>
        <v>350</v>
      </c>
      <c r="L26" s="100" t="n">
        <f aca="false">+Data!M58+Data!M62</f>
        <v>350</v>
      </c>
      <c r="M26" s="100" t="n">
        <f aca="false">+Data!N58+Data!N62</f>
        <v>350</v>
      </c>
      <c r="N26" s="100" t="n">
        <f aca="false">+Data!O58+Data!O62</f>
        <v>350</v>
      </c>
      <c r="O26" s="100" t="n">
        <f aca="false">+Data!P58+Data!P62</f>
        <v>4200</v>
      </c>
    </row>
    <row r="27" customFormat="false" ht="12.75" hidden="false" customHeight="false" outlineLevel="0" collapsed="false">
      <c r="A27" s="99" t="str">
        <f aca="false">+Data!$D$7</f>
        <v>107449</v>
      </c>
      <c r="B27" s="99" t="s">
        <v>123</v>
      </c>
      <c r="C27" s="100" t="n">
        <f aca="false">+Data!D71</f>
        <v>0</v>
      </c>
      <c r="D27" s="100" t="n">
        <f aca="false">+Data!E71</f>
        <v>0</v>
      </c>
      <c r="E27" s="100" t="n">
        <f aca="false">+Data!F71</f>
        <v>0</v>
      </c>
      <c r="F27" s="100" t="n">
        <f aca="false">+Data!G71</f>
        <v>0</v>
      </c>
      <c r="G27" s="100" t="n">
        <f aca="false">+Data!H71</f>
        <v>0</v>
      </c>
      <c r="H27" s="100" t="n">
        <f aca="false">+Data!I71</f>
        <v>0</v>
      </c>
      <c r="I27" s="100" t="n">
        <f aca="false">+Data!J71</f>
        <v>0</v>
      </c>
      <c r="J27" s="100" t="n">
        <f aca="false">+Data!K71</f>
        <v>0</v>
      </c>
      <c r="K27" s="100" t="n">
        <f aca="false">+Data!L71</f>
        <v>0</v>
      </c>
      <c r="L27" s="100" t="n">
        <f aca="false">+Data!M71</f>
        <v>0</v>
      </c>
      <c r="M27" s="100" t="n">
        <f aca="false">+Data!N71</f>
        <v>0</v>
      </c>
      <c r="N27" s="100" t="n">
        <f aca="false">+Data!O71</f>
        <v>0</v>
      </c>
      <c r="O27" s="100" t="n">
        <f aca="false">+Data!P71</f>
        <v>0</v>
      </c>
    </row>
    <row r="28" customFormat="false" ht="12.75" hidden="false" customHeight="false" outlineLevel="0" collapsed="false">
      <c r="A28" s="99" t="str">
        <f aca="false">+Data!$D$7</f>
        <v>107449</v>
      </c>
      <c r="B28" s="99" t="s">
        <v>121</v>
      </c>
      <c r="C28" s="100" t="n">
        <f aca="false">+Data!D70</f>
        <v>0</v>
      </c>
      <c r="D28" s="100" t="n">
        <f aca="false">+Data!E70</f>
        <v>0</v>
      </c>
      <c r="E28" s="100" t="n">
        <f aca="false">+Data!F70</f>
        <v>0</v>
      </c>
      <c r="F28" s="100" t="n">
        <f aca="false">+Data!G70</f>
        <v>0</v>
      </c>
      <c r="G28" s="100" t="n">
        <f aca="false">+Data!H70</f>
        <v>0</v>
      </c>
      <c r="H28" s="100" t="n">
        <f aca="false">+Data!I70</f>
        <v>0</v>
      </c>
      <c r="I28" s="100" t="n">
        <f aca="false">+Data!J70</f>
        <v>0</v>
      </c>
      <c r="J28" s="100" t="n">
        <f aca="false">+Data!K70</f>
        <v>0</v>
      </c>
      <c r="K28" s="100" t="n">
        <f aca="false">+Data!L70</f>
        <v>0</v>
      </c>
      <c r="L28" s="100" t="n">
        <f aca="false">+Data!M70</f>
        <v>0</v>
      </c>
      <c r="M28" s="100" t="n">
        <f aca="false">+Data!N70</f>
        <v>0</v>
      </c>
      <c r="N28" s="100" t="n">
        <f aca="false">+Data!O70</f>
        <v>0</v>
      </c>
      <c r="O28" s="100" t="n">
        <f aca="false">+Data!P70</f>
        <v>0</v>
      </c>
    </row>
    <row r="29" customFormat="false" ht="12.75" hidden="false" customHeight="false" outlineLevel="0" collapsed="false">
      <c r="A29" s="99" t="str">
        <f aca="false">+Data!$D$7</f>
        <v>107449</v>
      </c>
      <c r="B29" s="99" t="s">
        <v>128</v>
      </c>
      <c r="C29" s="100" t="n">
        <f aca="false">+Data!D74</f>
        <v>0</v>
      </c>
      <c r="D29" s="100" t="n">
        <f aca="false">+Data!E74</f>
        <v>0</v>
      </c>
      <c r="E29" s="100" t="n">
        <f aca="false">+Data!F74</f>
        <v>0</v>
      </c>
      <c r="F29" s="100" t="n">
        <f aca="false">+Data!G74</f>
        <v>0</v>
      </c>
      <c r="G29" s="100" t="n">
        <f aca="false">+Data!H74</f>
        <v>0</v>
      </c>
      <c r="H29" s="100" t="n">
        <f aca="false">+Data!I74</f>
        <v>0</v>
      </c>
      <c r="I29" s="100" t="n">
        <f aca="false">+Data!J74</f>
        <v>0</v>
      </c>
      <c r="J29" s="100" t="n">
        <f aca="false">+Data!K74</f>
        <v>0</v>
      </c>
      <c r="K29" s="100" t="n">
        <f aca="false">+Data!L74</f>
        <v>0</v>
      </c>
      <c r="L29" s="100" t="n">
        <f aca="false">+Data!M74</f>
        <v>0</v>
      </c>
      <c r="M29" s="100" t="n">
        <f aca="false">+Data!N74</f>
        <v>0</v>
      </c>
      <c r="N29" s="100" t="n">
        <f aca="false">+Data!O74</f>
        <v>0</v>
      </c>
      <c r="O29" s="100" t="n">
        <f aca="false">+Data!P74</f>
        <v>0</v>
      </c>
    </row>
    <row r="30" customFormat="false" ht="12.75" hidden="false" customHeight="false" outlineLevel="0" collapsed="false">
      <c r="A30" s="99" t="str">
        <f aca="false">+Data!$D$7</f>
        <v>107449</v>
      </c>
      <c r="B30" s="99" t="s">
        <v>79</v>
      </c>
      <c r="C30" s="100" t="n">
        <f aca="false">+Data!D79+Data!D80+Data!D44+Data!D45+Data!D46+Data!D48</f>
        <v>2191</v>
      </c>
      <c r="D30" s="100" t="n">
        <f aca="false">+Data!E79+Data!E80+Data!E44+Data!E45+Data!E46+Data!E48</f>
        <v>2191</v>
      </c>
      <c r="E30" s="100" t="n">
        <f aca="false">+Data!F79+Data!F80+Data!F44+Data!F45+Data!F46+Data!F48</f>
        <v>2191</v>
      </c>
      <c r="F30" s="100" t="n">
        <f aca="false">+Data!G79+Data!G80+Data!G44+Data!G45+Data!G46+Data!G48</f>
        <v>2191</v>
      </c>
      <c r="G30" s="100" t="n">
        <f aca="false">+Data!H79+Data!H80+Data!H44+Data!H45+Data!H46+Data!H48</f>
        <v>2191</v>
      </c>
      <c r="H30" s="100" t="n">
        <f aca="false">+Data!I79+Data!I80+Data!I44+Data!I45+Data!I46+Data!I48</f>
        <v>2191</v>
      </c>
      <c r="I30" s="100" t="n">
        <f aca="false">+Data!J79+Data!J80+Data!J44+Data!J45+Data!J46+Data!J48</f>
        <v>2191</v>
      </c>
      <c r="J30" s="100" t="n">
        <f aca="false">+Data!K79+Data!K80+Data!K44+Data!K45+Data!K46+Data!K48</f>
        <v>2191</v>
      </c>
      <c r="K30" s="100" t="n">
        <f aca="false">+Data!L79+Data!L80+Data!L44+Data!L45+Data!L46+Data!L48</f>
        <v>2191</v>
      </c>
      <c r="L30" s="100" t="n">
        <f aca="false">+Data!M79+Data!M80+Data!M44+Data!M45+Data!M46+Data!M48</f>
        <v>2191</v>
      </c>
      <c r="M30" s="100" t="n">
        <f aca="false">+Data!N79+Data!N80+Data!N44+Data!N45+Data!N46+Data!N48</f>
        <v>2191</v>
      </c>
      <c r="N30" s="100" t="n">
        <f aca="false">+Data!O79+Data!O80+Data!O44+Data!O45+Data!O46+Data!O48</f>
        <v>2191</v>
      </c>
      <c r="O30" s="100" t="n">
        <f aca="false">+Data!P79+Data!P80+Data!P44+Data!P45+Data!P46+Data!P48</f>
        <v>26292</v>
      </c>
    </row>
    <row r="31" customFormat="false" ht="12.75" hidden="false" customHeight="false" outlineLevel="0" collapsed="false">
      <c r="A31" s="99" t="str">
        <f aca="false">+Data!$D$7</f>
        <v>107449</v>
      </c>
      <c r="B31" s="102" t="s">
        <v>150</v>
      </c>
      <c r="C31" s="100" t="n">
        <f aca="false">+Data!D51</f>
        <v>0</v>
      </c>
      <c r="D31" s="100" t="n">
        <f aca="false">+Data!E51</f>
        <v>0</v>
      </c>
      <c r="E31" s="100" t="n">
        <f aca="false">+Data!F51</f>
        <v>0</v>
      </c>
      <c r="F31" s="100" t="n">
        <f aca="false">+Data!G51</f>
        <v>0</v>
      </c>
      <c r="G31" s="100" t="n">
        <f aca="false">+Data!H51</f>
        <v>0</v>
      </c>
      <c r="H31" s="100" t="n">
        <f aca="false">+Data!I51</f>
        <v>0</v>
      </c>
      <c r="I31" s="100" t="n">
        <f aca="false">+Data!J51</f>
        <v>0</v>
      </c>
      <c r="J31" s="100" t="n">
        <f aca="false">+Data!K51</f>
        <v>0</v>
      </c>
      <c r="K31" s="100" t="n">
        <f aca="false">+Data!L51</f>
        <v>0</v>
      </c>
      <c r="L31" s="100" t="n">
        <f aca="false">+Data!M51</f>
        <v>0</v>
      </c>
      <c r="M31" s="100" t="n">
        <f aca="false">+Data!N51</f>
        <v>0</v>
      </c>
      <c r="N31" s="100" t="n">
        <f aca="false">+Data!O51</f>
        <v>0</v>
      </c>
      <c r="O31" s="100" t="n">
        <f aca="false">+Data!P51</f>
        <v>0</v>
      </c>
    </row>
    <row r="32" customFormat="false" ht="12.75" hidden="false" customHeight="false" outlineLevel="0" collapsed="false">
      <c r="A32" s="99" t="str">
        <f aca="false">+Data!$D$7</f>
        <v>107449</v>
      </c>
      <c r="B32" s="99" t="s">
        <v>151</v>
      </c>
      <c r="C32" s="100" t="n">
        <f aca="false">+Data!D52</f>
        <v>0</v>
      </c>
      <c r="D32" s="100" t="n">
        <f aca="false">+Data!E52</f>
        <v>0</v>
      </c>
      <c r="E32" s="100" t="n">
        <f aca="false">+Data!F52</f>
        <v>0</v>
      </c>
      <c r="F32" s="100" t="n">
        <f aca="false">+Data!G52</f>
        <v>0</v>
      </c>
      <c r="G32" s="100" t="n">
        <f aca="false">+Data!H52</f>
        <v>0</v>
      </c>
      <c r="H32" s="100" t="n">
        <f aca="false">+Data!I52</f>
        <v>0</v>
      </c>
      <c r="I32" s="100" t="n">
        <f aca="false">+Data!J52</f>
        <v>0</v>
      </c>
      <c r="J32" s="100" t="n">
        <f aca="false">+Data!K52</f>
        <v>0</v>
      </c>
      <c r="K32" s="100" t="n">
        <f aca="false">+Data!L52</f>
        <v>0</v>
      </c>
      <c r="L32" s="100" t="n">
        <f aca="false">+Data!M52</f>
        <v>0</v>
      </c>
      <c r="M32" s="100" t="n">
        <f aca="false">+Data!N52</f>
        <v>0</v>
      </c>
      <c r="N32" s="100" t="n">
        <f aca="false">+Data!O52</f>
        <v>0</v>
      </c>
      <c r="O32" s="100" t="n">
        <f aca="false">+Data!P52</f>
        <v>0</v>
      </c>
    </row>
    <row r="33" customFormat="false" ht="12.75" hidden="false" customHeight="false" outlineLevel="0" collapsed="false">
      <c r="A33" s="99" t="str">
        <f aca="false">+Data!$D$7</f>
        <v>107449</v>
      </c>
      <c r="B33" s="99" t="s">
        <v>89</v>
      </c>
      <c r="C33" s="100" t="n">
        <f aca="false">+Data!D75</f>
        <v>2083.33333333333</v>
      </c>
      <c r="D33" s="100" t="n">
        <f aca="false">+Data!E75</f>
        <v>2083.33333333333</v>
      </c>
      <c r="E33" s="100" t="n">
        <f aca="false">+Data!F75</f>
        <v>2083.33333333333</v>
      </c>
      <c r="F33" s="100" t="n">
        <f aca="false">+Data!G75</f>
        <v>2083.33333333333</v>
      </c>
      <c r="G33" s="100" t="n">
        <f aca="false">+Data!H75</f>
        <v>2083.33333333333</v>
      </c>
      <c r="H33" s="100" t="n">
        <f aca="false">+Data!I75</f>
        <v>2083.33333333333</v>
      </c>
      <c r="I33" s="100" t="n">
        <f aca="false">+Data!J75</f>
        <v>2083.33333333333</v>
      </c>
      <c r="J33" s="100" t="n">
        <f aca="false">+Data!K75</f>
        <v>2083.33333333333</v>
      </c>
      <c r="K33" s="100" t="n">
        <f aca="false">+Data!L75</f>
        <v>2083.33333333333</v>
      </c>
      <c r="L33" s="100" t="n">
        <f aca="false">+Data!M75</f>
        <v>2083.33333333333</v>
      </c>
      <c r="M33" s="100" t="n">
        <f aca="false">+Data!N75</f>
        <v>2083.33333333333</v>
      </c>
      <c r="N33" s="100" t="n">
        <f aca="false">+Data!O75</f>
        <v>2083.33333333333</v>
      </c>
      <c r="O33" s="100" t="n">
        <f aca="false">+Data!P75</f>
        <v>25000</v>
      </c>
    </row>
    <row r="34" customFormat="false" ht="12.75" hidden="false" customHeight="false" outlineLevel="0" collapsed="false">
      <c r="A34" s="99" t="str">
        <f aca="false">+Data!$D$7</f>
        <v>107449</v>
      </c>
      <c r="B34" s="99" t="s">
        <v>152</v>
      </c>
      <c r="C34" s="100" t="n">
        <f aca="false">+Data!D76</f>
        <v>0</v>
      </c>
      <c r="D34" s="100" t="n">
        <f aca="false">+Data!E76</f>
        <v>0</v>
      </c>
      <c r="E34" s="100" t="n">
        <f aca="false">+Data!F76</f>
        <v>0</v>
      </c>
      <c r="F34" s="100" t="n">
        <f aca="false">+Data!G76</f>
        <v>0</v>
      </c>
      <c r="G34" s="100" t="n">
        <f aca="false">+Data!H76</f>
        <v>0</v>
      </c>
      <c r="H34" s="100" t="n">
        <f aca="false">+Data!I76</f>
        <v>0</v>
      </c>
      <c r="I34" s="100" t="n">
        <f aca="false">+Data!J76</f>
        <v>0</v>
      </c>
      <c r="J34" s="100" t="n">
        <f aca="false">+Data!K76</f>
        <v>0</v>
      </c>
      <c r="K34" s="100" t="n">
        <f aca="false">+Data!L76</f>
        <v>0</v>
      </c>
      <c r="L34" s="100" t="n">
        <f aca="false">+Data!M76</f>
        <v>0</v>
      </c>
      <c r="M34" s="100" t="n">
        <f aca="false">+Data!N76</f>
        <v>0</v>
      </c>
      <c r="N34" s="100" t="n">
        <f aca="false">+Data!O76</f>
        <v>0</v>
      </c>
      <c r="O34" s="100" t="n">
        <f aca="false">+Data!P76</f>
        <v>0</v>
      </c>
    </row>
    <row r="35" customFormat="false" ht="12.75" hidden="false" customHeight="false" outlineLevel="0" collapsed="false">
      <c r="A35" s="99" t="str">
        <f aca="false">+Data!$D$7</f>
        <v>107449</v>
      </c>
      <c r="B35" s="99" t="s">
        <v>153</v>
      </c>
      <c r="C35" s="100" t="n">
        <f aca="false">+Data!D77</f>
        <v>0</v>
      </c>
      <c r="D35" s="100" t="n">
        <f aca="false">+Data!E77</f>
        <v>0</v>
      </c>
      <c r="E35" s="100" t="n">
        <f aca="false">+Data!F77</f>
        <v>0</v>
      </c>
      <c r="F35" s="100" t="n">
        <f aca="false">+Data!G77</f>
        <v>0</v>
      </c>
      <c r="G35" s="100" t="n">
        <f aca="false">+Data!H77</f>
        <v>0</v>
      </c>
      <c r="H35" s="100" t="n">
        <f aca="false">+Data!I77</f>
        <v>0</v>
      </c>
      <c r="I35" s="100" t="n">
        <f aca="false">+Data!J77</f>
        <v>0</v>
      </c>
      <c r="J35" s="100" t="n">
        <f aca="false">+Data!K77</f>
        <v>0</v>
      </c>
      <c r="K35" s="100" t="n">
        <f aca="false">+Data!L77</f>
        <v>0</v>
      </c>
      <c r="L35" s="100" t="n">
        <f aca="false">+Data!M77</f>
        <v>0</v>
      </c>
      <c r="M35" s="100" t="n">
        <f aca="false">+Data!N77</f>
        <v>0</v>
      </c>
      <c r="N35" s="100" t="n">
        <f aca="false">+Data!O77</f>
        <v>0</v>
      </c>
      <c r="O35" s="100" t="n">
        <f aca="false">+Data!P77</f>
        <v>0</v>
      </c>
    </row>
    <row r="36" customFormat="false" ht="12.75" hidden="false" customHeight="false" outlineLevel="0" collapsed="false">
      <c r="A36" s="99" t="str">
        <f aca="false">+Data!$D$7</f>
        <v>107449</v>
      </c>
      <c r="B36" s="99" t="s">
        <v>141</v>
      </c>
      <c r="C36" s="100" t="n">
        <f aca="false">+Data!D83</f>
        <v>0</v>
      </c>
      <c r="D36" s="100" t="n">
        <f aca="false">+Data!E83</f>
        <v>0</v>
      </c>
      <c r="E36" s="100" t="n">
        <f aca="false">+Data!F83</f>
        <v>0</v>
      </c>
      <c r="F36" s="100" t="n">
        <f aca="false">+Data!G83</f>
        <v>0</v>
      </c>
      <c r="G36" s="100" t="n">
        <f aca="false">+Data!H83</f>
        <v>0</v>
      </c>
      <c r="H36" s="100" t="n">
        <f aca="false">+Data!I83</f>
        <v>0</v>
      </c>
      <c r="I36" s="100" t="n">
        <f aca="false">+Data!J83</f>
        <v>0</v>
      </c>
      <c r="J36" s="100" t="n">
        <f aca="false">+Data!K83</f>
        <v>0</v>
      </c>
      <c r="K36" s="100" t="n">
        <f aca="false">+Data!L83</f>
        <v>0</v>
      </c>
      <c r="L36" s="100" t="n">
        <f aca="false">+Data!M83</f>
        <v>0</v>
      </c>
      <c r="M36" s="100" t="n">
        <f aca="false">+Data!N83</f>
        <v>0</v>
      </c>
      <c r="N36" s="100" t="n">
        <f aca="false">+Data!O83</f>
        <v>0</v>
      </c>
      <c r="O36" s="100" t="n">
        <f aca="false">+Data!P83</f>
        <v>0</v>
      </c>
    </row>
    <row r="37" customFormat="false" ht="12.75" hidden="false" customHeight="false" outlineLevel="0" collapsed="false">
      <c r="A37" s="99" t="str">
        <f aca="false">+Data!$D$7</f>
        <v>107449</v>
      </c>
      <c r="B37" s="99" t="s">
        <v>138</v>
      </c>
      <c r="C37" s="100" t="n">
        <f aca="false">+Data!D82</f>
        <v>0</v>
      </c>
      <c r="D37" s="100" t="n">
        <f aca="false">+Data!E82</f>
        <v>0</v>
      </c>
      <c r="E37" s="100" t="n">
        <f aca="false">+Data!F82</f>
        <v>0</v>
      </c>
      <c r="F37" s="100" t="n">
        <f aca="false">+Data!G82</f>
        <v>0</v>
      </c>
      <c r="G37" s="100" t="n">
        <f aca="false">+Data!H82</f>
        <v>0</v>
      </c>
      <c r="H37" s="100" t="n">
        <f aca="false">+Data!I82</f>
        <v>0</v>
      </c>
      <c r="I37" s="100" t="n">
        <f aca="false">+Data!J82</f>
        <v>0</v>
      </c>
      <c r="J37" s="100" t="n">
        <f aca="false">+Data!K82</f>
        <v>0</v>
      </c>
      <c r="K37" s="100" t="n">
        <f aca="false">+Data!L82</f>
        <v>0</v>
      </c>
      <c r="L37" s="100" t="n">
        <f aca="false">+Data!M82</f>
        <v>0</v>
      </c>
      <c r="M37" s="100" t="n">
        <f aca="false">+Data!N82</f>
        <v>0</v>
      </c>
      <c r="N37" s="100" t="n">
        <f aca="false">+Data!O82</f>
        <v>0</v>
      </c>
      <c r="O37" s="100" t="n">
        <f aca="false">+Data!P82</f>
        <v>0</v>
      </c>
    </row>
    <row r="38" customFormat="false" ht="12.75" hidden="false" customHeight="false" outlineLevel="0" collapsed="false">
      <c r="A38" s="99" t="str">
        <f aca="false">+Data!$D$7</f>
        <v>107449</v>
      </c>
      <c r="B38" s="99" t="s">
        <v>60</v>
      </c>
      <c r="C38" s="100" t="n">
        <f aca="false">+Data!D33</f>
        <v>4101.82</v>
      </c>
      <c r="D38" s="100" t="n">
        <f aca="false">+Data!E33</f>
        <v>4101.82</v>
      </c>
      <c r="E38" s="100" t="n">
        <f aca="false">+Data!F33</f>
        <v>4501.82</v>
      </c>
      <c r="F38" s="100" t="n">
        <f aca="false">+Data!G33</f>
        <v>4101.82</v>
      </c>
      <c r="G38" s="100" t="n">
        <f aca="false">+Data!H33</f>
        <v>4101.82</v>
      </c>
      <c r="H38" s="100" t="n">
        <f aca="false">+Data!I33</f>
        <v>3556.44</v>
      </c>
      <c r="I38" s="100" t="n">
        <f aca="false">+Data!J33</f>
        <v>3556.44</v>
      </c>
      <c r="J38" s="100" t="n">
        <f aca="false">+Data!K33</f>
        <v>3556.44</v>
      </c>
      <c r="K38" s="100" t="n">
        <f aca="false">+Data!L33</f>
        <v>3556.44</v>
      </c>
      <c r="L38" s="100" t="n">
        <f aca="false">+Data!M33</f>
        <v>3556.44</v>
      </c>
      <c r="M38" s="100" t="n">
        <f aca="false">+Data!N33</f>
        <v>3556.44</v>
      </c>
      <c r="N38" s="100" t="n">
        <f aca="false">+Data!O33</f>
        <v>3556.44</v>
      </c>
      <c r="O38" s="89" t="n">
        <f aca="false">+Data!P33</f>
        <v>45804.18</v>
      </c>
    </row>
    <row r="39" customFormat="false" ht="12.75" hidden="false" customHeight="false" outlineLevel="0" collapsed="false">
      <c r="A39" s="99" t="str">
        <f aca="false">+Data!$D$7</f>
        <v>107449</v>
      </c>
      <c r="B39" s="99" t="s">
        <v>144</v>
      </c>
      <c r="C39" s="100" t="n">
        <f aca="false">+Data!D85</f>
        <v>0</v>
      </c>
      <c r="D39" s="100" t="n">
        <f aca="false">+Data!E85</f>
        <v>0</v>
      </c>
      <c r="E39" s="100" t="n">
        <f aca="false">+Data!F85</f>
        <v>0</v>
      </c>
      <c r="F39" s="100" t="n">
        <f aca="false">+Data!G85</f>
        <v>0</v>
      </c>
      <c r="G39" s="100" t="n">
        <f aca="false">+Data!H85</f>
        <v>0</v>
      </c>
      <c r="H39" s="100" t="n">
        <f aca="false">+Data!I85</f>
        <v>0</v>
      </c>
      <c r="I39" s="100" t="n">
        <f aca="false">+Data!J85</f>
        <v>0</v>
      </c>
      <c r="J39" s="100" t="n">
        <f aca="false">+Data!K85</f>
        <v>0</v>
      </c>
      <c r="K39" s="100" t="n">
        <f aca="false">+Data!L85</f>
        <v>0</v>
      </c>
      <c r="L39" s="100" t="n">
        <f aca="false">+Data!M85</f>
        <v>0</v>
      </c>
      <c r="M39" s="100" t="n">
        <f aca="false">+Data!N85</f>
        <v>0</v>
      </c>
      <c r="N39" s="100" t="n">
        <f aca="false">+Data!O85</f>
        <v>0</v>
      </c>
      <c r="O39" s="100" t="n">
        <f aca="false">+Data!P85</f>
        <v>0</v>
      </c>
    </row>
    <row r="40" customFormat="false" ht="12.75" hidden="false" customHeight="false" outlineLevel="0" collapsed="false"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</row>
    <row r="41" customFormat="false" ht="12.75" hidden="false" customHeight="false" outlineLevel="0" collapsed="false">
      <c r="C41" s="103" t="n">
        <f aca="false">SUM(C7:C40)</f>
        <v>80302.7166666667</v>
      </c>
      <c r="D41" s="103" t="n">
        <f aca="false">SUM(D7:D40)</f>
        <v>80282.7166666667</v>
      </c>
      <c r="E41" s="103" t="n">
        <f aca="false">SUM(E7:E40)</f>
        <v>102532.716666667</v>
      </c>
      <c r="F41" s="103" t="n">
        <f aca="false">SUM(F7:F40)</f>
        <v>80282.7166666667</v>
      </c>
      <c r="G41" s="103" t="n">
        <f aca="false">SUM(G7:G40)</f>
        <v>80282.7166666667</v>
      </c>
      <c r="H41" s="103" t="n">
        <f aca="false">SUM(H7:H40)</f>
        <v>68812.3366666667</v>
      </c>
      <c r="I41" s="103" t="n">
        <f aca="false">SUM(I7:I40)</f>
        <v>68812.3366666667</v>
      </c>
      <c r="J41" s="103" t="n">
        <f aca="false">SUM(J7:J40)</f>
        <v>68812.3366666667</v>
      </c>
      <c r="K41" s="103" t="n">
        <f aca="false">SUM(K7:K40)</f>
        <v>68812.3366666667</v>
      </c>
      <c r="L41" s="103" t="n">
        <f aca="false">SUM(L7:L40)</f>
        <v>68812.3366666667</v>
      </c>
      <c r="M41" s="103" t="n">
        <f aca="false">SUM(M7:M40)</f>
        <v>68812.3366666667</v>
      </c>
      <c r="N41" s="103" t="n">
        <f aca="false">SUM(N7:N40)</f>
        <v>68812.3366666667</v>
      </c>
      <c r="O41" s="103" t="n">
        <f aca="false">SUM(C41:N41)</f>
        <v>905369.94</v>
      </c>
      <c r="P41" s="1" t="s">
        <v>154</v>
      </c>
    </row>
    <row r="42" customFormat="false" ht="12.75" hidden="false" customHeight="false" outlineLevel="0" collapsed="false">
      <c r="B42" s="104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3" t="n">
        <f aca="false">+O41-Data!P86</f>
        <v>25000.0000000001</v>
      </c>
      <c r="P42" s="104" t="s">
        <v>155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1998-07-08T17:02:38Z</dcterms:created>
  <dc:creator>Patricia Anderson</dc:creator>
  <dc:description/>
  <dc:language>en-US</dc:language>
  <cp:lastModifiedBy>pharris</cp:lastModifiedBy>
  <cp:lastPrinted>2001-01-27T17:32:22Z</cp:lastPrinted>
  <dcterms:modified xsi:type="dcterms:W3CDTF">2001-01-27T17:59:46Z</dcterms:modified>
  <cp:revision>0</cp:revision>
  <dc:subject/>
  <dc:title/>
</cp:coreProperties>
</file>