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0418_Letter" sheetId="2" state="visible" r:id="rId4"/>
    <sheet name="0418_Legal" sheetId="3" state="visible" r:id="rId5"/>
  </sheets>
  <definedNames>
    <definedName function="false" hidden="false" localSheetId="2" name="_xlnm.Print_Area" vbProcedure="false">0418_Legal!$A$1:$L$83</definedName>
    <definedName function="false" hidden="false" localSheetId="1" name="_xlnm.Print_Area" vbProcedure="false">0418_Letter!$A$1:$L$85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1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11</xdr:col>
                <xdr:colOff>52</xdr:colOff>
                <xdr:row>36</xdr:row>
                <xdr:rowOff>4</xdr:rowOff>
              </xdr:from>
              <xdr:to>
                <xdr:col>17</xdr:col>
                <xdr:colOff>22</xdr:colOff>
                <xdr:row>134</xdr:row>
                <xdr:rowOff>10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484</xdr:colOff>
                <xdr:row>43</xdr:row>
                <xdr:rowOff>9</xdr:rowOff>
              </xdr:from>
              <xdr:to>
                <xdr:col>8</xdr:col>
                <xdr:colOff>-107</xdr:colOff>
                <xdr:row>141</xdr:row>
                <xdr:rowOff>34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5" authorId="0">
      <text>
        <r>
          <rPr>
            <b val="true"/>
            <sz val="8"/>
            <color rgb="FF000000"/>
            <rFont val="Tahoma"/>
            <family val="0"/>
          </rPr>
          <t xml:space="preserve">pharris:
</t>
        </r>
        <r>
          <rPr>
            <sz val="8"/>
            <color rgb="FF000000"/>
            <rFont val="Tahoma"/>
            <family val="0"/>
          </rPr>
          <t xml:space="preserve">JV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16</xdr:col>
                <xdr:colOff>16</xdr:colOff>
                <xdr:row>46</xdr:row>
                <xdr:rowOff>7</xdr:rowOff>
              </xdr:from>
              <xdr:to>
                <xdr:col>18</xdr:col>
                <xdr:colOff>16</xdr:colOff>
                <xdr:row>143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<sst xmlns="http://schemas.openxmlformats.org/spreadsheetml/2006/main" count="888" uniqueCount="165">
  <si>
    <t xml:space="preserve">E N R O N   N O R T H   A M E R I C A</t>
  </si>
  <si>
    <t xml:space="preserve">East Power &amp; Generation Investments          April 18, 2001</t>
  </si>
  <si>
    <t xml:space="preserve">DEAL/ OPPORTUNITY</t>
  </si>
  <si>
    <t xml:space="preserve">QUARTER</t>
  </si>
  <si>
    <t xml:space="preserve">ORIGINATION TEAM</t>
  </si>
  <si>
    <t xml:space="preserve">REGION/GROUP</t>
  </si>
  <si>
    <t xml:space="preserve">DESCRIPTION</t>
  </si>
  <si>
    <t xml:space="preserve">PROBABILITY</t>
  </si>
  <si>
    <t xml:space="preserve">ESTIMATED VALUE (000's)</t>
  </si>
  <si>
    <t xml:space="preserve">Value Description</t>
  </si>
  <si>
    <t xml:space="preserve">Comments</t>
  </si>
  <si>
    <t xml:space="preserve">can't mtm service fee</t>
  </si>
  <si>
    <t xml:space="preserve">1Q01 TOTAL</t>
  </si>
  <si>
    <t xml:space="preserve">BlueDog Turbines</t>
  </si>
  <si>
    <t xml:space="preserve">Q201</t>
  </si>
  <si>
    <t xml:space="preserve">Booth</t>
  </si>
  <si>
    <t xml:space="preserve">Development</t>
  </si>
  <si>
    <t xml:space="preserve">Sale of two 7EA turbines - Total deal value is $8M with a 50% split with West Power.  CA signed, pricing under discussion.</t>
  </si>
  <si>
    <t xml:space="preserve">We build fuel cell farms in Connecticut with state money (fuel cell=put fuel in and electricity comes out); no emissions; value decreased from $16M because we're doing half the original size; 50% probability</t>
  </si>
  <si>
    <t xml:space="preserve">AES</t>
  </si>
  <si>
    <t xml:space="preserve">Enron flips Haywood development site to AES with milestone payment for Interconnect Agreement with TVA.  Definitive agreements with AES 100% complete.  Interconnect Agreement with TVA being negotiated.  AES agreed to additional $1.2M cost savings incentive.</t>
  </si>
  <si>
    <t xml:space="preserve">Walton EMC</t>
  </si>
  <si>
    <t xml:space="preserve">Tapscott</t>
  </si>
  <si>
    <t xml:space="preserve">Enron sells its 50% equity interest in the Doyle project in Georgia to project partner, Walton EMC.  Size, 342 MW.  On-going contact with Walton as plant issues are resolved and potential sale value is established.</t>
  </si>
  <si>
    <t xml:space="preserve">PSEG</t>
  </si>
  <si>
    <t xml:space="preserve">Mitro/Stevens</t>
  </si>
  <si>
    <t xml:space="preserve">Sale of Plano, IL site.  Exclusivity agreement has been signed with PSEG.  PSEG in process of performing its due diligence.</t>
  </si>
  <si>
    <t xml:space="preserve">Las Vegas Turbines</t>
  </si>
  <si>
    <t xml:space="preserve">Jacoby</t>
  </si>
  <si>
    <t xml:space="preserve">Sale of Las Vegas Turbines.  Total deal value was $5.7M ($2.1-East, $2.1-West and $1.5-QF)</t>
  </si>
  <si>
    <t xml:space="preserve">Onondaga</t>
  </si>
  <si>
    <t xml:space="preserve">Mitro</t>
  </si>
  <si>
    <t xml:space="preserve">Sale of Enron's cash flow interest.  In process of preparing prospectus for potential customers.</t>
  </si>
  <si>
    <t xml:space="preserve">Calvert City</t>
  </si>
  <si>
    <t xml:space="preserve">Enron sells Calvert City project in Kentucky.  Potential buyers reviewing due diligence binders.  Final CAs being prepared.</t>
  </si>
  <si>
    <t xml:space="preserve">Turbine Sale</t>
  </si>
  <si>
    <t xml:space="preserve">Mitro/Booth</t>
  </si>
  <si>
    <t xml:space="preserve">Sale of D5A turbine - Total deal value is $1.5M with a 50% split with West Power.  Initial contact has been made with potential customers.  CAs have been signed wit several counterparties and pricing is being negotiated.</t>
  </si>
  <si>
    <t xml:space="preserve">Booth/Virgo</t>
  </si>
  <si>
    <t xml:space="preserve">Enron sells one steam turbine and 161 kV transformer.  In process of identifying potential customers.</t>
  </si>
  <si>
    <t xml:space="preserve">BNY</t>
  </si>
  <si>
    <t xml:space="preserve">2Q01</t>
  </si>
  <si>
    <t xml:space="preserve">David Marks</t>
  </si>
  <si>
    <t xml:space="preserve">Generation Investments</t>
  </si>
  <si>
    <t xml:space="preserve">Acquire 50% interest in Brooklyn Navy Yard project from York Research and 50% interest from Edison Mission Energy</t>
  </si>
  <si>
    <t xml:space="preserve">Motown </t>
  </si>
  <si>
    <t xml:space="preserve">Chuck Ward</t>
  </si>
  <si>
    <t xml:space="preserve">Negotiate restructuring plan with Consumers Energy</t>
  </si>
  <si>
    <t xml:space="preserve">Brazos</t>
  </si>
  <si>
    <t xml:space="preserve">Chuck Ward/Carl Tricoli</t>
  </si>
  <si>
    <t xml:space="preserve">Sell Cleburne plant to Brazos Co-op or 3rd party</t>
  </si>
  <si>
    <t xml:space="preserve">FPL/Tractebel</t>
  </si>
  <si>
    <t xml:space="preserve">Mike Miller</t>
  </si>
  <si>
    <t xml:space="preserve">Acquire interest in restructuring value of Bellingham and Sareville QF projects.</t>
  </si>
  <si>
    <t xml:space="preserve">Edison Mission Energy</t>
  </si>
  <si>
    <t xml:space="preserve">Acquire EME interests in Eastern QF assets</t>
  </si>
  <si>
    <t xml:space="preserve">Delta Power</t>
  </si>
  <si>
    <t xml:space="preserve">Doug Clifford</t>
  </si>
  <si>
    <t xml:space="preserve">Power output syndication</t>
  </si>
  <si>
    <t xml:space="preserve">ANP</t>
  </si>
  <si>
    <t xml:space="preserve">Acquire ANP interest in Dow Oyster Creek, Texas QF (Inside Fence/Dow Credit Deal).</t>
  </si>
  <si>
    <t xml:space="preserve">Dynegy</t>
  </si>
  <si>
    <t xml:space="preserve">Acquire Dynegy interest in Dow Oyster Creek, Texas QF, Commonwealth Atlantic, Michigan Power</t>
  </si>
  <si>
    <t xml:space="preserve">Omaha Public Power District</t>
  </si>
  <si>
    <t xml:space="preserve">Clynes</t>
  </si>
  <si>
    <t xml:space="preserve">Midwest</t>
  </si>
  <si>
    <t xml:space="preserve">Buyout of last seven years of capacity and energy contract.  Term, Summer 02-08.  Size, 150 MW 2002-2004, 175 MW 2005, 200 MW 2006-2008.</t>
  </si>
  <si>
    <t xml:space="preserve">Nstar</t>
  </si>
  <si>
    <t xml:space="preserve">Llorda</t>
  </si>
  <si>
    <t xml:space="preserve">Northeast</t>
  </si>
  <si>
    <t xml:space="preserve">Assume remaining default service needs for their residential and commercial classes.  Term, 7/1/01-6/30/02.  Size, 2.5 MM Mwh.  Nstar still undecided about how much of this load they want to lock in.</t>
  </si>
  <si>
    <t xml:space="preserve">Project Silver Oak I</t>
  </si>
  <si>
    <t xml:space="preserve">Kroll/Pagan</t>
  </si>
  <si>
    <t xml:space="preserve">Green Power Initiative:  26MW Fuel Cell Farms in Connecticut (Project also serves to begin vesting of warrants purchased in 2000-warrant/equity MTM not included here)</t>
  </si>
  <si>
    <t xml:space="preserve">New Hampshire Elec Coop</t>
  </si>
  <si>
    <t xml:space="preserve">Assume their all requirements load.  Term, 06/01 - 09/02.  Size, 150 W peak, 850,000 MWh.  Submitted proposal 3/23.  </t>
  </si>
  <si>
    <t xml:space="preserve">2Q01 TOTAL</t>
  </si>
  <si>
    <t xml:space="preserve">TECO</t>
  </si>
  <si>
    <t xml:space="preserve">3Q01</t>
  </si>
  <si>
    <t xml:space="preserve">Carl Tricoli</t>
  </si>
  <si>
    <t xml:space="preserve">Mezzanine Financing for Fronterra project</t>
  </si>
  <si>
    <t xml:space="preserve">North American Geo Power</t>
  </si>
  <si>
    <t xml:space="preserve">Mezzanine Financing</t>
  </si>
  <si>
    <t xml:space="preserve">Mezzanine Financing for Homer City project</t>
  </si>
  <si>
    <t xml:space="preserve">3Q01 TOTAL</t>
  </si>
  <si>
    <t xml:space="preserve">Alamac</t>
  </si>
  <si>
    <t xml:space="preserve">Q401</t>
  </si>
  <si>
    <t xml:space="preserve">Kroll</t>
  </si>
  <si>
    <t xml:space="preserve">Southeast</t>
  </si>
  <si>
    <t xml:space="preserve">Enron enters into an asset management agreement and an agency agreement to permanently sell the interests of the LLC on a percentage basis</t>
  </si>
  <si>
    <t xml:space="preserve">Purchase 2 35 MW coal-fired generators for $3.5M and sell to third party for $20-25M</t>
  </si>
  <si>
    <t xml:space="preserve">4Q01 TOTAL</t>
  </si>
  <si>
    <t xml:space="preserve">TOTAL DEALS</t>
  </si>
  <si>
    <t xml:space="preserve">Q101</t>
  </si>
  <si>
    <t xml:space="preserve">Enron sells its interest in North Carolina Power Holdings</t>
  </si>
  <si>
    <t xml:space="preserve">Central Maine Power</t>
  </si>
  <si>
    <t xml:space="preserve">Llorda/Wood</t>
  </si>
  <si>
    <t xml:space="preserve">Standard offer; Taking over the utilities' obligation to supply power to their customers</t>
  </si>
  <si>
    <t xml:space="preserve">Due to deregulation, customers can choose who to service them and we are supplying power in the interim because the utility's generations are not working; 75% prob, 1-4 yr deal</t>
  </si>
  <si>
    <t xml:space="preserve">Serve 25% of their default needs for residential class</t>
  </si>
  <si>
    <t xml:space="preserve">Intergen</t>
  </si>
  <si>
    <t xml:space="preserve">Mitro/Booth/Walker</t>
  </si>
  <si>
    <t xml:space="preserve">Sale of Turbines</t>
  </si>
  <si>
    <t xml:space="preserve">43 Deals</t>
  </si>
  <si>
    <t xml:space="preserve">Various</t>
  </si>
  <si>
    <t xml:space="preserve">Deals &lt; $1M each</t>
  </si>
  <si>
    <t xml:space="preserve">Doyle</t>
  </si>
  <si>
    <t xml:space="preserve">Settlement payment with Doyle</t>
  </si>
  <si>
    <t xml:space="preserve">Adjustment to the gain for Intergen based on transfer price allocation</t>
  </si>
  <si>
    <t xml:space="preserve">CRRA</t>
  </si>
  <si>
    <t xml:space="preserve">Berstein</t>
  </si>
  <si>
    <t xml:space="preserve">Back-to-back commodity with $225M prepay</t>
  </si>
  <si>
    <t xml:space="preserve">Xcel</t>
  </si>
  <si>
    <t xml:space="preserve">Baughman</t>
  </si>
  <si>
    <t xml:space="preserve">Enron sells 100 MW capacity</t>
  </si>
  <si>
    <t xml:space="preserve">Exelon</t>
  </si>
  <si>
    <t xml:space="preserve">Hammond</t>
  </si>
  <si>
    <t xml:space="preserve">Load shape/load following to West Hub</t>
  </si>
  <si>
    <t xml:space="preserve">Northwestern</t>
  </si>
  <si>
    <t xml:space="preserve">Exclusivity fee on the GE 7EAs of $1M with a 50% split with West Origination</t>
  </si>
  <si>
    <t xml:space="preserve">Reversal of 2000 Doyle Loss</t>
  </si>
  <si>
    <t xml:space="preserve">Structuring Fees</t>
  </si>
  <si>
    <t xml:space="preserve">East Coast Power</t>
  </si>
  <si>
    <t xml:space="preserve">Brad Alford</t>
  </si>
  <si>
    <t xml:space="preserve">Generation Investment</t>
  </si>
  <si>
    <t xml:space="preserve">El Paso receivable monetization</t>
  </si>
  <si>
    <t xml:space="preserve">Q1 COMPLETED DEALS</t>
  </si>
  <si>
    <t xml:space="preserve">Manitoba Hydro</t>
  </si>
  <si>
    <t xml:space="preserve">Buy 100 MW 5x16</t>
  </si>
  <si>
    <t xml:space="preserve">Buy 200 MW hourly call option, 2x24</t>
  </si>
  <si>
    <t xml:space="preserve">Sell 150 MW hourly call option, 5x16</t>
  </si>
  <si>
    <t xml:space="preserve">Montana Power</t>
  </si>
  <si>
    <t xml:space="preserve">Exclusivity consideration for the Westinghouse 501D5A.  Total deal value was $200k with a 50/50 split with West Orig</t>
  </si>
  <si>
    <t xml:space="preserve">Morgan Stanley</t>
  </si>
  <si>
    <t xml:space="preserve">Braddock</t>
  </si>
  <si>
    <t xml:space="preserve">ENA to buy 25MW at Fla./Ga. Border and sell 50MW into SOCO.  All firm LD, 5X16, Jul-Aug</t>
  </si>
  <si>
    <t xml:space="preserve">Split Rock Energy</t>
  </si>
  <si>
    <t xml:space="preserve">Clynes/ Sewell</t>
  </si>
  <si>
    <t xml:space="preserve">Sell 50 MW capacity</t>
  </si>
  <si>
    <t xml:space="preserve">ENA to buy 25 MW at Fla./Ga. Border.  All firm LD, 5X16, June '01</t>
  </si>
  <si>
    <t xml:space="preserve">Axia</t>
  </si>
  <si>
    <t xml:space="preserve">Valderrama</t>
  </si>
  <si>
    <t xml:space="preserve">Buy/Sell 100 MW, 5X16 into Cinergy</t>
  </si>
  <si>
    <t xml:space="preserve">EES Inc.</t>
  </si>
  <si>
    <t xml:space="preserve">Sell 7 MW, 7X24 into Duquesne</t>
  </si>
  <si>
    <t xml:space="preserve">SIGE</t>
  </si>
  <si>
    <t xml:space="preserve">Dalton</t>
  </si>
  <si>
    <t xml:space="preserve">Pending Detail</t>
  </si>
  <si>
    <t xml:space="preserve">Sewell</t>
  </si>
  <si>
    <t xml:space="preserve">Buy 50 MW, 5X16</t>
  </si>
  <si>
    <t xml:space="preserve">El Paso</t>
  </si>
  <si>
    <t xml:space="preserve">Deal value was one hundred dollars</t>
  </si>
  <si>
    <t xml:space="preserve">Q2 COMPLETED DEALS</t>
  </si>
  <si>
    <t xml:space="preserve">TOTAL COMPLETED DEALS</t>
  </si>
  <si>
    <t xml:space="preserve">Dighton</t>
  </si>
  <si>
    <t xml:space="preserve">Electric &amp; Gas L-T tolling contract, restructuring contract</t>
  </si>
  <si>
    <t xml:space="preserve">Enron flips Haywood development site to AES with milestone payment for Interconnect Agreement with TVA.  Size, 540 MW.  Definitive agreements with AES 100% complete.  Interconnect Agreement with TVA being negotiated.  AES agreed to additional $1.2M cost savings incentive.</t>
  </si>
  <si>
    <t xml:space="preserve">Sale of D5A turbine - Total deal value is $1.5M with a 50% split with West Power.  Initial contact has been made with potential customers.  CAs have been signed with several counterparties and pricing is being negotiated.</t>
  </si>
  <si>
    <t xml:space="preserve">Development Total</t>
  </si>
  <si>
    <t xml:space="preserve">Generation Investments Total</t>
  </si>
  <si>
    <t xml:space="preserve">Midwest Total</t>
  </si>
  <si>
    <t xml:space="preserve">Northeast Total</t>
  </si>
  <si>
    <t xml:space="preserve">Q301</t>
  </si>
  <si>
    <t xml:space="preserve">Southeast Total</t>
  </si>
  <si>
    <t xml:space="preserve">Quarterly structuring fees associated with off balance sheet assets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</si>
</sst>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/dd/yy"/>
    <numFmt numFmtId="166" formatCode="mmmm\ d&quot;, &quot;yyyy"/>
    <numFmt numFmtId="167" formatCode="_(\$* #,##0.00_);_(\$* \(#,##0.00\);_(\$* \-??_);_(@_)"/>
    <numFmt numFmtId="168" formatCode="\$#,##0"/>
    <numFmt numFmtId="169" formatCode="0%"/>
    <numFmt numFmtId="170" formatCode="_(* #,##0.00_);_(* \(#,##0.00\);_(* \-??_);_(@_)"/>
    <numFmt numFmtId="171" formatCode="\$#,##0_);[RED]&quot;($&quot;#,##0\)"/>
    <numFmt numFmtId="172" formatCode="_(* #,##0_);_(* \(#,##0\);_(* \-??_);_(@_)"/>
    <numFmt numFmtId="173" formatCode="_(\$* #,##0_);_(\$* \(#,##0\);_(\$* \-??_);_(@_)"/>
    <numFmt numFmtId="174" formatCode="[$-409]#,##0_);[RED]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0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9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9" fillId="0" borderId="7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8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2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9" fillId="0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3" borderId="0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9" fillId="3" borderId="6" xfId="17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40680</xdr:colOff>
      <xdr:row>0</xdr:row>
      <xdr:rowOff>47160</xdr:rowOff>
    </xdr:from>
    <xdr:to>
      <xdr:col>7</xdr:col>
      <xdr:colOff>3600</xdr:colOff>
      <xdr:row>0</xdr:row>
      <xdr:rowOff>47160</xdr:rowOff>
    </xdr:to>
    <xdr:sp>
      <xdr:nvSpPr>
        <xdr:cNvPr id="0" name="Line 1"/>
        <xdr:cNvSpPr/>
      </xdr:nvSpPr>
      <xdr:spPr>
        <a:xfrm flipH="1">
          <a:off x="40680" y="47160"/>
          <a:ext cx="59482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1" name="Line 2"/>
        <xdr:cNvSpPr/>
      </xdr:nvSpPr>
      <xdr:spPr>
        <a:xfrm flipH="1">
          <a:off x="993204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2" name="Line 3"/>
        <xdr:cNvSpPr/>
      </xdr:nvSpPr>
      <xdr:spPr>
        <a:xfrm flipH="1">
          <a:off x="579492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37440</xdr:rowOff>
    </xdr:from>
    <xdr:to>
      <xdr:col>6</xdr:col>
      <xdr:colOff>150120</xdr:colOff>
      <xdr:row>0</xdr:row>
      <xdr:rowOff>37440</xdr:rowOff>
    </xdr:to>
    <xdr:sp>
      <xdr:nvSpPr>
        <xdr:cNvPr id="3" name="Line 4"/>
        <xdr:cNvSpPr/>
      </xdr:nvSpPr>
      <xdr:spPr>
        <a:xfrm flipH="1">
          <a:off x="-360" y="37440"/>
          <a:ext cx="5945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95760</xdr:rowOff>
    </xdr:from>
    <xdr:to>
      <xdr:col>11</xdr:col>
      <xdr:colOff>925920</xdr:colOff>
      <xdr:row>3</xdr:row>
      <xdr:rowOff>95760</xdr:rowOff>
    </xdr:to>
    <xdr:sp>
      <xdr:nvSpPr>
        <xdr:cNvPr id="4" name="Line 5"/>
        <xdr:cNvSpPr/>
      </xdr:nvSpPr>
      <xdr:spPr>
        <a:xfrm flipH="1">
          <a:off x="9932040" y="1160640"/>
          <a:ext cx="995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</xdr:row>
      <xdr:rowOff>95760</xdr:rowOff>
    </xdr:from>
    <xdr:to>
      <xdr:col>8</xdr:col>
      <xdr:colOff>69840</xdr:colOff>
      <xdr:row>3</xdr:row>
      <xdr:rowOff>95760</xdr:rowOff>
    </xdr:to>
    <xdr:sp>
      <xdr:nvSpPr>
        <xdr:cNvPr id="5" name="Line 6"/>
        <xdr:cNvSpPr/>
      </xdr:nvSpPr>
      <xdr:spPr>
        <a:xfrm flipH="1">
          <a:off x="5794920" y="116064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41040</xdr:colOff>
      <xdr:row>0</xdr:row>
      <xdr:rowOff>47160</xdr:rowOff>
    </xdr:from>
    <xdr:to>
      <xdr:col>7</xdr:col>
      <xdr:colOff>6840</xdr:colOff>
      <xdr:row>0</xdr:row>
      <xdr:rowOff>47160</xdr:rowOff>
    </xdr:to>
    <xdr:sp>
      <xdr:nvSpPr>
        <xdr:cNvPr id="6" name="Line 1"/>
        <xdr:cNvSpPr/>
      </xdr:nvSpPr>
      <xdr:spPr>
        <a:xfrm flipH="1">
          <a:off x="41040" y="47160"/>
          <a:ext cx="6434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1448640</xdr:colOff>
      <xdr:row>3</xdr:row>
      <xdr:rowOff>95760</xdr:rowOff>
    </xdr:to>
    <xdr:sp>
      <xdr:nvSpPr>
        <xdr:cNvPr id="7" name="Line 2"/>
        <xdr:cNvSpPr/>
      </xdr:nvSpPr>
      <xdr:spPr>
        <a:xfrm flipH="1">
          <a:off x="13395600" y="1160640"/>
          <a:ext cx="151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3</xdr:row>
      <xdr:rowOff>95760</xdr:rowOff>
    </xdr:from>
    <xdr:to>
      <xdr:col>8</xdr:col>
      <xdr:colOff>69480</xdr:colOff>
      <xdr:row>3</xdr:row>
      <xdr:rowOff>95760</xdr:rowOff>
    </xdr:to>
    <xdr:sp>
      <xdr:nvSpPr>
        <xdr:cNvPr id="8" name="Line 3"/>
        <xdr:cNvSpPr/>
      </xdr:nvSpPr>
      <xdr:spPr>
        <a:xfrm flipH="1">
          <a:off x="6278040" y="1160640"/>
          <a:ext cx="7187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9" name="Line 4"/>
        <xdr:cNvSpPr/>
      </xdr:nvSpPr>
      <xdr:spPr>
        <a:xfrm flipH="1">
          <a:off x="0" y="37440"/>
          <a:ext cx="6428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1448640</xdr:colOff>
      <xdr:row>3</xdr:row>
      <xdr:rowOff>95760</xdr:rowOff>
    </xdr:to>
    <xdr:sp>
      <xdr:nvSpPr>
        <xdr:cNvPr id="10" name="Line 5"/>
        <xdr:cNvSpPr/>
      </xdr:nvSpPr>
      <xdr:spPr>
        <a:xfrm flipH="1">
          <a:off x="13395600" y="1160640"/>
          <a:ext cx="151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3</xdr:row>
      <xdr:rowOff>95760</xdr:rowOff>
    </xdr:from>
    <xdr:to>
      <xdr:col>8</xdr:col>
      <xdr:colOff>69480</xdr:colOff>
      <xdr:row>3</xdr:row>
      <xdr:rowOff>95760</xdr:rowOff>
    </xdr:to>
    <xdr:sp>
      <xdr:nvSpPr>
        <xdr:cNvPr id="11" name="Line 6"/>
        <xdr:cNvSpPr/>
      </xdr:nvSpPr>
      <xdr:spPr>
        <a:xfrm flipH="1">
          <a:off x="6278040" y="1160640"/>
          <a:ext cx="7187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41040</xdr:colOff>
      <xdr:row>0</xdr:row>
      <xdr:rowOff>47160</xdr:rowOff>
    </xdr:from>
    <xdr:to>
      <xdr:col>7</xdr:col>
      <xdr:colOff>6840</xdr:colOff>
      <xdr:row>0</xdr:row>
      <xdr:rowOff>47160</xdr:rowOff>
    </xdr:to>
    <xdr:sp>
      <xdr:nvSpPr>
        <xdr:cNvPr id="12" name="Line 1"/>
        <xdr:cNvSpPr/>
      </xdr:nvSpPr>
      <xdr:spPr>
        <a:xfrm flipH="1">
          <a:off x="41040" y="47160"/>
          <a:ext cx="6434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1448640</xdr:colOff>
      <xdr:row>3</xdr:row>
      <xdr:rowOff>95760</xdr:rowOff>
    </xdr:to>
    <xdr:sp>
      <xdr:nvSpPr>
        <xdr:cNvPr id="13" name="Line 2"/>
        <xdr:cNvSpPr/>
      </xdr:nvSpPr>
      <xdr:spPr>
        <a:xfrm flipH="1">
          <a:off x="13395600" y="1160640"/>
          <a:ext cx="151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3</xdr:row>
      <xdr:rowOff>95760</xdr:rowOff>
    </xdr:from>
    <xdr:to>
      <xdr:col>8</xdr:col>
      <xdr:colOff>69480</xdr:colOff>
      <xdr:row>3</xdr:row>
      <xdr:rowOff>95760</xdr:rowOff>
    </xdr:to>
    <xdr:sp>
      <xdr:nvSpPr>
        <xdr:cNvPr id="14" name="Line 3"/>
        <xdr:cNvSpPr/>
      </xdr:nvSpPr>
      <xdr:spPr>
        <a:xfrm flipH="1">
          <a:off x="6278040" y="1160640"/>
          <a:ext cx="7187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37440</xdr:rowOff>
    </xdr:from>
    <xdr:to>
      <xdr:col>6</xdr:col>
      <xdr:colOff>150480</xdr:colOff>
      <xdr:row>0</xdr:row>
      <xdr:rowOff>37440</xdr:rowOff>
    </xdr:to>
    <xdr:sp>
      <xdr:nvSpPr>
        <xdr:cNvPr id="15" name="Line 4"/>
        <xdr:cNvSpPr/>
      </xdr:nvSpPr>
      <xdr:spPr>
        <a:xfrm flipH="1">
          <a:off x="0" y="37440"/>
          <a:ext cx="6428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3</xdr:row>
      <xdr:rowOff>95760</xdr:rowOff>
    </xdr:from>
    <xdr:to>
      <xdr:col>11</xdr:col>
      <xdr:colOff>1448640</xdr:colOff>
      <xdr:row>3</xdr:row>
      <xdr:rowOff>95760</xdr:rowOff>
    </xdr:to>
    <xdr:sp>
      <xdr:nvSpPr>
        <xdr:cNvPr id="16" name="Line 5"/>
        <xdr:cNvSpPr/>
      </xdr:nvSpPr>
      <xdr:spPr>
        <a:xfrm flipH="1">
          <a:off x="13395600" y="1160640"/>
          <a:ext cx="151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3</xdr:row>
      <xdr:rowOff>95760</xdr:rowOff>
    </xdr:from>
    <xdr:to>
      <xdr:col>8</xdr:col>
      <xdr:colOff>69480</xdr:colOff>
      <xdr:row>3</xdr:row>
      <xdr:rowOff>95760</xdr:rowOff>
    </xdr:to>
    <xdr:sp>
      <xdr:nvSpPr>
        <xdr:cNvPr id="17" name="Line 6"/>
        <xdr:cNvSpPr/>
      </xdr:nvSpPr>
      <xdr:spPr>
        <a:xfrm flipH="1">
          <a:off x="6278040" y="1160640"/>
          <a:ext cx="7187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0" outlineLevelCol="0"/>
  <cols>
    <col collapsed="false" customWidth="true" hidden="false" outlineLevel="0" max="1" min="1" style="1" width="25.99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18.85"/>
    <col collapsed="false" customWidth="true" hidden="false" outlineLevel="0" max="6" min="6" style="1" width="23.41"/>
    <col collapsed="false" customWidth="true" hidden="false" outlineLevel="0" max="7" min="7" style="1" width="2.7"/>
    <col collapsed="false" customWidth="true" hidden="false" outlineLevel="0" max="8" min="8" style="1" width="55.99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13.14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0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0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0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0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0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41.25" hidden="false" customHeight="true" outlineLevel="0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4000</v>
      </c>
      <c r="M11" s="2"/>
      <c r="N11" s="2"/>
      <c r="O11" s="2"/>
      <c r="P11" s="32" t="s">
        <v>18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70.5" hidden="false" customHeight="true" outlineLevel="0" collapsed="false">
      <c r="A12" s="23" t="s">
        <v>19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20</v>
      </c>
      <c r="I12" s="27"/>
      <c r="J12" s="28"/>
      <c r="K12" s="27"/>
      <c r="L12" s="29" t="n">
        <v>3000</v>
      </c>
      <c r="M12" s="2"/>
      <c r="N12" s="2"/>
      <c r="O12" s="2"/>
      <c r="P12" s="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8.5" hidden="false" customHeight="true" outlineLevel="0" collapsed="false">
      <c r="A13" s="23" t="s">
        <v>21</v>
      </c>
      <c r="B13" s="24"/>
      <c r="C13" s="25" t="s">
        <v>14</v>
      </c>
      <c r="E13" s="25" t="s">
        <v>22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3000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41.25" hidden="false" customHeight="true" outlineLevel="0" collapsed="false">
      <c r="A14" s="23" t="s">
        <v>24</v>
      </c>
      <c r="B14" s="24"/>
      <c r="C14" s="25" t="s">
        <v>14</v>
      </c>
      <c r="E14" s="25" t="s">
        <v>25</v>
      </c>
      <c r="F14" s="25" t="s">
        <v>16</v>
      </c>
      <c r="G14" s="2"/>
      <c r="H14" s="26" t="s">
        <v>26</v>
      </c>
      <c r="I14" s="27"/>
      <c r="J14" s="28"/>
      <c r="K14" s="27"/>
      <c r="L14" s="29" t="n">
        <v>2200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41.25" hidden="false" customHeight="true" outlineLevel="0" collapsed="false">
      <c r="A15" s="23" t="s">
        <v>27</v>
      </c>
      <c r="B15" s="24"/>
      <c r="C15" s="25" t="s">
        <v>14</v>
      </c>
      <c r="E15" s="25" t="s">
        <v>28</v>
      </c>
      <c r="F15" s="25" t="s">
        <v>16</v>
      </c>
      <c r="G15" s="2"/>
      <c r="H15" s="26" t="s">
        <v>29</v>
      </c>
      <c r="I15" s="27"/>
      <c r="J15" s="28"/>
      <c r="K15" s="27"/>
      <c r="L15" s="29" t="n">
        <v>2100</v>
      </c>
      <c r="M15" s="2"/>
      <c r="N15" s="2"/>
      <c r="O15" s="2"/>
      <c r="P15" s="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1.25" hidden="false" customHeight="true" outlineLevel="0" collapsed="false">
      <c r="A16" s="23" t="s">
        <v>30</v>
      </c>
      <c r="B16" s="24"/>
      <c r="C16" s="25" t="s">
        <v>14</v>
      </c>
      <c r="E16" s="25" t="s">
        <v>31</v>
      </c>
      <c r="F16" s="25" t="s">
        <v>16</v>
      </c>
      <c r="G16" s="2"/>
      <c r="H16" s="26" t="s">
        <v>32</v>
      </c>
      <c r="I16" s="27"/>
      <c r="J16" s="28"/>
      <c r="K16" s="27"/>
      <c r="L16" s="29" t="n">
        <v>2000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0" collapsed="false">
      <c r="A17" s="23" t="s">
        <v>33</v>
      </c>
      <c r="B17" s="24"/>
      <c r="C17" s="25" t="s">
        <v>14</v>
      </c>
      <c r="E17" s="25" t="s">
        <v>15</v>
      </c>
      <c r="F17" s="25" t="s">
        <v>16</v>
      </c>
      <c r="G17" s="2"/>
      <c r="H17" s="26" t="s">
        <v>34</v>
      </c>
      <c r="I17" s="27"/>
      <c r="J17" s="28"/>
      <c r="K17" s="27"/>
      <c r="L17" s="29" t="n">
        <v>1000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53.25" hidden="false" customHeight="true" outlineLevel="0" collapsed="false">
      <c r="A18" s="23" t="s">
        <v>35</v>
      </c>
      <c r="B18" s="24"/>
      <c r="C18" s="25" t="s">
        <v>14</v>
      </c>
      <c r="E18" s="25" t="s">
        <v>36</v>
      </c>
      <c r="F18" s="25" t="s">
        <v>16</v>
      </c>
      <c r="G18" s="2"/>
      <c r="H18" s="26" t="s">
        <v>37</v>
      </c>
      <c r="I18" s="27"/>
      <c r="J18" s="28"/>
      <c r="K18" s="27"/>
      <c r="L18" s="29" t="n">
        <v>750</v>
      </c>
      <c r="M18" s="2"/>
      <c r="N18" s="2"/>
      <c r="O18" s="2"/>
      <c r="P18" s="32" t="s">
        <v>18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1.25" hidden="false" customHeight="true" outlineLevel="0" collapsed="false">
      <c r="A19" s="23" t="s">
        <v>35</v>
      </c>
      <c r="B19" s="24"/>
      <c r="C19" s="25" t="s">
        <v>14</v>
      </c>
      <c r="E19" s="25" t="s">
        <v>38</v>
      </c>
      <c r="F19" s="25" t="s">
        <v>16</v>
      </c>
      <c r="G19" s="2"/>
      <c r="H19" s="26" t="s">
        <v>39</v>
      </c>
      <c r="I19" s="27"/>
      <c r="J19" s="28"/>
      <c r="K19" s="27"/>
      <c r="L19" s="29" t="n">
        <v>250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0" collapsed="false">
      <c r="A20" s="23" t="s">
        <v>40</v>
      </c>
      <c r="B20" s="24"/>
      <c r="C20" s="25" t="s">
        <v>41</v>
      </c>
      <c r="E20" s="25" t="s">
        <v>42</v>
      </c>
      <c r="F20" s="25" t="s">
        <v>43</v>
      </c>
      <c r="G20" s="2"/>
      <c r="H20" s="26" t="s">
        <v>44</v>
      </c>
      <c r="I20" s="27"/>
      <c r="J20" s="28"/>
      <c r="K20" s="27"/>
      <c r="L20" s="29" t="n">
        <v>10000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0" collapsed="false">
      <c r="A21" s="23" t="s">
        <v>45</v>
      </c>
      <c r="B21" s="24"/>
      <c r="C21" s="25" t="s">
        <v>41</v>
      </c>
      <c r="E21" s="25" t="s">
        <v>46</v>
      </c>
      <c r="F21" s="25" t="s">
        <v>43</v>
      </c>
      <c r="G21" s="2"/>
      <c r="H21" s="26" t="s">
        <v>47</v>
      </c>
      <c r="I21" s="27"/>
      <c r="J21" s="28"/>
      <c r="K21" s="27"/>
      <c r="L21" s="29" t="n">
        <v>10000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41.25" hidden="false" customHeight="true" outlineLevel="0" collapsed="false">
      <c r="A22" s="23" t="s">
        <v>48</v>
      </c>
      <c r="B22" s="24"/>
      <c r="C22" s="25" t="s">
        <v>41</v>
      </c>
      <c r="E22" s="25" t="s">
        <v>49</v>
      </c>
      <c r="F22" s="25" t="s">
        <v>43</v>
      </c>
      <c r="G22" s="2"/>
      <c r="H22" s="26" t="s">
        <v>50</v>
      </c>
      <c r="I22" s="27"/>
      <c r="J22" s="28"/>
      <c r="K22" s="27"/>
      <c r="L22" s="29" t="n">
        <v>10000</v>
      </c>
      <c r="M22" s="2"/>
      <c r="N22" s="2"/>
      <c r="O22" s="2"/>
      <c r="P22" s="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0" collapsed="false">
      <c r="A23" s="23" t="s">
        <v>51</v>
      </c>
      <c r="B23" s="24"/>
      <c r="C23" s="25" t="s">
        <v>41</v>
      </c>
      <c r="E23" s="25" t="s">
        <v>52</v>
      </c>
      <c r="F23" s="25" t="s">
        <v>43</v>
      </c>
      <c r="G23" s="2"/>
      <c r="H23" s="26" t="s">
        <v>53</v>
      </c>
      <c r="I23" s="27"/>
      <c r="J23" s="28"/>
      <c r="K23" s="27"/>
      <c r="L23" s="29" t="n">
        <v>10000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41.25" hidden="false" customHeight="true" outlineLevel="0" collapsed="false">
      <c r="A24" s="23" t="s">
        <v>54</v>
      </c>
      <c r="B24" s="24"/>
      <c r="C24" s="25" t="s">
        <v>41</v>
      </c>
      <c r="E24" s="25" t="s">
        <v>52</v>
      </c>
      <c r="F24" s="25" t="s">
        <v>43</v>
      </c>
      <c r="G24" s="2"/>
      <c r="H24" s="26" t="s">
        <v>55</v>
      </c>
      <c r="I24" s="27"/>
      <c r="J24" s="28"/>
      <c r="K24" s="27"/>
      <c r="L24" s="29" t="n">
        <v>10000</v>
      </c>
      <c r="M24" s="2"/>
      <c r="N24" s="2"/>
      <c r="O24" s="2"/>
      <c r="P24" s="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41.25" hidden="false" customHeight="true" outlineLevel="0" collapsed="false">
      <c r="A25" s="23" t="s">
        <v>56</v>
      </c>
      <c r="B25" s="24"/>
      <c r="C25" s="25" t="s">
        <v>41</v>
      </c>
      <c r="E25" s="25" t="s">
        <v>57</v>
      </c>
      <c r="F25" s="25" t="s">
        <v>43</v>
      </c>
      <c r="G25" s="2"/>
      <c r="H25" s="26" t="s">
        <v>58</v>
      </c>
      <c r="I25" s="27"/>
      <c r="J25" s="28"/>
      <c r="K25" s="27"/>
      <c r="L25" s="29" t="n">
        <v>7000</v>
      </c>
      <c r="M25" s="2"/>
      <c r="N25" s="2"/>
      <c r="O25" s="2"/>
      <c r="P25" s="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41.25" hidden="false" customHeight="true" outlineLevel="0" collapsed="false">
      <c r="A26" s="23" t="s">
        <v>59</v>
      </c>
      <c r="B26" s="24"/>
      <c r="C26" s="25" t="s">
        <v>41</v>
      </c>
      <c r="E26" s="25" t="s">
        <v>42</v>
      </c>
      <c r="F26" s="25" t="s">
        <v>43</v>
      </c>
      <c r="G26" s="2"/>
      <c r="H26" s="26" t="s">
        <v>60</v>
      </c>
      <c r="I26" s="27"/>
      <c r="J26" s="28"/>
      <c r="K26" s="27"/>
      <c r="L26" s="29" t="n">
        <v>5000</v>
      </c>
      <c r="M26" s="2"/>
      <c r="N26" s="2"/>
      <c r="O26" s="2"/>
      <c r="P26" s="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41.25" hidden="false" customHeight="true" outlineLevel="0" collapsed="false">
      <c r="A27" s="23" t="s">
        <v>61</v>
      </c>
      <c r="B27" s="24"/>
      <c r="C27" s="25" t="s">
        <v>41</v>
      </c>
      <c r="E27" s="25" t="s">
        <v>57</v>
      </c>
      <c r="F27" s="25" t="s">
        <v>43</v>
      </c>
      <c r="G27" s="2"/>
      <c r="H27" s="26" t="s">
        <v>62</v>
      </c>
      <c r="I27" s="27"/>
      <c r="J27" s="28"/>
      <c r="K27" s="27"/>
      <c r="L27" s="29" t="n">
        <v>5000</v>
      </c>
      <c r="M27" s="2"/>
      <c r="N27" s="2"/>
      <c r="O27" s="2"/>
      <c r="P27" s="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41.25" hidden="false" customHeight="true" outlineLevel="0" collapsed="false">
      <c r="A28" s="23" t="s">
        <v>63</v>
      </c>
      <c r="B28" s="24"/>
      <c r="C28" s="25" t="s">
        <v>14</v>
      </c>
      <c r="E28" s="25" t="s">
        <v>64</v>
      </c>
      <c r="F28" s="25" t="s">
        <v>65</v>
      </c>
      <c r="G28" s="2"/>
      <c r="H28" s="26" t="s">
        <v>66</v>
      </c>
      <c r="I28" s="27"/>
      <c r="J28" s="28"/>
      <c r="K28" s="27"/>
      <c r="L28" s="29" t="n">
        <v>5000</v>
      </c>
      <c r="M28" s="2"/>
      <c r="N28" s="2"/>
      <c r="O28" s="2"/>
      <c r="P28" s="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55.5" hidden="false" customHeight="true" outlineLevel="0" collapsed="false">
      <c r="A29" s="23" t="s">
        <v>67</v>
      </c>
      <c r="B29" s="24"/>
      <c r="C29" s="25" t="s">
        <v>14</v>
      </c>
      <c r="E29" s="25" t="s">
        <v>68</v>
      </c>
      <c r="F29" s="25" t="s">
        <v>69</v>
      </c>
      <c r="G29" s="2"/>
      <c r="H29" s="26" t="s">
        <v>70</v>
      </c>
      <c r="I29" s="27"/>
      <c r="J29" s="28"/>
      <c r="K29" s="27"/>
      <c r="L29" s="29" t="n">
        <v>15000</v>
      </c>
      <c r="M29" s="2"/>
      <c r="N29" s="2"/>
      <c r="O29" s="2"/>
      <c r="P29" s="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41.25" hidden="false" customHeight="true" outlineLevel="0" collapsed="false">
      <c r="A30" s="23" t="s">
        <v>71</v>
      </c>
      <c r="B30" s="24"/>
      <c r="C30" s="25" t="s">
        <v>14</v>
      </c>
      <c r="E30" s="25" t="s">
        <v>72</v>
      </c>
      <c r="F30" s="25" t="s">
        <v>69</v>
      </c>
      <c r="G30" s="2"/>
      <c r="H30" s="26" t="s">
        <v>73</v>
      </c>
      <c r="I30" s="27"/>
      <c r="J30" s="28"/>
      <c r="K30" s="27"/>
      <c r="L30" s="29" t="n">
        <v>9000</v>
      </c>
      <c r="M30" s="2"/>
      <c r="N30" s="2"/>
      <c r="O30" s="2"/>
      <c r="P30" s="32" t="s">
        <v>18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41.25" hidden="false" customHeight="true" outlineLevel="0" collapsed="false">
      <c r="A31" s="23" t="s">
        <v>74</v>
      </c>
      <c r="B31" s="24"/>
      <c r="C31" s="25" t="s">
        <v>14</v>
      </c>
      <c r="E31" s="25" t="s">
        <v>68</v>
      </c>
      <c r="F31" s="25" t="s">
        <v>69</v>
      </c>
      <c r="G31" s="2"/>
      <c r="H31" s="26" t="s">
        <v>75</v>
      </c>
      <c r="I31" s="27"/>
      <c r="J31" s="28"/>
      <c r="K31" s="27"/>
      <c r="L31" s="29" t="n">
        <v>5500</v>
      </c>
      <c r="M31" s="2"/>
      <c r="N31" s="2"/>
      <c r="O31" s="2"/>
      <c r="P31" s="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1.25" hidden="false" customHeight="true" outlineLevel="0" collapsed="false">
      <c r="A32" s="33"/>
      <c r="B32" s="34"/>
      <c r="C32" s="34"/>
      <c r="E32" s="21"/>
      <c r="F32" s="21"/>
      <c r="H32" s="21"/>
      <c r="I32" s="35"/>
      <c r="J32" s="36"/>
      <c r="K32" s="35"/>
      <c r="L32" s="37"/>
      <c r="P32" s="30"/>
    </row>
    <row r="33" customFormat="false" ht="27.95" hidden="false" customHeight="true" outlineLevel="0" collapsed="false">
      <c r="A33" s="47" t="s">
        <v>76</v>
      </c>
      <c r="B33" s="48"/>
      <c r="C33" s="48"/>
      <c r="D33" s="49"/>
      <c r="E33" s="48"/>
      <c r="F33" s="48"/>
      <c r="G33" s="49"/>
      <c r="H33" s="50"/>
      <c r="I33" s="51"/>
      <c r="J33" s="52"/>
      <c r="K33" s="51"/>
      <c r="L33" s="44" t="n">
        <f aca="false">SUM(L11:L32)</f>
        <v>119800</v>
      </c>
      <c r="P33" s="30"/>
    </row>
    <row r="34" customFormat="false" ht="21.75" hidden="false" customHeight="true" outlineLevel="0" collapsed="false">
      <c r="A34" s="53" t="s">
        <v>77</v>
      </c>
      <c r="B34" s="54"/>
      <c r="C34" s="55" t="s">
        <v>78</v>
      </c>
      <c r="D34" s="56"/>
      <c r="E34" s="54" t="s">
        <v>79</v>
      </c>
      <c r="F34" s="25" t="s">
        <v>43</v>
      </c>
      <c r="G34" s="2"/>
      <c r="H34" s="57" t="s">
        <v>80</v>
      </c>
      <c r="I34" s="2"/>
      <c r="J34" s="28"/>
      <c r="K34" s="27"/>
      <c r="L34" s="58" t="n">
        <v>10000</v>
      </c>
      <c r="M34" s="2"/>
      <c r="N34" s="2"/>
      <c r="O34" s="2"/>
      <c r="P34" s="59"/>
      <c r="Q34" s="2"/>
      <c r="R34" s="2"/>
      <c r="S34" s="2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21.75" hidden="false" customHeight="true" outlineLevel="0" collapsed="false">
      <c r="A35" s="53" t="s">
        <v>81</v>
      </c>
      <c r="B35" s="54"/>
      <c r="C35" s="55" t="s">
        <v>78</v>
      </c>
      <c r="D35" s="60"/>
      <c r="E35" s="54" t="s">
        <v>79</v>
      </c>
      <c r="F35" s="25" t="s">
        <v>43</v>
      </c>
      <c r="G35" s="2"/>
      <c r="H35" s="57" t="s">
        <v>82</v>
      </c>
      <c r="I35" s="2"/>
      <c r="J35" s="28"/>
      <c r="K35" s="27"/>
      <c r="L35" s="58" t="n">
        <v>5000</v>
      </c>
      <c r="M35" s="2"/>
      <c r="N35" s="2"/>
      <c r="O35" s="2"/>
      <c r="P35" s="59"/>
      <c r="Q35" s="2"/>
      <c r="R35" s="2"/>
      <c r="S35" s="2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21.75" hidden="false" customHeight="true" outlineLevel="0" collapsed="false">
      <c r="A36" s="53" t="s">
        <v>54</v>
      </c>
      <c r="B36" s="54"/>
      <c r="C36" s="55" t="s">
        <v>78</v>
      </c>
      <c r="D36" s="60"/>
      <c r="E36" s="54" t="s">
        <v>79</v>
      </c>
      <c r="F36" s="25" t="s">
        <v>43</v>
      </c>
      <c r="G36" s="2"/>
      <c r="H36" s="57" t="s">
        <v>83</v>
      </c>
      <c r="I36" s="2"/>
      <c r="J36" s="28"/>
      <c r="K36" s="27"/>
      <c r="L36" s="58" t="n">
        <v>5000</v>
      </c>
      <c r="M36" s="2"/>
      <c r="N36" s="2"/>
      <c r="O36" s="2"/>
      <c r="P36" s="59"/>
      <c r="Q36" s="2"/>
      <c r="R36" s="2"/>
      <c r="S36" s="2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1.25" hidden="false" customHeight="true" outlineLevel="0" collapsed="false">
      <c r="A37" s="61"/>
      <c r="E37" s="62"/>
      <c r="F37" s="62"/>
      <c r="G37" s="62"/>
      <c r="H37" s="62"/>
      <c r="I37" s="62"/>
      <c r="J37" s="63"/>
      <c r="K37" s="62"/>
      <c r="L37" s="64"/>
      <c r="P37" s="30"/>
    </row>
    <row r="38" customFormat="false" ht="16.5" hidden="false" customHeight="true" outlineLevel="0" collapsed="false">
      <c r="A38" s="47" t="s">
        <v>84</v>
      </c>
      <c r="B38" s="48"/>
      <c r="C38" s="48"/>
      <c r="D38" s="49"/>
      <c r="E38" s="48"/>
      <c r="F38" s="48"/>
      <c r="G38" s="49"/>
      <c r="H38" s="50"/>
      <c r="I38" s="51"/>
      <c r="J38" s="52"/>
      <c r="K38" s="51"/>
      <c r="L38" s="44" t="n">
        <f aca="false">SUM(L34:L37)</f>
        <v>20000</v>
      </c>
      <c r="P38" s="30"/>
    </row>
    <row r="39" customFormat="false" ht="51" hidden="false" customHeight="true" outlineLevel="0" collapsed="false">
      <c r="A39" s="23" t="s">
        <v>85</v>
      </c>
      <c r="B39" s="24"/>
      <c r="C39" s="25" t="s">
        <v>86</v>
      </c>
      <c r="E39" s="25" t="s">
        <v>87</v>
      </c>
      <c r="F39" s="25" t="s">
        <v>88</v>
      </c>
      <c r="G39" s="2"/>
      <c r="H39" s="26" t="s">
        <v>89</v>
      </c>
      <c r="I39" s="27"/>
      <c r="J39" s="28" t="n">
        <v>0.7</v>
      </c>
      <c r="K39" s="27"/>
      <c r="L39" s="29" t="n">
        <v>8000</v>
      </c>
      <c r="M39" s="2"/>
      <c r="N39" s="2"/>
      <c r="O39" s="2"/>
      <c r="P39" s="59" t="s">
        <v>90</v>
      </c>
      <c r="Q39" s="2"/>
      <c r="R39" s="2"/>
      <c r="S39" s="2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true" outlineLevel="0" collapsed="false">
      <c r="A40" s="65"/>
      <c r="E40" s="62"/>
      <c r="F40" s="62"/>
      <c r="G40" s="62"/>
      <c r="H40" s="62"/>
      <c r="I40" s="62"/>
      <c r="J40" s="63"/>
      <c r="K40" s="62"/>
      <c r="L40" s="64"/>
      <c r="P40" s="30"/>
    </row>
    <row r="41" customFormat="false" ht="16.5" hidden="false" customHeight="true" outlineLevel="0" collapsed="false">
      <c r="A41" s="47" t="s">
        <v>91</v>
      </c>
      <c r="B41" s="48"/>
      <c r="C41" s="48"/>
      <c r="D41" s="49"/>
      <c r="E41" s="48"/>
      <c r="F41" s="48"/>
      <c r="G41" s="49"/>
      <c r="H41" s="50"/>
      <c r="I41" s="51"/>
      <c r="J41" s="52"/>
      <c r="K41" s="51"/>
      <c r="L41" s="44" t="n">
        <f aca="false">SUM(L39:L40)</f>
        <v>8000</v>
      </c>
      <c r="P41" s="30"/>
    </row>
    <row r="42" customFormat="false" ht="12.75" hidden="false" customHeight="true" outlineLevel="0" collapsed="false">
      <c r="A42" s="65"/>
      <c r="E42" s="62"/>
      <c r="F42" s="62"/>
      <c r="G42" s="62"/>
      <c r="H42" s="62"/>
      <c r="I42" s="62"/>
      <c r="J42" s="63"/>
      <c r="K42" s="62"/>
      <c r="L42" s="64"/>
      <c r="P42" s="30"/>
    </row>
    <row r="43" customFormat="false" ht="27.95" hidden="false" customHeight="true" outlineLevel="0" collapsed="false">
      <c r="A43" s="66" t="s">
        <v>92</v>
      </c>
      <c r="B43" s="67"/>
      <c r="C43" s="67"/>
      <c r="D43" s="40"/>
      <c r="E43" s="68"/>
      <c r="F43" s="68"/>
      <c r="G43" s="69"/>
      <c r="H43" s="68"/>
      <c r="I43" s="68"/>
      <c r="J43" s="70"/>
      <c r="K43" s="68"/>
      <c r="L43" s="44" t="n">
        <f aca="false">+L33+L38+L41</f>
        <v>147800</v>
      </c>
      <c r="M43" s="45"/>
      <c r="N43" s="45"/>
      <c r="O43" s="45"/>
      <c r="P43" s="71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  <c r="IW43" s="45"/>
    </row>
    <row r="44" customFormat="false" ht="27.95" hidden="true" customHeight="true" outlineLevel="0" collapsed="false">
      <c r="A44" s="72"/>
      <c r="B44" s="73"/>
      <c r="C44" s="73"/>
      <c r="D44" s="74"/>
      <c r="E44" s="75"/>
      <c r="F44" s="75"/>
      <c r="G44" s="76"/>
      <c r="H44" s="75"/>
      <c r="I44" s="75"/>
      <c r="J44" s="77"/>
      <c r="K44" s="75"/>
      <c r="L44" s="78"/>
      <c r="M44" s="79"/>
      <c r="N44" s="79"/>
      <c r="O44" s="79"/>
      <c r="P44" s="80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51" hidden="true" customHeight="true" outlineLevel="0" collapsed="false">
      <c r="A45" s="23" t="s">
        <v>85</v>
      </c>
      <c r="B45" s="24"/>
      <c r="C45" s="25" t="s">
        <v>93</v>
      </c>
      <c r="E45" s="25" t="s">
        <v>87</v>
      </c>
      <c r="F45" s="25" t="s">
        <v>88</v>
      </c>
      <c r="G45" s="2"/>
      <c r="H45" s="26" t="s">
        <v>94</v>
      </c>
      <c r="I45" s="27"/>
      <c r="J45" s="28" t="n">
        <v>0.7</v>
      </c>
      <c r="K45" s="27"/>
      <c r="L45" s="29" t="n">
        <v>8000</v>
      </c>
      <c r="M45" s="2"/>
      <c r="N45" s="2"/>
      <c r="O45" s="2"/>
      <c r="P45" s="59" t="s">
        <v>90</v>
      </c>
      <c r="Q45" s="2"/>
      <c r="R45" s="2"/>
      <c r="S45" s="26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52.5" hidden="true" customHeight="true" outlineLevel="0" collapsed="false">
      <c r="A46" s="23" t="s">
        <v>95</v>
      </c>
      <c r="B46" s="24"/>
      <c r="C46" s="25" t="s">
        <v>93</v>
      </c>
      <c r="E46" s="25" t="s">
        <v>96</v>
      </c>
      <c r="F46" s="25" t="s">
        <v>69</v>
      </c>
      <c r="G46" s="2"/>
      <c r="H46" s="26" t="s">
        <v>97</v>
      </c>
      <c r="I46" s="27"/>
      <c r="J46" s="28"/>
      <c r="K46" s="27"/>
      <c r="L46" s="29" t="n">
        <v>5000</v>
      </c>
      <c r="M46" s="2"/>
      <c r="N46" s="2"/>
      <c r="O46" s="2"/>
      <c r="P46" s="59" t="s">
        <v>98</v>
      </c>
      <c r="Q46" s="2"/>
      <c r="R46" s="2"/>
      <c r="S46" s="26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27.95" hidden="true" customHeight="true" outlineLevel="0" collapsed="false">
      <c r="A47" s="23" t="s">
        <v>67</v>
      </c>
      <c r="B47" s="24"/>
      <c r="C47" s="25" t="s">
        <v>93</v>
      </c>
      <c r="E47" s="25" t="s">
        <v>68</v>
      </c>
      <c r="F47" s="25" t="s">
        <v>69</v>
      </c>
      <c r="G47" s="2"/>
      <c r="H47" s="26" t="s">
        <v>99</v>
      </c>
      <c r="I47" s="27"/>
      <c r="J47" s="28"/>
      <c r="K47" s="27"/>
      <c r="L47" s="29" t="n">
        <v>3000</v>
      </c>
      <c r="M47" s="2"/>
      <c r="N47" s="2"/>
      <c r="O47" s="2"/>
      <c r="P47" s="3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27.95" hidden="true" customHeight="true" outlineLevel="0" collapsed="false">
      <c r="A48" s="23" t="s">
        <v>100</v>
      </c>
      <c r="B48" s="24"/>
      <c r="C48" s="25" t="s">
        <v>93</v>
      </c>
      <c r="E48" s="25" t="s">
        <v>101</v>
      </c>
      <c r="F48" s="25" t="s">
        <v>16</v>
      </c>
      <c r="G48" s="2"/>
      <c r="H48" s="26" t="s">
        <v>102</v>
      </c>
      <c r="I48" s="27"/>
      <c r="J48" s="28"/>
      <c r="K48" s="27"/>
      <c r="L48" s="29" t="n">
        <v>2509</v>
      </c>
      <c r="P48" s="30"/>
    </row>
    <row r="49" customFormat="false" ht="52.5" hidden="true" customHeight="true" outlineLevel="0" collapsed="false">
      <c r="A49" s="23" t="s">
        <v>103</v>
      </c>
      <c r="B49" s="24"/>
      <c r="C49" s="25" t="s">
        <v>93</v>
      </c>
      <c r="E49" s="25" t="s">
        <v>104</v>
      </c>
      <c r="F49" s="25" t="s">
        <v>104</v>
      </c>
      <c r="G49" s="2"/>
      <c r="H49" s="26" t="s">
        <v>105</v>
      </c>
      <c r="I49" s="27"/>
      <c r="J49" s="28"/>
      <c r="K49" s="27"/>
      <c r="L49" s="29" t="n">
        <f aca="false">1678+175+4+234+50+8+18+13+9+8+16+17+8+1+50+3+55+1+5+1+50</f>
        <v>2404</v>
      </c>
      <c r="M49" s="2"/>
      <c r="N49" s="2"/>
      <c r="O49" s="2"/>
      <c r="P49" s="26"/>
      <c r="Q49" s="2"/>
      <c r="R49" s="81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27.95" hidden="true" customHeight="true" outlineLevel="0" collapsed="false">
      <c r="A50" s="23" t="s">
        <v>106</v>
      </c>
      <c r="B50" s="24"/>
      <c r="C50" s="25" t="s">
        <v>93</v>
      </c>
      <c r="E50" s="25" t="s">
        <v>22</v>
      </c>
      <c r="F50" s="25" t="s">
        <v>16</v>
      </c>
      <c r="G50" s="2"/>
      <c r="H50" s="26" t="s">
        <v>107</v>
      </c>
      <c r="I50" s="27"/>
      <c r="J50" s="28"/>
      <c r="K50" s="27"/>
      <c r="L50" s="29" t="n">
        <v>1300</v>
      </c>
      <c r="M50" s="2"/>
      <c r="N50" s="2"/>
      <c r="O50" s="2"/>
      <c r="P50" s="3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true" customHeight="true" outlineLevel="0" collapsed="false">
      <c r="A51" s="23" t="s">
        <v>100</v>
      </c>
      <c r="B51" s="24"/>
      <c r="C51" s="25" t="s">
        <v>93</v>
      </c>
      <c r="E51" s="25" t="s">
        <v>101</v>
      </c>
      <c r="F51" s="25" t="s">
        <v>16</v>
      </c>
      <c r="G51" s="2"/>
      <c r="H51" s="26" t="s">
        <v>108</v>
      </c>
      <c r="I51" s="27"/>
      <c r="J51" s="28"/>
      <c r="K51" s="27"/>
      <c r="L51" s="29" t="n">
        <v>1000</v>
      </c>
      <c r="M51" s="2"/>
      <c r="N51" s="2"/>
      <c r="O51" s="2"/>
      <c r="P51" s="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true" customHeight="true" outlineLevel="0" collapsed="false">
      <c r="A52" s="23" t="s">
        <v>109</v>
      </c>
      <c r="B52" s="24"/>
      <c r="C52" s="25" t="s">
        <v>93</v>
      </c>
      <c r="E52" s="25" t="s">
        <v>110</v>
      </c>
      <c r="F52" s="25" t="s">
        <v>69</v>
      </c>
      <c r="G52" s="2"/>
      <c r="H52" s="26" t="s">
        <v>111</v>
      </c>
      <c r="I52" s="27"/>
      <c r="J52" s="28"/>
      <c r="K52" s="27"/>
      <c r="L52" s="29" t="n">
        <f aca="false">686+15</f>
        <v>701</v>
      </c>
      <c r="M52" s="2"/>
      <c r="N52" s="2"/>
      <c r="O52" s="2"/>
      <c r="P52" s="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27.95" hidden="true" customHeight="true" outlineLevel="0" collapsed="false">
      <c r="A53" s="23" t="s">
        <v>112</v>
      </c>
      <c r="B53" s="24"/>
      <c r="C53" s="25" t="s">
        <v>93</v>
      </c>
      <c r="E53" s="25" t="s">
        <v>113</v>
      </c>
      <c r="F53" s="25" t="s">
        <v>65</v>
      </c>
      <c r="G53" s="2"/>
      <c r="H53" s="26" t="s">
        <v>114</v>
      </c>
      <c r="I53" s="27"/>
      <c r="J53" s="28"/>
      <c r="K53" s="27"/>
      <c r="L53" s="29" t="n">
        <v>600</v>
      </c>
      <c r="M53" s="2"/>
      <c r="N53" s="2"/>
      <c r="O53" s="2"/>
      <c r="P53" s="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95" hidden="true" customHeight="true" outlineLevel="0" collapsed="false">
      <c r="A54" s="23" t="s">
        <v>115</v>
      </c>
      <c r="B54" s="24"/>
      <c r="C54" s="25" t="s">
        <v>93</v>
      </c>
      <c r="E54" s="25" t="s">
        <v>116</v>
      </c>
      <c r="F54" s="25" t="s">
        <v>69</v>
      </c>
      <c r="G54" s="2"/>
      <c r="H54" s="26" t="s">
        <v>117</v>
      </c>
      <c r="I54" s="27"/>
      <c r="J54" s="28"/>
      <c r="K54" s="27"/>
      <c r="L54" s="29" t="n">
        <v>500</v>
      </c>
      <c r="M54" s="2"/>
      <c r="N54" s="2"/>
      <c r="O54" s="2"/>
      <c r="P54" s="3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95" hidden="true" customHeight="true" outlineLevel="0" collapsed="false">
      <c r="A55" s="23" t="s">
        <v>118</v>
      </c>
      <c r="B55" s="24"/>
      <c r="C55" s="25" t="s">
        <v>93</v>
      </c>
      <c r="E55" s="25" t="s">
        <v>15</v>
      </c>
      <c r="F55" s="25" t="s">
        <v>16</v>
      </c>
      <c r="G55" s="2"/>
      <c r="H55" s="26" t="s">
        <v>119</v>
      </c>
      <c r="I55" s="27"/>
      <c r="J55" s="28"/>
      <c r="K55" s="27"/>
      <c r="L55" s="29" t="n">
        <v>500</v>
      </c>
      <c r="M55" s="2"/>
      <c r="N55" s="2"/>
      <c r="O55" s="2"/>
      <c r="P55" s="3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95" hidden="true" customHeight="true" outlineLevel="0" collapsed="false">
      <c r="A56" s="23" t="s">
        <v>106</v>
      </c>
      <c r="B56" s="24"/>
      <c r="C56" s="25" t="s">
        <v>93</v>
      </c>
      <c r="E56" s="25" t="s">
        <v>22</v>
      </c>
      <c r="F56" s="25" t="s">
        <v>16</v>
      </c>
      <c r="G56" s="2"/>
      <c r="H56" s="26" t="s">
        <v>120</v>
      </c>
      <c r="I56" s="27"/>
      <c r="J56" s="28"/>
      <c r="K56" s="27"/>
      <c r="L56" s="29" t="n">
        <v>384</v>
      </c>
      <c r="M56" s="2"/>
      <c r="N56" s="2"/>
      <c r="O56" s="2"/>
      <c r="P56" s="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95" hidden="true" customHeight="true" outlineLevel="0" collapsed="false">
      <c r="A57" s="23" t="s">
        <v>121</v>
      </c>
      <c r="B57" s="24"/>
      <c r="C57" s="25" t="s">
        <v>93</v>
      </c>
      <c r="E57" s="25" t="s">
        <v>28</v>
      </c>
      <c r="F57" s="25" t="s">
        <v>16</v>
      </c>
      <c r="G57" s="2"/>
      <c r="H57" s="26" t="s">
        <v>121</v>
      </c>
      <c r="I57" s="27"/>
      <c r="J57" s="28"/>
      <c r="K57" s="27"/>
      <c r="L57" s="82" t="n">
        <v>-250</v>
      </c>
      <c r="M57" s="2"/>
      <c r="N57" s="2"/>
      <c r="O57" s="2"/>
      <c r="P57" s="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95" hidden="true" customHeight="true" outlineLevel="0" collapsed="false">
      <c r="A58" s="23" t="s">
        <v>122</v>
      </c>
      <c r="B58" s="24"/>
      <c r="C58" s="25" t="s">
        <v>93</v>
      </c>
      <c r="E58" s="25" t="s">
        <v>123</v>
      </c>
      <c r="F58" s="25" t="s">
        <v>124</v>
      </c>
      <c r="G58" s="2"/>
      <c r="H58" s="26" t="s">
        <v>125</v>
      </c>
      <c r="I58" s="27"/>
      <c r="J58" s="28"/>
      <c r="K58" s="27"/>
      <c r="L58" s="82" t="n">
        <v>5535</v>
      </c>
      <c r="M58" s="2"/>
      <c r="N58" s="2"/>
      <c r="O58" s="2"/>
      <c r="P58" s="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95" hidden="false" customHeight="true" outlineLevel="0" collapsed="false">
      <c r="A59" s="23"/>
      <c r="B59" s="24"/>
      <c r="C59" s="25"/>
      <c r="E59" s="25"/>
      <c r="F59" s="25"/>
      <c r="G59" s="2"/>
      <c r="H59" s="26"/>
      <c r="I59" s="27"/>
      <c r="J59" s="28"/>
      <c r="K59" s="27"/>
      <c r="L59" s="82"/>
      <c r="M59" s="2"/>
      <c r="N59" s="2"/>
      <c r="O59" s="2"/>
      <c r="P59" s="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7.95" hidden="false" customHeight="true" outlineLevel="0" collapsed="false">
      <c r="A60" s="66" t="s">
        <v>126</v>
      </c>
      <c r="B60" s="67"/>
      <c r="C60" s="67"/>
      <c r="D60" s="40"/>
      <c r="E60" s="68"/>
      <c r="F60" s="68"/>
      <c r="G60" s="69"/>
      <c r="H60" s="68"/>
      <c r="I60" s="68"/>
      <c r="J60" s="70"/>
      <c r="K60" s="68"/>
      <c r="L60" s="44" t="n">
        <f aca="false">SUM(L45:L59)</f>
        <v>31183</v>
      </c>
      <c r="M60" s="45"/>
      <c r="N60" s="45"/>
      <c r="O60" s="45"/>
      <c r="P60" s="71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  <c r="IW60" s="45"/>
    </row>
    <row r="61" customFormat="false" ht="27.75" hidden="false" customHeight="true" outlineLevel="0" collapsed="false">
      <c r="A61" s="23" t="s">
        <v>127</v>
      </c>
      <c r="B61" s="24"/>
      <c r="C61" s="25" t="s">
        <v>14</v>
      </c>
      <c r="E61" s="25" t="s">
        <v>64</v>
      </c>
      <c r="F61" s="25" t="s">
        <v>65</v>
      </c>
      <c r="G61" s="2"/>
      <c r="H61" s="26" t="s">
        <v>128</v>
      </c>
      <c r="I61" s="27"/>
      <c r="J61" s="28"/>
      <c r="K61" s="27"/>
      <c r="L61" s="29" t="n">
        <v>134</v>
      </c>
      <c r="M61" s="2"/>
      <c r="N61" s="2"/>
      <c r="O61" s="2"/>
      <c r="P61" s="59"/>
      <c r="Q61" s="2"/>
      <c r="R61" s="2"/>
      <c r="S61" s="2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27.75" hidden="false" customHeight="true" outlineLevel="0" collapsed="false">
      <c r="A62" s="23" t="s">
        <v>127</v>
      </c>
      <c r="B62" s="24"/>
      <c r="C62" s="25" t="s">
        <v>14</v>
      </c>
      <c r="E62" s="25" t="s">
        <v>64</v>
      </c>
      <c r="F62" s="25" t="s">
        <v>65</v>
      </c>
      <c r="G62" s="2"/>
      <c r="H62" s="26" t="s">
        <v>129</v>
      </c>
      <c r="I62" s="27"/>
      <c r="J62" s="28"/>
      <c r="K62" s="27"/>
      <c r="L62" s="29" t="n">
        <v>134</v>
      </c>
      <c r="M62" s="2"/>
      <c r="N62" s="2"/>
      <c r="O62" s="2"/>
      <c r="P62" s="59"/>
      <c r="Q62" s="2"/>
      <c r="R62" s="2"/>
      <c r="S62" s="26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27.75" hidden="false" customHeight="true" outlineLevel="0" collapsed="false">
      <c r="A63" s="23" t="s">
        <v>127</v>
      </c>
      <c r="B63" s="24"/>
      <c r="C63" s="25" t="s">
        <v>14</v>
      </c>
      <c r="E63" s="25" t="s">
        <v>64</v>
      </c>
      <c r="F63" s="25" t="s">
        <v>65</v>
      </c>
      <c r="G63" s="2"/>
      <c r="H63" s="26" t="s">
        <v>130</v>
      </c>
      <c r="I63" s="27"/>
      <c r="J63" s="28"/>
      <c r="K63" s="27"/>
      <c r="L63" s="29" t="n">
        <v>134</v>
      </c>
      <c r="M63" s="2"/>
      <c r="N63" s="2"/>
      <c r="O63" s="2"/>
      <c r="P63" s="59"/>
      <c r="Q63" s="2"/>
      <c r="R63" s="2"/>
      <c r="S63" s="26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27.75" hidden="false" customHeight="true" outlineLevel="0" collapsed="false">
      <c r="A64" s="23" t="s">
        <v>131</v>
      </c>
      <c r="B64" s="24"/>
      <c r="C64" s="25" t="s">
        <v>14</v>
      </c>
      <c r="E64" s="25" t="s">
        <v>36</v>
      </c>
      <c r="F64" s="25" t="s">
        <v>16</v>
      </c>
      <c r="G64" s="2"/>
      <c r="H64" s="26" t="s">
        <v>132</v>
      </c>
      <c r="I64" s="27"/>
      <c r="J64" s="28"/>
      <c r="K64" s="27"/>
      <c r="L64" s="29" t="n">
        <v>100</v>
      </c>
      <c r="M64" s="2"/>
      <c r="N64" s="2"/>
      <c r="O64" s="2"/>
      <c r="P64" s="59"/>
      <c r="Q64" s="2"/>
      <c r="R64" s="2"/>
      <c r="S64" s="26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27.75" hidden="false" customHeight="true" outlineLevel="0" collapsed="false">
      <c r="A65" s="23" t="s">
        <v>133</v>
      </c>
      <c r="B65" s="24"/>
      <c r="C65" s="25" t="s">
        <v>14</v>
      </c>
      <c r="E65" s="25" t="s">
        <v>88</v>
      </c>
      <c r="F65" s="25" t="s">
        <v>134</v>
      </c>
      <c r="G65" s="2"/>
      <c r="H65" s="26" t="s">
        <v>135</v>
      </c>
      <c r="I65" s="27"/>
      <c r="J65" s="28"/>
      <c r="K65" s="27"/>
      <c r="L65" s="29" t="n">
        <v>100</v>
      </c>
      <c r="M65" s="2"/>
      <c r="N65" s="2"/>
      <c r="O65" s="2"/>
      <c r="P65" s="59"/>
      <c r="Q65" s="2"/>
      <c r="R65" s="2"/>
      <c r="S65" s="26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27.75" hidden="false" customHeight="true" outlineLevel="0" collapsed="false">
      <c r="A66" s="23" t="s">
        <v>136</v>
      </c>
      <c r="B66" s="24"/>
      <c r="C66" s="25" t="s">
        <v>14</v>
      </c>
      <c r="E66" s="25" t="s">
        <v>137</v>
      </c>
      <c r="F66" s="25" t="s">
        <v>65</v>
      </c>
      <c r="G66" s="2"/>
      <c r="H66" s="26" t="s">
        <v>138</v>
      </c>
      <c r="I66" s="27"/>
      <c r="J66" s="28"/>
      <c r="K66" s="27"/>
      <c r="L66" s="29" t="n">
        <v>33</v>
      </c>
      <c r="M66" s="2"/>
      <c r="N66" s="2"/>
      <c r="O66" s="2"/>
      <c r="P66" s="59"/>
      <c r="Q66" s="2"/>
      <c r="R66" s="2"/>
      <c r="S66" s="26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27.75" hidden="false" customHeight="true" outlineLevel="0" collapsed="false">
      <c r="A67" s="23" t="s">
        <v>133</v>
      </c>
      <c r="B67" s="24"/>
      <c r="C67" s="25" t="s">
        <v>14</v>
      </c>
      <c r="E67" s="25" t="s">
        <v>88</v>
      </c>
      <c r="F67" s="25" t="s">
        <v>134</v>
      </c>
      <c r="G67" s="2"/>
      <c r="H67" s="26" t="s">
        <v>139</v>
      </c>
      <c r="I67" s="27"/>
      <c r="J67" s="28"/>
      <c r="K67" s="27"/>
      <c r="L67" s="29" t="n">
        <v>20</v>
      </c>
      <c r="M67" s="2"/>
      <c r="N67" s="2"/>
      <c r="O67" s="2"/>
      <c r="P67" s="59"/>
      <c r="Q67" s="2"/>
      <c r="R67" s="2"/>
      <c r="S67" s="26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27.75" hidden="false" customHeight="true" outlineLevel="0" collapsed="false">
      <c r="A68" s="23" t="s">
        <v>140</v>
      </c>
      <c r="B68" s="24"/>
      <c r="C68" s="25" t="s">
        <v>14</v>
      </c>
      <c r="E68" s="25" t="s">
        <v>141</v>
      </c>
      <c r="F68" s="25" t="s">
        <v>65</v>
      </c>
      <c r="G68" s="2"/>
      <c r="H68" s="26" t="s">
        <v>142</v>
      </c>
      <c r="I68" s="27"/>
      <c r="J68" s="28"/>
      <c r="K68" s="27"/>
      <c r="L68" s="29" t="n">
        <v>18</v>
      </c>
      <c r="M68" s="2"/>
      <c r="N68" s="2"/>
      <c r="O68" s="2"/>
      <c r="P68" s="59"/>
      <c r="Q68" s="2"/>
      <c r="R68" s="2"/>
      <c r="S68" s="26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27.75" hidden="false" customHeight="true" outlineLevel="0" collapsed="false">
      <c r="A69" s="23" t="s">
        <v>143</v>
      </c>
      <c r="B69" s="24"/>
      <c r="C69" s="25" t="s">
        <v>14</v>
      </c>
      <c r="E69" s="25" t="s">
        <v>141</v>
      </c>
      <c r="F69" s="25" t="s">
        <v>65</v>
      </c>
      <c r="G69" s="2"/>
      <c r="H69" s="26" t="s">
        <v>144</v>
      </c>
      <c r="I69" s="27"/>
      <c r="J69" s="28"/>
      <c r="K69" s="27"/>
      <c r="L69" s="29" t="n">
        <v>13</v>
      </c>
      <c r="M69" s="2"/>
      <c r="N69" s="2"/>
      <c r="O69" s="2"/>
      <c r="P69" s="59"/>
      <c r="Q69" s="2"/>
      <c r="R69" s="2"/>
      <c r="S69" s="2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27.75" hidden="false" customHeight="true" outlineLevel="0" collapsed="false">
      <c r="A70" s="23" t="s">
        <v>145</v>
      </c>
      <c r="B70" s="24"/>
      <c r="C70" s="25" t="s">
        <v>14</v>
      </c>
      <c r="E70" s="25" t="s">
        <v>146</v>
      </c>
      <c r="F70" s="25" t="s">
        <v>65</v>
      </c>
      <c r="G70" s="2"/>
      <c r="H70" s="26" t="s">
        <v>147</v>
      </c>
      <c r="I70" s="27"/>
      <c r="J70" s="28"/>
      <c r="K70" s="27"/>
      <c r="L70" s="29" t="n">
        <v>11</v>
      </c>
      <c r="M70" s="2"/>
      <c r="N70" s="2"/>
      <c r="O70" s="2"/>
      <c r="P70" s="59"/>
      <c r="Q70" s="2"/>
      <c r="R70" s="2"/>
      <c r="S70" s="2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27.75" hidden="false" customHeight="true" outlineLevel="0" collapsed="false">
      <c r="A71" s="23" t="s">
        <v>127</v>
      </c>
      <c r="B71" s="24"/>
      <c r="C71" s="25" t="s">
        <v>14</v>
      </c>
      <c r="E71" s="25" t="s">
        <v>148</v>
      </c>
      <c r="F71" s="25" t="s">
        <v>65</v>
      </c>
      <c r="G71" s="2"/>
      <c r="H71" s="26" t="s">
        <v>149</v>
      </c>
      <c r="I71" s="27"/>
      <c r="J71" s="28"/>
      <c r="K71" s="27"/>
      <c r="L71" s="29" t="n">
        <v>4</v>
      </c>
      <c r="M71" s="2"/>
      <c r="N71" s="2"/>
      <c r="O71" s="2"/>
      <c r="P71" s="59"/>
      <c r="Q71" s="2"/>
      <c r="R71" s="2"/>
      <c r="S71" s="2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27.75" hidden="false" customHeight="true" outlineLevel="0" collapsed="false">
      <c r="A72" s="23" t="s">
        <v>150</v>
      </c>
      <c r="B72" s="24"/>
      <c r="C72" s="25" t="s">
        <v>14</v>
      </c>
      <c r="E72" s="25" t="s">
        <v>141</v>
      </c>
      <c r="F72" s="25" t="s">
        <v>65</v>
      </c>
      <c r="G72" s="2"/>
      <c r="H72" s="26" t="s">
        <v>147</v>
      </c>
      <c r="I72" s="27"/>
      <c r="J72" s="28"/>
      <c r="K72" s="27"/>
      <c r="L72" s="29" t="n">
        <v>0</v>
      </c>
      <c r="M72" s="2"/>
      <c r="N72" s="2"/>
      <c r="O72" s="2"/>
      <c r="P72" s="59"/>
      <c r="Q72" s="83" t="s">
        <v>151</v>
      </c>
      <c r="R72" s="2"/>
      <c r="S72" s="2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26.25" hidden="false" customHeight="true" outlineLevel="0" collapsed="false">
      <c r="A73" s="23" t="s">
        <v>121</v>
      </c>
      <c r="B73" s="24"/>
      <c r="C73" s="25" t="s">
        <v>14</v>
      </c>
      <c r="E73" s="25"/>
      <c r="F73" s="25" t="s">
        <v>16</v>
      </c>
      <c r="G73" s="2"/>
      <c r="H73" s="26"/>
      <c r="I73" s="27"/>
      <c r="J73" s="28"/>
      <c r="K73" s="27"/>
      <c r="L73" s="84" t="n">
        <v>-250</v>
      </c>
      <c r="M73" s="2"/>
      <c r="N73" s="2"/>
      <c r="O73" s="2"/>
      <c r="P73" s="59"/>
      <c r="Q73" s="2"/>
      <c r="R73" s="2"/>
      <c r="S73" s="2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27.95" hidden="false" customHeight="true" outlineLevel="0" collapsed="false">
      <c r="A74" s="66" t="s">
        <v>152</v>
      </c>
      <c r="B74" s="67"/>
      <c r="C74" s="67"/>
      <c r="D74" s="40"/>
      <c r="E74" s="68"/>
      <c r="F74" s="68"/>
      <c r="G74" s="69"/>
      <c r="H74" s="68"/>
      <c r="I74" s="68"/>
      <c r="J74" s="70"/>
      <c r="K74" s="68"/>
      <c r="L74" s="44" t="n">
        <f aca="false">SUM(L61:L73)</f>
        <v>451</v>
      </c>
      <c r="M74" s="45"/>
      <c r="N74" s="45"/>
      <c r="O74" s="45"/>
      <c r="P74" s="71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</row>
    <row r="75" customFormat="false" ht="27.95" hidden="false" customHeight="true" outlineLevel="0" collapsed="false">
      <c r="A75" s="66" t="s">
        <v>153</v>
      </c>
      <c r="B75" s="67"/>
      <c r="C75" s="67"/>
      <c r="D75" s="40"/>
      <c r="E75" s="68"/>
      <c r="F75" s="68"/>
      <c r="G75" s="69"/>
      <c r="H75" s="68"/>
      <c r="I75" s="68"/>
      <c r="J75" s="70"/>
      <c r="K75" s="68"/>
      <c r="L75" s="44" t="n">
        <f aca="false">+L74+L60</f>
        <v>31634</v>
      </c>
      <c r="M75" s="45"/>
      <c r="N75" s="45"/>
      <c r="O75" s="45"/>
      <c r="P75" s="71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  <c r="IS75" s="45"/>
      <c r="IT75" s="45"/>
      <c r="IU75" s="45"/>
      <c r="IV75" s="45"/>
      <c r="IW75" s="45"/>
    </row>
    <row r="76" customFormat="false" ht="38.25" hidden="true" customHeight="true" outlineLevel="0" collapsed="false">
      <c r="A76" s="85" t="s">
        <v>154</v>
      </c>
      <c r="B76" s="86"/>
      <c r="C76" s="87" t="s">
        <v>14</v>
      </c>
      <c r="D76" s="88"/>
      <c r="E76" s="87" t="s">
        <v>68</v>
      </c>
      <c r="F76" s="87" t="s">
        <v>16</v>
      </c>
      <c r="G76" s="88"/>
      <c r="H76" s="88" t="s">
        <v>155</v>
      </c>
      <c r="I76" s="86"/>
      <c r="J76" s="89"/>
      <c r="K76" s="86"/>
      <c r="L76" s="90" t="n">
        <v>10000</v>
      </c>
      <c r="M76" s="91"/>
      <c r="N76" s="91"/>
      <c r="O76" s="91"/>
      <c r="P76" s="92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  <c r="IW76" s="91"/>
    </row>
    <row r="77" customFormat="false" ht="27.95" hidden="false" customHeight="true" outlineLevel="0" collapsed="false">
      <c r="E77" s="62"/>
      <c r="F77" s="62"/>
      <c r="G77" s="62"/>
      <c r="J77" s="93"/>
    </row>
    <row r="78" customFormat="false" ht="27.95" hidden="false" customHeight="true" outlineLevel="0" collapsed="false">
      <c r="E78" s="62"/>
      <c r="F78" s="62"/>
      <c r="G78" s="62"/>
      <c r="J78" s="93"/>
    </row>
    <row r="79" customFormat="false" ht="27.95" hidden="false" customHeight="true" outlineLevel="0" collapsed="false">
      <c r="E79" s="62"/>
      <c r="F79" s="62"/>
      <c r="G79" s="62"/>
    </row>
    <row r="80" customFormat="false" ht="27.95" hidden="false" customHeight="true" outlineLevel="0" collapsed="false">
      <c r="E80" s="62"/>
      <c r="F80" s="62"/>
      <c r="G80" s="62"/>
    </row>
    <row r="81" customFormat="false" ht="27.95" hidden="false" customHeight="true" outlineLevel="0" collapsed="false">
      <c r="E81" s="62"/>
      <c r="F81" s="62"/>
      <c r="G81" s="62"/>
    </row>
    <row r="82" customFormat="false" ht="27.95" hidden="false" customHeight="true" outlineLevel="0" collapsed="false">
      <c r="E82" s="62"/>
      <c r="F82" s="62"/>
      <c r="G82" s="62"/>
    </row>
    <row r="83" customFormat="false" ht="27.95" hidden="false" customHeight="true" outlineLevel="0" collapsed="false">
      <c r="E83" s="62"/>
      <c r="F83" s="62"/>
      <c r="G83" s="62"/>
    </row>
    <row r="84" customFormat="false" ht="27.95" hidden="false" customHeight="true" outlineLevel="0" collapsed="false">
      <c r="E84" s="62"/>
      <c r="F84" s="62"/>
      <c r="G84" s="62"/>
    </row>
    <row r="85" customFormat="false" ht="27.95" hidden="false" customHeight="true" outlineLevel="0" collapsed="false">
      <c r="E85" s="62"/>
      <c r="F85" s="62"/>
      <c r="G85" s="62"/>
    </row>
    <row r="86" customFormat="false" ht="27.95" hidden="false" customHeight="true" outlineLevel="0" collapsed="false">
      <c r="E86" s="62"/>
      <c r="F86" s="62"/>
      <c r="G86" s="62"/>
    </row>
    <row r="87" customFormat="false" ht="27.95" hidden="false" customHeight="true" outlineLevel="0" collapsed="false">
      <c r="E87" s="62"/>
      <c r="F87" s="62"/>
      <c r="G87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27.95" customHeight="true" zeroHeight="false" outlineLevelRow="2" outlineLevelCol="0"/>
  <cols>
    <col collapsed="false" customWidth="true" hidden="false" outlineLevel="0" max="1" min="1" style="1" width="25.99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25.7"/>
    <col collapsed="false" customWidth="true" hidden="false" outlineLevel="0" max="6" min="6" style="1" width="23.41"/>
    <col collapsed="false" customWidth="true" hidden="false" outlineLevel="0" max="7" min="7" style="1" width="2.7"/>
    <col collapsed="false" customWidth="true" hidden="false" outlineLevel="0" max="8" min="8" style="1" width="98.28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20.56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1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1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1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1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1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41.25" hidden="false" customHeight="true" outlineLevel="2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4000</v>
      </c>
      <c r="M11" s="2"/>
      <c r="N11" s="2"/>
      <c r="O11" s="2"/>
      <c r="P11" s="32" t="s">
        <v>18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70.5" hidden="false" customHeight="true" outlineLevel="2" collapsed="false">
      <c r="A12" s="23" t="s">
        <v>19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156</v>
      </c>
      <c r="I12" s="27"/>
      <c r="J12" s="28"/>
      <c r="K12" s="27"/>
      <c r="L12" s="29" t="n">
        <v>3000</v>
      </c>
      <c r="M12" s="2"/>
      <c r="N12" s="2"/>
      <c r="O12" s="2"/>
      <c r="P12" s="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8.5" hidden="false" customHeight="true" outlineLevel="2" collapsed="false">
      <c r="A13" s="23" t="s">
        <v>21</v>
      </c>
      <c r="B13" s="24"/>
      <c r="C13" s="25" t="s">
        <v>14</v>
      </c>
      <c r="E13" s="25" t="s">
        <v>22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3000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41.25" hidden="false" customHeight="true" outlineLevel="2" collapsed="false">
      <c r="A14" s="23" t="s">
        <v>24</v>
      </c>
      <c r="B14" s="24"/>
      <c r="C14" s="25" t="s">
        <v>14</v>
      </c>
      <c r="E14" s="25" t="s">
        <v>25</v>
      </c>
      <c r="F14" s="25" t="s">
        <v>16</v>
      </c>
      <c r="G14" s="2"/>
      <c r="H14" s="26" t="s">
        <v>26</v>
      </c>
      <c r="I14" s="27"/>
      <c r="J14" s="28"/>
      <c r="K14" s="27"/>
      <c r="L14" s="29" t="n">
        <v>2200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41.25" hidden="false" customHeight="true" outlineLevel="2" collapsed="false">
      <c r="A15" s="23" t="s">
        <v>27</v>
      </c>
      <c r="B15" s="24"/>
      <c r="C15" s="25" t="s">
        <v>14</v>
      </c>
      <c r="E15" s="25" t="s">
        <v>28</v>
      </c>
      <c r="F15" s="25" t="s">
        <v>16</v>
      </c>
      <c r="G15" s="2"/>
      <c r="H15" s="26" t="s">
        <v>29</v>
      </c>
      <c r="I15" s="27"/>
      <c r="J15" s="28"/>
      <c r="K15" s="27"/>
      <c r="L15" s="29" t="n">
        <v>2100</v>
      </c>
      <c r="M15" s="2"/>
      <c r="N15" s="2"/>
      <c r="O15" s="2"/>
      <c r="P15" s="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1.25" hidden="false" customHeight="true" outlineLevel="2" collapsed="false">
      <c r="A16" s="23" t="s">
        <v>30</v>
      </c>
      <c r="B16" s="24"/>
      <c r="C16" s="25" t="s">
        <v>14</v>
      </c>
      <c r="E16" s="25" t="s">
        <v>31</v>
      </c>
      <c r="F16" s="25" t="s">
        <v>16</v>
      </c>
      <c r="G16" s="2"/>
      <c r="H16" s="26" t="s">
        <v>32</v>
      </c>
      <c r="I16" s="27"/>
      <c r="J16" s="28"/>
      <c r="K16" s="27"/>
      <c r="L16" s="29" t="n">
        <v>2000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2" collapsed="false">
      <c r="A17" s="23" t="s">
        <v>33</v>
      </c>
      <c r="B17" s="24"/>
      <c r="C17" s="25" t="s">
        <v>14</v>
      </c>
      <c r="E17" s="25" t="s">
        <v>15</v>
      </c>
      <c r="F17" s="25" t="s">
        <v>16</v>
      </c>
      <c r="G17" s="2"/>
      <c r="H17" s="26" t="s">
        <v>34</v>
      </c>
      <c r="I17" s="27"/>
      <c r="J17" s="28"/>
      <c r="K17" s="27"/>
      <c r="L17" s="29" t="n">
        <v>1000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53.25" hidden="false" customHeight="true" outlineLevel="2" collapsed="false">
      <c r="A18" s="23" t="s">
        <v>35</v>
      </c>
      <c r="B18" s="24"/>
      <c r="C18" s="25" t="s">
        <v>14</v>
      </c>
      <c r="E18" s="25" t="s">
        <v>36</v>
      </c>
      <c r="F18" s="25" t="s">
        <v>16</v>
      </c>
      <c r="G18" s="2"/>
      <c r="H18" s="26" t="s">
        <v>157</v>
      </c>
      <c r="I18" s="27"/>
      <c r="J18" s="28"/>
      <c r="K18" s="27"/>
      <c r="L18" s="29" t="n">
        <v>750</v>
      </c>
      <c r="M18" s="2"/>
      <c r="N18" s="2"/>
      <c r="O18" s="2"/>
      <c r="P18" s="32" t="s">
        <v>18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1.25" hidden="false" customHeight="true" outlineLevel="2" collapsed="false">
      <c r="A19" s="23" t="s">
        <v>35</v>
      </c>
      <c r="B19" s="24"/>
      <c r="C19" s="25" t="s">
        <v>14</v>
      </c>
      <c r="E19" s="25" t="s">
        <v>38</v>
      </c>
      <c r="F19" s="25" t="s">
        <v>16</v>
      </c>
      <c r="G19" s="2"/>
      <c r="H19" s="26" t="s">
        <v>39</v>
      </c>
      <c r="I19" s="27"/>
      <c r="J19" s="28"/>
      <c r="K19" s="27"/>
      <c r="L19" s="29" t="n">
        <v>250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1" collapsed="false">
      <c r="A20" s="85"/>
      <c r="B20" s="94"/>
      <c r="C20" s="87"/>
      <c r="D20" s="91"/>
      <c r="E20" s="87"/>
      <c r="F20" s="95" t="s">
        <v>158</v>
      </c>
      <c r="G20" s="91"/>
      <c r="H20" s="96"/>
      <c r="I20" s="86"/>
      <c r="J20" s="89"/>
      <c r="K20" s="86"/>
      <c r="L20" s="90" t="n">
        <f aca="false">SUBTOTAL(9,L11:L19)</f>
        <v>18300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2" collapsed="false">
      <c r="A21" s="23" t="s">
        <v>40</v>
      </c>
      <c r="B21" s="24"/>
      <c r="C21" s="25" t="s">
        <v>41</v>
      </c>
      <c r="E21" s="25" t="s">
        <v>42</v>
      </c>
      <c r="F21" s="25" t="s">
        <v>43</v>
      </c>
      <c r="G21" s="2"/>
      <c r="H21" s="26" t="s">
        <v>44</v>
      </c>
      <c r="I21" s="27"/>
      <c r="J21" s="28"/>
      <c r="K21" s="27"/>
      <c r="L21" s="29" t="n">
        <v>10000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41.25" hidden="false" customHeight="true" outlineLevel="2" collapsed="false">
      <c r="A22" s="23" t="s">
        <v>45</v>
      </c>
      <c r="B22" s="24"/>
      <c r="C22" s="25" t="s">
        <v>41</v>
      </c>
      <c r="E22" s="25" t="s">
        <v>46</v>
      </c>
      <c r="F22" s="25" t="s">
        <v>43</v>
      </c>
      <c r="G22" s="2"/>
      <c r="H22" s="26" t="s">
        <v>47</v>
      </c>
      <c r="I22" s="27"/>
      <c r="J22" s="28"/>
      <c r="K22" s="27"/>
      <c r="L22" s="29" t="n">
        <v>10000</v>
      </c>
      <c r="M22" s="2"/>
      <c r="N22" s="2"/>
      <c r="O22" s="2"/>
      <c r="P22" s="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2" collapsed="false">
      <c r="A23" s="23" t="s">
        <v>48</v>
      </c>
      <c r="B23" s="24"/>
      <c r="C23" s="25" t="s">
        <v>41</v>
      </c>
      <c r="E23" s="25" t="s">
        <v>49</v>
      </c>
      <c r="F23" s="25" t="s">
        <v>43</v>
      </c>
      <c r="G23" s="2"/>
      <c r="H23" s="26" t="s">
        <v>50</v>
      </c>
      <c r="I23" s="27"/>
      <c r="J23" s="28"/>
      <c r="K23" s="27"/>
      <c r="L23" s="29" t="n">
        <v>10000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41.25" hidden="false" customHeight="true" outlineLevel="2" collapsed="false">
      <c r="A24" s="23" t="s">
        <v>51</v>
      </c>
      <c r="B24" s="24"/>
      <c r="C24" s="25" t="s">
        <v>41</v>
      </c>
      <c r="E24" s="25" t="s">
        <v>52</v>
      </c>
      <c r="F24" s="25" t="s">
        <v>43</v>
      </c>
      <c r="G24" s="2"/>
      <c r="H24" s="26" t="s">
        <v>53</v>
      </c>
      <c r="I24" s="27"/>
      <c r="J24" s="28"/>
      <c r="K24" s="27"/>
      <c r="L24" s="29" t="n">
        <v>10000</v>
      </c>
      <c r="M24" s="2"/>
      <c r="N24" s="2"/>
      <c r="O24" s="2"/>
      <c r="P24" s="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41.25" hidden="false" customHeight="true" outlineLevel="2" collapsed="false">
      <c r="A25" s="23" t="s">
        <v>54</v>
      </c>
      <c r="B25" s="24"/>
      <c r="C25" s="25" t="s">
        <v>41</v>
      </c>
      <c r="E25" s="25" t="s">
        <v>52</v>
      </c>
      <c r="F25" s="25" t="s">
        <v>43</v>
      </c>
      <c r="G25" s="2"/>
      <c r="H25" s="26" t="s">
        <v>55</v>
      </c>
      <c r="I25" s="27"/>
      <c r="J25" s="28"/>
      <c r="K25" s="27"/>
      <c r="L25" s="29" t="n">
        <v>10000</v>
      </c>
      <c r="M25" s="2"/>
      <c r="N25" s="2"/>
      <c r="O25" s="2"/>
      <c r="P25" s="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41.25" hidden="false" customHeight="true" outlineLevel="2" collapsed="false">
      <c r="A26" s="23" t="s">
        <v>56</v>
      </c>
      <c r="B26" s="24"/>
      <c r="C26" s="25" t="s">
        <v>41</v>
      </c>
      <c r="E26" s="25" t="s">
        <v>57</v>
      </c>
      <c r="F26" s="25" t="s">
        <v>43</v>
      </c>
      <c r="G26" s="2"/>
      <c r="H26" s="26" t="s">
        <v>58</v>
      </c>
      <c r="I26" s="27"/>
      <c r="J26" s="28"/>
      <c r="K26" s="27"/>
      <c r="L26" s="29" t="n">
        <v>7000</v>
      </c>
      <c r="M26" s="2"/>
      <c r="N26" s="2"/>
      <c r="O26" s="2"/>
      <c r="P26" s="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41.25" hidden="false" customHeight="true" outlineLevel="2" collapsed="false">
      <c r="A27" s="23" t="s">
        <v>59</v>
      </c>
      <c r="B27" s="24"/>
      <c r="C27" s="25" t="s">
        <v>41</v>
      </c>
      <c r="E27" s="25" t="s">
        <v>42</v>
      </c>
      <c r="F27" s="25" t="s">
        <v>43</v>
      </c>
      <c r="G27" s="2"/>
      <c r="H27" s="26" t="s">
        <v>60</v>
      </c>
      <c r="I27" s="27"/>
      <c r="J27" s="28"/>
      <c r="K27" s="27"/>
      <c r="L27" s="29" t="n">
        <v>5000</v>
      </c>
      <c r="M27" s="2"/>
      <c r="N27" s="2"/>
      <c r="O27" s="2"/>
      <c r="P27" s="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41.25" hidden="false" customHeight="true" outlineLevel="2" collapsed="false">
      <c r="A28" s="23" t="s">
        <v>61</v>
      </c>
      <c r="B28" s="24"/>
      <c r="C28" s="25" t="s">
        <v>41</v>
      </c>
      <c r="E28" s="25" t="s">
        <v>57</v>
      </c>
      <c r="F28" s="25" t="s">
        <v>43</v>
      </c>
      <c r="G28" s="2"/>
      <c r="H28" s="26" t="s">
        <v>62</v>
      </c>
      <c r="I28" s="27"/>
      <c r="J28" s="28"/>
      <c r="K28" s="27"/>
      <c r="L28" s="29" t="n">
        <v>5000</v>
      </c>
      <c r="M28" s="2"/>
      <c r="N28" s="2"/>
      <c r="O28" s="2"/>
      <c r="P28" s="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41.25" hidden="false" customHeight="true" outlineLevel="1" collapsed="false">
      <c r="A29" s="85"/>
      <c r="B29" s="94"/>
      <c r="C29" s="87"/>
      <c r="D29" s="91"/>
      <c r="E29" s="87"/>
      <c r="F29" s="87" t="s">
        <v>159</v>
      </c>
      <c r="G29" s="91"/>
      <c r="H29" s="96"/>
      <c r="I29" s="86"/>
      <c r="J29" s="89"/>
      <c r="K29" s="86"/>
      <c r="L29" s="90" t="n">
        <f aca="false">SUBTOTAL(9,L21:L28)</f>
        <v>67000</v>
      </c>
      <c r="M29" s="2"/>
      <c r="N29" s="2"/>
      <c r="O29" s="2"/>
      <c r="P29" s="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41.25" hidden="false" customHeight="true" outlineLevel="2" collapsed="false">
      <c r="A30" s="23" t="s">
        <v>63</v>
      </c>
      <c r="B30" s="24"/>
      <c r="C30" s="25" t="s">
        <v>14</v>
      </c>
      <c r="E30" s="25" t="s">
        <v>64</v>
      </c>
      <c r="F30" s="25" t="s">
        <v>65</v>
      </c>
      <c r="G30" s="2"/>
      <c r="H30" s="26" t="s">
        <v>66</v>
      </c>
      <c r="I30" s="27"/>
      <c r="J30" s="28"/>
      <c r="K30" s="27"/>
      <c r="L30" s="29" t="n">
        <v>5000</v>
      </c>
      <c r="M30" s="2"/>
      <c r="N30" s="2"/>
      <c r="O30" s="2"/>
      <c r="P30" s="3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41.25" hidden="false" customHeight="true" outlineLevel="1" collapsed="false">
      <c r="A31" s="85"/>
      <c r="B31" s="94"/>
      <c r="C31" s="87"/>
      <c r="D31" s="91"/>
      <c r="E31" s="87"/>
      <c r="F31" s="87" t="s">
        <v>160</v>
      </c>
      <c r="G31" s="91"/>
      <c r="H31" s="96"/>
      <c r="I31" s="86"/>
      <c r="J31" s="89"/>
      <c r="K31" s="86"/>
      <c r="L31" s="90" t="n">
        <f aca="false">SUBTOTAL(9,L30)</f>
        <v>5000</v>
      </c>
      <c r="M31" s="2"/>
      <c r="N31" s="2"/>
      <c r="O31" s="2"/>
      <c r="P31" s="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55.5" hidden="false" customHeight="true" outlineLevel="2" collapsed="false">
      <c r="A32" s="23" t="s">
        <v>67</v>
      </c>
      <c r="B32" s="24"/>
      <c r="C32" s="25" t="s">
        <v>14</v>
      </c>
      <c r="E32" s="25" t="s">
        <v>68</v>
      </c>
      <c r="F32" s="25" t="s">
        <v>69</v>
      </c>
      <c r="G32" s="2"/>
      <c r="H32" s="26" t="s">
        <v>70</v>
      </c>
      <c r="I32" s="27"/>
      <c r="J32" s="28"/>
      <c r="K32" s="27"/>
      <c r="L32" s="29" t="n">
        <v>15000</v>
      </c>
      <c r="M32" s="2"/>
      <c r="N32" s="2"/>
      <c r="O32" s="2"/>
      <c r="P32" s="3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41.25" hidden="false" customHeight="true" outlineLevel="2" collapsed="false">
      <c r="A33" s="23" t="s">
        <v>71</v>
      </c>
      <c r="B33" s="24"/>
      <c r="C33" s="25" t="s">
        <v>14</v>
      </c>
      <c r="E33" s="25" t="s">
        <v>72</v>
      </c>
      <c r="F33" s="25" t="s">
        <v>69</v>
      </c>
      <c r="G33" s="2"/>
      <c r="H33" s="26" t="s">
        <v>73</v>
      </c>
      <c r="I33" s="27"/>
      <c r="J33" s="28"/>
      <c r="K33" s="27"/>
      <c r="L33" s="29" t="n">
        <v>9000</v>
      </c>
      <c r="M33" s="2"/>
      <c r="N33" s="2"/>
      <c r="O33" s="2"/>
      <c r="P33" s="32" t="s">
        <v>18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41.25" hidden="false" customHeight="true" outlineLevel="2" collapsed="false">
      <c r="A34" s="23" t="s">
        <v>74</v>
      </c>
      <c r="B34" s="24"/>
      <c r="C34" s="25" t="s">
        <v>14</v>
      </c>
      <c r="E34" s="25" t="s">
        <v>68</v>
      </c>
      <c r="F34" s="25" t="s">
        <v>69</v>
      </c>
      <c r="G34" s="2"/>
      <c r="H34" s="26" t="s">
        <v>75</v>
      </c>
      <c r="I34" s="27"/>
      <c r="J34" s="28"/>
      <c r="K34" s="27"/>
      <c r="L34" s="29" t="n">
        <v>5500</v>
      </c>
      <c r="M34" s="2"/>
      <c r="N34" s="2"/>
      <c r="O34" s="2"/>
      <c r="P34" s="3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41.25" hidden="false" customHeight="true" outlineLevel="1" collapsed="false">
      <c r="A35" s="85"/>
      <c r="B35" s="94"/>
      <c r="C35" s="87"/>
      <c r="D35" s="91"/>
      <c r="E35" s="87"/>
      <c r="F35" s="87" t="s">
        <v>161</v>
      </c>
      <c r="G35" s="91"/>
      <c r="H35" s="96"/>
      <c r="I35" s="86"/>
      <c r="J35" s="89"/>
      <c r="K35" s="86"/>
      <c r="L35" s="90" t="n">
        <f aca="false">SUBTOTAL(9,L32:L34)</f>
        <v>29500</v>
      </c>
      <c r="M35" s="2"/>
      <c r="N35" s="2"/>
      <c r="O35" s="2"/>
      <c r="P35" s="3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" hidden="false" customHeight="true" outlineLevel="1" collapsed="false">
      <c r="A36" s="23"/>
      <c r="B36" s="24"/>
      <c r="C36" s="25"/>
      <c r="E36" s="25"/>
      <c r="F36" s="25"/>
      <c r="G36" s="2"/>
      <c r="H36" s="26"/>
      <c r="I36" s="27"/>
      <c r="J36" s="28"/>
      <c r="K36" s="27"/>
      <c r="L36" s="29"/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false" customHeight="true" outlineLevel="0" collapsed="false">
      <c r="A37" s="47" t="s">
        <v>76</v>
      </c>
      <c r="B37" s="48"/>
      <c r="C37" s="48"/>
      <c r="D37" s="49"/>
      <c r="E37" s="48"/>
      <c r="F37" s="48"/>
      <c r="G37" s="49"/>
      <c r="H37" s="50"/>
      <c r="I37" s="51"/>
      <c r="J37" s="52"/>
      <c r="K37" s="51"/>
      <c r="L37" s="44" t="n">
        <f aca="false">+L20+L29+L31+L35</f>
        <v>119800</v>
      </c>
      <c r="P37" s="30"/>
    </row>
    <row r="38" customFormat="false" ht="27.75" hidden="false" customHeight="true" outlineLevel="0" collapsed="false">
      <c r="A38" s="53" t="s">
        <v>77</v>
      </c>
      <c r="B38" s="54"/>
      <c r="C38" s="25" t="s">
        <v>162</v>
      </c>
      <c r="D38" s="56"/>
      <c r="E38" s="54" t="s">
        <v>79</v>
      </c>
      <c r="F38" s="25" t="s">
        <v>43</v>
      </c>
      <c r="G38" s="2"/>
      <c r="H38" s="57" t="s">
        <v>80</v>
      </c>
      <c r="I38" s="2"/>
      <c r="J38" s="28"/>
      <c r="K38" s="27"/>
      <c r="L38" s="58" t="n">
        <v>10000</v>
      </c>
      <c r="M38" s="2"/>
      <c r="N38" s="2"/>
      <c r="O38" s="2"/>
      <c r="P38" s="59"/>
      <c r="Q38" s="2"/>
      <c r="R38" s="2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" hidden="false" customHeight="true" outlineLevel="0" collapsed="false">
      <c r="A39" s="53" t="s">
        <v>81</v>
      </c>
      <c r="B39" s="54"/>
      <c r="C39" s="25" t="s">
        <v>162</v>
      </c>
      <c r="D39" s="60"/>
      <c r="E39" s="54" t="s">
        <v>79</v>
      </c>
      <c r="F39" s="25" t="s">
        <v>43</v>
      </c>
      <c r="G39" s="2"/>
      <c r="H39" s="57" t="s">
        <v>82</v>
      </c>
      <c r="I39" s="2"/>
      <c r="J39" s="28"/>
      <c r="K39" s="27"/>
      <c r="L39" s="58" t="n">
        <v>5000</v>
      </c>
      <c r="M39" s="2"/>
      <c r="N39" s="2"/>
      <c r="O39" s="2"/>
      <c r="P39" s="59"/>
      <c r="Q39" s="2"/>
      <c r="R39" s="2"/>
      <c r="S39" s="2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7.75" hidden="false" customHeight="true" outlineLevel="0" collapsed="false">
      <c r="A40" s="53" t="s">
        <v>54</v>
      </c>
      <c r="B40" s="54"/>
      <c r="C40" s="25" t="s">
        <v>162</v>
      </c>
      <c r="D40" s="60"/>
      <c r="E40" s="54" t="s">
        <v>79</v>
      </c>
      <c r="F40" s="25" t="s">
        <v>43</v>
      </c>
      <c r="G40" s="2"/>
      <c r="H40" s="57" t="s">
        <v>83</v>
      </c>
      <c r="I40" s="2"/>
      <c r="J40" s="28"/>
      <c r="K40" s="27"/>
      <c r="L40" s="58" t="n">
        <v>5000</v>
      </c>
      <c r="M40" s="2"/>
      <c r="N40" s="2"/>
      <c r="O40" s="2"/>
      <c r="P40" s="59"/>
      <c r="Q40" s="2"/>
      <c r="R40" s="2"/>
      <c r="S40" s="2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1.25" hidden="false" customHeight="true" outlineLevel="0" collapsed="false">
      <c r="A41" s="61"/>
      <c r="E41" s="62"/>
      <c r="F41" s="62"/>
      <c r="G41" s="62"/>
      <c r="H41" s="62"/>
      <c r="I41" s="62"/>
      <c r="J41" s="63"/>
      <c r="K41" s="62"/>
      <c r="L41" s="64"/>
      <c r="P41" s="30"/>
    </row>
    <row r="42" customFormat="false" ht="16.5" hidden="false" customHeight="true" outlineLevel="0" collapsed="false">
      <c r="A42" s="47" t="s">
        <v>84</v>
      </c>
      <c r="B42" s="48"/>
      <c r="C42" s="48"/>
      <c r="D42" s="49"/>
      <c r="E42" s="48"/>
      <c r="F42" s="48"/>
      <c r="G42" s="49"/>
      <c r="H42" s="50"/>
      <c r="I42" s="51"/>
      <c r="J42" s="52"/>
      <c r="K42" s="51"/>
      <c r="L42" s="44" t="n">
        <f aca="false">SUM(L38:L41)</f>
        <v>20000</v>
      </c>
      <c r="P42" s="30"/>
    </row>
    <row r="43" customFormat="false" ht="51" hidden="false" customHeight="true" outlineLevel="0" collapsed="false">
      <c r="A43" s="23" t="s">
        <v>85</v>
      </c>
      <c r="B43" s="24"/>
      <c r="C43" s="25" t="s">
        <v>86</v>
      </c>
      <c r="E43" s="25" t="s">
        <v>87</v>
      </c>
      <c r="F43" s="25" t="s">
        <v>88</v>
      </c>
      <c r="G43" s="2"/>
      <c r="H43" s="26" t="s">
        <v>89</v>
      </c>
      <c r="I43" s="27"/>
      <c r="J43" s="28" t="n">
        <v>0.7</v>
      </c>
      <c r="K43" s="27"/>
      <c r="L43" s="29" t="n">
        <v>8000</v>
      </c>
      <c r="M43" s="2"/>
      <c r="N43" s="2"/>
      <c r="O43" s="2"/>
      <c r="P43" s="59" t="s">
        <v>90</v>
      </c>
      <c r="Q43" s="2"/>
      <c r="R43" s="2"/>
      <c r="S43" s="2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true" outlineLevel="0" collapsed="false">
      <c r="A44" s="65"/>
      <c r="E44" s="62"/>
      <c r="F44" s="62"/>
      <c r="G44" s="62"/>
      <c r="H44" s="62"/>
      <c r="I44" s="62"/>
      <c r="J44" s="63"/>
      <c r="K44" s="62"/>
      <c r="L44" s="64"/>
      <c r="P44" s="30"/>
    </row>
    <row r="45" customFormat="false" ht="16.5" hidden="false" customHeight="true" outlineLevel="0" collapsed="false">
      <c r="A45" s="47" t="s">
        <v>91</v>
      </c>
      <c r="B45" s="48"/>
      <c r="C45" s="48"/>
      <c r="D45" s="49"/>
      <c r="E45" s="48"/>
      <c r="F45" s="48"/>
      <c r="G45" s="49"/>
      <c r="H45" s="50"/>
      <c r="I45" s="51"/>
      <c r="J45" s="52"/>
      <c r="K45" s="51"/>
      <c r="L45" s="44" t="n">
        <f aca="false">SUM(L43:L44)</f>
        <v>8000</v>
      </c>
      <c r="P45" s="30"/>
    </row>
    <row r="46" customFormat="false" ht="12.75" hidden="false" customHeight="true" outlineLevel="0" collapsed="false">
      <c r="A46" s="65"/>
      <c r="E46" s="62"/>
      <c r="F46" s="62"/>
      <c r="G46" s="62"/>
      <c r="H46" s="62"/>
      <c r="I46" s="62"/>
      <c r="J46" s="63"/>
      <c r="K46" s="62"/>
      <c r="L46" s="64"/>
      <c r="P46" s="30"/>
    </row>
    <row r="47" customFormat="false" ht="27.95" hidden="false" customHeight="true" outlineLevel="0" collapsed="false">
      <c r="A47" s="66" t="s">
        <v>92</v>
      </c>
      <c r="B47" s="67"/>
      <c r="C47" s="67"/>
      <c r="D47" s="40"/>
      <c r="E47" s="68"/>
      <c r="F47" s="68"/>
      <c r="G47" s="69"/>
      <c r="H47" s="68"/>
      <c r="I47" s="68"/>
      <c r="J47" s="70"/>
      <c r="K47" s="68"/>
      <c r="L47" s="44" t="n">
        <f aca="false">+L37+L42+L45</f>
        <v>147800</v>
      </c>
      <c r="M47" s="45"/>
      <c r="N47" s="45"/>
      <c r="O47" s="45"/>
      <c r="P47" s="71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95" hidden="true" customHeight="true" outlineLevel="0" collapsed="false">
      <c r="A48" s="72"/>
      <c r="B48" s="73"/>
      <c r="C48" s="73"/>
      <c r="D48" s="74"/>
      <c r="E48" s="75"/>
      <c r="F48" s="75"/>
      <c r="G48" s="76"/>
      <c r="H48" s="75"/>
      <c r="I48" s="75"/>
      <c r="J48" s="77"/>
      <c r="K48" s="75"/>
      <c r="L48" s="78"/>
      <c r="M48" s="79"/>
      <c r="N48" s="79"/>
      <c r="O48" s="79"/>
      <c r="P48" s="80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</row>
    <row r="49" customFormat="false" ht="51" hidden="true" customHeight="true" outlineLevel="0" collapsed="false">
      <c r="A49" s="23" t="s">
        <v>85</v>
      </c>
      <c r="B49" s="24"/>
      <c r="C49" s="25" t="s">
        <v>93</v>
      </c>
      <c r="E49" s="25" t="s">
        <v>87</v>
      </c>
      <c r="F49" s="25" t="s">
        <v>88</v>
      </c>
      <c r="G49" s="2"/>
      <c r="H49" s="26" t="s">
        <v>94</v>
      </c>
      <c r="I49" s="27"/>
      <c r="J49" s="28" t="n">
        <v>0.7</v>
      </c>
      <c r="K49" s="27"/>
      <c r="L49" s="29" t="n">
        <v>8000</v>
      </c>
      <c r="M49" s="2"/>
      <c r="N49" s="2"/>
      <c r="O49" s="2"/>
      <c r="P49" s="59" t="s">
        <v>90</v>
      </c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52.5" hidden="true" customHeight="true" outlineLevel="0" collapsed="false">
      <c r="A50" s="23" t="s">
        <v>95</v>
      </c>
      <c r="B50" s="24"/>
      <c r="C50" s="25" t="s">
        <v>93</v>
      </c>
      <c r="E50" s="25" t="s">
        <v>96</v>
      </c>
      <c r="F50" s="25" t="s">
        <v>69</v>
      </c>
      <c r="G50" s="2"/>
      <c r="H50" s="26" t="s">
        <v>97</v>
      </c>
      <c r="I50" s="27"/>
      <c r="J50" s="28"/>
      <c r="K50" s="27"/>
      <c r="L50" s="29" t="n">
        <v>5000</v>
      </c>
      <c r="M50" s="2"/>
      <c r="N50" s="2"/>
      <c r="O50" s="2"/>
      <c r="P50" s="59" t="s">
        <v>98</v>
      </c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true" customHeight="true" outlineLevel="0" collapsed="false">
      <c r="A51" s="23" t="s">
        <v>67</v>
      </c>
      <c r="B51" s="24"/>
      <c r="C51" s="25" t="s">
        <v>93</v>
      </c>
      <c r="E51" s="25" t="s">
        <v>68</v>
      </c>
      <c r="F51" s="25" t="s">
        <v>69</v>
      </c>
      <c r="G51" s="2"/>
      <c r="H51" s="26" t="s">
        <v>99</v>
      </c>
      <c r="I51" s="27"/>
      <c r="J51" s="28"/>
      <c r="K51" s="27"/>
      <c r="L51" s="29" t="n">
        <v>3000</v>
      </c>
      <c r="M51" s="2"/>
      <c r="N51" s="2"/>
      <c r="O51" s="2"/>
      <c r="P51" s="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true" customHeight="true" outlineLevel="0" collapsed="false">
      <c r="A52" s="23" t="s">
        <v>100</v>
      </c>
      <c r="B52" s="24"/>
      <c r="C52" s="25" t="s">
        <v>93</v>
      </c>
      <c r="E52" s="25" t="s">
        <v>101</v>
      </c>
      <c r="F52" s="25" t="s">
        <v>16</v>
      </c>
      <c r="G52" s="2"/>
      <c r="H52" s="26" t="s">
        <v>102</v>
      </c>
      <c r="I52" s="27"/>
      <c r="J52" s="28"/>
      <c r="K52" s="27"/>
      <c r="L52" s="29" t="n">
        <v>2509</v>
      </c>
      <c r="P52" s="30"/>
    </row>
    <row r="53" customFormat="false" ht="52.5" hidden="true" customHeight="true" outlineLevel="0" collapsed="false">
      <c r="A53" s="23" t="s">
        <v>103</v>
      </c>
      <c r="B53" s="24"/>
      <c r="C53" s="25" t="s">
        <v>93</v>
      </c>
      <c r="E53" s="25" t="s">
        <v>104</v>
      </c>
      <c r="F53" s="25" t="s">
        <v>104</v>
      </c>
      <c r="G53" s="2"/>
      <c r="H53" s="26" t="s">
        <v>105</v>
      </c>
      <c r="I53" s="27"/>
      <c r="J53" s="28"/>
      <c r="K53" s="27"/>
      <c r="L53" s="29" t="n">
        <f aca="false">1678+175+4+234+50+8+18+13+9+8+16+17+8+1+50+3+55+1+5+1+50</f>
        <v>2404</v>
      </c>
      <c r="M53" s="2"/>
      <c r="N53" s="2"/>
      <c r="O53" s="2"/>
      <c r="P53" s="26"/>
      <c r="Q53" s="2"/>
      <c r="R53" s="81"/>
      <c r="S53" s="2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95" hidden="true" customHeight="true" outlineLevel="0" collapsed="false">
      <c r="A54" s="23" t="s">
        <v>106</v>
      </c>
      <c r="B54" s="24"/>
      <c r="C54" s="25" t="s">
        <v>93</v>
      </c>
      <c r="E54" s="25" t="s">
        <v>22</v>
      </c>
      <c r="F54" s="25" t="s">
        <v>16</v>
      </c>
      <c r="G54" s="2"/>
      <c r="H54" s="26" t="s">
        <v>107</v>
      </c>
      <c r="I54" s="27"/>
      <c r="J54" s="28"/>
      <c r="K54" s="27"/>
      <c r="L54" s="29" t="n">
        <v>1300</v>
      </c>
      <c r="M54" s="2"/>
      <c r="N54" s="2"/>
      <c r="O54" s="2"/>
      <c r="P54" s="3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95" hidden="true" customHeight="true" outlineLevel="0" collapsed="false">
      <c r="A55" s="23" t="s">
        <v>100</v>
      </c>
      <c r="B55" s="24"/>
      <c r="C55" s="25" t="s">
        <v>93</v>
      </c>
      <c r="E55" s="25" t="s">
        <v>101</v>
      </c>
      <c r="F55" s="25" t="s">
        <v>16</v>
      </c>
      <c r="G55" s="2"/>
      <c r="H55" s="26" t="s">
        <v>108</v>
      </c>
      <c r="I55" s="27"/>
      <c r="J55" s="28"/>
      <c r="K55" s="27"/>
      <c r="L55" s="29" t="n">
        <v>1000</v>
      </c>
      <c r="M55" s="2"/>
      <c r="N55" s="2"/>
      <c r="O55" s="2"/>
      <c r="P55" s="3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95" hidden="true" customHeight="true" outlineLevel="0" collapsed="false">
      <c r="A56" s="23" t="s">
        <v>109</v>
      </c>
      <c r="B56" s="24"/>
      <c r="C56" s="25" t="s">
        <v>93</v>
      </c>
      <c r="E56" s="25" t="s">
        <v>110</v>
      </c>
      <c r="F56" s="25" t="s">
        <v>69</v>
      </c>
      <c r="G56" s="2"/>
      <c r="H56" s="26" t="s">
        <v>111</v>
      </c>
      <c r="I56" s="27"/>
      <c r="J56" s="28"/>
      <c r="K56" s="27"/>
      <c r="L56" s="29" t="n">
        <f aca="false">686+15</f>
        <v>701</v>
      </c>
      <c r="M56" s="2"/>
      <c r="N56" s="2"/>
      <c r="O56" s="2"/>
      <c r="P56" s="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95" hidden="true" customHeight="true" outlineLevel="0" collapsed="false">
      <c r="A57" s="23" t="s">
        <v>112</v>
      </c>
      <c r="B57" s="24"/>
      <c r="C57" s="25" t="s">
        <v>93</v>
      </c>
      <c r="E57" s="25" t="s">
        <v>113</v>
      </c>
      <c r="F57" s="25" t="s">
        <v>65</v>
      </c>
      <c r="G57" s="2"/>
      <c r="H57" s="26" t="s">
        <v>114</v>
      </c>
      <c r="I57" s="27"/>
      <c r="J57" s="28"/>
      <c r="K57" s="27"/>
      <c r="L57" s="29" t="n">
        <v>600</v>
      </c>
      <c r="M57" s="2"/>
      <c r="N57" s="2"/>
      <c r="O57" s="2"/>
      <c r="P57" s="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95" hidden="true" customHeight="true" outlineLevel="0" collapsed="false">
      <c r="A58" s="23" t="s">
        <v>115</v>
      </c>
      <c r="B58" s="24"/>
      <c r="C58" s="25" t="s">
        <v>93</v>
      </c>
      <c r="E58" s="25" t="s">
        <v>116</v>
      </c>
      <c r="F58" s="25" t="s">
        <v>69</v>
      </c>
      <c r="G58" s="2"/>
      <c r="H58" s="26" t="s">
        <v>117</v>
      </c>
      <c r="I58" s="27"/>
      <c r="J58" s="28"/>
      <c r="K58" s="27"/>
      <c r="L58" s="29" t="n">
        <v>500</v>
      </c>
      <c r="M58" s="2"/>
      <c r="N58" s="2"/>
      <c r="O58" s="2"/>
      <c r="P58" s="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95" hidden="true" customHeight="true" outlineLevel="0" collapsed="false">
      <c r="A59" s="23" t="s">
        <v>118</v>
      </c>
      <c r="B59" s="24"/>
      <c r="C59" s="25" t="s">
        <v>93</v>
      </c>
      <c r="E59" s="25" t="s">
        <v>15</v>
      </c>
      <c r="F59" s="25" t="s">
        <v>16</v>
      </c>
      <c r="G59" s="2"/>
      <c r="H59" s="26" t="s">
        <v>119</v>
      </c>
      <c r="I59" s="27"/>
      <c r="J59" s="28"/>
      <c r="K59" s="27"/>
      <c r="L59" s="29" t="n">
        <v>500</v>
      </c>
      <c r="M59" s="2"/>
      <c r="N59" s="2"/>
      <c r="O59" s="2"/>
      <c r="P59" s="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7.95" hidden="true" customHeight="true" outlineLevel="0" collapsed="false">
      <c r="A60" s="23" t="s">
        <v>106</v>
      </c>
      <c r="B60" s="24"/>
      <c r="C60" s="25" t="s">
        <v>93</v>
      </c>
      <c r="E60" s="25" t="s">
        <v>22</v>
      </c>
      <c r="F60" s="25" t="s">
        <v>16</v>
      </c>
      <c r="G60" s="2"/>
      <c r="H60" s="26" t="s">
        <v>120</v>
      </c>
      <c r="I60" s="27"/>
      <c r="J60" s="28"/>
      <c r="K60" s="27"/>
      <c r="L60" s="29" t="n">
        <v>384</v>
      </c>
      <c r="M60" s="2"/>
      <c r="N60" s="2"/>
      <c r="O60" s="2"/>
      <c r="P60" s="3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27.95" hidden="true" customHeight="true" outlineLevel="0" collapsed="false">
      <c r="A61" s="23" t="s">
        <v>121</v>
      </c>
      <c r="B61" s="24"/>
      <c r="C61" s="25" t="s">
        <v>93</v>
      </c>
      <c r="E61" s="25" t="s">
        <v>28</v>
      </c>
      <c r="F61" s="25" t="s">
        <v>16</v>
      </c>
      <c r="G61" s="2"/>
      <c r="H61" s="26" t="s">
        <v>121</v>
      </c>
      <c r="I61" s="27"/>
      <c r="J61" s="28"/>
      <c r="K61" s="27"/>
      <c r="L61" s="82" t="n">
        <v>-250</v>
      </c>
      <c r="M61" s="2"/>
      <c r="N61" s="2"/>
      <c r="O61" s="2"/>
      <c r="P61" s="3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27.95" hidden="true" customHeight="true" outlineLevel="0" collapsed="false">
      <c r="A62" s="23" t="s">
        <v>122</v>
      </c>
      <c r="B62" s="24"/>
      <c r="C62" s="25" t="s">
        <v>93</v>
      </c>
      <c r="E62" s="25" t="s">
        <v>123</v>
      </c>
      <c r="F62" s="25" t="s">
        <v>124</v>
      </c>
      <c r="G62" s="2"/>
      <c r="H62" s="26" t="s">
        <v>125</v>
      </c>
      <c r="I62" s="27"/>
      <c r="J62" s="28"/>
      <c r="K62" s="27"/>
      <c r="L62" s="82" t="n">
        <v>5535</v>
      </c>
      <c r="M62" s="2"/>
      <c r="N62" s="2"/>
      <c r="O62" s="2"/>
      <c r="P62" s="3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27.95" hidden="false" customHeight="true" outlineLevel="0" collapsed="false">
      <c r="A63" s="23"/>
      <c r="B63" s="24"/>
      <c r="C63" s="25"/>
      <c r="E63" s="25"/>
      <c r="F63" s="25"/>
      <c r="G63" s="2"/>
      <c r="H63" s="26"/>
      <c r="I63" s="27"/>
      <c r="J63" s="28"/>
      <c r="K63" s="27"/>
      <c r="L63" s="82"/>
      <c r="M63" s="2"/>
      <c r="N63" s="2"/>
      <c r="O63" s="2"/>
      <c r="P63" s="3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27.95" hidden="false" customHeight="true" outlineLevel="0" collapsed="false">
      <c r="A64" s="66" t="s">
        <v>126</v>
      </c>
      <c r="B64" s="67"/>
      <c r="C64" s="67"/>
      <c r="D64" s="40"/>
      <c r="E64" s="68"/>
      <c r="F64" s="68"/>
      <c r="G64" s="69"/>
      <c r="H64" s="68"/>
      <c r="I64" s="68"/>
      <c r="J64" s="70"/>
      <c r="K64" s="68"/>
      <c r="L64" s="44" t="n">
        <f aca="false">SUM(L49:L63)</f>
        <v>31183</v>
      </c>
      <c r="M64" s="45"/>
      <c r="N64" s="45"/>
      <c r="O64" s="45"/>
      <c r="P64" s="71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</row>
    <row r="65" customFormat="false" ht="27.75" hidden="false" customHeight="true" outlineLevel="2" collapsed="false">
      <c r="A65" s="23" t="s">
        <v>133</v>
      </c>
      <c r="B65" s="24"/>
      <c r="C65" s="25" t="s">
        <v>14</v>
      </c>
      <c r="E65" s="25" t="s">
        <v>134</v>
      </c>
      <c r="F65" s="25" t="s">
        <v>88</v>
      </c>
      <c r="G65" s="2"/>
      <c r="H65" s="26" t="s">
        <v>135</v>
      </c>
      <c r="I65" s="27"/>
      <c r="J65" s="28"/>
      <c r="K65" s="27"/>
      <c r="L65" s="29" t="n">
        <v>100</v>
      </c>
      <c r="M65" s="2"/>
      <c r="N65" s="2"/>
      <c r="O65" s="2"/>
      <c r="P65" s="59"/>
      <c r="Q65" s="2"/>
      <c r="R65" s="2"/>
      <c r="S65" s="26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27.75" hidden="false" customHeight="true" outlineLevel="2" collapsed="false">
      <c r="A66" s="23" t="s">
        <v>133</v>
      </c>
      <c r="B66" s="24"/>
      <c r="C66" s="25" t="s">
        <v>14</v>
      </c>
      <c r="E66" s="25" t="s">
        <v>134</v>
      </c>
      <c r="F66" s="25" t="s">
        <v>88</v>
      </c>
      <c r="G66" s="2"/>
      <c r="H66" s="26" t="s">
        <v>139</v>
      </c>
      <c r="I66" s="27"/>
      <c r="J66" s="28"/>
      <c r="K66" s="27"/>
      <c r="L66" s="29" t="n">
        <v>20</v>
      </c>
      <c r="M66" s="2"/>
      <c r="N66" s="2"/>
      <c r="O66" s="2"/>
      <c r="P66" s="59"/>
      <c r="Q66" s="2"/>
      <c r="R66" s="2"/>
      <c r="S66" s="26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27.75" hidden="false" customHeight="true" outlineLevel="1" collapsed="false">
      <c r="A67" s="85"/>
      <c r="B67" s="94"/>
      <c r="C67" s="87"/>
      <c r="D67" s="91"/>
      <c r="E67" s="87"/>
      <c r="F67" s="95" t="s">
        <v>163</v>
      </c>
      <c r="G67" s="91"/>
      <c r="H67" s="96"/>
      <c r="I67" s="86"/>
      <c r="J67" s="89"/>
      <c r="K67" s="86"/>
      <c r="L67" s="90" t="n">
        <f aca="false">SUBTOTAL(9,L65:L66)</f>
        <v>120</v>
      </c>
      <c r="M67" s="2"/>
      <c r="N67" s="2"/>
      <c r="O67" s="2"/>
      <c r="P67" s="59"/>
      <c r="Q67" s="2"/>
      <c r="R67" s="2"/>
      <c r="S67" s="26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27.75" hidden="false" customHeight="true" outlineLevel="2" collapsed="false">
      <c r="A68" s="23" t="s">
        <v>131</v>
      </c>
      <c r="B68" s="24"/>
      <c r="C68" s="25" t="s">
        <v>14</v>
      </c>
      <c r="E68" s="25" t="s">
        <v>36</v>
      </c>
      <c r="F68" s="25" t="s">
        <v>16</v>
      </c>
      <c r="G68" s="2"/>
      <c r="H68" s="26" t="s">
        <v>132</v>
      </c>
      <c r="I68" s="27"/>
      <c r="J68" s="28"/>
      <c r="K68" s="27"/>
      <c r="L68" s="29" t="n">
        <v>100</v>
      </c>
      <c r="M68" s="2"/>
      <c r="N68" s="2"/>
      <c r="O68" s="2"/>
      <c r="P68" s="59"/>
      <c r="Q68" s="2"/>
      <c r="R68" s="2"/>
      <c r="S68" s="26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26.25" hidden="false" customHeight="true" outlineLevel="2" collapsed="false">
      <c r="A69" s="23" t="s">
        <v>121</v>
      </c>
      <c r="B69" s="24"/>
      <c r="C69" s="25" t="s">
        <v>14</v>
      </c>
      <c r="E69" s="25" t="s">
        <v>28</v>
      </c>
      <c r="F69" s="25" t="s">
        <v>16</v>
      </c>
      <c r="G69" s="2"/>
      <c r="H69" s="26" t="s">
        <v>164</v>
      </c>
      <c r="I69" s="27"/>
      <c r="J69" s="28"/>
      <c r="K69" s="27"/>
      <c r="L69" s="84" t="n">
        <v>-250</v>
      </c>
      <c r="M69" s="2"/>
      <c r="N69" s="2"/>
      <c r="O69" s="2"/>
      <c r="P69" s="59"/>
      <c r="Q69" s="2"/>
      <c r="R69" s="2"/>
      <c r="S69" s="2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26.25" hidden="false" customHeight="true" outlineLevel="1" collapsed="false">
      <c r="A70" s="85"/>
      <c r="B70" s="94"/>
      <c r="C70" s="87"/>
      <c r="D70" s="91"/>
      <c r="E70" s="87"/>
      <c r="F70" s="87" t="s">
        <v>158</v>
      </c>
      <c r="G70" s="91"/>
      <c r="H70" s="96"/>
      <c r="I70" s="86"/>
      <c r="J70" s="89"/>
      <c r="K70" s="86"/>
      <c r="L70" s="97" t="n">
        <f aca="false">SUBTOTAL(9,L68:L69)</f>
        <v>-150</v>
      </c>
      <c r="M70" s="2"/>
      <c r="N70" s="2"/>
      <c r="O70" s="2"/>
      <c r="P70" s="59"/>
      <c r="Q70" s="2"/>
      <c r="R70" s="2"/>
      <c r="S70" s="2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27.75" hidden="false" customHeight="true" outlineLevel="2" collapsed="false">
      <c r="A71" s="23" t="s">
        <v>127</v>
      </c>
      <c r="B71" s="24"/>
      <c r="C71" s="25" t="s">
        <v>14</v>
      </c>
      <c r="E71" s="25" t="s">
        <v>64</v>
      </c>
      <c r="F71" s="25" t="s">
        <v>65</v>
      </c>
      <c r="G71" s="2"/>
      <c r="H71" s="26" t="s">
        <v>128</v>
      </c>
      <c r="I71" s="27"/>
      <c r="J71" s="28"/>
      <c r="K71" s="27"/>
      <c r="L71" s="29" t="n">
        <v>134</v>
      </c>
      <c r="M71" s="2"/>
      <c r="N71" s="2"/>
      <c r="O71" s="2"/>
      <c r="P71" s="59"/>
      <c r="Q71" s="2"/>
      <c r="R71" s="2"/>
      <c r="S71" s="2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27.75" hidden="false" customHeight="true" outlineLevel="2" collapsed="false">
      <c r="A72" s="23" t="s">
        <v>127</v>
      </c>
      <c r="B72" s="24"/>
      <c r="C72" s="25" t="s">
        <v>14</v>
      </c>
      <c r="E72" s="25" t="s">
        <v>64</v>
      </c>
      <c r="F72" s="25" t="s">
        <v>65</v>
      </c>
      <c r="G72" s="2"/>
      <c r="H72" s="26" t="s">
        <v>129</v>
      </c>
      <c r="I72" s="27"/>
      <c r="J72" s="28"/>
      <c r="K72" s="27"/>
      <c r="L72" s="29" t="n">
        <v>134</v>
      </c>
      <c r="M72" s="2"/>
      <c r="N72" s="2"/>
      <c r="O72" s="2"/>
      <c r="P72" s="59"/>
      <c r="Q72" s="2"/>
      <c r="R72" s="2"/>
      <c r="S72" s="2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27.75" hidden="false" customHeight="true" outlineLevel="2" collapsed="false">
      <c r="A73" s="23" t="s">
        <v>127</v>
      </c>
      <c r="B73" s="24"/>
      <c r="C73" s="25" t="s">
        <v>14</v>
      </c>
      <c r="E73" s="25" t="s">
        <v>64</v>
      </c>
      <c r="F73" s="25" t="s">
        <v>65</v>
      </c>
      <c r="G73" s="2"/>
      <c r="H73" s="26" t="s">
        <v>130</v>
      </c>
      <c r="I73" s="27"/>
      <c r="J73" s="28"/>
      <c r="K73" s="27"/>
      <c r="L73" s="29" t="n">
        <v>134</v>
      </c>
      <c r="M73" s="2"/>
      <c r="N73" s="2"/>
      <c r="O73" s="2"/>
      <c r="P73" s="59"/>
      <c r="Q73" s="2"/>
      <c r="R73" s="2"/>
      <c r="S73" s="2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27.75" hidden="false" customHeight="true" outlineLevel="2" collapsed="false">
      <c r="A74" s="23" t="s">
        <v>136</v>
      </c>
      <c r="B74" s="24"/>
      <c r="C74" s="25" t="s">
        <v>14</v>
      </c>
      <c r="E74" s="25" t="s">
        <v>137</v>
      </c>
      <c r="F74" s="25" t="s">
        <v>65</v>
      </c>
      <c r="G74" s="2"/>
      <c r="H74" s="26" t="s">
        <v>138</v>
      </c>
      <c r="I74" s="27"/>
      <c r="J74" s="28"/>
      <c r="K74" s="27"/>
      <c r="L74" s="29" t="n">
        <v>33</v>
      </c>
      <c r="M74" s="2"/>
      <c r="N74" s="2"/>
      <c r="O74" s="2"/>
      <c r="P74" s="59"/>
      <c r="Q74" s="2"/>
      <c r="R74" s="2"/>
      <c r="S74" s="2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27.75" hidden="false" customHeight="true" outlineLevel="2" collapsed="false">
      <c r="A75" s="23" t="s">
        <v>140</v>
      </c>
      <c r="B75" s="24"/>
      <c r="C75" s="25" t="s">
        <v>14</v>
      </c>
      <c r="E75" s="25" t="s">
        <v>141</v>
      </c>
      <c r="F75" s="25" t="s">
        <v>65</v>
      </c>
      <c r="G75" s="2"/>
      <c r="H75" s="26" t="s">
        <v>142</v>
      </c>
      <c r="I75" s="27"/>
      <c r="J75" s="28"/>
      <c r="K75" s="27"/>
      <c r="L75" s="29" t="n">
        <v>18</v>
      </c>
      <c r="M75" s="2"/>
      <c r="N75" s="2"/>
      <c r="O75" s="2"/>
      <c r="P75" s="59"/>
      <c r="Q75" s="2"/>
      <c r="R75" s="2"/>
      <c r="S75" s="2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27.75" hidden="false" customHeight="true" outlineLevel="2" collapsed="false">
      <c r="A76" s="23" t="s">
        <v>143</v>
      </c>
      <c r="B76" s="24"/>
      <c r="C76" s="25" t="s">
        <v>14</v>
      </c>
      <c r="E76" s="25" t="s">
        <v>141</v>
      </c>
      <c r="F76" s="25" t="s">
        <v>65</v>
      </c>
      <c r="G76" s="2"/>
      <c r="H76" s="26" t="s">
        <v>144</v>
      </c>
      <c r="I76" s="27"/>
      <c r="J76" s="28"/>
      <c r="K76" s="27"/>
      <c r="L76" s="29" t="n">
        <v>13</v>
      </c>
      <c r="M76" s="2"/>
      <c r="N76" s="2"/>
      <c r="O76" s="2"/>
      <c r="P76" s="59"/>
      <c r="Q76" s="2"/>
      <c r="R76" s="2"/>
      <c r="S76" s="2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27.75" hidden="false" customHeight="true" outlineLevel="2" collapsed="false">
      <c r="A77" s="23" t="s">
        <v>145</v>
      </c>
      <c r="B77" s="24"/>
      <c r="C77" s="25" t="s">
        <v>14</v>
      </c>
      <c r="E77" s="25" t="s">
        <v>146</v>
      </c>
      <c r="F77" s="25" t="s">
        <v>65</v>
      </c>
      <c r="G77" s="2"/>
      <c r="H77" s="26" t="s">
        <v>147</v>
      </c>
      <c r="I77" s="27"/>
      <c r="J77" s="28"/>
      <c r="K77" s="27"/>
      <c r="L77" s="29" t="n">
        <v>11</v>
      </c>
      <c r="M77" s="2"/>
      <c r="N77" s="2"/>
      <c r="O77" s="2"/>
      <c r="P77" s="59"/>
      <c r="Q77" s="2"/>
      <c r="R77" s="2"/>
      <c r="S77" s="2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27.75" hidden="false" customHeight="true" outlineLevel="2" collapsed="false">
      <c r="A78" s="23" t="s">
        <v>127</v>
      </c>
      <c r="B78" s="24"/>
      <c r="C78" s="25" t="s">
        <v>14</v>
      </c>
      <c r="E78" s="25" t="s">
        <v>148</v>
      </c>
      <c r="F78" s="25" t="s">
        <v>65</v>
      </c>
      <c r="G78" s="2"/>
      <c r="H78" s="26" t="s">
        <v>149</v>
      </c>
      <c r="I78" s="27"/>
      <c r="J78" s="28"/>
      <c r="K78" s="27"/>
      <c r="L78" s="29" t="n">
        <v>4</v>
      </c>
      <c r="M78" s="2"/>
      <c r="N78" s="2"/>
      <c r="O78" s="2"/>
      <c r="P78" s="59"/>
      <c r="Q78" s="2"/>
      <c r="R78" s="2"/>
      <c r="S78" s="2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27.75" hidden="false" customHeight="true" outlineLevel="2" collapsed="false">
      <c r="A79" s="23" t="s">
        <v>150</v>
      </c>
      <c r="B79" s="24"/>
      <c r="C79" s="25" t="s">
        <v>14</v>
      </c>
      <c r="E79" s="25" t="s">
        <v>141</v>
      </c>
      <c r="F79" s="25" t="s">
        <v>65</v>
      </c>
      <c r="G79" s="2"/>
      <c r="H79" s="26" t="s">
        <v>147</v>
      </c>
      <c r="I79" s="27"/>
      <c r="J79" s="28"/>
      <c r="K79" s="27"/>
      <c r="L79" s="29" t="n">
        <v>0</v>
      </c>
      <c r="M79" s="2"/>
      <c r="N79" s="2"/>
      <c r="O79" s="2"/>
      <c r="P79" s="59"/>
      <c r="Q79" s="83" t="s">
        <v>151</v>
      </c>
      <c r="R79" s="2"/>
      <c r="S79" s="2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27.75" hidden="false" customHeight="true" outlineLevel="1" collapsed="false">
      <c r="A80" s="85"/>
      <c r="B80" s="94"/>
      <c r="C80" s="87"/>
      <c r="D80" s="91"/>
      <c r="E80" s="87"/>
      <c r="F80" s="87" t="s">
        <v>160</v>
      </c>
      <c r="G80" s="91"/>
      <c r="H80" s="96"/>
      <c r="I80" s="86"/>
      <c r="J80" s="89"/>
      <c r="K80" s="86"/>
      <c r="L80" s="90" t="n">
        <f aca="false">SUBTOTAL(9,L71:L79)</f>
        <v>481</v>
      </c>
      <c r="M80" s="2"/>
      <c r="N80" s="2"/>
      <c r="O80" s="2"/>
      <c r="P80" s="59"/>
      <c r="Q80" s="83"/>
      <c r="R80" s="2"/>
      <c r="S80" s="26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9" hidden="false" customHeight="true" outlineLevel="1" collapsed="false">
      <c r="A81" s="23"/>
      <c r="B81" s="24"/>
      <c r="C81" s="25"/>
      <c r="E81" s="25"/>
      <c r="F81" s="25"/>
      <c r="G81" s="2"/>
      <c r="H81" s="26"/>
      <c r="I81" s="27"/>
      <c r="J81" s="28"/>
      <c r="K81" s="27"/>
      <c r="L81" s="29"/>
      <c r="M81" s="2"/>
      <c r="N81" s="2"/>
      <c r="O81" s="2"/>
      <c r="P81" s="59"/>
      <c r="Q81" s="83"/>
      <c r="R81" s="2"/>
      <c r="S81" s="26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27.95" hidden="false" customHeight="true" outlineLevel="0" collapsed="false">
      <c r="A82" s="66" t="s">
        <v>152</v>
      </c>
      <c r="B82" s="67"/>
      <c r="C82" s="67"/>
      <c r="D82" s="40"/>
      <c r="E82" s="68"/>
      <c r="F82" s="68"/>
      <c r="G82" s="69"/>
      <c r="H82" s="68"/>
      <c r="I82" s="68"/>
      <c r="J82" s="70"/>
      <c r="K82" s="68"/>
      <c r="L82" s="44" t="n">
        <f aca="false">+L67+L70+L80</f>
        <v>451</v>
      </c>
      <c r="M82" s="45"/>
      <c r="N82" s="45"/>
      <c r="O82" s="45"/>
      <c r="P82" s="71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  <c r="IU82" s="45"/>
      <c r="IV82" s="45"/>
      <c r="IW82" s="45"/>
    </row>
    <row r="83" customFormat="false" ht="27.95" hidden="false" customHeight="true" outlineLevel="0" collapsed="false">
      <c r="A83" s="66" t="s">
        <v>153</v>
      </c>
      <c r="B83" s="67"/>
      <c r="C83" s="67"/>
      <c r="D83" s="40"/>
      <c r="E83" s="68"/>
      <c r="F83" s="68"/>
      <c r="G83" s="69"/>
      <c r="H83" s="68"/>
      <c r="I83" s="68"/>
      <c r="J83" s="70"/>
      <c r="K83" s="68"/>
      <c r="L83" s="44" t="n">
        <f aca="false">+L64+L82</f>
        <v>31634</v>
      </c>
      <c r="M83" s="45"/>
      <c r="N83" s="45"/>
      <c r="O83" s="45"/>
      <c r="P83" s="71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</row>
    <row r="84" customFormat="false" ht="38.25" hidden="true" customHeight="true" outlineLevel="0" collapsed="false">
      <c r="A84" s="85" t="s">
        <v>154</v>
      </c>
      <c r="B84" s="86"/>
      <c r="C84" s="87" t="s">
        <v>14</v>
      </c>
      <c r="D84" s="88"/>
      <c r="E84" s="87" t="s">
        <v>68</v>
      </c>
      <c r="F84" s="87" t="s">
        <v>16</v>
      </c>
      <c r="G84" s="88"/>
      <c r="H84" s="88" t="s">
        <v>155</v>
      </c>
      <c r="I84" s="86"/>
      <c r="J84" s="89"/>
      <c r="K84" s="86"/>
      <c r="L84" s="90" t="n">
        <v>10000</v>
      </c>
      <c r="M84" s="91"/>
      <c r="N84" s="91"/>
      <c r="O84" s="91"/>
      <c r="P84" s="92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</row>
    <row r="85" customFormat="false" ht="27.95" hidden="false" customHeight="true" outlineLevel="0" collapsed="false">
      <c r="E85" s="62"/>
      <c r="F85" s="62"/>
      <c r="G85" s="62"/>
      <c r="J85" s="93"/>
    </row>
    <row r="86" customFormat="false" ht="27.95" hidden="false" customHeight="true" outlineLevel="0" collapsed="false">
      <c r="E86" s="62"/>
      <c r="F86" s="62"/>
      <c r="G86" s="62"/>
      <c r="J86" s="93"/>
    </row>
    <row r="87" customFormat="false" ht="27.95" hidden="false" customHeight="true" outlineLevel="0" collapsed="false">
      <c r="E87" s="62"/>
      <c r="F87" s="62"/>
      <c r="G87" s="62"/>
    </row>
    <row r="88" customFormat="false" ht="27.95" hidden="false" customHeight="true" outlineLevel="0" collapsed="false">
      <c r="E88" s="62"/>
      <c r="F88" s="62"/>
      <c r="G88" s="62"/>
    </row>
    <row r="89" customFormat="false" ht="27.95" hidden="false" customHeight="true" outlineLevel="0" collapsed="false">
      <c r="E89" s="62"/>
      <c r="F89" s="62"/>
      <c r="G89" s="62"/>
    </row>
    <row r="90" customFormat="false" ht="27.95" hidden="false" customHeight="true" outlineLevel="0" collapsed="false">
      <c r="E90" s="62"/>
      <c r="F90" s="62"/>
      <c r="G90" s="62"/>
    </row>
    <row r="91" customFormat="false" ht="27.95" hidden="false" customHeight="true" outlineLevel="0" collapsed="false">
      <c r="E91" s="62"/>
      <c r="F91" s="62"/>
      <c r="G91" s="62"/>
    </row>
    <row r="92" customFormat="false" ht="27.95" hidden="false" customHeight="true" outlineLevel="0" collapsed="false">
      <c r="E92" s="62"/>
      <c r="F92" s="62"/>
      <c r="G92" s="62"/>
    </row>
    <row r="93" customFormat="false" ht="27.95" hidden="false" customHeight="true" outlineLevel="0" collapsed="false">
      <c r="E93" s="62"/>
      <c r="F93" s="62"/>
      <c r="G93" s="62"/>
    </row>
    <row r="94" customFormat="false" ht="27.95" hidden="false" customHeight="true" outlineLevel="0" collapsed="false">
      <c r="E94" s="62"/>
      <c r="F94" s="62"/>
      <c r="G94" s="62"/>
    </row>
    <row r="95" customFormat="false" ht="27.95" hidden="false" customHeight="true" outlineLevel="0" collapsed="false">
      <c r="E95" s="62"/>
      <c r="F95" s="62"/>
      <c r="G95" s="62"/>
    </row>
  </sheetData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5"/>
  <sheetViews>
    <sheetView showFormulas="false" showGridLines="true" showRowColHeaders="true" showZeros="true" rightToLeft="false" tabSelected="false" showOutlineSymbols="true" defaultGridColor="true" view="normal" topLeftCell="A33" colorId="64" zoomScale="75" zoomScaleNormal="75" zoomScalePageLayoutView="100" workbookViewId="0">
      <selection pane="topLeft" activeCell="A67" activeCellId="0" sqref="A67"/>
    </sheetView>
  </sheetViews>
  <sheetFormatPr defaultColWidth="9.13671875" defaultRowHeight="27.95" customHeight="true" zeroHeight="false" outlineLevelRow="2" outlineLevelCol="0"/>
  <cols>
    <col collapsed="false" customWidth="true" hidden="false" outlineLevel="0" max="1" min="1" style="1" width="25.99"/>
    <col collapsed="false" customWidth="true" hidden="false" outlineLevel="0" max="2" min="2" style="1" width="2.7"/>
    <col collapsed="false" customWidth="true" hidden="false" outlineLevel="0" max="3" min="3" style="1" width="8.56"/>
    <col collapsed="false" customWidth="true" hidden="false" outlineLevel="0" max="4" min="4" style="2" width="2.7"/>
    <col collapsed="false" customWidth="true" hidden="false" outlineLevel="0" max="5" min="5" style="1" width="25.7"/>
    <col collapsed="false" customWidth="true" hidden="false" outlineLevel="0" max="6" min="6" style="1" width="23.41"/>
    <col collapsed="false" customWidth="true" hidden="false" outlineLevel="0" max="7" min="7" style="1" width="2.7"/>
    <col collapsed="false" customWidth="true" hidden="false" outlineLevel="0" max="8" min="8" style="1" width="98.28"/>
    <col collapsed="false" customWidth="true" hidden="false" outlineLevel="0" max="9" min="9" style="1" width="0.99"/>
    <col collapsed="false" customWidth="true" hidden="true" outlineLevel="0" max="10" min="10" style="1" width="11.85"/>
    <col collapsed="false" customWidth="true" hidden="true" outlineLevel="0" max="11" min="11" style="1" width="0.99"/>
    <col collapsed="false" customWidth="true" hidden="false" outlineLevel="0" max="12" min="12" style="1" width="20.56"/>
    <col collapsed="false" customWidth="true" hidden="true" outlineLevel="0" max="13" min="13" style="1" width="3.28"/>
    <col collapsed="false" customWidth="true" hidden="true" outlineLevel="0" max="14" min="14" style="1" width="36.42"/>
    <col collapsed="false" customWidth="true" hidden="true" outlineLevel="0" max="15" min="15" style="1" width="3.14"/>
    <col collapsed="false" customWidth="true" hidden="true" outlineLevel="0" max="16" min="16" style="1" width="46.14"/>
    <col collapsed="false" customWidth="false" hidden="false" outlineLevel="0" max="257" min="17" style="1" width="9.14"/>
  </cols>
  <sheetData>
    <row r="1" customFormat="false" ht="27.95" hidden="false" customHeight="true" outlineLevel="0" collapsed="false">
      <c r="A1" s="3"/>
      <c r="B1" s="3"/>
      <c r="C1" s="3"/>
      <c r="D1" s="3"/>
      <c r="E1" s="3"/>
      <c r="F1" s="3"/>
    </row>
    <row r="2" customFormat="false" ht="27.95" hidden="false" customHeight="true" outlineLevel="0" collapsed="false">
      <c r="A2" s="4" t="s">
        <v>0</v>
      </c>
      <c r="B2" s="4"/>
      <c r="C2" s="4"/>
      <c r="D2" s="5"/>
      <c r="E2" s="5"/>
      <c r="F2" s="5"/>
      <c r="G2" s="6"/>
      <c r="H2" s="4" t="s">
        <v>1</v>
      </c>
      <c r="I2" s="7"/>
      <c r="J2" s="6"/>
      <c r="K2" s="6"/>
      <c r="L2" s="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7.95" hidden="false" customHeight="true" outlineLevel="0" collapsed="false">
      <c r="A3" s="8"/>
      <c r="B3" s="8"/>
      <c r="C3" s="8"/>
      <c r="D3" s="5"/>
      <c r="E3" s="3"/>
      <c r="F3" s="3"/>
      <c r="G3" s="6"/>
      <c r="H3" s="6"/>
      <c r="I3" s="6"/>
      <c r="J3" s="6"/>
      <c r="K3" s="6"/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7.95" hidden="false" customHeight="true" outlineLevel="0" collapsed="false">
      <c r="A4" s="10"/>
      <c r="B4" s="10"/>
      <c r="C4" s="10"/>
      <c r="D4" s="11"/>
      <c r="E4" s="12"/>
      <c r="F4" s="12"/>
      <c r="G4" s="11"/>
      <c r="H4" s="11"/>
      <c r="I4" s="11"/>
      <c r="J4" s="11"/>
      <c r="K4" s="11"/>
      <c r="L4" s="11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7.95" hidden="false" customHeight="true" outlineLevel="0" collapsed="false">
      <c r="A5" s="14" t="s">
        <v>2</v>
      </c>
      <c r="B5" s="15"/>
      <c r="C5" s="16" t="s">
        <v>3</v>
      </c>
      <c r="D5" s="17"/>
      <c r="E5" s="16" t="s">
        <v>4</v>
      </c>
      <c r="F5" s="16" t="s">
        <v>5</v>
      </c>
      <c r="G5" s="18"/>
      <c r="H5" s="15" t="s">
        <v>6</v>
      </c>
      <c r="I5" s="15"/>
      <c r="J5" s="15" t="s">
        <v>7</v>
      </c>
      <c r="K5" s="15"/>
      <c r="L5" s="19" t="s">
        <v>8</v>
      </c>
      <c r="M5" s="20"/>
      <c r="N5" s="21" t="s">
        <v>9</v>
      </c>
      <c r="O5" s="20"/>
      <c r="P5" s="22" t="s">
        <v>10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</row>
    <row r="6" customFormat="false" ht="41.25" hidden="true" customHeight="true" outlineLevel="1" collapsed="false">
      <c r="A6" s="23"/>
      <c r="B6" s="24"/>
      <c r="C6" s="25"/>
      <c r="E6" s="25"/>
      <c r="F6" s="25"/>
      <c r="G6" s="2"/>
      <c r="H6" s="26"/>
      <c r="I6" s="27"/>
      <c r="J6" s="28"/>
      <c r="K6" s="27"/>
      <c r="L6" s="29"/>
      <c r="P6" s="30"/>
    </row>
    <row r="7" customFormat="false" ht="27.95" hidden="true" customHeight="true" outlineLevel="1" collapsed="false">
      <c r="A7" s="23"/>
      <c r="B7" s="24"/>
      <c r="C7" s="25"/>
      <c r="E7" s="25"/>
      <c r="F7" s="25"/>
      <c r="G7" s="2"/>
      <c r="H7" s="26"/>
      <c r="I7" s="27"/>
      <c r="J7" s="28"/>
      <c r="K7" s="27"/>
      <c r="L7" s="31" t="n">
        <f aca="false">1500*0</f>
        <v>0</v>
      </c>
      <c r="M7" s="2"/>
      <c r="N7" s="2"/>
      <c r="O7" s="2"/>
      <c r="P7" s="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27.95" hidden="true" customHeight="true" outlineLevel="1" collapsed="false">
      <c r="A8" s="23"/>
      <c r="B8" s="24"/>
      <c r="C8" s="25"/>
      <c r="E8" s="25"/>
      <c r="F8" s="25"/>
      <c r="G8" s="2"/>
      <c r="H8" s="26"/>
      <c r="I8" s="27"/>
      <c r="J8" s="28"/>
      <c r="K8" s="27"/>
      <c r="L8" s="31" t="n">
        <f aca="false">300*0</f>
        <v>0</v>
      </c>
      <c r="M8" s="2"/>
      <c r="N8" s="2"/>
      <c r="O8" s="2" t="s">
        <v>11</v>
      </c>
      <c r="P8" s="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1.25" hidden="true" customHeight="true" outlineLevel="1" collapsed="false">
      <c r="A9" s="33"/>
      <c r="B9" s="34"/>
      <c r="C9" s="34"/>
      <c r="E9" s="21"/>
      <c r="F9" s="21"/>
      <c r="H9" s="21"/>
      <c r="I9" s="35"/>
      <c r="J9" s="36"/>
      <c r="K9" s="35"/>
      <c r="L9" s="37"/>
      <c r="P9" s="30"/>
    </row>
    <row r="10" customFormat="false" ht="27.95" hidden="true" customHeight="true" outlineLevel="1" collapsed="false">
      <c r="A10" s="38" t="s">
        <v>12</v>
      </c>
      <c r="B10" s="39"/>
      <c r="C10" s="39"/>
      <c r="D10" s="40"/>
      <c r="E10" s="39"/>
      <c r="F10" s="39"/>
      <c r="G10" s="40"/>
      <c r="H10" s="41"/>
      <c r="I10" s="42"/>
      <c r="J10" s="43"/>
      <c r="K10" s="42"/>
      <c r="L10" s="44" t="n">
        <f aca="false">SUM(L6:L9)</f>
        <v>0</v>
      </c>
      <c r="M10" s="45"/>
      <c r="N10" s="45"/>
      <c r="O10" s="45"/>
      <c r="P10" s="4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41.25" hidden="false" customHeight="true" outlineLevel="2" collapsed="false">
      <c r="A11" s="23" t="s">
        <v>13</v>
      </c>
      <c r="B11" s="24"/>
      <c r="C11" s="25" t="s">
        <v>14</v>
      </c>
      <c r="E11" s="25" t="s">
        <v>15</v>
      </c>
      <c r="F11" s="25" t="s">
        <v>16</v>
      </c>
      <c r="G11" s="2"/>
      <c r="H11" s="26" t="s">
        <v>17</v>
      </c>
      <c r="I11" s="27"/>
      <c r="J11" s="28"/>
      <c r="K11" s="27"/>
      <c r="L11" s="29" t="n">
        <v>4000</v>
      </c>
      <c r="M11" s="2"/>
      <c r="N11" s="2"/>
      <c r="O11" s="2"/>
      <c r="P11" s="32" t="s">
        <v>18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70.5" hidden="false" customHeight="true" outlineLevel="2" collapsed="false">
      <c r="A12" s="23" t="s">
        <v>19</v>
      </c>
      <c r="B12" s="24"/>
      <c r="C12" s="25" t="s">
        <v>14</v>
      </c>
      <c r="E12" s="25" t="s">
        <v>15</v>
      </c>
      <c r="F12" s="25" t="s">
        <v>16</v>
      </c>
      <c r="G12" s="2"/>
      <c r="H12" s="26" t="s">
        <v>156</v>
      </c>
      <c r="I12" s="27"/>
      <c r="J12" s="28"/>
      <c r="K12" s="27"/>
      <c r="L12" s="29" t="n">
        <v>3000</v>
      </c>
      <c r="M12" s="2"/>
      <c r="N12" s="2"/>
      <c r="O12" s="2"/>
      <c r="P12" s="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58.5" hidden="false" customHeight="true" outlineLevel="2" collapsed="false">
      <c r="A13" s="23" t="s">
        <v>21</v>
      </c>
      <c r="B13" s="24"/>
      <c r="C13" s="25" t="s">
        <v>14</v>
      </c>
      <c r="E13" s="25" t="s">
        <v>22</v>
      </c>
      <c r="F13" s="25" t="s">
        <v>16</v>
      </c>
      <c r="G13" s="2"/>
      <c r="H13" s="26" t="s">
        <v>23</v>
      </c>
      <c r="I13" s="27"/>
      <c r="J13" s="28"/>
      <c r="K13" s="27"/>
      <c r="L13" s="29" t="n">
        <v>3000</v>
      </c>
      <c r="M13" s="2"/>
      <c r="N13" s="2"/>
      <c r="O13" s="2"/>
      <c r="P13" s="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41.25" hidden="false" customHeight="true" outlineLevel="2" collapsed="false">
      <c r="A14" s="23" t="s">
        <v>24</v>
      </c>
      <c r="B14" s="24"/>
      <c r="C14" s="25" t="s">
        <v>14</v>
      </c>
      <c r="E14" s="25" t="s">
        <v>25</v>
      </c>
      <c r="F14" s="25" t="s">
        <v>16</v>
      </c>
      <c r="G14" s="2"/>
      <c r="H14" s="26" t="s">
        <v>26</v>
      </c>
      <c r="I14" s="27"/>
      <c r="J14" s="28"/>
      <c r="K14" s="27"/>
      <c r="L14" s="29" t="n">
        <v>2200</v>
      </c>
      <c r="M14" s="2"/>
      <c r="N14" s="2"/>
      <c r="O14" s="2"/>
      <c r="P14" s="3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41.25" hidden="false" customHeight="true" outlineLevel="2" collapsed="false">
      <c r="A15" s="23" t="s">
        <v>27</v>
      </c>
      <c r="B15" s="24"/>
      <c r="C15" s="25" t="s">
        <v>14</v>
      </c>
      <c r="E15" s="25" t="s">
        <v>28</v>
      </c>
      <c r="F15" s="25" t="s">
        <v>16</v>
      </c>
      <c r="G15" s="2"/>
      <c r="H15" s="26" t="s">
        <v>29</v>
      </c>
      <c r="I15" s="27"/>
      <c r="J15" s="28"/>
      <c r="K15" s="27"/>
      <c r="L15" s="29" t="n">
        <v>2100</v>
      </c>
      <c r="M15" s="2"/>
      <c r="N15" s="2"/>
      <c r="O15" s="2"/>
      <c r="P15" s="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41.25" hidden="false" customHeight="true" outlineLevel="2" collapsed="false">
      <c r="A16" s="23" t="s">
        <v>30</v>
      </c>
      <c r="B16" s="24"/>
      <c r="C16" s="25" t="s">
        <v>14</v>
      </c>
      <c r="E16" s="25" t="s">
        <v>31</v>
      </c>
      <c r="F16" s="25" t="s">
        <v>16</v>
      </c>
      <c r="G16" s="2"/>
      <c r="H16" s="26" t="s">
        <v>32</v>
      </c>
      <c r="I16" s="27"/>
      <c r="J16" s="28"/>
      <c r="K16" s="27"/>
      <c r="L16" s="29" t="n">
        <v>2000</v>
      </c>
      <c r="M16" s="2"/>
      <c r="N16" s="2"/>
      <c r="O16" s="2"/>
      <c r="P16" s="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41.25" hidden="false" customHeight="true" outlineLevel="2" collapsed="false">
      <c r="A17" s="23" t="s">
        <v>33</v>
      </c>
      <c r="B17" s="24"/>
      <c r="C17" s="25" t="s">
        <v>14</v>
      </c>
      <c r="E17" s="25" t="s">
        <v>15</v>
      </c>
      <c r="F17" s="25" t="s">
        <v>16</v>
      </c>
      <c r="G17" s="2"/>
      <c r="H17" s="26" t="s">
        <v>34</v>
      </c>
      <c r="I17" s="27"/>
      <c r="J17" s="28"/>
      <c r="K17" s="27"/>
      <c r="L17" s="29" t="n">
        <v>1000</v>
      </c>
      <c r="M17" s="2"/>
      <c r="N17" s="2"/>
      <c r="O17" s="2"/>
      <c r="P17" s="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53.25" hidden="false" customHeight="true" outlineLevel="2" collapsed="false">
      <c r="A18" s="23" t="s">
        <v>35</v>
      </c>
      <c r="B18" s="24"/>
      <c r="C18" s="25" t="s">
        <v>14</v>
      </c>
      <c r="E18" s="25" t="s">
        <v>36</v>
      </c>
      <c r="F18" s="25" t="s">
        <v>16</v>
      </c>
      <c r="G18" s="2"/>
      <c r="H18" s="26" t="s">
        <v>157</v>
      </c>
      <c r="I18" s="27"/>
      <c r="J18" s="28"/>
      <c r="K18" s="27"/>
      <c r="L18" s="29" t="n">
        <v>750</v>
      </c>
      <c r="M18" s="2"/>
      <c r="N18" s="2"/>
      <c r="O18" s="2"/>
      <c r="P18" s="32" t="s">
        <v>18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41.25" hidden="false" customHeight="true" outlineLevel="2" collapsed="false">
      <c r="A19" s="23" t="s">
        <v>35</v>
      </c>
      <c r="B19" s="24"/>
      <c r="C19" s="25" t="s">
        <v>14</v>
      </c>
      <c r="E19" s="25" t="s">
        <v>38</v>
      </c>
      <c r="F19" s="25" t="s">
        <v>16</v>
      </c>
      <c r="G19" s="2"/>
      <c r="H19" s="26" t="s">
        <v>39</v>
      </c>
      <c r="I19" s="27"/>
      <c r="J19" s="28"/>
      <c r="K19" s="27"/>
      <c r="L19" s="29" t="n">
        <v>250</v>
      </c>
      <c r="M19" s="2"/>
      <c r="N19" s="2"/>
      <c r="O19" s="2"/>
      <c r="P19" s="3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41.25" hidden="false" customHeight="true" outlineLevel="1" collapsed="false">
      <c r="A20" s="85"/>
      <c r="B20" s="94"/>
      <c r="C20" s="87"/>
      <c r="D20" s="91"/>
      <c r="E20" s="87"/>
      <c r="F20" s="95" t="s">
        <v>158</v>
      </c>
      <c r="G20" s="91"/>
      <c r="H20" s="96"/>
      <c r="I20" s="86"/>
      <c r="J20" s="89"/>
      <c r="K20" s="86"/>
      <c r="L20" s="90" t="n">
        <f aca="false">SUBTOTAL(9,L11:L19)</f>
        <v>18300</v>
      </c>
      <c r="M20" s="2"/>
      <c r="N20" s="2"/>
      <c r="O20" s="2"/>
      <c r="P20" s="3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41.25" hidden="false" customHeight="true" outlineLevel="2" collapsed="false">
      <c r="A21" s="23" t="s">
        <v>40</v>
      </c>
      <c r="B21" s="24"/>
      <c r="C21" s="25" t="s">
        <v>41</v>
      </c>
      <c r="E21" s="25" t="s">
        <v>42</v>
      </c>
      <c r="F21" s="25" t="s">
        <v>43</v>
      </c>
      <c r="G21" s="2"/>
      <c r="H21" s="26" t="s">
        <v>44</v>
      </c>
      <c r="I21" s="27"/>
      <c r="J21" s="28"/>
      <c r="K21" s="27"/>
      <c r="L21" s="29" t="n">
        <v>10000</v>
      </c>
      <c r="M21" s="2"/>
      <c r="N21" s="2"/>
      <c r="O21" s="2"/>
      <c r="P21" s="3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41.25" hidden="false" customHeight="true" outlineLevel="2" collapsed="false">
      <c r="A22" s="23" t="s">
        <v>45</v>
      </c>
      <c r="B22" s="24"/>
      <c r="C22" s="25" t="s">
        <v>41</v>
      </c>
      <c r="E22" s="25" t="s">
        <v>46</v>
      </c>
      <c r="F22" s="25" t="s">
        <v>43</v>
      </c>
      <c r="G22" s="2"/>
      <c r="H22" s="26" t="s">
        <v>47</v>
      </c>
      <c r="I22" s="27"/>
      <c r="J22" s="28"/>
      <c r="K22" s="27"/>
      <c r="L22" s="29" t="n">
        <v>10000</v>
      </c>
      <c r="M22" s="2"/>
      <c r="N22" s="2"/>
      <c r="O22" s="2"/>
      <c r="P22" s="3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41.25" hidden="false" customHeight="true" outlineLevel="2" collapsed="false">
      <c r="A23" s="23" t="s">
        <v>48</v>
      </c>
      <c r="B23" s="24"/>
      <c r="C23" s="25" t="s">
        <v>41</v>
      </c>
      <c r="E23" s="25" t="s">
        <v>49</v>
      </c>
      <c r="F23" s="25" t="s">
        <v>43</v>
      </c>
      <c r="G23" s="2"/>
      <c r="H23" s="26" t="s">
        <v>50</v>
      </c>
      <c r="I23" s="27"/>
      <c r="J23" s="28"/>
      <c r="K23" s="27"/>
      <c r="L23" s="29" t="n">
        <v>10000</v>
      </c>
      <c r="M23" s="2"/>
      <c r="N23" s="2"/>
      <c r="O23" s="2"/>
      <c r="P23" s="3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41.25" hidden="false" customHeight="true" outlineLevel="2" collapsed="false">
      <c r="A24" s="23" t="s">
        <v>51</v>
      </c>
      <c r="B24" s="24"/>
      <c r="C24" s="25" t="s">
        <v>41</v>
      </c>
      <c r="E24" s="25" t="s">
        <v>52</v>
      </c>
      <c r="F24" s="25" t="s">
        <v>43</v>
      </c>
      <c r="G24" s="2"/>
      <c r="H24" s="26" t="s">
        <v>53</v>
      </c>
      <c r="I24" s="27"/>
      <c r="J24" s="28"/>
      <c r="K24" s="27"/>
      <c r="L24" s="29" t="n">
        <v>10000</v>
      </c>
      <c r="M24" s="2"/>
      <c r="N24" s="2"/>
      <c r="O24" s="2"/>
      <c r="P24" s="3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41.25" hidden="false" customHeight="true" outlineLevel="2" collapsed="false">
      <c r="A25" s="23" t="s">
        <v>54</v>
      </c>
      <c r="B25" s="24"/>
      <c r="C25" s="25" t="s">
        <v>41</v>
      </c>
      <c r="E25" s="25" t="s">
        <v>52</v>
      </c>
      <c r="F25" s="25" t="s">
        <v>43</v>
      </c>
      <c r="G25" s="2"/>
      <c r="H25" s="26" t="s">
        <v>55</v>
      </c>
      <c r="I25" s="27"/>
      <c r="J25" s="28"/>
      <c r="K25" s="27"/>
      <c r="L25" s="29" t="n">
        <v>10000</v>
      </c>
      <c r="M25" s="2"/>
      <c r="N25" s="2"/>
      <c r="O25" s="2"/>
      <c r="P25" s="3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41.25" hidden="false" customHeight="true" outlineLevel="2" collapsed="false">
      <c r="A26" s="23" t="s">
        <v>56</v>
      </c>
      <c r="B26" s="24"/>
      <c r="C26" s="25" t="s">
        <v>41</v>
      </c>
      <c r="E26" s="25" t="s">
        <v>57</v>
      </c>
      <c r="F26" s="25" t="s">
        <v>43</v>
      </c>
      <c r="G26" s="2"/>
      <c r="H26" s="26" t="s">
        <v>58</v>
      </c>
      <c r="I26" s="27"/>
      <c r="J26" s="28"/>
      <c r="K26" s="27"/>
      <c r="L26" s="29" t="n">
        <v>7000</v>
      </c>
      <c r="M26" s="2"/>
      <c r="N26" s="2"/>
      <c r="O26" s="2"/>
      <c r="P26" s="3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41.25" hidden="false" customHeight="true" outlineLevel="2" collapsed="false">
      <c r="A27" s="23" t="s">
        <v>59</v>
      </c>
      <c r="B27" s="24"/>
      <c r="C27" s="25" t="s">
        <v>41</v>
      </c>
      <c r="E27" s="25" t="s">
        <v>42</v>
      </c>
      <c r="F27" s="25" t="s">
        <v>43</v>
      </c>
      <c r="G27" s="2"/>
      <c r="H27" s="26" t="s">
        <v>60</v>
      </c>
      <c r="I27" s="27"/>
      <c r="J27" s="28"/>
      <c r="K27" s="27"/>
      <c r="L27" s="29" t="n">
        <v>5000</v>
      </c>
      <c r="M27" s="2"/>
      <c r="N27" s="2"/>
      <c r="O27" s="2"/>
      <c r="P27" s="3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41.25" hidden="false" customHeight="true" outlineLevel="2" collapsed="false">
      <c r="A28" s="23" t="s">
        <v>61</v>
      </c>
      <c r="B28" s="24"/>
      <c r="C28" s="25" t="s">
        <v>41</v>
      </c>
      <c r="E28" s="25" t="s">
        <v>57</v>
      </c>
      <c r="F28" s="25" t="s">
        <v>43</v>
      </c>
      <c r="G28" s="2"/>
      <c r="H28" s="26" t="s">
        <v>62</v>
      </c>
      <c r="I28" s="27"/>
      <c r="J28" s="28"/>
      <c r="K28" s="27"/>
      <c r="L28" s="29" t="n">
        <v>5000</v>
      </c>
      <c r="M28" s="2"/>
      <c r="N28" s="2"/>
      <c r="O28" s="2"/>
      <c r="P28" s="3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41.25" hidden="false" customHeight="true" outlineLevel="1" collapsed="false">
      <c r="A29" s="85"/>
      <c r="B29" s="94"/>
      <c r="C29" s="87"/>
      <c r="D29" s="91"/>
      <c r="E29" s="87"/>
      <c r="F29" s="87" t="s">
        <v>159</v>
      </c>
      <c r="G29" s="91"/>
      <c r="H29" s="96"/>
      <c r="I29" s="86"/>
      <c r="J29" s="89"/>
      <c r="K29" s="86"/>
      <c r="L29" s="90" t="n">
        <f aca="false">SUBTOTAL(9,L21:L28)</f>
        <v>67000</v>
      </c>
      <c r="M29" s="2"/>
      <c r="N29" s="2"/>
      <c r="O29" s="2"/>
      <c r="P29" s="3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41.25" hidden="false" customHeight="true" outlineLevel="2" collapsed="false">
      <c r="A30" s="23" t="s">
        <v>63</v>
      </c>
      <c r="B30" s="24"/>
      <c r="C30" s="25" t="s">
        <v>14</v>
      </c>
      <c r="E30" s="25" t="s">
        <v>64</v>
      </c>
      <c r="F30" s="25" t="s">
        <v>65</v>
      </c>
      <c r="G30" s="2"/>
      <c r="H30" s="26" t="s">
        <v>66</v>
      </c>
      <c r="I30" s="27"/>
      <c r="J30" s="28"/>
      <c r="K30" s="27"/>
      <c r="L30" s="29" t="n">
        <v>5000</v>
      </c>
      <c r="M30" s="2"/>
      <c r="N30" s="2"/>
      <c r="O30" s="2"/>
      <c r="P30" s="3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41.25" hidden="false" customHeight="true" outlineLevel="1" collapsed="false">
      <c r="A31" s="85"/>
      <c r="B31" s="94"/>
      <c r="C31" s="87"/>
      <c r="D31" s="91"/>
      <c r="E31" s="87"/>
      <c r="F31" s="87" t="s">
        <v>160</v>
      </c>
      <c r="G31" s="91"/>
      <c r="H31" s="96"/>
      <c r="I31" s="86"/>
      <c r="J31" s="89"/>
      <c r="K31" s="86"/>
      <c r="L31" s="90" t="n">
        <f aca="false">SUBTOTAL(9,L30)</f>
        <v>5000</v>
      </c>
      <c r="M31" s="2"/>
      <c r="N31" s="2"/>
      <c r="O31" s="2"/>
      <c r="P31" s="3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55.5" hidden="false" customHeight="true" outlineLevel="2" collapsed="false">
      <c r="A32" s="23" t="s">
        <v>67</v>
      </c>
      <c r="B32" s="24"/>
      <c r="C32" s="25" t="s">
        <v>14</v>
      </c>
      <c r="E32" s="25" t="s">
        <v>68</v>
      </c>
      <c r="F32" s="25" t="s">
        <v>69</v>
      </c>
      <c r="G32" s="2"/>
      <c r="H32" s="26" t="s">
        <v>70</v>
      </c>
      <c r="I32" s="27"/>
      <c r="J32" s="28"/>
      <c r="K32" s="27"/>
      <c r="L32" s="29" t="n">
        <v>15000</v>
      </c>
      <c r="M32" s="2"/>
      <c r="N32" s="2"/>
      <c r="O32" s="2"/>
      <c r="P32" s="3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41.25" hidden="false" customHeight="true" outlineLevel="2" collapsed="false">
      <c r="A33" s="23" t="s">
        <v>71</v>
      </c>
      <c r="B33" s="24"/>
      <c r="C33" s="25" t="s">
        <v>14</v>
      </c>
      <c r="E33" s="25" t="s">
        <v>72</v>
      </c>
      <c r="F33" s="25" t="s">
        <v>69</v>
      </c>
      <c r="G33" s="2"/>
      <c r="H33" s="26" t="s">
        <v>73</v>
      </c>
      <c r="I33" s="27"/>
      <c r="J33" s="28"/>
      <c r="K33" s="27"/>
      <c r="L33" s="29" t="n">
        <v>9000</v>
      </c>
      <c r="M33" s="2"/>
      <c r="N33" s="2"/>
      <c r="O33" s="2"/>
      <c r="P33" s="32" t="s">
        <v>18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41.25" hidden="false" customHeight="true" outlineLevel="2" collapsed="false">
      <c r="A34" s="23" t="s">
        <v>74</v>
      </c>
      <c r="B34" s="24"/>
      <c r="C34" s="25" t="s">
        <v>14</v>
      </c>
      <c r="E34" s="25" t="s">
        <v>68</v>
      </c>
      <c r="F34" s="25" t="s">
        <v>69</v>
      </c>
      <c r="G34" s="2"/>
      <c r="H34" s="26" t="s">
        <v>75</v>
      </c>
      <c r="I34" s="27"/>
      <c r="J34" s="28"/>
      <c r="K34" s="27"/>
      <c r="L34" s="29" t="n">
        <v>5500</v>
      </c>
      <c r="M34" s="2"/>
      <c r="N34" s="2"/>
      <c r="O34" s="2"/>
      <c r="P34" s="3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41.25" hidden="false" customHeight="true" outlineLevel="1" collapsed="false">
      <c r="A35" s="85"/>
      <c r="B35" s="94"/>
      <c r="C35" s="87"/>
      <c r="D35" s="91"/>
      <c r="E35" s="87"/>
      <c r="F35" s="87" t="s">
        <v>161</v>
      </c>
      <c r="G35" s="91"/>
      <c r="H35" s="96"/>
      <c r="I35" s="86"/>
      <c r="J35" s="89"/>
      <c r="K35" s="86"/>
      <c r="L35" s="90" t="n">
        <f aca="false">SUBTOTAL(9,L32:L34)</f>
        <v>29500</v>
      </c>
      <c r="M35" s="2"/>
      <c r="N35" s="2"/>
      <c r="O35" s="2"/>
      <c r="P35" s="3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" hidden="false" customHeight="true" outlineLevel="1" collapsed="false">
      <c r="A36" s="23"/>
      <c r="B36" s="24"/>
      <c r="C36" s="25"/>
      <c r="E36" s="25"/>
      <c r="F36" s="25"/>
      <c r="G36" s="2"/>
      <c r="H36" s="26"/>
      <c r="I36" s="27"/>
      <c r="J36" s="28"/>
      <c r="K36" s="27"/>
      <c r="L36" s="29"/>
      <c r="M36" s="2"/>
      <c r="N36" s="2"/>
      <c r="O36" s="2"/>
      <c r="P36" s="3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7.95" hidden="false" customHeight="true" outlineLevel="0" collapsed="false">
      <c r="A37" s="47" t="s">
        <v>76</v>
      </c>
      <c r="B37" s="48"/>
      <c r="C37" s="48"/>
      <c r="D37" s="49"/>
      <c r="E37" s="48"/>
      <c r="F37" s="48"/>
      <c r="G37" s="49"/>
      <c r="H37" s="50"/>
      <c r="I37" s="51"/>
      <c r="J37" s="52"/>
      <c r="K37" s="51"/>
      <c r="L37" s="44" t="n">
        <f aca="false">+L20+L29+L31+L35</f>
        <v>119800</v>
      </c>
      <c r="P37" s="30"/>
    </row>
    <row r="38" customFormat="false" ht="27.75" hidden="false" customHeight="true" outlineLevel="0" collapsed="false">
      <c r="A38" s="53" t="s">
        <v>77</v>
      </c>
      <c r="B38" s="54"/>
      <c r="C38" s="25" t="s">
        <v>162</v>
      </c>
      <c r="D38" s="56"/>
      <c r="E38" s="54" t="s">
        <v>79</v>
      </c>
      <c r="F38" s="25" t="s">
        <v>43</v>
      </c>
      <c r="G38" s="2"/>
      <c r="H38" s="57" t="s">
        <v>80</v>
      </c>
      <c r="I38" s="2"/>
      <c r="J38" s="28"/>
      <c r="K38" s="27"/>
      <c r="L38" s="58" t="n">
        <v>10000</v>
      </c>
      <c r="M38" s="2"/>
      <c r="N38" s="2"/>
      <c r="O38" s="2"/>
      <c r="P38" s="59"/>
      <c r="Q38" s="2"/>
      <c r="R38" s="2"/>
      <c r="S38" s="2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7.75" hidden="false" customHeight="true" outlineLevel="0" collapsed="false">
      <c r="A39" s="53" t="s">
        <v>81</v>
      </c>
      <c r="B39" s="54"/>
      <c r="C39" s="25" t="s">
        <v>162</v>
      </c>
      <c r="D39" s="60"/>
      <c r="E39" s="54" t="s">
        <v>79</v>
      </c>
      <c r="F39" s="25" t="s">
        <v>43</v>
      </c>
      <c r="G39" s="2"/>
      <c r="H39" s="57" t="s">
        <v>82</v>
      </c>
      <c r="I39" s="2"/>
      <c r="J39" s="28"/>
      <c r="K39" s="27"/>
      <c r="L39" s="58" t="n">
        <v>5000</v>
      </c>
      <c r="M39" s="2"/>
      <c r="N39" s="2"/>
      <c r="O39" s="2"/>
      <c r="P39" s="59"/>
      <c r="Q39" s="2"/>
      <c r="R39" s="2"/>
      <c r="S39" s="2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24.75" hidden="false" customHeight="true" outlineLevel="0" collapsed="false">
      <c r="A40" s="53" t="s">
        <v>54</v>
      </c>
      <c r="B40" s="54"/>
      <c r="C40" s="25" t="s">
        <v>162</v>
      </c>
      <c r="D40" s="60"/>
      <c r="E40" s="54" t="s">
        <v>79</v>
      </c>
      <c r="F40" s="25" t="s">
        <v>43</v>
      </c>
      <c r="G40" s="2"/>
      <c r="H40" s="57" t="s">
        <v>83</v>
      </c>
      <c r="I40" s="2"/>
      <c r="J40" s="28"/>
      <c r="K40" s="27"/>
      <c r="L40" s="58" t="n">
        <v>5000</v>
      </c>
      <c r="M40" s="2"/>
      <c r="N40" s="2"/>
      <c r="O40" s="2"/>
      <c r="P40" s="59"/>
      <c r="Q40" s="2"/>
      <c r="R40" s="2"/>
      <c r="S40" s="2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1.25" hidden="false" customHeight="true" outlineLevel="0" collapsed="false">
      <c r="A41" s="61"/>
      <c r="E41" s="62"/>
      <c r="F41" s="62"/>
      <c r="G41" s="62"/>
      <c r="H41" s="62"/>
      <c r="I41" s="62"/>
      <c r="J41" s="63"/>
      <c r="K41" s="62"/>
      <c r="L41" s="64"/>
      <c r="P41" s="30"/>
    </row>
    <row r="42" customFormat="false" ht="16.5" hidden="false" customHeight="true" outlineLevel="0" collapsed="false">
      <c r="A42" s="47" t="s">
        <v>84</v>
      </c>
      <c r="B42" s="48"/>
      <c r="C42" s="48"/>
      <c r="D42" s="49"/>
      <c r="E42" s="48"/>
      <c r="F42" s="48"/>
      <c r="G42" s="49"/>
      <c r="H42" s="50"/>
      <c r="I42" s="51"/>
      <c r="J42" s="52"/>
      <c r="K42" s="51"/>
      <c r="L42" s="44" t="n">
        <f aca="false">SUM(L38:L41)</f>
        <v>20000</v>
      </c>
      <c r="P42" s="30"/>
    </row>
    <row r="43" customFormat="false" ht="51" hidden="false" customHeight="true" outlineLevel="0" collapsed="false">
      <c r="A43" s="23" t="s">
        <v>85</v>
      </c>
      <c r="B43" s="24"/>
      <c r="C43" s="25" t="s">
        <v>86</v>
      </c>
      <c r="E43" s="25" t="s">
        <v>87</v>
      </c>
      <c r="F43" s="25" t="s">
        <v>88</v>
      </c>
      <c r="G43" s="2"/>
      <c r="H43" s="26" t="s">
        <v>89</v>
      </c>
      <c r="I43" s="27"/>
      <c r="J43" s="28" t="n">
        <v>0.7</v>
      </c>
      <c r="K43" s="27"/>
      <c r="L43" s="29" t="n">
        <v>8000</v>
      </c>
      <c r="M43" s="2"/>
      <c r="N43" s="2"/>
      <c r="O43" s="2"/>
      <c r="P43" s="59" t="s">
        <v>90</v>
      </c>
      <c r="Q43" s="2"/>
      <c r="R43" s="2"/>
      <c r="S43" s="2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true" outlineLevel="0" collapsed="false">
      <c r="A44" s="65"/>
      <c r="E44" s="62"/>
      <c r="F44" s="62"/>
      <c r="G44" s="62"/>
      <c r="H44" s="62"/>
      <c r="I44" s="62"/>
      <c r="J44" s="63"/>
      <c r="K44" s="62"/>
      <c r="L44" s="64"/>
      <c r="P44" s="30"/>
    </row>
    <row r="45" customFormat="false" ht="16.5" hidden="false" customHeight="true" outlineLevel="0" collapsed="false">
      <c r="A45" s="47" t="s">
        <v>91</v>
      </c>
      <c r="B45" s="48"/>
      <c r="C45" s="48"/>
      <c r="D45" s="49"/>
      <c r="E45" s="48"/>
      <c r="F45" s="48"/>
      <c r="G45" s="49"/>
      <c r="H45" s="50"/>
      <c r="I45" s="51"/>
      <c r="J45" s="52"/>
      <c r="K45" s="51"/>
      <c r="L45" s="44" t="n">
        <f aca="false">SUM(L43:L44)</f>
        <v>8000</v>
      </c>
      <c r="P45" s="30"/>
    </row>
    <row r="46" customFormat="false" ht="12.75" hidden="false" customHeight="true" outlineLevel="0" collapsed="false">
      <c r="A46" s="65"/>
      <c r="E46" s="62"/>
      <c r="F46" s="62"/>
      <c r="G46" s="62"/>
      <c r="H46" s="62"/>
      <c r="I46" s="62"/>
      <c r="J46" s="63"/>
      <c r="K46" s="62"/>
      <c r="L46" s="64"/>
      <c r="P46" s="30"/>
    </row>
    <row r="47" customFormat="false" ht="27.95" hidden="false" customHeight="true" outlineLevel="0" collapsed="false">
      <c r="A47" s="66" t="s">
        <v>92</v>
      </c>
      <c r="B47" s="67"/>
      <c r="C47" s="67"/>
      <c r="D47" s="40"/>
      <c r="E47" s="68"/>
      <c r="F47" s="68"/>
      <c r="G47" s="69"/>
      <c r="H47" s="68"/>
      <c r="I47" s="68"/>
      <c r="J47" s="70"/>
      <c r="K47" s="68"/>
      <c r="L47" s="44" t="n">
        <f aca="false">+L37+L42+L45</f>
        <v>147800</v>
      </c>
      <c r="M47" s="45"/>
      <c r="N47" s="45"/>
      <c r="O47" s="45"/>
      <c r="P47" s="71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  <c r="IW47" s="45"/>
    </row>
    <row r="48" customFormat="false" ht="27.95" hidden="true" customHeight="true" outlineLevel="0" collapsed="false">
      <c r="A48" s="72"/>
      <c r="B48" s="73"/>
      <c r="C48" s="73"/>
      <c r="D48" s="74"/>
      <c r="E48" s="75"/>
      <c r="F48" s="75"/>
      <c r="G48" s="76"/>
      <c r="H48" s="75"/>
      <c r="I48" s="75"/>
      <c r="J48" s="77"/>
      <c r="K48" s="75"/>
      <c r="L48" s="78"/>
      <c r="M48" s="79"/>
      <c r="N48" s="79"/>
      <c r="O48" s="79"/>
      <c r="P48" s="80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  <c r="IR48" s="79"/>
      <c r="IS48" s="79"/>
      <c r="IT48" s="79"/>
      <c r="IU48" s="79"/>
      <c r="IV48" s="79"/>
      <c r="IW48" s="79"/>
    </row>
    <row r="49" customFormat="false" ht="51" hidden="true" customHeight="true" outlineLevel="0" collapsed="false">
      <c r="A49" s="23" t="s">
        <v>85</v>
      </c>
      <c r="B49" s="24"/>
      <c r="C49" s="25" t="s">
        <v>93</v>
      </c>
      <c r="E49" s="25" t="s">
        <v>87</v>
      </c>
      <c r="F49" s="25" t="s">
        <v>88</v>
      </c>
      <c r="G49" s="2"/>
      <c r="H49" s="26" t="s">
        <v>94</v>
      </c>
      <c r="I49" s="27"/>
      <c r="J49" s="28" t="n">
        <v>0.7</v>
      </c>
      <c r="K49" s="27"/>
      <c r="L49" s="29" t="n">
        <v>8000</v>
      </c>
      <c r="M49" s="2"/>
      <c r="N49" s="2"/>
      <c r="O49" s="2"/>
      <c r="P49" s="59" t="s">
        <v>90</v>
      </c>
      <c r="Q49" s="2"/>
      <c r="R49" s="2"/>
      <c r="S49" s="2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52.5" hidden="true" customHeight="true" outlineLevel="0" collapsed="false">
      <c r="A50" s="23" t="s">
        <v>95</v>
      </c>
      <c r="B50" s="24"/>
      <c r="C50" s="25" t="s">
        <v>93</v>
      </c>
      <c r="E50" s="25" t="s">
        <v>96</v>
      </c>
      <c r="F50" s="25" t="s">
        <v>69</v>
      </c>
      <c r="G50" s="2"/>
      <c r="H50" s="26" t="s">
        <v>97</v>
      </c>
      <c r="I50" s="27"/>
      <c r="J50" s="28"/>
      <c r="K50" s="27"/>
      <c r="L50" s="29" t="n">
        <v>5000</v>
      </c>
      <c r="M50" s="2"/>
      <c r="N50" s="2"/>
      <c r="O50" s="2"/>
      <c r="P50" s="59" t="s">
        <v>98</v>
      </c>
      <c r="Q50" s="2"/>
      <c r="R50" s="2"/>
      <c r="S50" s="26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27.95" hidden="true" customHeight="true" outlineLevel="0" collapsed="false">
      <c r="A51" s="23" t="s">
        <v>67</v>
      </c>
      <c r="B51" s="24"/>
      <c r="C51" s="25" t="s">
        <v>93</v>
      </c>
      <c r="E51" s="25" t="s">
        <v>68</v>
      </c>
      <c r="F51" s="25" t="s">
        <v>69</v>
      </c>
      <c r="G51" s="2"/>
      <c r="H51" s="26" t="s">
        <v>99</v>
      </c>
      <c r="I51" s="27"/>
      <c r="J51" s="28"/>
      <c r="K51" s="27"/>
      <c r="L51" s="29" t="n">
        <v>3000</v>
      </c>
      <c r="M51" s="2"/>
      <c r="N51" s="2"/>
      <c r="O51" s="2"/>
      <c r="P51" s="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27.95" hidden="true" customHeight="true" outlineLevel="0" collapsed="false">
      <c r="A52" s="23" t="s">
        <v>100</v>
      </c>
      <c r="B52" s="24"/>
      <c r="C52" s="25" t="s">
        <v>93</v>
      </c>
      <c r="E52" s="25" t="s">
        <v>101</v>
      </c>
      <c r="F52" s="25" t="s">
        <v>16</v>
      </c>
      <c r="G52" s="2"/>
      <c r="H52" s="26" t="s">
        <v>102</v>
      </c>
      <c r="I52" s="27"/>
      <c r="J52" s="28"/>
      <c r="K52" s="27"/>
      <c r="L52" s="29" t="n">
        <v>2509</v>
      </c>
      <c r="P52" s="30"/>
    </row>
    <row r="53" customFormat="false" ht="52.5" hidden="true" customHeight="true" outlineLevel="0" collapsed="false">
      <c r="A53" s="23" t="s">
        <v>103</v>
      </c>
      <c r="B53" s="24"/>
      <c r="C53" s="25" t="s">
        <v>93</v>
      </c>
      <c r="E53" s="25" t="s">
        <v>104</v>
      </c>
      <c r="F53" s="25" t="s">
        <v>104</v>
      </c>
      <c r="G53" s="2"/>
      <c r="H53" s="26" t="s">
        <v>105</v>
      </c>
      <c r="I53" s="27"/>
      <c r="J53" s="28"/>
      <c r="K53" s="27"/>
      <c r="L53" s="29" t="n">
        <f aca="false">1678+175+4+234+50+8+18+13+9+8+16+17+8+1+50+3+55+1+5+1+50</f>
        <v>2404</v>
      </c>
      <c r="M53" s="2"/>
      <c r="N53" s="2"/>
      <c r="O53" s="2"/>
      <c r="P53" s="26"/>
      <c r="Q53" s="2"/>
      <c r="R53" s="81"/>
      <c r="S53" s="26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27.95" hidden="true" customHeight="true" outlineLevel="0" collapsed="false">
      <c r="A54" s="23" t="s">
        <v>106</v>
      </c>
      <c r="B54" s="24"/>
      <c r="C54" s="25" t="s">
        <v>93</v>
      </c>
      <c r="E54" s="25" t="s">
        <v>22</v>
      </c>
      <c r="F54" s="25" t="s">
        <v>16</v>
      </c>
      <c r="G54" s="2"/>
      <c r="H54" s="26" t="s">
        <v>107</v>
      </c>
      <c r="I54" s="27"/>
      <c r="J54" s="28"/>
      <c r="K54" s="27"/>
      <c r="L54" s="29" t="n">
        <v>1300</v>
      </c>
      <c r="M54" s="2"/>
      <c r="N54" s="2"/>
      <c r="O54" s="2"/>
      <c r="P54" s="3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27.95" hidden="true" customHeight="true" outlineLevel="0" collapsed="false">
      <c r="A55" s="23" t="s">
        <v>100</v>
      </c>
      <c r="B55" s="24"/>
      <c r="C55" s="25" t="s">
        <v>93</v>
      </c>
      <c r="E55" s="25" t="s">
        <v>101</v>
      </c>
      <c r="F55" s="25" t="s">
        <v>16</v>
      </c>
      <c r="G55" s="2"/>
      <c r="H55" s="26" t="s">
        <v>108</v>
      </c>
      <c r="I55" s="27"/>
      <c r="J55" s="28"/>
      <c r="K55" s="27"/>
      <c r="L55" s="29" t="n">
        <v>1000</v>
      </c>
      <c r="M55" s="2"/>
      <c r="N55" s="2"/>
      <c r="O55" s="2"/>
      <c r="P55" s="3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27.95" hidden="true" customHeight="true" outlineLevel="0" collapsed="false">
      <c r="A56" s="23" t="s">
        <v>109</v>
      </c>
      <c r="B56" s="24"/>
      <c r="C56" s="25" t="s">
        <v>93</v>
      </c>
      <c r="E56" s="25" t="s">
        <v>110</v>
      </c>
      <c r="F56" s="25" t="s">
        <v>69</v>
      </c>
      <c r="G56" s="2"/>
      <c r="H56" s="26" t="s">
        <v>111</v>
      </c>
      <c r="I56" s="27"/>
      <c r="J56" s="28"/>
      <c r="K56" s="27"/>
      <c r="L56" s="29" t="n">
        <f aca="false">686+15</f>
        <v>701</v>
      </c>
      <c r="M56" s="2"/>
      <c r="N56" s="2"/>
      <c r="O56" s="2"/>
      <c r="P56" s="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27.95" hidden="true" customHeight="true" outlineLevel="0" collapsed="false">
      <c r="A57" s="23" t="s">
        <v>112</v>
      </c>
      <c r="B57" s="24"/>
      <c r="C57" s="25" t="s">
        <v>93</v>
      </c>
      <c r="E57" s="25" t="s">
        <v>113</v>
      </c>
      <c r="F57" s="25" t="s">
        <v>65</v>
      </c>
      <c r="G57" s="2"/>
      <c r="H57" s="26" t="s">
        <v>114</v>
      </c>
      <c r="I57" s="27"/>
      <c r="J57" s="28"/>
      <c r="K57" s="27"/>
      <c r="L57" s="29" t="n">
        <v>600</v>
      </c>
      <c r="M57" s="2"/>
      <c r="N57" s="2"/>
      <c r="O57" s="2"/>
      <c r="P57" s="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27.95" hidden="true" customHeight="true" outlineLevel="0" collapsed="false">
      <c r="A58" s="23" t="s">
        <v>115</v>
      </c>
      <c r="B58" s="24"/>
      <c r="C58" s="25" t="s">
        <v>93</v>
      </c>
      <c r="E58" s="25" t="s">
        <v>116</v>
      </c>
      <c r="F58" s="25" t="s">
        <v>69</v>
      </c>
      <c r="G58" s="2"/>
      <c r="H58" s="26" t="s">
        <v>117</v>
      </c>
      <c r="I58" s="27"/>
      <c r="J58" s="28"/>
      <c r="K58" s="27"/>
      <c r="L58" s="29" t="n">
        <v>500</v>
      </c>
      <c r="M58" s="2"/>
      <c r="N58" s="2"/>
      <c r="O58" s="2"/>
      <c r="P58" s="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27.95" hidden="true" customHeight="true" outlineLevel="0" collapsed="false">
      <c r="A59" s="23" t="s">
        <v>118</v>
      </c>
      <c r="B59" s="24"/>
      <c r="C59" s="25" t="s">
        <v>93</v>
      </c>
      <c r="E59" s="25" t="s">
        <v>15</v>
      </c>
      <c r="F59" s="25" t="s">
        <v>16</v>
      </c>
      <c r="G59" s="2"/>
      <c r="H59" s="26" t="s">
        <v>119</v>
      </c>
      <c r="I59" s="27"/>
      <c r="J59" s="28"/>
      <c r="K59" s="27"/>
      <c r="L59" s="29" t="n">
        <v>500</v>
      </c>
      <c r="M59" s="2"/>
      <c r="N59" s="2"/>
      <c r="O59" s="2"/>
      <c r="P59" s="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27.95" hidden="true" customHeight="true" outlineLevel="0" collapsed="false">
      <c r="A60" s="23" t="s">
        <v>106</v>
      </c>
      <c r="B60" s="24"/>
      <c r="C60" s="25" t="s">
        <v>93</v>
      </c>
      <c r="E60" s="25" t="s">
        <v>22</v>
      </c>
      <c r="F60" s="25" t="s">
        <v>16</v>
      </c>
      <c r="G60" s="2"/>
      <c r="H60" s="26" t="s">
        <v>120</v>
      </c>
      <c r="I60" s="27"/>
      <c r="J60" s="28"/>
      <c r="K60" s="27"/>
      <c r="L60" s="29" t="n">
        <v>384</v>
      </c>
      <c r="M60" s="2"/>
      <c r="N60" s="2"/>
      <c r="O60" s="2"/>
      <c r="P60" s="3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27.95" hidden="true" customHeight="true" outlineLevel="0" collapsed="false">
      <c r="A61" s="23" t="s">
        <v>121</v>
      </c>
      <c r="B61" s="24"/>
      <c r="C61" s="25" t="s">
        <v>93</v>
      </c>
      <c r="E61" s="25" t="s">
        <v>28</v>
      </c>
      <c r="F61" s="25" t="s">
        <v>16</v>
      </c>
      <c r="G61" s="2"/>
      <c r="H61" s="26" t="s">
        <v>121</v>
      </c>
      <c r="I61" s="27"/>
      <c r="J61" s="28"/>
      <c r="K61" s="27"/>
      <c r="L61" s="82" t="n">
        <v>-250</v>
      </c>
      <c r="M61" s="2"/>
      <c r="N61" s="2"/>
      <c r="O61" s="2"/>
      <c r="P61" s="3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27.95" hidden="true" customHeight="true" outlineLevel="0" collapsed="false">
      <c r="A62" s="23" t="s">
        <v>122</v>
      </c>
      <c r="B62" s="24"/>
      <c r="C62" s="25" t="s">
        <v>93</v>
      </c>
      <c r="E62" s="25" t="s">
        <v>123</v>
      </c>
      <c r="F62" s="25" t="s">
        <v>124</v>
      </c>
      <c r="G62" s="2"/>
      <c r="H62" s="26" t="s">
        <v>125</v>
      </c>
      <c r="I62" s="27"/>
      <c r="J62" s="28"/>
      <c r="K62" s="27"/>
      <c r="L62" s="82" t="n">
        <v>5535</v>
      </c>
      <c r="M62" s="2"/>
      <c r="N62" s="2"/>
      <c r="O62" s="2"/>
      <c r="P62" s="3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27.95" hidden="false" customHeight="true" outlineLevel="0" collapsed="false">
      <c r="A63" s="23"/>
      <c r="B63" s="24"/>
      <c r="C63" s="25"/>
      <c r="E63" s="25"/>
      <c r="F63" s="25"/>
      <c r="G63" s="2"/>
      <c r="H63" s="26"/>
      <c r="I63" s="27"/>
      <c r="J63" s="28"/>
      <c r="K63" s="27"/>
      <c r="L63" s="82"/>
      <c r="M63" s="2"/>
      <c r="N63" s="2"/>
      <c r="O63" s="2"/>
      <c r="P63" s="3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27.95" hidden="false" customHeight="true" outlineLevel="0" collapsed="false">
      <c r="A64" s="66" t="s">
        <v>126</v>
      </c>
      <c r="B64" s="67"/>
      <c r="C64" s="67"/>
      <c r="D64" s="40"/>
      <c r="E64" s="68"/>
      <c r="F64" s="68"/>
      <c r="G64" s="69"/>
      <c r="H64" s="68"/>
      <c r="I64" s="68"/>
      <c r="J64" s="70"/>
      <c r="K64" s="68"/>
      <c r="L64" s="44" t="n">
        <f aca="false">SUM(L49:L63)</f>
        <v>31183</v>
      </c>
      <c r="M64" s="45"/>
      <c r="N64" s="45"/>
      <c r="O64" s="45"/>
      <c r="P64" s="71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  <c r="IU64" s="45"/>
      <c r="IV64" s="45"/>
      <c r="IW64" s="45"/>
    </row>
    <row r="65" customFormat="false" ht="27.75" hidden="false" customHeight="true" outlineLevel="2" collapsed="false">
      <c r="A65" s="23" t="s">
        <v>133</v>
      </c>
      <c r="B65" s="24"/>
      <c r="C65" s="25" t="s">
        <v>14</v>
      </c>
      <c r="E65" s="25" t="s">
        <v>134</v>
      </c>
      <c r="F65" s="25" t="s">
        <v>88</v>
      </c>
      <c r="G65" s="2"/>
      <c r="H65" s="26" t="s">
        <v>135</v>
      </c>
      <c r="I65" s="27"/>
      <c r="J65" s="28"/>
      <c r="K65" s="27"/>
      <c r="L65" s="29" t="n">
        <v>100</v>
      </c>
      <c r="M65" s="2"/>
      <c r="N65" s="2"/>
      <c r="O65" s="2"/>
      <c r="P65" s="59"/>
      <c r="Q65" s="2"/>
      <c r="R65" s="2"/>
      <c r="S65" s="26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27.75" hidden="false" customHeight="true" outlineLevel="2" collapsed="false">
      <c r="A66" s="23" t="s">
        <v>133</v>
      </c>
      <c r="B66" s="24"/>
      <c r="C66" s="25" t="s">
        <v>14</v>
      </c>
      <c r="E66" s="25" t="s">
        <v>134</v>
      </c>
      <c r="F66" s="25" t="s">
        <v>88</v>
      </c>
      <c r="G66" s="2"/>
      <c r="H66" s="26" t="s">
        <v>139</v>
      </c>
      <c r="I66" s="27"/>
      <c r="J66" s="28"/>
      <c r="K66" s="27"/>
      <c r="L66" s="29" t="n">
        <v>20</v>
      </c>
      <c r="M66" s="2"/>
      <c r="N66" s="2"/>
      <c r="O66" s="2"/>
      <c r="P66" s="59"/>
      <c r="Q66" s="2"/>
      <c r="R66" s="2"/>
      <c r="S66" s="26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27.75" hidden="false" customHeight="true" outlineLevel="1" collapsed="false">
      <c r="A67" s="85"/>
      <c r="B67" s="94"/>
      <c r="C67" s="87"/>
      <c r="D67" s="91"/>
      <c r="E67" s="87"/>
      <c r="F67" s="95" t="s">
        <v>163</v>
      </c>
      <c r="G67" s="91"/>
      <c r="H67" s="96"/>
      <c r="I67" s="86"/>
      <c r="J67" s="89"/>
      <c r="K67" s="86"/>
      <c r="L67" s="90" t="n">
        <f aca="false">SUBTOTAL(9,L65:L66)</f>
        <v>120</v>
      </c>
      <c r="M67" s="2"/>
      <c r="N67" s="2"/>
      <c r="O67" s="2"/>
      <c r="P67" s="59"/>
      <c r="Q67" s="2"/>
      <c r="R67" s="2"/>
      <c r="S67" s="26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27.75" hidden="false" customHeight="true" outlineLevel="2" collapsed="false">
      <c r="A68" s="23" t="s">
        <v>131</v>
      </c>
      <c r="B68" s="24"/>
      <c r="C68" s="25" t="s">
        <v>14</v>
      </c>
      <c r="E68" s="25" t="s">
        <v>36</v>
      </c>
      <c r="F68" s="25" t="s">
        <v>16</v>
      </c>
      <c r="G68" s="2"/>
      <c r="H68" s="26" t="s">
        <v>132</v>
      </c>
      <c r="I68" s="27"/>
      <c r="J68" s="28"/>
      <c r="K68" s="27"/>
      <c r="L68" s="29" t="n">
        <v>100</v>
      </c>
      <c r="M68" s="2"/>
      <c r="N68" s="2"/>
      <c r="O68" s="2"/>
      <c r="P68" s="59"/>
      <c r="Q68" s="2"/>
      <c r="R68" s="2"/>
      <c r="S68" s="26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26.25" hidden="false" customHeight="true" outlineLevel="2" collapsed="false">
      <c r="A69" s="23" t="s">
        <v>121</v>
      </c>
      <c r="B69" s="24"/>
      <c r="C69" s="25" t="s">
        <v>14</v>
      </c>
      <c r="E69" s="25" t="s">
        <v>28</v>
      </c>
      <c r="F69" s="25" t="s">
        <v>16</v>
      </c>
      <c r="G69" s="2"/>
      <c r="H69" s="26" t="s">
        <v>164</v>
      </c>
      <c r="I69" s="27"/>
      <c r="J69" s="28"/>
      <c r="K69" s="27"/>
      <c r="L69" s="84" t="n">
        <v>-250</v>
      </c>
      <c r="M69" s="2"/>
      <c r="N69" s="2"/>
      <c r="O69" s="2"/>
      <c r="P69" s="59"/>
      <c r="Q69" s="2"/>
      <c r="R69" s="2"/>
      <c r="S69" s="2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26.25" hidden="false" customHeight="true" outlineLevel="1" collapsed="false">
      <c r="A70" s="85"/>
      <c r="B70" s="94"/>
      <c r="C70" s="87"/>
      <c r="D70" s="91"/>
      <c r="E70" s="87"/>
      <c r="F70" s="87" t="s">
        <v>158</v>
      </c>
      <c r="G70" s="91"/>
      <c r="H70" s="96"/>
      <c r="I70" s="86"/>
      <c r="J70" s="89"/>
      <c r="K70" s="86"/>
      <c r="L70" s="97" t="n">
        <f aca="false">SUBTOTAL(9,L68:L69)</f>
        <v>-150</v>
      </c>
      <c r="M70" s="2"/>
      <c r="N70" s="2"/>
      <c r="O70" s="2"/>
      <c r="P70" s="59"/>
      <c r="Q70" s="2"/>
      <c r="R70" s="2"/>
      <c r="S70" s="2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27.75" hidden="false" customHeight="true" outlineLevel="2" collapsed="false">
      <c r="A71" s="23" t="s">
        <v>127</v>
      </c>
      <c r="B71" s="24"/>
      <c r="C71" s="25" t="s">
        <v>14</v>
      </c>
      <c r="E71" s="25" t="s">
        <v>64</v>
      </c>
      <c r="F71" s="25" t="s">
        <v>65</v>
      </c>
      <c r="G71" s="2"/>
      <c r="H71" s="26" t="s">
        <v>128</v>
      </c>
      <c r="I71" s="27"/>
      <c r="J71" s="28"/>
      <c r="K71" s="27"/>
      <c r="L71" s="29" t="n">
        <v>134</v>
      </c>
      <c r="M71" s="2"/>
      <c r="N71" s="2"/>
      <c r="O71" s="2"/>
      <c r="P71" s="59"/>
      <c r="Q71" s="2"/>
      <c r="R71" s="2"/>
      <c r="S71" s="2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27.75" hidden="false" customHeight="true" outlineLevel="2" collapsed="false">
      <c r="A72" s="23" t="s">
        <v>127</v>
      </c>
      <c r="B72" s="24"/>
      <c r="C72" s="25" t="s">
        <v>14</v>
      </c>
      <c r="E72" s="25" t="s">
        <v>64</v>
      </c>
      <c r="F72" s="25" t="s">
        <v>65</v>
      </c>
      <c r="G72" s="2"/>
      <c r="H72" s="26" t="s">
        <v>129</v>
      </c>
      <c r="I72" s="27"/>
      <c r="J72" s="28"/>
      <c r="K72" s="27"/>
      <c r="L72" s="29" t="n">
        <v>134</v>
      </c>
      <c r="M72" s="2"/>
      <c r="N72" s="2"/>
      <c r="O72" s="2"/>
      <c r="P72" s="59"/>
      <c r="Q72" s="2"/>
      <c r="R72" s="2"/>
      <c r="S72" s="26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27.75" hidden="false" customHeight="true" outlineLevel="2" collapsed="false">
      <c r="A73" s="23" t="s">
        <v>127</v>
      </c>
      <c r="B73" s="24"/>
      <c r="C73" s="25" t="s">
        <v>14</v>
      </c>
      <c r="E73" s="25" t="s">
        <v>64</v>
      </c>
      <c r="F73" s="25" t="s">
        <v>65</v>
      </c>
      <c r="G73" s="2"/>
      <c r="H73" s="26" t="s">
        <v>130</v>
      </c>
      <c r="I73" s="27"/>
      <c r="J73" s="28"/>
      <c r="K73" s="27"/>
      <c r="L73" s="29" t="n">
        <v>134</v>
      </c>
      <c r="M73" s="2"/>
      <c r="N73" s="2"/>
      <c r="O73" s="2"/>
      <c r="P73" s="59"/>
      <c r="Q73" s="2"/>
      <c r="R73" s="2"/>
      <c r="S73" s="26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27.75" hidden="false" customHeight="true" outlineLevel="2" collapsed="false">
      <c r="A74" s="23" t="s">
        <v>136</v>
      </c>
      <c r="B74" s="24"/>
      <c r="C74" s="25" t="s">
        <v>14</v>
      </c>
      <c r="E74" s="25" t="s">
        <v>137</v>
      </c>
      <c r="F74" s="25" t="s">
        <v>65</v>
      </c>
      <c r="G74" s="2"/>
      <c r="H74" s="26" t="s">
        <v>138</v>
      </c>
      <c r="I74" s="27"/>
      <c r="J74" s="28"/>
      <c r="K74" s="27"/>
      <c r="L74" s="29" t="n">
        <v>33</v>
      </c>
      <c r="M74" s="2"/>
      <c r="N74" s="2"/>
      <c r="O74" s="2"/>
      <c r="P74" s="59"/>
      <c r="Q74" s="2"/>
      <c r="R74" s="2"/>
      <c r="S74" s="26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27.75" hidden="false" customHeight="true" outlineLevel="2" collapsed="false">
      <c r="A75" s="23" t="s">
        <v>140</v>
      </c>
      <c r="B75" s="24"/>
      <c r="C75" s="25" t="s">
        <v>14</v>
      </c>
      <c r="E75" s="25" t="s">
        <v>141</v>
      </c>
      <c r="F75" s="25" t="s">
        <v>65</v>
      </c>
      <c r="G75" s="2"/>
      <c r="H75" s="26" t="s">
        <v>142</v>
      </c>
      <c r="I75" s="27"/>
      <c r="J75" s="28"/>
      <c r="K75" s="27"/>
      <c r="L75" s="29" t="n">
        <v>18</v>
      </c>
      <c r="M75" s="2"/>
      <c r="N75" s="2"/>
      <c r="O75" s="2"/>
      <c r="P75" s="59"/>
      <c r="Q75" s="2"/>
      <c r="R75" s="2"/>
      <c r="S75" s="26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27.75" hidden="false" customHeight="true" outlineLevel="2" collapsed="false">
      <c r="A76" s="23" t="s">
        <v>143</v>
      </c>
      <c r="B76" s="24"/>
      <c r="C76" s="25" t="s">
        <v>14</v>
      </c>
      <c r="E76" s="25" t="s">
        <v>141</v>
      </c>
      <c r="F76" s="25" t="s">
        <v>65</v>
      </c>
      <c r="G76" s="2"/>
      <c r="H76" s="26" t="s">
        <v>144</v>
      </c>
      <c r="I76" s="27"/>
      <c r="J76" s="28"/>
      <c r="K76" s="27"/>
      <c r="L76" s="29" t="n">
        <v>13</v>
      </c>
      <c r="M76" s="2"/>
      <c r="N76" s="2"/>
      <c r="O76" s="2"/>
      <c r="P76" s="59"/>
      <c r="Q76" s="2"/>
      <c r="R76" s="2"/>
      <c r="S76" s="26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27.75" hidden="false" customHeight="true" outlineLevel="2" collapsed="false">
      <c r="A77" s="23" t="s">
        <v>145</v>
      </c>
      <c r="B77" s="24"/>
      <c r="C77" s="25" t="s">
        <v>14</v>
      </c>
      <c r="E77" s="25" t="s">
        <v>146</v>
      </c>
      <c r="F77" s="25" t="s">
        <v>65</v>
      </c>
      <c r="G77" s="2"/>
      <c r="H77" s="26" t="s">
        <v>147</v>
      </c>
      <c r="I77" s="27"/>
      <c r="J77" s="28"/>
      <c r="K77" s="27"/>
      <c r="L77" s="29" t="n">
        <v>11</v>
      </c>
      <c r="M77" s="2"/>
      <c r="N77" s="2"/>
      <c r="O77" s="2"/>
      <c r="P77" s="59"/>
      <c r="Q77" s="2"/>
      <c r="R77" s="2"/>
      <c r="S77" s="26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27.75" hidden="false" customHeight="true" outlineLevel="2" collapsed="false">
      <c r="A78" s="23" t="s">
        <v>127</v>
      </c>
      <c r="B78" s="24"/>
      <c r="C78" s="25" t="s">
        <v>14</v>
      </c>
      <c r="E78" s="25" t="s">
        <v>148</v>
      </c>
      <c r="F78" s="25" t="s">
        <v>65</v>
      </c>
      <c r="G78" s="2"/>
      <c r="H78" s="26" t="s">
        <v>149</v>
      </c>
      <c r="I78" s="27"/>
      <c r="J78" s="28"/>
      <c r="K78" s="27"/>
      <c r="L78" s="29" t="n">
        <v>4</v>
      </c>
      <c r="M78" s="2"/>
      <c r="N78" s="2"/>
      <c r="O78" s="2"/>
      <c r="P78" s="59"/>
      <c r="Q78" s="2"/>
      <c r="R78" s="2"/>
      <c r="S78" s="26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27.75" hidden="false" customHeight="true" outlineLevel="2" collapsed="false">
      <c r="A79" s="23" t="s">
        <v>150</v>
      </c>
      <c r="B79" s="24"/>
      <c r="C79" s="25" t="s">
        <v>14</v>
      </c>
      <c r="E79" s="25" t="s">
        <v>141</v>
      </c>
      <c r="F79" s="25" t="s">
        <v>65</v>
      </c>
      <c r="G79" s="2"/>
      <c r="H79" s="26" t="s">
        <v>147</v>
      </c>
      <c r="I79" s="27"/>
      <c r="J79" s="28"/>
      <c r="K79" s="27"/>
      <c r="L79" s="29" t="n">
        <v>0</v>
      </c>
      <c r="M79" s="2"/>
      <c r="N79" s="2"/>
      <c r="O79" s="2"/>
      <c r="P79" s="59"/>
      <c r="Q79" s="83" t="s">
        <v>151</v>
      </c>
      <c r="R79" s="2"/>
      <c r="S79" s="26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27.75" hidden="false" customHeight="true" outlineLevel="1" collapsed="false">
      <c r="A80" s="85"/>
      <c r="B80" s="94"/>
      <c r="C80" s="87"/>
      <c r="D80" s="91"/>
      <c r="E80" s="87"/>
      <c r="F80" s="87" t="s">
        <v>160</v>
      </c>
      <c r="G80" s="91"/>
      <c r="H80" s="96"/>
      <c r="I80" s="86"/>
      <c r="J80" s="89"/>
      <c r="K80" s="86"/>
      <c r="L80" s="90" t="n">
        <f aca="false">SUBTOTAL(9,L71:L79)</f>
        <v>481</v>
      </c>
      <c r="M80" s="2"/>
      <c r="N80" s="2"/>
      <c r="O80" s="2"/>
      <c r="P80" s="59"/>
      <c r="Q80" s="83"/>
      <c r="R80" s="2"/>
      <c r="S80" s="26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9" hidden="false" customHeight="true" outlineLevel="1" collapsed="false">
      <c r="A81" s="23"/>
      <c r="B81" s="24"/>
      <c r="C81" s="25"/>
      <c r="E81" s="25"/>
      <c r="F81" s="25"/>
      <c r="G81" s="2"/>
      <c r="H81" s="26"/>
      <c r="I81" s="27"/>
      <c r="J81" s="28"/>
      <c r="K81" s="27"/>
      <c r="L81" s="29"/>
      <c r="M81" s="2"/>
      <c r="N81" s="2"/>
      <c r="O81" s="2"/>
      <c r="P81" s="59"/>
      <c r="Q81" s="83"/>
      <c r="R81" s="2"/>
      <c r="S81" s="26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27.95" hidden="false" customHeight="true" outlineLevel="0" collapsed="false">
      <c r="A82" s="66" t="s">
        <v>152</v>
      </c>
      <c r="B82" s="67"/>
      <c r="C82" s="67"/>
      <c r="D82" s="40"/>
      <c r="E82" s="68"/>
      <c r="F82" s="68"/>
      <c r="G82" s="69"/>
      <c r="H82" s="68"/>
      <c r="I82" s="68"/>
      <c r="J82" s="70"/>
      <c r="K82" s="68"/>
      <c r="L82" s="44" t="n">
        <f aca="false">+L67+L70+L80</f>
        <v>451</v>
      </c>
      <c r="M82" s="45"/>
      <c r="N82" s="45"/>
      <c r="O82" s="45"/>
      <c r="P82" s="71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  <c r="IU82" s="45"/>
      <c r="IV82" s="45"/>
      <c r="IW82" s="45"/>
    </row>
    <row r="83" customFormat="false" ht="27.95" hidden="false" customHeight="true" outlineLevel="0" collapsed="false">
      <c r="A83" s="66" t="s">
        <v>153</v>
      </c>
      <c r="B83" s="67"/>
      <c r="C83" s="67"/>
      <c r="D83" s="40"/>
      <c r="E83" s="68"/>
      <c r="F83" s="68"/>
      <c r="G83" s="69"/>
      <c r="H83" s="68"/>
      <c r="I83" s="68"/>
      <c r="J83" s="70"/>
      <c r="K83" s="68"/>
      <c r="L83" s="44" t="n">
        <f aca="false">+L64+L82</f>
        <v>31634</v>
      </c>
      <c r="M83" s="45"/>
      <c r="N83" s="45"/>
      <c r="O83" s="45"/>
      <c r="P83" s="71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  <c r="IU83" s="45"/>
      <c r="IV83" s="45"/>
      <c r="IW83" s="45"/>
    </row>
    <row r="84" customFormat="false" ht="38.25" hidden="true" customHeight="true" outlineLevel="0" collapsed="false">
      <c r="A84" s="85" t="s">
        <v>154</v>
      </c>
      <c r="B84" s="86"/>
      <c r="C84" s="87" t="s">
        <v>14</v>
      </c>
      <c r="D84" s="88"/>
      <c r="E84" s="87" t="s">
        <v>68</v>
      </c>
      <c r="F84" s="87" t="s">
        <v>16</v>
      </c>
      <c r="G84" s="88"/>
      <c r="H84" s="88" t="s">
        <v>155</v>
      </c>
      <c r="I84" s="86"/>
      <c r="J84" s="89"/>
      <c r="K84" s="86"/>
      <c r="L84" s="90" t="n">
        <v>10000</v>
      </c>
      <c r="M84" s="91"/>
      <c r="N84" s="91"/>
      <c r="O84" s="91"/>
      <c r="P84" s="92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</row>
    <row r="85" customFormat="false" ht="27.95" hidden="false" customHeight="true" outlineLevel="0" collapsed="false">
      <c r="E85" s="62"/>
      <c r="F85" s="62"/>
      <c r="G85" s="62"/>
      <c r="J85" s="93"/>
    </row>
    <row r="86" customFormat="false" ht="27.95" hidden="false" customHeight="true" outlineLevel="0" collapsed="false">
      <c r="E86" s="62"/>
      <c r="F86" s="62"/>
      <c r="G86" s="62"/>
      <c r="J86" s="93"/>
    </row>
    <row r="87" customFormat="false" ht="27.95" hidden="false" customHeight="true" outlineLevel="0" collapsed="false">
      <c r="E87" s="62"/>
      <c r="F87" s="62"/>
      <c r="G87" s="62"/>
    </row>
    <row r="88" customFormat="false" ht="27.95" hidden="false" customHeight="true" outlineLevel="0" collapsed="false">
      <c r="E88" s="62"/>
      <c r="F88" s="62"/>
      <c r="G88" s="62"/>
    </row>
    <row r="89" customFormat="false" ht="27.95" hidden="false" customHeight="true" outlineLevel="0" collapsed="false">
      <c r="E89" s="62"/>
      <c r="F89" s="62"/>
      <c r="G89" s="62"/>
    </row>
    <row r="90" customFormat="false" ht="27.95" hidden="false" customHeight="true" outlineLevel="0" collapsed="false">
      <c r="E90" s="62"/>
      <c r="F90" s="62"/>
      <c r="G90" s="62"/>
    </row>
    <row r="91" customFormat="false" ht="27.95" hidden="false" customHeight="true" outlineLevel="0" collapsed="false">
      <c r="E91" s="62"/>
      <c r="F91" s="62"/>
      <c r="G91" s="62"/>
    </row>
    <row r="92" customFormat="false" ht="27.95" hidden="false" customHeight="true" outlineLevel="0" collapsed="false">
      <c r="E92" s="62"/>
      <c r="F92" s="62"/>
      <c r="G92" s="62"/>
    </row>
    <row r="93" customFormat="false" ht="27.95" hidden="false" customHeight="true" outlineLevel="0" collapsed="false">
      <c r="E93" s="62"/>
      <c r="F93" s="62"/>
      <c r="G93" s="62"/>
    </row>
    <row r="94" customFormat="false" ht="27.95" hidden="false" customHeight="true" outlineLevel="0" collapsed="false">
      <c r="E94" s="62"/>
      <c r="F94" s="62"/>
      <c r="G94" s="62"/>
    </row>
    <row r="95" customFormat="false" ht="27.95" hidden="false" customHeight="true" outlineLevel="0" collapsed="false">
      <c r="E95" s="62"/>
      <c r="F95" s="62"/>
      <c r="G95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2001-04-18T13:44:17Z</dcterms:created>
  <dc:creator>pharris</dc:creator>
  <dc:description/>
  <dc:language>en-US</dc:language>
  <cp:lastModifiedBy>pharris</cp:lastModifiedBy>
  <cp:lastPrinted>2001-04-18T14:36:02Z</cp:lastPrinted>
  <dcterms:modified xsi:type="dcterms:W3CDTF">2001-04-18T15:06:19Z</dcterms:modified>
  <cp:revision>0</cp:revision>
  <dc:subject/>
  <dc:title/>
</cp:coreProperties>
</file>