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Facility Breakdown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<sst xmlns="http://schemas.openxmlformats.org/spreadsheetml/2006/main" count="34" uniqueCount="29">
  <si>
    <t xml:space="preserve">MWh</t>
  </si>
  <si>
    <t xml:space="preserve">Purchases/Sales from/to EPMI/EES</t>
  </si>
  <si>
    <t xml:space="preserve">Difference from MPR calculation by staff</t>
  </si>
  <si>
    <t xml:space="preserve">EES annual report</t>
  </si>
  <si>
    <t xml:space="preserve">EPMI annual report</t>
  </si>
  <si>
    <t xml:space="preserve">Summation of MPRs</t>
  </si>
  <si>
    <t xml:space="preserve">Auditor's Report</t>
  </si>
  <si>
    <t xml:space="preserve">Purchased from EPMI</t>
  </si>
  <si>
    <t xml:space="preserve">EESI</t>
  </si>
  <si>
    <t xml:space="preserve">EEM</t>
  </si>
  <si>
    <t xml:space="preserve">Total</t>
  </si>
  <si>
    <t xml:space="preserve">Enron Energy Services</t>
  </si>
  <si>
    <t xml:space="preserve">Facility (MWh)</t>
  </si>
  <si>
    <t xml:space="preserve">Total EES</t>
  </si>
  <si>
    <t xml:space="preserve">Purchases</t>
  </si>
  <si>
    <t xml:space="preserve">Delano Energy Company</t>
  </si>
  <si>
    <t xml:space="preserve">Wheelabrator Martel</t>
  </si>
  <si>
    <t xml:space="preserve">Wheelabrator Shasta</t>
  </si>
  <si>
    <t xml:space="preserve">EPMI</t>
  </si>
  <si>
    <t xml:space="preserve">Total Purchases</t>
  </si>
  <si>
    <t xml:space="preserve">NOTE: There were no listed purchases from EPMI. However, Delano and Wheelabrator purchases are known to be through EPMI.</t>
  </si>
  <si>
    <t xml:space="preserve">August 2000 MPR</t>
  </si>
  <si>
    <t xml:space="preserve">September 2000 MPR</t>
  </si>
  <si>
    <t xml:space="preserve">Enron Energy Marketing </t>
  </si>
  <si>
    <t xml:space="preserve">Total -EEMC</t>
  </si>
  <si>
    <t xml:space="preserve">Delano</t>
  </si>
  <si>
    <t xml:space="preserve">June 2000 MPR</t>
  </si>
  <si>
    <t xml:space="preserve">October 2000 MPR</t>
  </si>
  <si>
    <t xml:space="preserve">December 2000 MPR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</si>
</sst>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"/>
    <numFmt numFmtId="167" formatCode="[$-409]mmm\-yy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28"/>
    <col collapsed="false" customWidth="true" hidden="false" outlineLevel="0" max="2" min="2" style="2" width="12.85"/>
    <col collapsed="false" customWidth="true" hidden="false" outlineLevel="0" max="3" min="3" style="2" width="14.41"/>
    <col collapsed="false" customWidth="true" hidden="false" outlineLevel="0" max="4" min="4" style="2" width="15.7"/>
    <col collapsed="false" customWidth="true" hidden="false" outlineLevel="0" max="5" min="5" style="2" width="13.28"/>
    <col collapsed="false" customWidth="true" hidden="false" outlineLevel="0" max="6" min="6" style="2" width="10.13"/>
    <col collapsed="false" customWidth="false" hidden="false" outlineLevel="0" max="257" min="7" style="2" width="9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C2" s="2" t="s">
        <v>2</v>
      </c>
    </row>
    <row r="3" customFormat="false" ht="12.75" hidden="false" customHeight="false" outlineLevel="0" collapsed="false">
      <c r="A3" s="3" t="s">
        <v>3</v>
      </c>
      <c r="B3" s="4" t="n">
        <v>231978</v>
      </c>
      <c r="C3" s="4" t="n">
        <f aca="false">B3-B5</f>
        <v>3669</v>
      </c>
      <c r="D3" s="5"/>
      <c r="E3" s="5"/>
    </row>
    <row r="4" customFormat="false" ht="12.75" hidden="false" customHeight="false" outlineLevel="0" collapsed="false">
      <c r="A4" s="6" t="s">
        <v>4</v>
      </c>
      <c r="B4" s="4" t="n">
        <v>312658</v>
      </c>
      <c r="C4" s="4" t="n">
        <f aca="false">B4-B5</f>
        <v>84349</v>
      </c>
      <c r="D4" s="7"/>
      <c r="E4" s="8"/>
    </row>
    <row r="5" customFormat="false" ht="12.75" hidden="false" customHeight="false" outlineLevel="0" collapsed="false">
      <c r="A5" s="3" t="s">
        <v>5</v>
      </c>
      <c r="B5" s="4" t="n">
        <v>228309</v>
      </c>
      <c r="C5" s="4"/>
      <c r="D5" s="9"/>
      <c r="E5" s="10"/>
    </row>
    <row r="6" customFormat="false" ht="12.75" hidden="false" customHeight="false" outlineLevel="0" collapsed="false">
      <c r="A6" s="11" t="s">
        <v>6</v>
      </c>
      <c r="B6" s="12" t="n">
        <v>213795</v>
      </c>
      <c r="C6" s="4" t="n">
        <f aca="false">B6-B5</f>
        <v>-14514</v>
      </c>
      <c r="D6" s="12"/>
      <c r="E6" s="12"/>
    </row>
    <row r="7" customFormat="false" ht="12.75" hidden="false" customHeight="false" outlineLevel="0" collapsed="false">
      <c r="A7" s="3"/>
      <c r="B7" s="13"/>
      <c r="C7" s="13"/>
      <c r="D7" s="14"/>
      <c r="E7" s="10"/>
    </row>
    <row r="8" customFormat="false" ht="12.75" hidden="false" customHeight="false" outlineLevel="0" collapsed="false">
      <c r="A8" s="3"/>
      <c r="B8" s="13"/>
      <c r="C8" s="13"/>
      <c r="D8" s="14"/>
      <c r="E8" s="10"/>
    </row>
    <row r="9" customFormat="false" ht="12.75" hidden="false" customHeight="false" outlineLevel="0" collapsed="false">
      <c r="A9" s="3"/>
      <c r="B9" s="13"/>
      <c r="C9" s="13"/>
      <c r="D9" s="14"/>
      <c r="E9" s="10"/>
    </row>
    <row r="10" customFormat="false" ht="12.75" hidden="false" customHeight="false" outlineLevel="0" collapsed="false">
      <c r="A10" s="3"/>
      <c r="B10" s="13"/>
      <c r="C10" s="13"/>
      <c r="D10" s="14"/>
      <c r="E10" s="10"/>
    </row>
    <row r="11" customFormat="false" ht="12.75" hidden="false" customHeight="false" outlineLevel="0" collapsed="false">
      <c r="A11" s="3"/>
      <c r="B11" s="13"/>
      <c r="C11" s="13"/>
      <c r="D11" s="14"/>
      <c r="E11" s="10"/>
    </row>
    <row r="12" customFormat="false" ht="12.75" hidden="false" customHeight="false" outlineLevel="0" collapsed="false">
      <c r="A12" s="3"/>
      <c r="B12" s="13"/>
      <c r="C12" s="13"/>
      <c r="D12" s="14"/>
      <c r="E12" s="10"/>
    </row>
    <row r="13" customFormat="false" ht="12.75" hidden="false" customHeight="false" outlineLevel="0" collapsed="false">
      <c r="A13" s="3"/>
      <c r="B13" s="13"/>
      <c r="C13" s="13"/>
      <c r="D13" s="14"/>
      <c r="E13" s="10"/>
    </row>
    <row r="14" customFormat="false" ht="12.75" hidden="false" customHeight="false" outlineLevel="0" collapsed="false">
      <c r="A14" s="3"/>
      <c r="B14" s="13"/>
      <c r="C14" s="13"/>
      <c r="D14" s="14"/>
      <c r="E14" s="10"/>
    </row>
    <row r="15" customFormat="false" ht="12.75" hidden="false" customHeight="false" outlineLevel="0" collapsed="false">
      <c r="A15" s="3"/>
      <c r="B15" s="13"/>
      <c r="C15" s="13"/>
      <c r="D15" s="14"/>
      <c r="E15" s="10"/>
    </row>
    <row r="16" customFormat="false" ht="12.75" hidden="false" customHeight="false" outlineLevel="0" collapsed="false">
      <c r="A16" s="6"/>
      <c r="B16" s="7"/>
      <c r="C16" s="7"/>
      <c r="D16" s="7"/>
      <c r="E16" s="7"/>
    </row>
    <row r="17" customFormat="false" ht="12.75" hidden="false" customHeight="false" outlineLevel="0" collapsed="false">
      <c r="A17" s="3"/>
      <c r="B17" s="5"/>
      <c r="C17" s="5"/>
      <c r="D17" s="5"/>
      <c r="E17" s="5"/>
    </row>
    <row r="18" customFormat="false" ht="12.75" hidden="false" customHeight="false" outlineLevel="0" collapsed="false">
      <c r="A18" s="3"/>
      <c r="B18" s="9"/>
      <c r="C18" s="9"/>
      <c r="D18" s="9"/>
      <c r="E18" s="9"/>
    </row>
    <row r="19" customFormat="false" ht="12.75" hidden="false" customHeight="false" outlineLevel="0" collapsed="false">
      <c r="A19" s="3"/>
      <c r="B19" s="9"/>
      <c r="C19" s="9"/>
      <c r="D19" s="9"/>
      <c r="E19" s="9"/>
    </row>
    <row r="20" customFormat="false" ht="12.75" hidden="false" customHeight="false" outlineLevel="0" collapsed="false">
      <c r="A20" s="3"/>
      <c r="B20" s="9"/>
      <c r="C20" s="9"/>
      <c r="D20" s="9"/>
      <c r="E20" s="9"/>
    </row>
    <row r="23" customFormat="false" ht="12.75" hidden="false" customHeight="false" outlineLevel="0" collapsed="false">
      <c r="A23" s="3"/>
      <c r="B23" s="5"/>
      <c r="C23" s="5"/>
      <c r="D23" s="5"/>
      <c r="E23" s="5"/>
    </row>
    <row r="24" customFormat="false" ht="12.75" hidden="false" customHeight="false" outlineLevel="0" collapsed="false">
      <c r="A24" s="6"/>
      <c r="B24" s="7"/>
      <c r="C24" s="7"/>
      <c r="D24" s="7"/>
      <c r="E24" s="8"/>
    </row>
    <row r="25" customFormat="false" ht="12.75" hidden="false" customHeight="false" outlineLevel="0" collapsed="false">
      <c r="A25" s="3"/>
      <c r="B25" s="9"/>
      <c r="C25" s="9"/>
      <c r="D25" s="9"/>
      <c r="E25" s="10"/>
    </row>
    <row r="26" customFormat="false" ht="12.75" hidden="false" customHeight="false" outlineLevel="0" collapsed="false">
      <c r="A26" s="11"/>
      <c r="B26" s="12"/>
      <c r="C26" s="12"/>
      <c r="D26" s="12"/>
      <c r="E26" s="12"/>
    </row>
    <row r="27" customFormat="false" ht="12.75" hidden="false" customHeight="false" outlineLevel="0" collapsed="false">
      <c r="A27" s="3"/>
      <c r="B27" s="13"/>
      <c r="C27" s="13"/>
      <c r="D27" s="14"/>
      <c r="E27" s="10"/>
    </row>
    <row r="28" customFormat="false" ht="12.75" hidden="false" customHeight="false" outlineLevel="0" collapsed="false">
      <c r="A28" s="3"/>
      <c r="B28" s="13"/>
      <c r="C28" s="13"/>
      <c r="D28" s="14"/>
      <c r="E28" s="10"/>
    </row>
    <row r="29" customFormat="false" ht="12.75" hidden="false" customHeight="false" outlineLevel="0" collapsed="false">
      <c r="A29" s="3"/>
      <c r="B29" s="13"/>
      <c r="C29" s="13"/>
      <c r="D29" s="14"/>
      <c r="E29" s="10"/>
    </row>
    <row r="30" customFormat="false" ht="12.75" hidden="false" customHeight="false" outlineLevel="0" collapsed="false">
      <c r="A30" s="3"/>
      <c r="B30" s="13"/>
      <c r="C30" s="13"/>
      <c r="D30" s="14"/>
      <c r="E30" s="10"/>
    </row>
    <row r="31" customFormat="false" ht="12.75" hidden="false" customHeight="false" outlineLevel="0" collapsed="false">
      <c r="A31" s="3"/>
      <c r="B31" s="13"/>
      <c r="C31" s="13"/>
      <c r="D31" s="14"/>
      <c r="E31" s="10"/>
    </row>
    <row r="32" customFormat="false" ht="12.75" hidden="false" customHeight="false" outlineLevel="0" collapsed="false">
      <c r="A32" s="3"/>
      <c r="B32" s="13"/>
      <c r="C32" s="13"/>
      <c r="D32" s="14"/>
      <c r="E32" s="10"/>
    </row>
    <row r="33" customFormat="false" ht="12.75" hidden="false" customHeight="false" outlineLevel="0" collapsed="false">
      <c r="A33" s="3"/>
      <c r="B33" s="13"/>
      <c r="C33" s="13"/>
      <c r="D33" s="14"/>
      <c r="E33" s="10"/>
      <c r="F33" s="15"/>
    </row>
    <row r="34" customFormat="false" ht="12.75" hidden="false" customHeight="false" outlineLevel="0" collapsed="false">
      <c r="A34" s="6"/>
      <c r="B34" s="7"/>
      <c r="C34" s="7"/>
      <c r="D34" s="7"/>
      <c r="E34" s="7"/>
    </row>
    <row r="35" customFormat="false" ht="12.75" hidden="false" customHeight="false" outlineLevel="0" collapsed="false">
      <c r="A35" s="3"/>
      <c r="B35" s="5"/>
      <c r="C35" s="5"/>
      <c r="D35" s="5"/>
      <c r="E35" s="5"/>
    </row>
    <row r="36" customFormat="false" ht="12.75" hidden="false" customHeight="false" outlineLevel="0" collapsed="false">
      <c r="A36" s="3"/>
      <c r="B36" s="9"/>
      <c r="C36" s="9"/>
      <c r="D36" s="9"/>
      <c r="E36" s="9"/>
    </row>
    <row r="37" customFormat="false" ht="12.75" hidden="false" customHeight="false" outlineLevel="0" collapsed="false">
      <c r="A37" s="3"/>
      <c r="B37" s="9"/>
      <c r="C37" s="9"/>
      <c r="D37" s="9"/>
      <c r="E37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0.28"/>
    <col collapsed="false" customWidth="true" hidden="false" outlineLevel="0" max="4" min="4" style="0" width="11.28"/>
  </cols>
  <sheetData>
    <row r="2" customFormat="false" ht="12.75" hidden="false" customHeight="false" outlineLevel="0" collapsed="false">
      <c r="A2" s="0" t="s">
        <v>7</v>
      </c>
    </row>
    <row r="3" customFormat="false" ht="12.75" hidden="false" customHeight="false" outlineLevel="0" collapsed="false">
      <c r="B3" s="0" t="s">
        <v>8</v>
      </c>
      <c r="C3" s="0" t="s">
        <v>9</v>
      </c>
      <c r="D3" s="0" t="s">
        <v>10</v>
      </c>
    </row>
    <row r="4" customFormat="false" ht="12.75" hidden="false" customHeight="false" outlineLevel="0" collapsed="false">
      <c r="A4" s="16" t="n">
        <v>36678</v>
      </c>
      <c r="B4" s="17"/>
      <c r="C4" s="17" t="n">
        <v>720</v>
      </c>
      <c r="D4" s="17" t="n">
        <f aca="false">SUM(B4:C4)</f>
        <v>720</v>
      </c>
      <c r="E4" s="0" t="n">
        <v>168</v>
      </c>
    </row>
    <row r="5" customFormat="false" ht="12.75" hidden="false" customHeight="false" outlineLevel="0" collapsed="false">
      <c r="A5" s="16" t="n">
        <v>36708</v>
      </c>
      <c r="B5" s="17"/>
      <c r="C5" s="17"/>
      <c r="D5" s="17" t="n">
        <f aca="false">SUM(B5:C5)</f>
        <v>0</v>
      </c>
      <c r="E5" s="0" t="n">
        <f aca="false">332+412</f>
        <v>744</v>
      </c>
    </row>
    <row r="6" customFormat="false" ht="12.75" hidden="false" customHeight="false" outlineLevel="0" collapsed="false">
      <c r="A6" s="16" t="n">
        <v>36739</v>
      </c>
      <c r="B6" s="17" t="n">
        <v>155826</v>
      </c>
      <c r="C6" s="17"/>
      <c r="D6" s="17" t="n">
        <f aca="false">SUM(B6:C6)</f>
        <v>155826</v>
      </c>
      <c r="E6" s="0" t="n">
        <f aca="false">284+460</f>
        <v>744</v>
      </c>
    </row>
    <row r="7" customFormat="false" ht="12.75" hidden="false" customHeight="false" outlineLevel="0" collapsed="false">
      <c r="A7" s="16" t="n">
        <v>36770</v>
      </c>
      <c r="B7" s="17" t="n">
        <v>72483</v>
      </c>
      <c r="C7" s="17"/>
      <c r="D7" s="17" t="n">
        <f aca="false">SUM(B7:C7)</f>
        <v>72483</v>
      </c>
      <c r="E7" s="0" t="n">
        <f aca="false">284+436</f>
        <v>720</v>
      </c>
    </row>
    <row r="8" customFormat="false" ht="12.75" hidden="false" customHeight="false" outlineLevel="0" collapsed="false">
      <c r="A8" s="16" t="n">
        <v>36800</v>
      </c>
      <c r="B8" s="17"/>
      <c r="C8" s="17" t="n">
        <f aca="false">19445+7823+1182</f>
        <v>28450</v>
      </c>
      <c r="D8" s="17" t="n">
        <f aca="false">SUM(B8:C8)</f>
        <v>28450</v>
      </c>
      <c r="E8" s="0" t="n">
        <f aca="false">283+462</f>
        <v>745</v>
      </c>
    </row>
    <row r="9" customFormat="false" ht="12.75" hidden="false" customHeight="false" outlineLevel="0" collapsed="false">
      <c r="A9" s="16" t="n">
        <v>36831</v>
      </c>
      <c r="B9" s="17"/>
      <c r="C9" s="17" t="n">
        <f aca="false">8389+115+1776+2976+2880+2976</f>
        <v>19112</v>
      </c>
      <c r="D9" s="17" t="n">
        <f aca="false">SUM(B9:C9)</f>
        <v>19112</v>
      </c>
      <c r="E9" s="0" t="n">
        <f aca="false">282+438</f>
        <v>720</v>
      </c>
    </row>
    <row r="10" customFormat="false" ht="12.75" hidden="false" customHeight="false" outlineLevel="0" collapsed="false">
      <c r="A10" s="16" t="n">
        <v>36861</v>
      </c>
      <c r="B10" s="17"/>
      <c r="C10" s="17" t="n">
        <f aca="false">9525+1153+10000</f>
        <v>20678</v>
      </c>
      <c r="D10" s="17" t="n">
        <f aca="false">SUM(B10:C10)</f>
        <v>20678</v>
      </c>
      <c r="E10" s="0" t="n">
        <f aca="false">282+462</f>
        <v>744</v>
      </c>
    </row>
    <row r="11" customFormat="false" ht="13.5" hidden="false" customHeight="false" outlineLevel="0" collapsed="false">
      <c r="A11" s="16" t="n">
        <v>36892</v>
      </c>
      <c r="B11" s="18" t="n">
        <v>31081.08</v>
      </c>
      <c r="C11" s="18"/>
      <c r="D11" s="18" t="n">
        <f aca="false">SUM(B11:C11)</f>
        <v>31081.08</v>
      </c>
      <c r="E11" s="0" t="n">
        <v>126</v>
      </c>
    </row>
    <row r="12" customFormat="false" ht="13.5" hidden="false" customHeight="false" outlineLevel="0" collapsed="false">
      <c r="A12" s="0" t="s">
        <v>10</v>
      </c>
      <c r="B12" s="17" t="n">
        <f aca="false">SUM(B4:B11)</f>
        <v>259390.08</v>
      </c>
      <c r="C12" s="17" t="n">
        <f aca="false">SUM(C4:C10)</f>
        <v>68960</v>
      </c>
      <c r="D12" s="17" t="n">
        <f aca="false">B12+C12</f>
        <v>328350.08</v>
      </c>
      <c r="E12" s="0" t="n">
        <f aca="false">SUM(E4:E11)</f>
        <v>4711</v>
      </c>
      <c r="F12" s="19" t="n">
        <f aca="false">D12+E12</f>
        <v>333061.08</v>
      </c>
    </row>
    <row r="13" customFormat="false" ht="12.75" hidden="false" customHeight="false" outlineLevel="0" collapsed="false">
      <c r="B13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K3" activePane="bottomRight" state="frozen"/>
      <selection pane="topLeft" activeCell="A1" activeCellId="0" sqref="A1"/>
      <selection pane="topRight" activeCell="K1" activeCellId="0" sqref="K1"/>
      <selection pane="bottomLeft" activeCell="A3" activeCellId="0" sqref="A3"/>
      <selection pane="bottomRight" activeCell="P9" activeCellId="0" sqref="P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3" min="2" style="0" width="9.28"/>
    <col collapsed="false" customWidth="true" hidden="false" outlineLevel="0" max="4" min="4" style="0" width="10.28"/>
    <col collapsed="false" customWidth="true" hidden="false" outlineLevel="0" max="6" min="6" style="0" width="9.28"/>
    <col collapsed="false" customWidth="true" hidden="false" outlineLevel="0" max="8" min="7" style="0" width="10.28"/>
    <col collapsed="false" customWidth="true" hidden="false" outlineLevel="0" max="11" min="10" style="0" width="9.28"/>
    <col collapsed="false" customWidth="true" hidden="false" outlineLevel="0" max="12" min="12" style="0" width="10.28"/>
    <col collapsed="false" customWidth="true" hidden="false" outlineLevel="0" max="14" min="13" style="0" width="9.28"/>
    <col collapsed="false" customWidth="true" hidden="false" outlineLevel="0" max="15" min="15" style="0" width="11.28"/>
  </cols>
  <sheetData>
    <row r="1" customFormat="false" ht="12.75" hidden="false" customHeight="false" outlineLevel="0" collapsed="false">
      <c r="A1" s="20" t="s">
        <v>11</v>
      </c>
    </row>
    <row r="2" customFormat="false" ht="12.75" hidden="false" customHeight="false" outlineLevel="0" collapsed="false">
      <c r="A2" s="20" t="s">
        <v>12</v>
      </c>
      <c r="B2" s="16" t="n">
        <v>36526</v>
      </c>
      <c r="C2" s="16" t="n">
        <v>36557</v>
      </c>
      <c r="D2" s="16" t="n">
        <v>36586</v>
      </c>
      <c r="E2" s="16" t="n">
        <v>36617</v>
      </c>
      <c r="F2" s="16" t="n">
        <v>36647</v>
      </c>
      <c r="G2" s="16" t="n">
        <v>36678</v>
      </c>
      <c r="H2" s="16" t="n">
        <v>36708</v>
      </c>
      <c r="I2" s="16" t="n">
        <v>36739</v>
      </c>
      <c r="J2" s="16" t="n">
        <v>36770</v>
      </c>
      <c r="K2" s="16" t="n">
        <v>36800</v>
      </c>
      <c r="L2" s="16" t="n">
        <v>36831</v>
      </c>
      <c r="M2" s="16" t="n">
        <v>36861</v>
      </c>
      <c r="N2" s="16" t="n">
        <v>36923</v>
      </c>
      <c r="O2" s="0" t="s">
        <v>13</v>
      </c>
      <c r="P2" s="0" t="s">
        <v>10</v>
      </c>
    </row>
    <row r="3" customFormat="false" ht="12.75" hidden="false" customHeight="false" outlineLevel="0" collapsed="false">
      <c r="A3" s="20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customFormat="false" ht="12.75" hidden="false" customHeight="false" outlineLevel="0" collapsed="false">
      <c r="A4" s="0" t="s">
        <v>15</v>
      </c>
      <c r="B4" s="17"/>
      <c r="C4" s="21" t="n">
        <v>22386</v>
      </c>
      <c r="D4" s="21" t="n">
        <v>33163</v>
      </c>
      <c r="E4" s="21" t="n">
        <v>9547</v>
      </c>
      <c r="F4" s="17"/>
      <c r="G4" s="21" t="n">
        <v>16820</v>
      </c>
      <c r="H4" s="21" t="n">
        <v>25598</v>
      </c>
      <c r="I4" s="21" t="n">
        <v>28839</v>
      </c>
      <c r="J4" s="22" t="n">
        <v>26763</v>
      </c>
      <c r="K4" s="22" t="n">
        <v>27231</v>
      </c>
      <c r="L4" s="17"/>
      <c r="M4" s="17"/>
      <c r="N4" s="17"/>
      <c r="O4" s="17" t="n">
        <f aca="false">SUM(B4:N4)</f>
        <v>190347</v>
      </c>
      <c r="P4" s="19" t="n">
        <f aca="false">O4+O18</f>
        <v>191067</v>
      </c>
    </row>
    <row r="5" customFormat="false" ht="12.75" hidden="false" customHeight="false" outlineLevel="0" collapsed="false">
      <c r="A5" s="0" t="s">
        <v>16</v>
      </c>
      <c r="B5" s="17"/>
      <c r="C5" s="17"/>
      <c r="D5" s="17"/>
      <c r="E5" s="17"/>
      <c r="F5" s="17"/>
      <c r="G5" s="17"/>
      <c r="H5" s="21" t="n">
        <v>9466</v>
      </c>
      <c r="I5" s="21" t="n">
        <v>9937</v>
      </c>
      <c r="J5" s="22" t="n">
        <v>8268</v>
      </c>
      <c r="K5" s="22" t="n">
        <v>8138</v>
      </c>
      <c r="L5" s="17"/>
      <c r="M5" s="17"/>
      <c r="N5" s="17"/>
      <c r="O5" s="17" t="n">
        <f aca="false">SUM(B5:N5)</f>
        <v>35809</v>
      </c>
      <c r="P5" s="19" t="n">
        <f aca="false">O5</f>
        <v>35809</v>
      </c>
    </row>
    <row r="6" customFormat="false" ht="12.75" hidden="false" customHeight="false" outlineLevel="0" collapsed="false">
      <c r="A6" s="0" t="s">
        <v>17</v>
      </c>
      <c r="B6" s="17"/>
      <c r="C6" s="17"/>
      <c r="D6" s="17"/>
      <c r="E6" s="17"/>
      <c r="F6" s="17"/>
      <c r="G6" s="17"/>
      <c r="H6" s="17"/>
      <c r="I6" s="21" t="n">
        <v>70</v>
      </c>
      <c r="J6" s="22" t="n">
        <v>822</v>
      </c>
      <c r="K6" s="22" t="n">
        <v>1261</v>
      </c>
      <c r="L6" s="17"/>
      <c r="M6" s="17"/>
      <c r="N6" s="17"/>
      <c r="O6" s="17" t="n">
        <f aca="false">SUM(B6:N6)</f>
        <v>2153</v>
      </c>
      <c r="P6" s="19" t="n">
        <f aca="false">O6</f>
        <v>2153</v>
      </c>
    </row>
    <row r="7" customFormat="false" ht="12.75" hidden="false" customHeight="false" outlineLevel="0" collapsed="false">
      <c r="A7" s="0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 t="n">
        <f aca="false">SUM(B7:N7)</f>
        <v>0</v>
      </c>
      <c r="P7" s="19" t="n">
        <f aca="false">O17</f>
        <v>47562</v>
      </c>
    </row>
    <row r="8" customFormat="false" ht="12.75" hidden="false" customHeight="false" outlineLevel="0" collapsed="false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 t="n">
        <f aca="false">SUM(B8:N8)</f>
        <v>0</v>
      </c>
    </row>
    <row r="9" customFormat="false" ht="12.75" hidden="false" customHeight="false" outlineLevel="0" collapsed="false">
      <c r="A9" s="0" t="s">
        <v>19</v>
      </c>
      <c r="B9" s="17" t="n">
        <f aca="false">SUM(B4:B8)</f>
        <v>0</v>
      </c>
      <c r="C9" s="17" t="n">
        <f aca="false">SUM(C4:C8)</f>
        <v>22386</v>
      </c>
      <c r="D9" s="17" t="n">
        <f aca="false">SUM(D4:D8)</f>
        <v>33163</v>
      </c>
      <c r="E9" s="17" t="n">
        <f aca="false">SUM(E4:E8)</f>
        <v>9547</v>
      </c>
      <c r="F9" s="17" t="n">
        <f aca="false">SUM(F4:F8)</f>
        <v>0</v>
      </c>
      <c r="G9" s="17" t="n">
        <f aca="false">SUM(G4:G8)</f>
        <v>16820</v>
      </c>
      <c r="H9" s="17" t="n">
        <f aca="false">SUM(H4:H8)</f>
        <v>35064</v>
      </c>
      <c r="I9" s="17" t="n">
        <f aca="false">SUM(I4:I8)</f>
        <v>38846</v>
      </c>
      <c r="J9" s="17" t="n">
        <f aca="false">SUM(J4:J8)</f>
        <v>35853</v>
      </c>
      <c r="K9" s="17" t="n">
        <f aca="false">SUM(K4:K8)</f>
        <v>36630</v>
      </c>
      <c r="L9" s="17" t="n">
        <f aca="false">SUM(L4:L8)</f>
        <v>0</v>
      </c>
      <c r="M9" s="17"/>
      <c r="N9" s="17"/>
      <c r="O9" s="17" t="n">
        <f aca="false">SUM(O4:O8)</f>
        <v>228309</v>
      </c>
      <c r="P9" s="17" t="n">
        <f aca="false">SUM(P4:P8)</f>
        <v>276591</v>
      </c>
    </row>
    <row r="10" customFormat="false" ht="12.75" hidden="false" customHeight="false" outlineLevel="0" collapsed="false">
      <c r="A10" s="0" t="s">
        <v>20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customFormat="false" ht="12.75" hidden="false" customHeight="false" outlineLevel="0" collapsed="false">
      <c r="A11" s="23" t="s">
        <v>21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customFormat="false" ht="12.75" hidden="false" customHeight="false" outlineLevel="0" collapsed="false">
      <c r="A12" s="24" t="s">
        <v>22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4" customFormat="false" ht="12.75" hidden="false" customHeight="false" outlineLevel="0" collapsed="false">
      <c r="A14" s="20" t="s">
        <v>23</v>
      </c>
    </row>
    <row r="15" customFormat="false" ht="12.75" hidden="false" customHeight="false" outlineLevel="0" collapsed="false">
      <c r="A15" s="20" t="s">
        <v>12</v>
      </c>
      <c r="B15" s="16" t="n">
        <v>36526</v>
      </c>
      <c r="C15" s="16" t="n">
        <v>36557</v>
      </c>
      <c r="D15" s="16" t="n">
        <v>36586</v>
      </c>
      <c r="E15" s="16" t="n">
        <v>36617</v>
      </c>
      <c r="F15" s="16" t="n">
        <v>36647</v>
      </c>
      <c r="G15" s="16" t="n">
        <v>36678</v>
      </c>
      <c r="H15" s="16" t="n">
        <v>36708</v>
      </c>
      <c r="I15" s="16" t="n">
        <v>36739</v>
      </c>
      <c r="J15" s="16" t="n">
        <v>36770</v>
      </c>
      <c r="K15" s="16" t="n">
        <v>36800</v>
      </c>
      <c r="L15" s="16" t="n">
        <v>36831</v>
      </c>
      <c r="M15" s="16" t="n">
        <v>36861</v>
      </c>
      <c r="N15" s="16" t="n">
        <v>36923</v>
      </c>
      <c r="O15" s="0" t="s">
        <v>24</v>
      </c>
    </row>
    <row r="16" customFormat="false" ht="12.75" hidden="false" customHeight="false" outlineLevel="0" collapsed="false">
      <c r="A16" s="20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0" t="s">
        <v>18</v>
      </c>
      <c r="B17" s="17"/>
      <c r="C17" s="17"/>
      <c r="D17" s="17"/>
      <c r="E17" s="17"/>
      <c r="F17" s="17"/>
      <c r="G17" s="25" t="n">
        <v>115</v>
      </c>
      <c r="H17" s="25" t="n">
        <v>1776</v>
      </c>
      <c r="I17" s="25" t="n">
        <v>2976</v>
      </c>
      <c r="J17" s="25" t="n">
        <v>2880</v>
      </c>
      <c r="K17" s="25" t="n">
        <v>2976</v>
      </c>
      <c r="L17" s="26" t="n">
        <f aca="false">19445+7823+1182</f>
        <v>28450</v>
      </c>
      <c r="M17" s="25" t="n">
        <v>8389</v>
      </c>
      <c r="N17" s="17"/>
      <c r="O17" s="17" t="n">
        <f aca="false">SUM(B17:N17)</f>
        <v>47562</v>
      </c>
    </row>
    <row r="18" customFormat="false" ht="12.75" hidden="false" customHeight="false" outlineLevel="0" collapsed="false">
      <c r="A18" s="0" t="s">
        <v>25</v>
      </c>
      <c r="E18" s="27" t="n">
        <v>720</v>
      </c>
      <c r="O18" s="0" t="n">
        <f aca="false">SUM(B18:N18)</f>
        <v>720</v>
      </c>
    </row>
    <row r="19" customFormat="false" ht="12.75" hidden="false" customHeight="false" outlineLevel="0" collapsed="false">
      <c r="A19" s="27" t="s">
        <v>26</v>
      </c>
    </row>
    <row r="20" customFormat="false" ht="12.75" hidden="false" customHeight="false" outlineLevel="0" collapsed="false">
      <c r="A20" s="28" t="s">
        <v>27</v>
      </c>
    </row>
    <row r="21" customFormat="false" ht="12.75" hidden="false" customHeight="false" outlineLevel="0" collapsed="false">
      <c r="A21" s="29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2001-10-10T14:00:44Z</dcterms:created>
  <dc:creator>CEC</dc:creator>
  <dc:description/>
  <dc:language>en-US</dc:language>
  <cp:lastModifiedBy>CEC</cp:lastModifiedBy>
  <cp:revision>0</cp:revision>
  <dc:subject/>
  <dc:title/>
</cp:coreProperties>
</file>