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x - ISO " sheetId="1" state="visible" r:id="rId3"/>
  </sheets>
  <externalReferences>
    <externalReference r:id="rId4"/>
  </externalReferences>
  <definedNames>
    <definedName function="false" hidden="false" localSheetId="0" name="_xlnm.Print_Area" vbProcedure="false">'Px - ISO '!$A$1:$L$65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4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Realtime transmisison and grid mgt.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97</xdr:colOff>
                <xdr:row>10</xdr:row>
                <xdr:rowOff>24</xdr:rowOff>
              </xdr:from>
              <xdr:to>
                <xdr:col>7</xdr:col>
                <xdr:colOff>16</xdr:colOff>
                <xdr:row>14</xdr:row>
                <xdr:rowOff>1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Realtime and grid mgt - includes $7.6mm mandated sales per Richardson order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97</xdr:colOff>
                <xdr:row>11</xdr:row>
                <xdr:rowOff>20</xdr:rowOff>
              </xdr:from>
              <xdr:to>
                <xdr:col>7</xdr:col>
                <xdr:colOff>16</xdr:colOff>
                <xdr:row>14</xdr:row>
                <xdr:rowOff>21</xdr:rowOff>
              </xdr:to>
            </anchor>
          </commentPr>
        </mc:Choice>
        <mc:Fallback/>
      </mc:AlternateContent>
    </comment>
    <comment ref="E16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All sales mandated per Richarson order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97</xdr:colOff>
                <xdr:row>12</xdr:row>
                <xdr:rowOff>15</xdr:rowOff>
              </xdr:from>
              <xdr:to>
                <xdr:col>7</xdr:col>
                <xdr:colOff>16</xdr:colOff>
                <xdr:row>15</xdr:row>
                <xdr:rowOff>17</xdr:rowOff>
              </xdr:to>
            </anchor>
          </commentPr>
        </mc:Choice>
        <mc:Fallback/>
      </mc:AlternateContent>
    </comment>
    <comment ref="E17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All sales mandated per Richarson order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97</xdr:colOff>
                <xdr:row>13</xdr:row>
                <xdr:rowOff>12</xdr:rowOff>
              </xdr:from>
              <xdr:to>
                <xdr:col>7</xdr:col>
                <xdr:colOff>16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<sst xmlns="http://schemas.openxmlformats.org/spreadsheetml/2006/main" count="145" uniqueCount="70">
  <si>
    <t xml:space="preserve">DRAFT FOR SETTLEMENT DISCUSSION PURPOSES ONLY.   THESE FIGURES ARE ESTIMATES AND SUBJECT TO REVISION.</t>
  </si>
  <si>
    <t xml:space="preserve">California Exposure as of COB</t>
  </si>
  <si>
    <t xml:space="preserve">OUTSTANDING A/R OR A/P only; all settled invoices excluded)</t>
  </si>
  <si>
    <t xml:space="preserve">Net Sales</t>
  </si>
  <si>
    <t xml:space="preserve">Net Purchases</t>
  </si>
  <si>
    <t xml:space="preserve">Enron's Net</t>
  </si>
  <si>
    <t xml:space="preserve">CA ISO's</t>
  </si>
  <si>
    <t xml:space="preserve">ISO</t>
  </si>
  <si>
    <t xml:space="preserve">Counterparty</t>
  </si>
  <si>
    <t xml:space="preserve">Enron Entity</t>
  </si>
  <si>
    <t xml:space="preserve">Entity Code</t>
  </si>
  <si>
    <t xml:space="preserve">Activity Month</t>
  </si>
  <si>
    <t xml:space="preserve">(if A/R-A/P &gt; $0)</t>
  </si>
  <si>
    <t xml:space="preserve">(if A/P-A/R &lt; $0)</t>
  </si>
  <si>
    <t xml:space="preserve">Exposure</t>
  </si>
  <si>
    <t xml:space="preserve">Net Exposure</t>
  </si>
  <si>
    <t xml:space="preserve">Pmt. Date</t>
  </si>
  <si>
    <t xml:space="preserve">California ISO</t>
  </si>
  <si>
    <t xml:space="preserve">Enron Power Marketing, Inc.</t>
  </si>
  <si>
    <t xml:space="preserve">ENA</t>
  </si>
  <si>
    <t xml:space="preserve">Nov 2000</t>
  </si>
  <si>
    <t xml:space="preserve">a</t>
  </si>
  <si>
    <t xml:space="preserve">Dec 2000</t>
  </si>
  <si>
    <t xml:space="preserve">b</t>
  </si>
  <si>
    <t xml:space="preserve">Jan 2001</t>
  </si>
  <si>
    <t xml:space="preserve">Feb 2001</t>
  </si>
  <si>
    <t xml:space="preserve">Portland General</t>
  </si>
  <si>
    <t xml:space="preserve">PGE</t>
  </si>
  <si>
    <t xml:space="preserve">Feb 2001 (estimate)</t>
  </si>
  <si>
    <t xml:space="preserve">Total CA ISO</t>
  </si>
  <si>
    <t xml:space="preserve">PX Net Purchases</t>
  </si>
  <si>
    <t xml:space="preserve">PX Net Sales</t>
  </si>
  <si>
    <t xml:space="preserve">CA PX's</t>
  </si>
  <si>
    <t xml:space="preserve">Payment</t>
  </si>
  <si>
    <t xml:space="preserve">Receipt</t>
  </si>
  <si>
    <t xml:space="preserve">Date:</t>
  </si>
  <si>
    <t xml:space="preserve">California Power Exchange Corporation</t>
  </si>
  <si>
    <t xml:space="preserve">Nov 2000 (Real Time)</t>
  </si>
  <si>
    <t xml:space="preserve">Dec 2000 (Real Time)</t>
  </si>
  <si>
    <t xml:space="preserve">c</t>
  </si>
  <si>
    <t xml:space="preserve">Dec 2000 (Core)</t>
  </si>
  <si>
    <t xml:space="preserve">d</t>
  </si>
  <si>
    <t xml:space="preserve">EPMI received $4.2MM of $12.5MM</t>
  </si>
  <si>
    <t xml:space="preserve">Dec 2000 (Blk FW)</t>
  </si>
  <si>
    <t xml:space="preserve">e</t>
  </si>
  <si>
    <t xml:space="preserve">Jan 2001 (Real Time)</t>
  </si>
  <si>
    <t xml:space="preserve">f</t>
  </si>
  <si>
    <t xml:space="preserve">Jan 2001 (Core)</t>
  </si>
  <si>
    <t xml:space="preserve">g</t>
  </si>
  <si>
    <t xml:space="preserve">Jan 2001 (Blk FW)</t>
  </si>
  <si>
    <t xml:space="preserve">Jan 2001 (Admin Fees for Core and Blk FW)</t>
  </si>
  <si>
    <t xml:space="preserve">h</t>
  </si>
  <si>
    <t xml:space="preserve">Feb 2001 (Real Time)</t>
  </si>
  <si>
    <t xml:space="preserve">Oct 2000 (Real Time)</t>
  </si>
  <si>
    <t xml:space="preserve">January 2001 (Real Time)</t>
  </si>
  <si>
    <t xml:space="preserve">January 2001 (Core)</t>
  </si>
  <si>
    <t xml:space="preserve">February 2001</t>
  </si>
  <si>
    <t xml:space="preserve">Total CA PX</t>
  </si>
  <si>
    <t xml:space="preserve">NOTES:</t>
  </si>
  <si>
    <t xml:space="preserve">a- As of 5/9/01, CAPX does not have available to the industry details to the actual percentages repesenting the CAPX default to the CAISO for Nov 2000 real time.  CAPX estimated only that 80% of the CAPX default is attributed to PG&amp;E.</t>
  </si>
  <si>
    <t xml:space="preserve">b- EPMI had paid in full the Dec, Jan, and Feb invoices due CAISO for real-time transmission and grid management charges to ensure EPMI compliance as a Scheduling Coordinator</t>
  </si>
  <si>
    <t xml:space="preserve">c- EPMI had CAPX net the Prelim and Final invoices of $864,091.23 and $15,297.24, respectively, from EPMI's cash collateral held by CAPX in escrow.</t>
  </si>
  <si>
    <t xml:space="preserve">ENRON</t>
  </si>
  <si>
    <t xml:space="preserve">PORTLAND GENERAL</t>
  </si>
  <si>
    <t xml:space="preserve">TOTAL</t>
  </si>
  <si>
    <t xml:space="preserve">d- all net sales due attributed to DEFAULT OF SOUTHERN CALIFORNIA EDISON COMPANY; FERC ordered reversal of previous chargebacks/shortpayments.</t>
  </si>
  <si>
    <t xml:space="preserve">e- EPMI had paid $32,648,116 in full to CAPX for the Dec Block Forward Market</t>
  </si>
  <si>
    <t xml:space="preserve">f- EPMI had CAPX net the Prelim and Final invoices of $64,547.04 and $2,255.74, respectively, from EPMI's cash collateral held by CAPX in escrow.</t>
  </si>
  <si>
    <t xml:space="preserve">g- not yet billed by CAPX</t>
  </si>
  <si>
    <t xml:space="preserve">h- EPMI paid CAPX admin fees for the Core and Block Forward Markets of $55,007.32 and $1,232.00, respectively, by having CAPX net the fees against EPMI's cash collateral held by CAPX in escrow.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</si>
</sst>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[$-409]m/d/yyyy"/>
    <numFmt numFmtId="167" formatCode="\$#,##0_);[RED]&quot;($&quot;#,##0\)"/>
    <numFmt numFmtId="168" formatCode="dd\-mmm\-yy"/>
    <numFmt numFmtId="169" formatCode="_(\$* #,##0.00_);_(\$* \(#,##0.00\);_(\$* \-??_);_(@_)"/>
    <numFmt numFmtId="170" formatCode="[$-409]d\-mmm\-yy"/>
    <numFmt numFmtId="171" formatCode="[$-409]#,##0_);[RED]\(#,##0\)"/>
    <numFmt numFmtId="172" formatCode="\$#,##0_);&quot;($&quot;#,##0\)"/>
    <numFmt numFmtId="173" formatCode="mm/dd/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b val="true"/>
      <vertAlign val="superscript"/>
      <sz val="12"/>
      <name val="Arial"/>
      <family val="2"/>
    </font>
    <font>
      <b val="true"/>
      <sz val="12"/>
      <color rgb="FFFF0000"/>
      <name val="Arial"/>
      <family val="2"/>
    </font>
    <font>
      <vertAlign val="superscript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7" fillId="4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1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71" fontId="7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7" fontId="7" fillId="2" borderId="0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7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8" fontId="4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3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4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3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tngo/Local%20Settings/Temporary%20Internet%20Files/OLK110/California%20Exposure%20040801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G&amp;E Corp.  (unreg)"/>
      <sheetName val="PG&amp;E Corp.  "/>
      <sheetName val="Edison Int'l "/>
      <sheetName val="Px - ISO "/>
      <sheetName val="By Enron Entity"/>
      <sheetName val="Summary"/>
    </sheetNames>
    <sheetDataSet>
      <sheetData sheetId="0"/>
      <sheetData sheetId="1">
        <row r="15">
          <cell r="S15">
            <v>289250071.65</v>
          </cell>
        </row>
        <row r="21">
          <cell r="S21">
            <v>160804</v>
          </cell>
        </row>
        <row r="33">
          <cell r="S33">
            <v>0</v>
          </cell>
        </row>
        <row r="39">
          <cell r="S39">
            <v>0</v>
          </cell>
        </row>
        <row r="47">
          <cell r="S47">
            <v>316551841</v>
          </cell>
        </row>
        <row r="57">
          <cell r="Q57">
            <v>214243733</v>
          </cell>
        </row>
      </sheetData>
      <sheetData sheetId="2">
        <row r="8">
          <cell r="Q8">
            <v>50379149</v>
          </cell>
        </row>
        <row r="12">
          <cell r="S12">
            <v>153027402.11</v>
          </cell>
        </row>
        <row r="25">
          <cell r="Q25">
            <v>23617361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U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0" width="44.99"/>
    <col collapsed="false" customWidth="true" hidden="false" outlineLevel="0" max="2" min="2" style="0" width="30.99"/>
    <col collapsed="false" customWidth="true" hidden="true" outlineLevel="0" max="3" min="3" style="0" width="17.99"/>
    <col collapsed="false" customWidth="true" hidden="false" outlineLevel="0" max="4" min="4" style="0" width="47.56"/>
    <col collapsed="false" customWidth="true" hidden="false" outlineLevel="0" max="6" min="5" style="0" width="18.28"/>
    <col collapsed="false" customWidth="true" hidden="false" outlineLevel="0" max="7" min="7" style="1" width="4.7"/>
    <col collapsed="false" customWidth="true" hidden="false" outlineLevel="0" max="8" min="8" style="0" width="25.99"/>
    <col collapsed="false" customWidth="true" hidden="false" outlineLevel="0" max="9" min="9" style="0" width="17.14"/>
    <col collapsed="false" customWidth="true" hidden="false" outlineLevel="0" max="10" min="10" style="0" width="29.41"/>
    <col collapsed="false" customWidth="true" hidden="false" outlineLevel="0" max="11" min="11" style="0" width="16.99"/>
    <col collapsed="false" customWidth="true" hidden="false" outlineLevel="0" max="12" min="12" style="0" width="28.41"/>
  </cols>
  <sheetData>
    <row r="1" customFormat="false" ht="20.25" hidden="false" customHeight="false" outlineLevel="0" collapsed="false">
      <c r="A1" s="2" t="s">
        <v>0</v>
      </c>
    </row>
    <row r="2" customFormat="false" ht="20.25" hidden="false" customHeight="false" outlineLevel="0" collapsed="false">
      <c r="A2" s="2"/>
    </row>
    <row r="3" customFormat="false" ht="20.25" hidden="false" customHeight="false" outlineLevel="0" collapsed="false">
      <c r="A3" s="2"/>
    </row>
    <row r="4" customFormat="false" ht="18.75" hidden="false" customHeight="false" outlineLevel="0" collapsed="false">
      <c r="A4" s="3" t="s">
        <v>1</v>
      </c>
      <c r="B4" s="4" t="n">
        <v>37020</v>
      </c>
      <c r="C4" s="4"/>
    </row>
    <row r="5" customFormat="false" ht="18.75" hidden="false" customHeight="false" outlineLevel="0" collapsed="false">
      <c r="A5" s="3"/>
      <c r="B5" s="4"/>
      <c r="C5" s="4"/>
    </row>
    <row r="6" customFormat="false" ht="18.75" hidden="false" customHeight="false" outlineLevel="0" collapsed="false">
      <c r="A6" s="5" t="s">
        <v>2</v>
      </c>
      <c r="B6" s="6"/>
      <c r="C6" s="7"/>
      <c r="D6" s="7"/>
      <c r="E6" s="7"/>
      <c r="F6" s="7"/>
      <c r="G6" s="8"/>
      <c r="H6" s="7"/>
      <c r="I6" s="9"/>
      <c r="J6" s="9"/>
      <c r="K6" s="9"/>
      <c r="L6" s="9"/>
    </row>
    <row r="7" customFormat="false" ht="18.75" hidden="false" customHeight="false" outlineLevel="0" collapsed="false">
      <c r="A7" s="10"/>
      <c r="B7" s="10"/>
      <c r="C7" s="10"/>
      <c r="D7" s="11"/>
      <c r="E7" s="11" t="s">
        <v>3</v>
      </c>
      <c r="F7" s="11" t="s">
        <v>4</v>
      </c>
      <c r="G7" s="12"/>
      <c r="H7" s="11" t="s">
        <v>5</v>
      </c>
      <c r="I7" s="11" t="s">
        <v>6</v>
      </c>
      <c r="J7" s="13"/>
      <c r="K7" s="14" t="s">
        <v>7</v>
      </c>
      <c r="L7" s="15"/>
    </row>
    <row r="8" customFormat="false" ht="18.75" hidden="false" customHeight="false" outlineLevel="0" collapsed="false">
      <c r="A8" s="16" t="s">
        <v>8</v>
      </c>
      <c r="B8" s="16" t="s">
        <v>9</v>
      </c>
      <c r="C8" s="16" t="s">
        <v>10</v>
      </c>
      <c r="D8" s="17" t="s">
        <v>11</v>
      </c>
      <c r="E8" s="11" t="s">
        <v>12</v>
      </c>
      <c r="F8" s="11" t="s">
        <v>13</v>
      </c>
      <c r="G8" s="12"/>
      <c r="H8" s="11" t="s">
        <v>14</v>
      </c>
      <c r="I8" s="11" t="s">
        <v>15</v>
      </c>
      <c r="J8" s="18"/>
      <c r="K8" s="19" t="s">
        <v>16</v>
      </c>
      <c r="L8" s="15"/>
    </row>
    <row r="9" customFormat="false" ht="18.75" hidden="false" customHeight="false" outlineLevel="0" collapsed="false">
      <c r="A9" s="20"/>
      <c r="B9" s="20"/>
      <c r="C9" s="20"/>
      <c r="D9" s="21"/>
      <c r="E9" s="22"/>
      <c r="F9" s="22"/>
      <c r="H9" s="22"/>
      <c r="I9" s="22"/>
      <c r="J9" s="23"/>
      <c r="K9" s="24"/>
      <c r="L9" s="9"/>
    </row>
    <row r="10" customFormat="false" ht="18.75" hidden="false" customHeight="false" outlineLevel="0" collapsed="false">
      <c r="A10" s="25" t="s">
        <v>17</v>
      </c>
      <c r="B10" s="26" t="s">
        <v>18</v>
      </c>
      <c r="C10" s="27" t="s">
        <v>19</v>
      </c>
      <c r="D10" s="28" t="s">
        <v>20</v>
      </c>
      <c r="E10" s="29" t="n">
        <v>41504394</v>
      </c>
      <c r="F10" s="30"/>
      <c r="G10" s="31" t="s">
        <v>21</v>
      </c>
      <c r="H10" s="25" t="n">
        <f aca="false">+E10</f>
        <v>41504394</v>
      </c>
      <c r="I10" s="29" t="n">
        <f aca="false">+F10</f>
        <v>0</v>
      </c>
      <c r="J10" s="32"/>
      <c r="K10" s="33" t="n">
        <v>36924</v>
      </c>
      <c r="L10" s="34"/>
    </row>
    <row r="11" customFormat="false" ht="18.75" hidden="false" customHeight="false" outlineLevel="0" collapsed="false">
      <c r="A11" s="25" t="s">
        <v>17</v>
      </c>
      <c r="B11" s="26" t="s">
        <v>18</v>
      </c>
      <c r="C11" s="27" t="s">
        <v>19</v>
      </c>
      <c r="D11" s="28" t="s">
        <v>22</v>
      </c>
      <c r="E11" s="29"/>
      <c r="F11" s="30" t="n">
        <v>0</v>
      </c>
      <c r="G11" s="31" t="s">
        <v>23</v>
      </c>
      <c r="H11" s="25" t="n">
        <f aca="false">+E11</f>
        <v>0</v>
      </c>
      <c r="I11" s="29" t="n">
        <f aca="false">+F11</f>
        <v>0</v>
      </c>
      <c r="J11" s="32"/>
      <c r="K11" s="33"/>
      <c r="L11" s="34"/>
    </row>
    <row r="12" customFormat="false" ht="18.75" hidden="false" customHeight="false" outlineLevel="0" collapsed="false">
      <c r="A12" s="25" t="s">
        <v>17</v>
      </c>
      <c r="B12" s="26" t="s">
        <v>18</v>
      </c>
      <c r="C12" s="27"/>
      <c r="D12" s="35" t="s">
        <v>24</v>
      </c>
      <c r="E12" s="29"/>
      <c r="F12" s="30" t="n">
        <v>0</v>
      </c>
      <c r="G12" s="31" t="s">
        <v>23</v>
      </c>
      <c r="H12" s="25" t="n">
        <f aca="false">+E12</f>
        <v>0</v>
      </c>
      <c r="I12" s="29" t="n">
        <f aca="false">+F12</f>
        <v>0</v>
      </c>
      <c r="J12" s="32"/>
      <c r="K12" s="33"/>
      <c r="L12" s="34"/>
    </row>
    <row r="13" customFormat="false" ht="18.75" hidden="false" customHeight="false" outlineLevel="0" collapsed="false">
      <c r="A13" s="25" t="s">
        <v>17</v>
      </c>
      <c r="B13" s="26" t="s">
        <v>18</v>
      </c>
      <c r="C13" s="27" t="s">
        <v>19</v>
      </c>
      <c r="D13" s="35" t="s">
        <v>25</v>
      </c>
      <c r="E13" s="29"/>
      <c r="F13" s="30" t="n">
        <v>0</v>
      </c>
      <c r="G13" s="31" t="s">
        <v>23</v>
      </c>
      <c r="H13" s="25" t="n">
        <f aca="false">+E13</f>
        <v>0</v>
      </c>
      <c r="I13" s="29" t="n">
        <f aca="false">+F13</f>
        <v>0</v>
      </c>
      <c r="J13" s="36"/>
      <c r="K13" s="33"/>
      <c r="L13" s="34"/>
    </row>
    <row r="14" customFormat="false" ht="18.75" hidden="false" customHeight="false" outlineLevel="0" collapsed="false">
      <c r="A14" s="37" t="s">
        <v>17</v>
      </c>
      <c r="B14" s="38" t="s">
        <v>26</v>
      </c>
      <c r="C14" s="39" t="s">
        <v>27</v>
      </c>
      <c r="D14" s="40" t="s">
        <v>20</v>
      </c>
      <c r="E14" s="41" t="n">
        <v>6243320</v>
      </c>
      <c r="F14" s="42"/>
      <c r="G14" s="43"/>
      <c r="H14" s="37" t="n">
        <f aca="false">+E14</f>
        <v>6243320</v>
      </c>
      <c r="I14" s="42" t="n">
        <f aca="false">+F14</f>
        <v>0</v>
      </c>
      <c r="J14" s="44"/>
      <c r="K14" s="45" t="n">
        <v>36924</v>
      </c>
      <c r="L14" s="46"/>
    </row>
    <row r="15" customFormat="false" ht="18.75" hidden="false" customHeight="false" outlineLevel="0" collapsed="false">
      <c r="A15" s="37" t="s">
        <v>17</v>
      </c>
      <c r="B15" s="38" t="s">
        <v>26</v>
      </c>
      <c r="C15" s="39" t="s">
        <v>27</v>
      </c>
      <c r="D15" s="40" t="s">
        <v>22</v>
      </c>
      <c r="E15" s="41" t="n">
        <v>41224222</v>
      </c>
      <c r="F15" s="42"/>
      <c r="G15" s="43"/>
      <c r="H15" s="37" t="n">
        <f aca="false">+E15</f>
        <v>41224222</v>
      </c>
      <c r="I15" s="42" t="n">
        <f aca="false">+F15</f>
        <v>0</v>
      </c>
      <c r="J15" s="44"/>
      <c r="K15" s="45" t="n">
        <v>36955</v>
      </c>
      <c r="L15" s="46"/>
    </row>
    <row r="16" customFormat="false" ht="18.75" hidden="false" customHeight="false" outlineLevel="0" collapsed="false">
      <c r="A16" s="37" t="s">
        <v>17</v>
      </c>
      <c r="B16" s="38" t="s">
        <v>26</v>
      </c>
      <c r="C16" s="39" t="s">
        <v>27</v>
      </c>
      <c r="D16" s="40" t="s">
        <v>24</v>
      </c>
      <c r="E16" s="41" t="n">
        <v>10586073</v>
      </c>
      <c r="F16" s="42"/>
      <c r="G16" s="43"/>
      <c r="H16" s="37" t="n">
        <f aca="false">+E16</f>
        <v>10586073</v>
      </c>
      <c r="I16" s="42" t="n">
        <f aca="false">+F16</f>
        <v>0</v>
      </c>
      <c r="J16" s="44"/>
      <c r="K16" s="45" t="n">
        <v>36984</v>
      </c>
      <c r="L16" s="46"/>
    </row>
    <row r="17" customFormat="false" ht="18.75" hidden="false" customHeight="false" outlineLevel="0" collapsed="false">
      <c r="A17" s="37" t="s">
        <v>17</v>
      </c>
      <c r="B17" s="38" t="s">
        <v>26</v>
      </c>
      <c r="C17" s="39" t="s">
        <v>27</v>
      </c>
      <c r="D17" s="40" t="s">
        <v>28</v>
      </c>
      <c r="E17" s="41" t="n">
        <f aca="false">4358562</f>
        <v>4358562</v>
      </c>
      <c r="F17" s="42"/>
      <c r="G17" s="43"/>
      <c r="H17" s="37" t="n">
        <f aca="false">+E17</f>
        <v>4358562</v>
      </c>
      <c r="I17" s="42" t="n">
        <f aca="false">+F17</f>
        <v>0</v>
      </c>
      <c r="J17" s="44"/>
      <c r="K17" s="47"/>
      <c r="L17" s="46"/>
    </row>
    <row r="18" customFormat="false" ht="19.5" hidden="false" customHeight="false" outlineLevel="0" collapsed="false">
      <c r="A18" s="9"/>
      <c r="B18" s="9"/>
      <c r="C18" s="9"/>
      <c r="D18" s="9"/>
      <c r="E18" s="48"/>
      <c r="F18" s="49"/>
      <c r="H18" s="50"/>
      <c r="I18" s="51"/>
      <c r="J18" s="52"/>
      <c r="K18" s="9"/>
      <c r="L18" s="9"/>
    </row>
    <row r="19" customFormat="false" ht="19.5" hidden="false" customHeight="false" outlineLevel="0" collapsed="false">
      <c r="A19" s="53" t="s">
        <v>29</v>
      </c>
      <c r="B19" s="9"/>
      <c r="C19" s="9"/>
      <c r="D19" s="9"/>
      <c r="E19" s="54" t="n">
        <f aca="false">SUM(E10:E17)</f>
        <v>103916571</v>
      </c>
      <c r="F19" s="54" t="n">
        <f aca="false">SUM(F10:F17)</f>
        <v>0</v>
      </c>
      <c r="H19" s="53" t="n">
        <f aca="false">SUM(H10:H17)</f>
        <v>103916571</v>
      </c>
      <c r="I19" s="53" t="n">
        <f aca="false">SUM(I10:I17)</f>
        <v>0</v>
      </c>
      <c r="J19" s="55"/>
      <c r="K19" s="9"/>
      <c r="L19" s="9"/>
    </row>
    <row r="20" customFormat="false" ht="18.75" hidden="false" customHeight="false" outlineLevel="0" collapsed="false">
      <c r="A20" s="9"/>
      <c r="B20" s="9"/>
      <c r="C20" s="9"/>
      <c r="D20" s="9"/>
      <c r="E20" s="56"/>
      <c r="F20" s="56"/>
      <c r="H20" s="9"/>
      <c r="I20" s="56"/>
      <c r="J20" s="52"/>
      <c r="K20" s="9"/>
      <c r="L20" s="9"/>
    </row>
    <row r="21" customFormat="false" ht="18.75" hidden="false" customHeight="false" outlineLevel="0" collapsed="false">
      <c r="A21" s="9"/>
      <c r="B21" s="9"/>
      <c r="C21" s="9"/>
      <c r="D21" s="9"/>
      <c r="E21" s="56"/>
      <c r="F21" s="56"/>
      <c r="H21" s="9"/>
      <c r="I21" s="9"/>
      <c r="J21" s="52"/>
      <c r="K21" s="57"/>
      <c r="L21" s="9"/>
    </row>
    <row r="22" customFormat="false" ht="18.75" hidden="false" customHeight="false" outlineLevel="0" collapsed="false">
      <c r="A22" s="9"/>
      <c r="B22" s="9"/>
      <c r="C22" s="9"/>
      <c r="D22" s="9"/>
      <c r="E22" s="58"/>
      <c r="F22" s="58"/>
      <c r="H22" s="9"/>
      <c r="I22" s="9"/>
      <c r="J22" s="59" t="s">
        <v>30</v>
      </c>
      <c r="K22" s="57" t="s">
        <v>31</v>
      </c>
      <c r="L22" s="9"/>
    </row>
    <row r="23" customFormat="false" ht="18.75" hidden="false" customHeight="false" outlineLevel="0" collapsed="false">
      <c r="A23" s="9"/>
      <c r="B23" s="9"/>
      <c r="C23" s="9"/>
      <c r="D23" s="22"/>
      <c r="E23" s="60" t="s">
        <v>3</v>
      </c>
      <c r="F23" s="60" t="s">
        <v>4</v>
      </c>
      <c r="H23" s="22" t="s">
        <v>5</v>
      </c>
      <c r="I23" s="22" t="s">
        <v>32</v>
      </c>
      <c r="J23" s="59" t="s">
        <v>33</v>
      </c>
      <c r="K23" s="57" t="s">
        <v>34</v>
      </c>
      <c r="L23" s="9"/>
    </row>
    <row r="24" customFormat="false" ht="18.75" hidden="false" customHeight="false" outlineLevel="0" collapsed="false">
      <c r="A24" s="20" t="s">
        <v>8</v>
      </c>
      <c r="B24" s="20" t="s">
        <v>9</v>
      </c>
      <c r="C24" s="20"/>
      <c r="D24" s="61" t="s">
        <v>11</v>
      </c>
      <c r="E24" s="22" t="s">
        <v>12</v>
      </c>
      <c r="F24" s="22" t="s">
        <v>13</v>
      </c>
      <c r="H24" s="22" t="s">
        <v>14</v>
      </c>
      <c r="I24" s="22" t="s">
        <v>15</v>
      </c>
      <c r="J24" s="62" t="s">
        <v>35</v>
      </c>
      <c r="K24" s="63" t="s">
        <v>35</v>
      </c>
      <c r="L24" s="9"/>
    </row>
    <row r="25" customFormat="false" ht="18.75" hidden="false" customHeight="false" outlineLevel="0" collapsed="false">
      <c r="A25" s="34" t="s">
        <v>36</v>
      </c>
      <c r="B25" s="26" t="s">
        <v>18</v>
      </c>
      <c r="C25" s="27" t="s">
        <v>19</v>
      </c>
      <c r="D25" s="64" t="s">
        <v>37</v>
      </c>
      <c r="E25" s="30" t="n">
        <v>19262.94</v>
      </c>
      <c r="F25" s="30" t="n">
        <v>0</v>
      </c>
      <c r="G25" s="31"/>
      <c r="H25" s="25" t="n">
        <f aca="false">+E25</f>
        <v>19262.94</v>
      </c>
      <c r="I25" s="25" t="n">
        <f aca="false">+F25</f>
        <v>0</v>
      </c>
      <c r="J25" s="65" t="n">
        <v>36923</v>
      </c>
      <c r="K25" s="66" t="n">
        <v>36927</v>
      </c>
      <c r="L25" s="34"/>
    </row>
    <row r="26" customFormat="false" ht="18.75" hidden="false" customHeight="false" outlineLevel="0" collapsed="false">
      <c r="A26" s="34" t="s">
        <v>36</v>
      </c>
      <c r="B26" s="26" t="s">
        <v>18</v>
      </c>
      <c r="C26" s="27" t="s">
        <v>19</v>
      </c>
      <c r="D26" s="67" t="s">
        <v>38</v>
      </c>
      <c r="E26" s="30"/>
      <c r="F26" s="30" t="n">
        <v>0</v>
      </c>
      <c r="G26" s="68" t="s">
        <v>39</v>
      </c>
      <c r="H26" s="25" t="n">
        <f aca="false">+E26</f>
        <v>0</v>
      </c>
      <c r="I26" s="25" t="n">
        <f aca="false">+F26</f>
        <v>0</v>
      </c>
      <c r="J26" s="65" t="n">
        <v>36952</v>
      </c>
      <c r="K26" s="66" t="n">
        <v>36956</v>
      </c>
      <c r="L26" s="34"/>
    </row>
    <row r="27" customFormat="false" ht="28.5" hidden="false" customHeight="true" outlineLevel="0" collapsed="false">
      <c r="A27" s="69" t="s">
        <v>36</v>
      </c>
      <c r="B27" s="70" t="s">
        <v>18</v>
      </c>
      <c r="C27" s="71" t="s">
        <v>19</v>
      </c>
      <c r="D27" s="72" t="s">
        <v>40</v>
      </c>
      <c r="E27" s="73" t="n">
        <f aca="false">12526251.16-4116842.51-155542.37</f>
        <v>8253866.28</v>
      </c>
      <c r="F27" s="73"/>
      <c r="G27" s="31" t="s">
        <v>41</v>
      </c>
      <c r="H27" s="25" t="n">
        <f aca="false">+E27</f>
        <v>8253866.28</v>
      </c>
      <c r="I27" s="25" t="n">
        <f aca="false">+F27</f>
        <v>0</v>
      </c>
      <c r="J27" s="74" t="n">
        <v>36907</v>
      </c>
      <c r="K27" s="75" t="n">
        <v>36909</v>
      </c>
      <c r="L27" s="69" t="s">
        <v>42</v>
      </c>
    </row>
    <row r="28" customFormat="false" ht="18.75" hidden="false" customHeight="false" outlineLevel="0" collapsed="false">
      <c r="A28" s="34" t="s">
        <v>36</v>
      </c>
      <c r="B28" s="26" t="s">
        <v>18</v>
      </c>
      <c r="C28" s="27" t="s">
        <v>19</v>
      </c>
      <c r="D28" s="67" t="s">
        <v>43</v>
      </c>
      <c r="E28" s="30"/>
      <c r="F28" s="30" t="n">
        <v>0</v>
      </c>
      <c r="G28" s="31" t="s">
        <v>44</v>
      </c>
      <c r="H28" s="25" t="n">
        <f aca="false">+E28</f>
        <v>0</v>
      </c>
      <c r="I28" s="25" t="n">
        <f aca="false">+F28</f>
        <v>0</v>
      </c>
      <c r="J28" s="65" t="n">
        <v>36907</v>
      </c>
      <c r="K28" s="66" t="n">
        <v>36909</v>
      </c>
      <c r="L28" s="34"/>
    </row>
    <row r="29" customFormat="false" ht="18.75" hidden="false" customHeight="false" outlineLevel="0" collapsed="false">
      <c r="A29" s="34" t="s">
        <v>36</v>
      </c>
      <c r="B29" s="26" t="s">
        <v>18</v>
      </c>
      <c r="C29" s="27" t="s">
        <v>19</v>
      </c>
      <c r="D29" s="67" t="s">
        <v>45</v>
      </c>
      <c r="E29" s="30"/>
      <c r="F29" s="30" t="n">
        <v>0</v>
      </c>
      <c r="G29" s="31" t="s">
        <v>46</v>
      </c>
      <c r="H29" s="25" t="n">
        <f aca="false">+E29</f>
        <v>0</v>
      </c>
      <c r="I29" s="25" t="n">
        <f aca="false">+F29</f>
        <v>0</v>
      </c>
      <c r="J29" s="65" t="n">
        <v>36983</v>
      </c>
      <c r="K29" s="66" t="n">
        <v>36985</v>
      </c>
      <c r="L29" s="34"/>
    </row>
    <row r="30" customFormat="false" ht="18.75" hidden="false" customHeight="false" outlineLevel="0" collapsed="false">
      <c r="A30" s="34" t="s">
        <v>36</v>
      </c>
      <c r="B30" s="26" t="s">
        <v>18</v>
      </c>
      <c r="C30" s="27" t="s">
        <v>19</v>
      </c>
      <c r="D30" s="67" t="s">
        <v>47</v>
      </c>
      <c r="E30" s="30"/>
      <c r="F30" s="30" t="n">
        <v>-24715955</v>
      </c>
      <c r="G30" s="31" t="s">
        <v>48</v>
      </c>
      <c r="H30" s="25" t="n">
        <f aca="false">+E30</f>
        <v>0</v>
      </c>
      <c r="I30" s="25" t="n">
        <f aca="false">+F30</f>
        <v>-24715955</v>
      </c>
      <c r="J30" s="65" t="n">
        <v>36937</v>
      </c>
      <c r="K30" s="66" t="n">
        <v>36942</v>
      </c>
      <c r="L30" s="34"/>
    </row>
    <row r="31" customFormat="false" ht="18.75" hidden="false" customHeight="false" outlineLevel="0" collapsed="false">
      <c r="A31" s="34" t="s">
        <v>36</v>
      </c>
      <c r="B31" s="26" t="s">
        <v>18</v>
      </c>
      <c r="C31" s="27" t="s">
        <v>19</v>
      </c>
      <c r="D31" s="67" t="s">
        <v>49</v>
      </c>
      <c r="E31" s="30"/>
      <c r="F31" s="30" t="n">
        <v>-13338016</v>
      </c>
      <c r="G31" s="31" t="s">
        <v>48</v>
      </c>
      <c r="H31" s="25" t="n">
        <f aca="false">+E31</f>
        <v>0</v>
      </c>
      <c r="I31" s="25" t="n">
        <f aca="false">+F31</f>
        <v>-13338016</v>
      </c>
      <c r="J31" s="65" t="n">
        <v>36937</v>
      </c>
      <c r="K31" s="66" t="n">
        <v>36942</v>
      </c>
      <c r="L31" s="34"/>
    </row>
    <row r="32" customFormat="false" ht="18.75" hidden="false" customHeight="false" outlineLevel="0" collapsed="false">
      <c r="A32" s="34" t="s">
        <v>36</v>
      </c>
      <c r="B32" s="26" t="s">
        <v>18</v>
      </c>
      <c r="C32" s="27"/>
      <c r="D32" s="67" t="s">
        <v>50</v>
      </c>
      <c r="E32" s="30"/>
      <c r="F32" s="30" t="n">
        <v>0</v>
      </c>
      <c r="G32" s="76" t="s">
        <v>51</v>
      </c>
      <c r="H32" s="25" t="n">
        <f aca="false">+E32</f>
        <v>0</v>
      </c>
      <c r="I32" s="25" t="n">
        <f aca="false">+F32</f>
        <v>0</v>
      </c>
      <c r="J32" s="65"/>
      <c r="K32" s="66"/>
      <c r="L32" s="34"/>
    </row>
    <row r="33" customFormat="false" ht="18.75" hidden="false" customHeight="false" outlineLevel="0" collapsed="false">
      <c r="A33" s="34" t="s">
        <v>36</v>
      </c>
      <c r="B33" s="26" t="s">
        <v>18</v>
      </c>
      <c r="C33" s="77"/>
      <c r="D33" s="78" t="s">
        <v>52</v>
      </c>
      <c r="E33" s="77"/>
      <c r="F33" s="79" t="n">
        <v>100.63</v>
      </c>
      <c r="G33" s="31"/>
      <c r="H33" s="25" t="n">
        <f aca="false">+E33</f>
        <v>0</v>
      </c>
      <c r="I33" s="25" t="n">
        <f aca="false">+F33</f>
        <v>100.63</v>
      </c>
      <c r="J33" s="77"/>
      <c r="K33" s="77"/>
      <c r="L33" s="77"/>
    </row>
    <row r="34" customFormat="false" ht="18.75" hidden="false" customHeight="false" outlineLevel="0" collapsed="false">
      <c r="A34" s="46" t="s">
        <v>36</v>
      </c>
      <c r="B34" s="38" t="s">
        <v>26</v>
      </c>
      <c r="C34" s="39" t="s">
        <v>27</v>
      </c>
      <c r="D34" s="40" t="s">
        <v>53</v>
      </c>
      <c r="E34" s="41" t="n">
        <v>9280</v>
      </c>
      <c r="F34" s="41"/>
      <c r="G34" s="80"/>
      <c r="H34" s="37" t="n">
        <f aca="false">+E34</f>
        <v>9280</v>
      </c>
      <c r="I34" s="37" t="n">
        <f aca="false">+F34</f>
        <v>0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</row>
    <row r="35" customFormat="false" ht="21" hidden="false" customHeight="true" outlineLevel="0" collapsed="false">
      <c r="A35" s="46" t="s">
        <v>36</v>
      </c>
      <c r="B35" s="38" t="s">
        <v>26</v>
      </c>
      <c r="C35" s="39" t="s">
        <v>27</v>
      </c>
      <c r="D35" s="40" t="s">
        <v>37</v>
      </c>
      <c r="E35" s="41" t="n">
        <v>1221198</v>
      </c>
      <c r="F35" s="41"/>
      <c r="G35" s="43"/>
      <c r="H35" s="37" t="n">
        <f aca="false">+E35</f>
        <v>1221198</v>
      </c>
      <c r="I35" s="37" t="n">
        <f aca="false">+F35</f>
        <v>0</v>
      </c>
      <c r="J35" s="81" t="n">
        <v>36907</v>
      </c>
      <c r="K35" s="45" t="n">
        <v>36909</v>
      </c>
      <c r="L35" s="46"/>
    </row>
    <row r="36" customFormat="false" ht="21" hidden="false" customHeight="true" outlineLevel="0" collapsed="false">
      <c r="A36" s="46" t="s">
        <v>36</v>
      </c>
      <c r="B36" s="38" t="s">
        <v>26</v>
      </c>
      <c r="C36" s="39"/>
      <c r="D36" s="82" t="s">
        <v>40</v>
      </c>
      <c r="E36" s="41" t="n">
        <v>333417.38</v>
      </c>
      <c r="F36" s="41"/>
      <c r="G36" s="43"/>
      <c r="H36" s="37" t="n">
        <f aca="false">+E36</f>
        <v>333417.38</v>
      </c>
      <c r="I36" s="37" t="n">
        <f aca="false">+F36</f>
        <v>0</v>
      </c>
      <c r="J36" s="81"/>
      <c r="K36" s="45"/>
      <c r="L36" s="46"/>
    </row>
    <row r="37" customFormat="false" ht="21" hidden="false" customHeight="true" outlineLevel="0" collapsed="false">
      <c r="A37" s="46" t="s">
        <v>36</v>
      </c>
      <c r="B37" s="38" t="s">
        <v>26</v>
      </c>
      <c r="C37" s="39"/>
      <c r="D37" s="82" t="s">
        <v>54</v>
      </c>
      <c r="E37" s="41" t="n">
        <v>120</v>
      </c>
      <c r="F37" s="41"/>
      <c r="G37" s="43"/>
      <c r="H37" s="37"/>
      <c r="I37" s="37"/>
      <c r="J37" s="81"/>
      <c r="K37" s="45"/>
      <c r="L37" s="46"/>
    </row>
    <row r="38" customFormat="false" ht="18.75" hidden="false" customHeight="false" outlineLevel="0" collapsed="false">
      <c r="A38" s="46" t="s">
        <v>36</v>
      </c>
      <c r="B38" s="38" t="s">
        <v>26</v>
      </c>
      <c r="C38" s="46"/>
      <c r="D38" s="82" t="s">
        <v>55</v>
      </c>
      <c r="E38" s="41" t="n">
        <v>7623476</v>
      </c>
      <c r="F38" s="42"/>
      <c r="G38" s="43"/>
      <c r="H38" s="37" t="n">
        <f aca="false">+E38</f>
        <v>7623476</v>
      </c>
      <c r="I38" s="37" t="n">
        <f aca="false">+F38</f>
        <v>0</v>
      </c>
      <c r="J38" s="83"/>
      <c r="K38" s="46"/>
      <c r="L38" s="46"/>
    </row>
    <row r="39" customFormat="false" ht="19.5" hidden="false" customHeight="false" outlineLevel="0" collapsed="false">
      <c r="A39" s="46" t="s">
        <v>36</v>
      </c>
      <c r="B39" s="38" t="s">
        <v>26</v>
      </c>
      <c r="C39" s="46"/>
      <c r="D39" s="40" t="s">
        <v>56</v>
      </c>
      <c r="E39" s="84" t="n">
        <v>0</v>
      </c>
      <c r="F39" s="85"/>
      <c r="G39" s="43"/>
      <c r="H39" s="86" t="n">
        <f aca="false">+E39</f>
        <v>0</v>
      </c>
      <c r="I39" s="86" t="n">
        <f aca="false">+F39</f>
        <v>0</v>
      </c>
      <c r="J39" s="83"/>
      <c r="K39" s="46"/>
      <c r="L39" s="46"/>
    </row>
    <row r="40" customFormat="false" ht="19.5" hidden="false" customHeight="false" outlineLevel="0" collapsed="false">
      <c r="A40" s="87" t="s">
        <v>57</v>
      </c>
      <c r="B40" s="9"/>
      <c r="C40" s="9"/>
      <c r="D40" s="9"/>
      <c r="E40" s="53" t="n">
        <f aca="false">SUM(E25:E38)+0.7</f>
        <v>17460621.3</v>
      </c>
      <c r="F40" s="53" t="n">
        <f aca="false">SUM(F25:F38)</f>
        <v>-38053870.37</v>
      </c>
      <c r="H40" s="53" t="n">
        <f aca="false">SUM(H25:H38)</f>
        <v>17460500.6</v>
      </c>
      <c r="I40" s="53" t="n">
        <f aca="false">SUM(I25:I38)</f>
        <v>-38053870.37</v>
      </c>
      <c r="J40" s="88"/>
      <c r="K40" s="9"/>
      <c r="L40" s="9"/>
    </row>
    <row r="41" customFormat="false" ht="18.75" hidden="false" customHeight="false" outlineLevel="0" collapsed="false">
      <c r="A41" s="9"/>
      <c r="B41" s="9"/>
      <c r="C41" s="9"/>
      <c r="D41" s="9"/>
      <c r="E41" s="89"/>
      <c r="F41" s="9"/>
      <c r="H41" s="90"/>
      <c r="I41" s="9"/>
      <c r="J41" s="91"/>
      <c r="K41" s="9"/>
      <c r="L41" s="9"/>
    </row>
    <row r="42" customFormat="false" ht="18.75" hidden="false" customHeight="false" outlineLevel="0" collapsed="false">
      <c r="A42" s="9"/>
      <c r="B42" s="9"/>
      <c r="C42" s="9"/>
      <c r="D42" s="9"/>
      <c r="E42" s="92"/>
      <c r="F42" s="9"/>
      <c r="H42" s="9"/>
      <c r="I42" s="9"/>
      <c r="J42" s="93"/>
      <c r="K42" s="9"/>
      <c r="L42" s="9"/>
    </row>
    <row r="43" customFormat="false" ht="18.75" hidden="false" customHeight="false" outlineLevel="0" collapsed="false">
      <c r="A43" s="87" t="s">
        <v>58</v>
      </c>
      <c r="B43" s="9"/>
      <c r="C43" s="9"/>
      <c r="D43" s="9"/>
      <c r="E43" s="9"/>
      <c r="F43" s="9"/>
      <c r="H43" s="87"/>
      <c r="I43" s="9"/>
      <c r="J43" s="93"/>
      <c r="K43" s="9"/>
      <c r="L43" s="9"/>
    </row>
    <row r="44" customFormat="false" ht="15" hidden="false" customHeight="true" outlineLevel="0" collapsed="false">
      <c r="A44" s="94" t="s">
        <v>59</v>
      </c>
      <c r="B44" s="94"/>
      <c r="C44" s="94"/>
      <c r="D44" s="94"/>
      <c r="E44" s="94"/>
      <c r="F44" s="94"/>
      <c r="H44" s="94"/>
      <c r="I44" s="94"/>
      <c r="J44" s="95"/>
      <c r="K44" s="94"/>
      <c r="L44" s="94"/>
    </row>
    <row r="45" customFormat="false" ht="18.75" hidden="false" customHeight="false" outlineLevel="0" collapsed="false">
      <c r="A45" s="96" t="s">
        <v>60</v>
      </c>
      <c r="B45" s="94"/>
      <c r="C45" s="94"/>
      <c r="D45" s="97"/>
      <c r="E45" s="94"/>
      <c r="F45" s="94"/>
      <c r="H45" s="94"/>
      <c r="I45" s="94"/>
      <c r="J45" s="95"/>
      <c r="K45" s="94"/>
      <c r="L45" s="94"/>
    </row>
    <row r="46" customFormat="false" ht="18.75" hidden="false" customHeight="false" outlineLevel="0" collapsed="false">
      <c r="A46" s="94" t="s">
        <v>61</v>
      </c>
      <c r="B46" s="97"/>
      <c r="C46" s="94"/>
      <c r="D46" s="97"/>
      <c r="E46" s="94"/>
      <c r="F46" s="94"/>
      <c r="H46" s="94"/>
      <c r="I46" s="94"/>
      <c r="J46" s="94"/>
      <c r="K46" s="94"/>
      <c r="L46" s="94"/>
    </row>
    <row r="47" customFormat="false" ht="18.75" hidden="true" customHeight="false" outlineLevel="0" collapsed="false">
      <c r="A47" s="96"/>
      <c r="B47" s="97"/>
      <c r="C47" s="94"/>
      <c r="D47" s="97"/>
      <c r="E47" s="94"/>
      <c r="F47" s="98" t="s">
        <v>62</v>
      </c>
      <c r="H47" s="99" t="s">
        <v>63</v>
      </c>
      <c r="I47" s="94"/>
      <c r="J47" s="100" t="s">
        <v>64</v>
      </c>
      <c r="K47" s="94"/>
      <c r="L47" s="94"/>
    </row>
    <row r="48" customFormat="false" ht="18.75" hidden="true" customHeight="false" outlineLevel="0" collapsed="false">
      <c r="A48" s="96"/>
      <c r="B48" s="97"/>
      <c r="C48" s="94"/>
      <c r="D48" s="101"/>
      <c r="E48" s="94"/>
      <c r="F48" s="102" t="n">
        <f aca="false">+J48-H48</f>
        <v>289250071.65</v>
      </c>
      <c r="H48" s="102" t="n">
        <v>0</v>
      </c>
      <c r="I48" s="94"/>
      <c r="J48" s="102" t="n">
        <f aca="false">+'[1]PG&amp;E Corp.  '!S15</f>
        <v>289250071.65</v>
      </c>
      <c r="K48" s="94"/>
      <c r="L48" s="94"/>
    </row>
    <row r="49" customFormat="false" ht="18.75" hidden="true" customHeight="false" outlineLevel="0" collapsed="false">
      <c r="A49" s="96"/>
      <c r="B49" s="97"/>
      <c r="C49" s="94"/>
      <c r="D49" s="101"/>
      <c r="E49" s="94"/>
      <c r="F49" s="102" t="n">
        <f aca="false">+J49-H49</f>
        <v>316712645</v>
      </c>
      <c r="H49" s="102" t="n">
        <v>0</v>
      </c>
      <c r="I49" s="94"/>
      <c r="J49" s="102" t="n">
        <f aca="false">+'[1]PG&amp;E Corp.  '!S21+'[1]PG&amp;E Corp.  '!S33+'[1]PG&amp;E Corp.  '!S39+'[1]PG&amp;E Corp.  '!S47</f>
        <v>316712645</v>
      </c>
      <c r="K49" s="94"/>
      <c r="L49" s="94"/>
    </row>
    <row r="50" customFormat="false" ht="18.75" hidden="true" customHeight="false" outlineLevel="0" collapsed="false">
      <c r="A50" s="96"/>
      <c r="B50" s="97"/>
      <c r="C50" s="94"/>
      <c r="D50" s="101"/>
      <c r="E50" s="94"/>
      <c r="F50" s="102" t="n">
        <f aca="false">+J50-H50</f>
        <v>214243733</v>
      </c>
      <c r="H50" s="102" t="n">
        <v>0</v>
      </c>
      <c r="I50" s="94"/>
      <c r="J50" s="102" t="n">
        <f aca="false">+'[1]PG&amp;E Corp.  '!Q57</f>
        <v>214243733</v>
      </c>
      <c r="K50" s="94"/>
      <c r="L50" s="94"/>
    </row>
    <row r="51" customFormat="false" ht="18.75" hidden="true" customHeight="false" outlineLevel="0" collapsed="false">
      <c r="A51" s="96"/>
      <c r="B51" s="97"/>
      <c r="C51" s="94"/>
      <c r="D51" s="101"/>
      <c r="E51" s="94"/>
      <c r="F51" s="102" t="n">
        <f aca="false">+J51-H51</f>
        <v>102648253.11</v>
      </c>
      <c r="H51" s="102" t="n">
        <f aca="false">+'[1]Edison Int''l '!Q8</f>
        <v>50379149</v>
      </c>
      <c r="I51" s="94"/>
      <c r="J51" s="102" t="n">
        <f aca="false">+'[1]Edison Int''l '!S12</f>
        <v>153027402.11</v>
      </c>
      <c r="K51" s="94"/>
      <c r="L51" s="94"/>
    </row>
    <row r="52" customFormat="false" ht="18.75" hidden="true" customHeight="false" outlineLevel="0" collapsed="false">
      <c r="A52" s="96"/>
      <c r="B52" s="97"/>
      <c r="C52" s="94"/>
      <c r="D52" s="101"/>
      <c r="E52" s="94"/>
      <c r="F52" s="102" t="n">
        <f aca="false">+J52-H52</f>
        <v>23617361</v>
      </c>
      <c r="H52" s="102" t="n">
        <v>0</v>
      </c>
      <c r="I52" s="94"/>
      <c r="J52" s="103" t="n">
        <f aca="false">+'[1]Edison Int''l '!Q25</f>
        <v>23617361</v>
      </c>
      <c r="K52" s="94"/>
      <c r="L52" s="94"/>
    </row>
    <row r="53" customFormat="false" ht="20.25" hidden="true" customHeight="false" outlineLevel="0" collapsed="false">
      <c r="A53" s="96"/>
      <c r="B53" s="97"/>
      <c r="C53" s="94"/>
      <c r="D53" s="101"/>
      <c r="E53" s="94"/>
      <c r="F53" s="104" t="n">
        <f aca="false">SUM(F48:F52)</f>
        <v>946472063.76</v>
      </c>
      <c r="H53" s="104" t="n">
        <f aca="false">SUM(H48:H52)</f>
        <v>50379149</v>
      </c>
      <c r="I53" s="94"/>
      <c r="J53" s="104" t="n">
        <f aca="false">SUM(J48:J52)</f>
        <v>996851212.76</v>
      </c>
      <c r="K53" s="94"/>
      <c r="L53" s="94"/>
    </row>
    <row r="54" customFormat="false" ht="18.75" hidden="true" customHeight="false" outlineLevel="0" collapsed="false">
      <c r="A54" s="96"/>
      <c r="B54" s="97"/>
      <c r="C54" s="94"/>
      <c r="D54" s="101"/>
      <c r="E54" s="94"/>
      <c r="F54" s="102"/>
      <c r="H54" s="102"/>
      <c r="I54" s="94"/>
      <c r="J54" s="102"/>
      <c r="K54" s="94"/>
      <c r="L54" s="94"/>
    </row>
    <row r="55" customFormat="false" ht="18.75" hidden="true" customHeight="false" outlineLevel="0" collapsed="false">
      <c r="A55" s="96"/>
      <c r="B55" s="97"/>
      <c r="C55" s="94"/>
      <c r="D55" s="101"/>
      <c r="E55" s="94"/>
      <c r="F55" s="102" t="n">
        <f aca="false">+J55-H55</f>
        <v>41504394</v>
      </c>
      <c r="H55" s="102" t="n">
        <f aca="false">SUM(H14:H17)</f>
        <v>62412177</v>
      </c>
      <c r="I55" s="94"/>
      <c r="J55" s="102" t="n">
        <f aca="false">+H19</f>
        <v>103916571</v>
      </c>
      <c r="K55" s="94"/>
      <c r="L55" s="94"/>
    </row>
    <row r="56" customFormat="false" ht="18.75" hidden="true" customHeight="false" outlineLevel="0" collapsed="false">
      <c r="A56" s="96"/>
      <c r="B56" s="97"/>
      <c r="C56" s="94"/>
      <c r="D56" s="101"/>
      <c r="E56" s="94"/>
      <c r="F56" s="102" t="n">
        <f aca="false">+J56-H56</f>
        <v>16239302.6</v>
      </c>
      <c r="H56" s="102" t="n">
        <f aca="false">+H35</f>
        <v>1221198</v>
      </c>
      <c r="I56" s="94"/>
      <c r="J56" s="102" t="n">
        <f aca="false">+H40</f>
        <v>17460500.6</v>
      </c>
      <c r="K56" s="94"/>
      <c r="L56" s="94"/>
    </row>
    <row r="57" customFormat="false" ht="20.25" hidden="true" customHeight="false" outlineLevel="0" collapsed="false">
      <c r="A57" s="96"/>
      <c r="B57" s="97"/>
      <c r="C57" s="94"/>
      <c r="D57" s="101"/>
      <c r="E57" s="94"/>
      <c r="F57" s="104" t="n">
        <f aca="false">+F55+F56</f>
        <v>57743696.6</v>
      </c>
      <c r="H57" s="104" t="n">
        <f aca="false">+H55+H56</f>
        <v>63633375</v>
      </c>
      <c r="I57" s="94"/>
      <c r="J57" s="104" t="n">
        <f aca="false">+J55+J56</f>
        <v>121377071.6</v>
      </c>
      <c r="K57" s="94"/>
      <c r="L57" s="94"/>
    </row>
    <row r="58" customFormat="false" ht="18.75" hidden="true" customHeight="false" outlineLevel="0" collapsed="false">
      <c r="A58" s="96"/>
      <c r="B58" s="97"/>
      <c r="C58" s="94"/>
      <c r="D58" s="97"/>
      <c r="E58" s="94"/>
      <c r="F58" s="105"/>
      <c r="H58" s="105"/>
      <c r="I58" s="94"/>
      <c r="J58" s="105"/>
      <c r="K58" s="94"/>
      <c r="L58" s="94"/>
    </row>
    <row r="59" customFormat="false" ht="18.75" hidden="true" customHeight="false" outlineLevel="0" collapsed="false">
      <c r="A59" s="96"/>
      <c r="B59" s="97"/>
      <c r="C59" s="94"/>
      <c r="D59" s="97"/>
      <c r="E59" s="94"/>
      <c r="F59" s="97"/>
      <c r="H59" s="101"/>
      <c r="I59" s="94"/>
      <c r="J59" s="105"/>
      <c r="K59" s="94"/>
      <c r="L59" s="94"/>
    </row>
    <row r="60" customFormat="false" ht="18.75" hidden="false" customHeight="false" outlineLevel="0" collapsed="false">
      <c r="A60" s="96" t="s">
        <v>65</v>
      </c>
      <c r="B60" s="97"/>
      <c r="C60" s="94"/>
      <c r="D60" s="97"/>
      <c r="E60" s="94"/>
      <c r="F60" s="94"/>
      <c r="H60" s="94"/>
      <c r="I60" s="94"/>
      <c r="J60" s="94"/>
      <c r="K60" s="94"/>
      <c r="L60" s="94"/>
    </row>
    <row r="61" customFormat="false" ht="18.75" hidden="false" customHeight="false" outlineLevel="0" collapsed="false">
      <c r="A61" s="96" t="s">
        <v>66</v>
      </c>
      <c r="B61" s="97"/>
      <c r="C61" s="94"/>
      <c r="D61" s="97"/>
      <c r="E61" s="94"/>
      <c r="F61" s="94"/>
      <c r="H61" s="94"/>
      <c r="I61" s="94"/>
      <c r="J61" s="94"/>
      <c r="K61" s="94"/>
      <c r="L61" s="94"/>
    </row>
    <row r="62" customFormat="false" ht="18.75" hidden="false" customHeight="false" outlineLevel="0" collapsed="false">
      <c r="A62" s="96" t="s">
        <v>67</v>
      </c>
      <c r="B62" s="97"/>
      <c r="C62" s="94"/>
      <c r="D62" s="97"/>
      <c r="E62" s="94"/>
      <c r="F62" s="94"/>
      <c r="H62" s="94"/>
      <c r="I62" s="94"/>
      <c r="J62" s="94"/>
      <c r="K62" s="94"/>
      <c r="L62" s="94"/>
    </row>
    <row r="63" customFormat="false" ht="18.75" hidden="false" customHeight="false" outlineLevel="0" collapsed="false">
      <c r="A63" s="96" t="s">
        <v>68</v>
      </c>
      <c r="B63" s="106"/>
      <c r="C63" s="107"/>
      <c r="D63" s="106"/>
      <c r="E63" s="94"/>
      <c r="F63" s="94"/>
      <c r="H63" s="94"/>
      <c r="I63" s="94"/>
      <c r="J63" s="94"/>
      <c r="K63" s="94"/>
      <c r="L63" s="94"/>
    </row>
    <row r="64" customFormat="false" ht="18.75" hidden="false" customHeight="false" outlineLevel="0" collapsed="false">
      <c r="A64" s="96" t="s">
        <v>69</v>
      </c>
      <c r="B64" s="106"/>
      <c r="C64" s="107"/>
      <c r="D64" s="106"/>
      <c r="E64" s="94"/>
      <c r="F64" s="94"/>
      <c r="H64" s="94"/>
      <c r="I64" s="94"/>
      <c r="J64" s="94"/>
      <c r="K64" s="94"/>
      <c r="L64" s="94"/>
    </row>
    <row r="65" customFormat="false" ht="18.75" hidden="false" customHeight="false" outlineLevel="0" collapsed="false">
      <c r="A65" s="9"/>
      <c r="B65" s="108"/>
      <c r="C65" s="109"/>
      <c r="D65" s="108"/>
      <c r="E65" s="9"/>
      <c r="F65" s="9"/>
      <c r="H65" s="9"/>
      <c r="I65" s="9"/>
      <c r="J65" s="9"/>
      <c r="K65" s="9"/>
      <c r="L65" s="9"/>
    </row>
    <row r="66" customFormat="false" ht="18.75" hidden="false" customHeight="false" outlineLevel="0" collapsed="false">
      <c r="A66" s="9"/>
      <c r="B66" s="110"/>
      <c r="C66" s="110"/>
      <c r="D66" s="110"/>
      <c r="E66" s="9"/>
      <c r="F66" s="9"/>
      <c r="H66" s="9"/>
      <c r="I66" s="9"/>
      <c r="J66" s="9"/>
      <c r="K66" s="9"/>
      <c r="L66" s="9"/>
    </row>
    <row r="67" customFormat="false" ht="18.75" hidden="false" customHeight="false" outlineLevel="0" collapsed="false">
      <c r="A67" s="9"/>
      <c r="B67" s="110"/>
      <c r="C67" s="110"/>
      <c r="D67" s="110"/>
      <c r="E67" s="9"/>
      <c r="F67" s="9"/>
      <c r="H67" s="9"/>
      <c r="I67" s="9"/>
      <c r="J67" s="9"/>
      <c r="K67" s="9"/>
      <c r="L67" s="9"/>
    </row>
    <row r="68" customFormat="false" ht="18.75" hidden="false" customHeight="false" outlineLevel="0" collapsed="false">
      <c r="A68" s="9"/>
      <c r="B68" s="110"/>
      <c r="C68" s="110"/>
      <c r="D68" s="110"/>
      <c r="E68" s="9"/>
      <c r="F68" s="9"/>
      <c r="H68" s="9"/>
      <c r="I68" s="9"/>
      <c r="J68" s="9"/>
      <c r="K68" s="9"/>
      <c r="L68" s="9"/>
    </row>
    <row r="69" customFormat="false" ht="18.75" hidden="false" customHeight="false" outlineLevel="0" collapsed="false">
      <c r="A69" s="9"/>
      <c r="B69" s="9"/>
      <c r="C69" s="9"/>
      <c r="D69" s="9"/>
      <c r="E69" s="9"/>
      <c r="F69" s="9"/>
      <c r="H69" s="9"/>
      <c r="I69" s="9"/>
      <c r="J69" s="9"/>
      <c r="K69" s="9"/>
      <c r="L69" s="9"/>
    </row>
    <row r="70" customFormat="false" ht="18.75" hidden="false" customHeight="false" outlineLevel="0" collapsed="false">
      <c r="A70" s="9"/>
      <c r="B70" s="9"/>
      <c r="C70" s="9"/>
      <c r="D70" s="9"/>
      <c r="E70" s="9"/>
      <c r="F70" s="9"/>
      <c r="H70" s="9"/>
      <c r="I70" s="9"/>
      <c r="J70" s="9"/>
      <c r="K70" s="9"/>
      <c r="L70" s="9"/>
    </row>
    <row r="71" customFormat="false" ht="18.75" hidden="false" customHeight="false" outlineLevel="0" collapsed="false">
      <c r="A71" s="9"/>
      <c r="B71" s="9"/>
      <c r="C71" s="9"/>
      <c r="D71" s="9"/>
      <c r="E71" s="9"/>
      <c r="F71" s="9"/>
      <c r="H71" s="9"/>
      <c r="I71" s="9"/>
      <c r="J71" s="9"/>
      <c r="K71" s="9"/>
      <c r="L71" s="9"/>
    </row>
    <row r="72" customFormat="false" ht="18.75" hidden="false" customHeight="false" outlineLevel="0" collapsed="false">
      <c r="A72" s="9"/>
      <c r="B72" s="9"/>
      <c r="C72" s="9"/>
      <c r="D72" s="9"/>
      <c r="E72" s="9"/>
      <c r="F72" s="9"/>
      <c r="H72" s="9"/>
      <c r="I72" s="9"/>
      <c r="J72" s="9"/>
      <c r="K72" s="9"/>
      <c r="L72" s="9"/>
    </row>
    <row r="73" customFormat="false" ht="18.75" hidden="false" customHeight="false" outlineLevel="0" collapsed="false">
      <c r="A73" s="9"/>
      <c r="B73" s="9"/>
      <c r="C73" s="9"/>
      <c r="D73" s="9"/>
      <c r="E73" s="9"/>
      <c r="F73" s="9"/>
      <c r="H73" s="9"/>
      <c r="I73" s="9"/>
      <c r="J73" s="9"/>
      <c r="K73" s="9"/>
      <c r="L73" s="9"/>
    </row>
    <row r="74" customFormat="false" ht="18.75" hidden="false" customHeight="false" outlineLevel="0" collapsed="false">
      <c r="A74" s="9"/>
      <c r="B74" s="9"/>
      <c r="C74" s="9"/>
      <c r="D74" s="9"/>
      <c r="E74" s="9"/>
      <c r="F74" s="9"/>
      <c r="H74" s="9"/>
      <c r="I74" s="9"/>
      <c r="J74" s="9"/>
      <c r="K74" s="9"/>
      <c r="L74" s="9"/>
    </row>
    <row r="75" customFormat="false" ht="18.75" hidden="false" customHeight="false" outlineLevel="0" collapsed="false">
      <c r="A75" s="9"/>
      <c r="B75" s="9"/>
      <c r="C75" s="9"/>
      <c r="D75" s="9"/>
      <c r="E75" s="9"/>
      <c r="F75" s="9"/>
      <c r="H75" s="9"/>
      <c r="I75" s="9"/>
      <c r="J75" s="9"/>
      <c r="K75" s="9"/>
      <c r="L75" s="9"/>
    </row>
    <row r="76" customFormat="false" ht="18.75" hidden="false" customHeight="false" outlineLevel="0" collapsed="false">
      <c r="A76" s="9"/>
      <c r="B76" s="9"/>
      <c r="C76" s="9"/>
      <c r="D76" s="9"/>
      <c r="E76" s="9"/>
      <c r="F76" s="9"/>
      <c r="H76" s="9"/>
      <c r="I76" s="9"/>
      <c r="J76" s="9"/>
      <c r="K76" s="9"/>
      <c r="L76" s="9"/>
    </row>
    <row r="77" customFormat="false" ht="18.75" hidden="false" customHeight="false" outlineLevel="0" collapsed="false">
      <c r="A77" s="9"/>
      <c r="B77" s="9"/>
      <c r="C77" s="9"/>
      <c r="D77" s="9"/>
      <c r="E77" s="9"/>
      <c r="F77" s="9"/>
      <c r="H77" s="9"/>
      <c r="I77" s="9"/>
      <c r="J77" s="9"/>
      <c r="K77" s="9"/>
      <c r="L77" s="9"/>
    </row>
    <row r="78" customFormat="false" ht="18.75" hidden="false" customHeight="false" outlineLevel="0" collapsed="false">
      <c r="A78" s="9"/>
      <c r="B78" s="9"/>
      <c r="C78" s="9"/>
      <c r="D78" s="9"/>
      <c r="E78" s="9"/>
      <c r="F78" s="9"/>
      <c r="H78" s="9"/>
      <c r="I78" s="9"/>
      <c r="J78" s="9"/>
      <c r="K78" s="9"/>
      <c r="L78" s="9"/>
    </row>
    <row r="79" customFormat="false" ht="18.75" hidden="false" customHeight="false" outlineLevel="0" collapsed="false">
      <c r="A79" s="9"/>
      <c r="B79" s="9"/>
      <c r="C79" s="9"/>
      <c r="D79" s="9"/>
      <c r="E79" s="9"/>
      <c r="F79" s="9"/>
      <c r="H79" s="9"/>
      <c r="I79" s="9"/>
      <c r="J79" s="9"/>
      <c r="K79" s="9"/>
      <c r="L79" s="9"/>
    </row>
    <row r="80" customFormat="false" ht="18.75" hidden="false" customHeight="false" outlineLevel="0" collapsed="false">
      <c r="A80" s="9"/>
      <c r="B80" s="9"/>
      <c r="C80" s="9"/>
      <c r="D80" s="9"/>
      <c r="E80" s="9"/>
      <c r="F80" s="9"/>
      <c r="H80" s="9"/>
      <c r="I80" s="9"/>
      <c r="J80" s="9"/>
      <c r="K80" s="9"/>
      <c r="L80" s="9"/>
    </row>
    <row r="81" customFormat="false" ht="18.75" hidden="false" customHeight="false" outlineLevel="0" collapsed="false">
      <c r="A81" s="9"/>
      <c r="B81" s="9"/>
      <c r="C81" s="9"/>
      <c r="D81" s="9"/>
      <c r="E81" s="9"/>
      <c r="F81" s="9"/>
      <c r="H81" s="9"/>
      <c r="I81" s="9"/>
      <c r="J81" s="9"/>
      <c r="K81" s="9"/>
      <c r="L81" s="9"/>
    </row>
    <row r="82" customFormat="false" ht="18.75" hidden="false" customHeight="false" outlineLevel="0" collapsed="false">
      <c r="A82" s="9"/>
      <c r="B82" s="9"/>
      <c r="C82" s="9"/>
      <c r="D82" s="9"/>
      <c r="E82" s="9"/>
      <c r="F82" s="9"/>
      <c r="H82" s="9"/>
      <c r="I82" s="9"/>
      <c r="J82" s="9"/>
      <c r="K82" s="9"/>
      <c r="L82" s="9"/>
    </row>
    <row r="83" customFormat="false" ht="18.75" hidden="false" customHeight="false" outlineLevel="0" collapsed="false">
      <c r="A83" s="9"/>
      <c r="B83" s="9"/>
      <c r="C83" s="9"/>
      <c r="D83" s="9"/>
      <c r="E83" s="9"/>
      <c r="F83" s="9"/>
      <c r="H83" s="9"/>
      <c r="I83" s="9"/>
      <c r="J83" s="9"/>
      <c r="K83" s="9"/>
      <c r="L83" s="9"/>
    </row>
    <row r="84" customFormat="false" ht="18.75" hidden="false" customHeight="false" outlineLevel="0" collapsed="false">
      <c r="A84" s="9"/>
      <c r="B84" s="9"/>
      <c r="C84" s="9"/>
      <c r="D84" s="9"/>
      <c r="E84" s="9"/>
      <c r="F84" s="9"/>
      <c r="H84" s="9"/>
      <c r="I84" s="9"/>
      <c r="J84" s="9"/>
      <c r="K84" s="9"/>
      <c r="L84" s="9"/>
    </row>
    <row r="85" customFormat="false" ht="18.75" hidden="false" customHeight="false" outlineLevel="0" collapsed="false">
      <c r="A85" s="9"/>
      <c r="B85" s="9"/>
      <c r="C85" s="9"/>
      <c r="D85" s="9"/>
      <c r="E85" s="9"/>
      <c r="F85" s="9"/>
      <c r="H85" s="9"/>
      <c r="I85" s="9"/>
      <c r="J85" s="9"/>
      <c r="K85" s="9"/>
      <c r="L85" s="9"/>
    </row>
    <row r="86" customFormat="false" ht="18.75" hidden="false" customHeight="false" outlineLevel="0" collapsed="false">
      <c r="A86" s="9"/>
      <c r="B86" s="9"/>
      <c r="C86" s="9"/>
      <c r="D86" s="9"/>
      <c r="E86" s="9"/>
      <c r="F86" s="9"/>
      <c r="H86" s="9"/>
      <c r="I86" s="9"/>
      <c r="J86" s="9"/>
      <c r="K86" s="9"/>
      <c r="L86" s="9"/>
    </row>
    <row r="87" customFormat="false" ht="18.75" hidden="false" customHeight="false" outlineLevel="0" collapsed="false">
      <c r="A87" s="9"/>
      <c r="B87" s="9"/>
      <c r="C87" s="9"/>
      <c r="D87" s="9"/>
      <c r="E87" s="9"/>
      <c r="F87" s="9"/>
      <c r="H87" s="9"/>
      <c r="I87" s="9"/>
      <c r="J87" s="9"/>
      <c r="K87" s="9"/>
      <c r="L87" s="9"/>
    </row>
    <row r="88" customFormat="false" ht="18.75" hidden="false" customHeight="false" outlineLevel="0" collapsed="false">
      <c r="A88" s="9"/>
      <c r="B88" s="9"/>
      <c r="C88" s="9"/>
      <c r="D88" s="9"/>
      <c r="E88" s="9"/>
      <c r="F88" s="9"/>
      <c r="H88" s="9"/>
      <c r="I88" s="9"/>
      <c r="J88" s="9"/>
      <c r="K88" s="9"/>
      <c r="L88" s="9"/>
    </row>
    <row r="89" customFormat="false" ht="18.75" hidden="false" customHeight="false" outlineLevel="0" collapsed="false">
      <c r="A89" s="9"/>
      <c r="B89" s="9"/>
      <c r="C89" s="9"/>
      <c r="D89" s="9"/>
      <c r="E89" s="9"/>
      <c r="F89" s="9"/>
      <c r="H89" s="9"/>
      <c r="I89" s="9"/>
      <c r="J89" s="9"/>
      <c r="K89" s="9"/>
      <c r="L89" s="9"/>
    </row>
    <row r="90" customFormat="false" ht="18.75" hidden="false" customHeight="false" outlineLevel="0" collapsed="false">
      <c r="A90" s="9"/>
      <c r="B90" s="9"/>
      <c r="C90" s="9"/>
      <c r="D90" s="9"/>
      <c r="E90" s="9"/>
      <c r="F90" s="9"/>
      <c r="H90" s="9"/>
      <c r="I90" s="9"/>
      <c r="J90" s="9"/>
      <c r="K90" s="9"/>
      <c r="L90" s="9"/>
    </row>
    <row r="91" customFormat="false" ht="18.75" hidden="false" customHeight="false" outlineLevel="0" collapsed="false">
      <c r="A91" s="9"/>
      <c r="B91" s="9"/>
      <c r="C91" s="9"/>
      <c r="D91" s="9"/>
      <c r="E91" s="9"/>
      <c r="F91" s="9"/>
      <c r="H91" s="9"/>
      <c r="I91" s="9"/>
      <c r="J91" s="9"/>
      <c r="K91" s="9"/>
      <c r="L91" s="9"/>
    </row>
    <row r="92" customFormat="false" ht="18.75" hidden="false" customHeight="false" outlineLevel="0" collapsed="false">
      <c r="A92" s="9"/>
      <c r="B92" s="9"/>
      <c r="C92" s="9"/>
      <c r="D92" s="9"/>
      <c r="E92" s="9"/>
      <c r="F92" s="9"/>
      <c r="H92" s="9"/>
      <c r="I92" s="9"/>
      <c r="J92" s="9"/>
      <c r="K92" s="9"/>
      <c r="L92" s="9"/>
    </row>
    <row r="93" customFormat="false" ht="18.75" hidden="false" customHeight="false" outlineLevel="0" collapsed="false">
      <c r="A93" s="9"/>
      <c r="B93" s="9"/>
      <c r="C93" s="9"/>
      <c r="D93" s="9"/>
      <c r="E93" s="9"/>
      <c r="F93" s="9"/>
      <c r="H93" s="9"/>
      <c r="I93" s="9"/>
      <c r="J93" s="9"/>
      <c r="K93" s="9"/>
      <c r="L93" s="9"/>
    </row>
    <row r="94" customFormat="false" ht="18.75" hidden="false" customHeight="false" outlineLevel="0" collapsed="false">
      <c r="A94" s="9"/>
      <c r="B94" s="9"/>
      <c r="C94" s="9"/>
      <c r="D94" s="9"/>
      <c r="E94" s="9"/>
      <c r="F94" s="9"/>
      <c r="H94" s="9"/>
      <c r="I94" s="9"/>
      <c r="J94" s="9"/>
      <c r="K94" s="9"/>
      <c r="L94" s="9"/>
    </row>
    <row r="95" customFormat="false" ht="18.75" hidden="false" customHeight="false" outlineLevel="0" collapsed="false">
      <c r="A95" s="9"/>
      <c r="B95" s="9"/>
      <c r="C95" s="9"/>
      <c r="D95" s="9"/>
      <c r="E95" s="9"/>
      <c r="F95" s="9"/>
      <c r="H95" s="9"/>
      <c r="I95" s="9"/>
      <c r="J95" s="9"/>
      <c r="K95" s="9"/>
      <c r="L95" s="9"/>
    </row>
    <row r="96" customFormat="false" ht="18.75" hidden="false" customHeight="false" outlineLevel="0" collapsed="false">
      <c r="A96" s="9"/>
      <c r="B96" s="9"/>
      <c r="C96" s="9"/>
      <c r="D96" s="9"/>
      <c r="E96" s="9"/>
      <c r="F96" s="9"/>
      <c r="H96" s="9"/>
      <c r="I96" s="9"/>
      <c r="J96" s="9"/>
      <c r="K96" s="9"/>
      <c r="L96" s="9"/>
    </row>
    <row r="97" customFormat="false" ht="18.75" hidden="false" customHeight="false" outlineLevel="0" collapsed="false">
      <c r="A97" s="9"/>
      <c r="B97" s="9"/>
      <c r="C97" s="9"/>
      <c r="D97" s="9"/>
      <c r="E97" s="9"/>
      <c r="F97" s="9"/>
      <c r="H97" s="9"/>
      <c r="I97" s="9"/>
      <c r="J97" s="9"/>
      <c r="K97" s="9"/>
      <c r="L97" s="9"/>
    </row>
    <row r="98" customFormat="false" ht="18.75" hidden="false" customHeight="false" outlineLevel="0" collapsed="false">
      <c r="A98" s="9"/>
      <c r="B98" s="9"/>
      <c r="C98" s="9"/>
      <c r="D98" s="9"/>
      <c r="E98" s="9"/>
      <c r="F98" s="9"/>
      <c r="H98" s="9"/>
      <c r="I98" s="9"/>
      <c r="J98" s="9"/>
      <c r="K98" s="9"/>
      <c r="L98" s="9"/>
    </row>
  </sheetData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2001-05-09T18:19:43Z</dcterms:created>
  <dc:creator>tngo</dc:creator>
  <dc:description/>
  <dc:language>en-US</dc:language>
  <cp:lastModifiedBy>mtribole</cp:lastModifiedBy>
  <cp:lastPrinted>2001-05-09T22:05:54Z</cp:lastPrinted>
  <dcterms:modified xsi:type="dcterms:W3CDTF">2001-05-11T19:13:29Z</dcterms:modified>
  <cp:revision>0</cp:revision>
  <dc:subject/>
  <dc:title/>
</cp:coreProperties>
</file>