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" sheetId="1" state="visible" r:id="rId3"/>
    <sheet name="Sheet1" sheetId="2" state="visible" r:id="rId4"/>
  </sheets>
  <externalReferences>
    <externalReference r:id="rId5"/>
  </externalReferences>
  <definedNames>
    <definedName function="false" hidden="false" name="aDiscount_factor" vbProcedure="false">#REF!</definedName>
    <definedName function="false" hidden="false" name="apCurve" vbProcedure="false">#REF!</definedName>
    <definedName function="false" hidden="false" name="apDate" vbProcedure="false">#REF!</definedName>
    <definedName function="false" hidden="false" name="apRisk" vbProcedure="false">#REF!</definedName>
    <definedName function="false" hidden="false" name="Basis_Adjustment" vbProcedure="false">#REF!</definedName>
    <definedName function="false" hidden="false" name="cmCurve" vbProcedure="false">#REF!</definedName>
    <definedName function="false" hidden="false" name="Curve_Code" vbProcedure="false">#REF!</definedName>
    <definedName function="false" hidden="false" name="dCurveCode" vbProcedure="false">#REF!</definedName>
    <definedName function="false" hidden="false" name="dDate" vbProcedure="false">#REF!</definedName>
    <definedName function="false" hidden="false" name="Derived" vbProcedure="false">#REF!</definedName>
    <definedName function="false" hidden="false" name="Discount_Factor" vbProcedure="false">#REF!</definedName>
    <definedName function="false" hidden="false" name="dRiskType" vbProcedure="false">#REF!</definedName>
    <definedName function="false" hidden="false" name="Effective_Date" vbProcedure="false">#REF!</definedName>
    <definedName function="false" hidden="false" name="Environment" vbProcedure="false">#REF!</definedName>
    <definedName function="false" hidden="false" name="HPLClear" vbProcedure="false">#REF!</definedName>
    <definedName function="false" hidden="false" name="HPLSHPDynaRange" vbProcedure="false">OFFSET(#REF!,0,0,COUNTA(#REF!),1)</definedName>
    <definedName function="false" hidden="false" name="HPL_PASTE" vbProcedure="false">#REF!</definedName>
    <definedName function="false" hidden="false" name="Index_Adjustment" vbProcedure="false">#REF!</definedName>
    <definedName function="false" hidden="false" name="Interest_Rate" vbProcedure="false">#REF!</definedName>
    <definedName function="false" hidden="false" name="Names" vbProcedure="false">[1]BASIS!$B$3:$C$30</definedName>
    <definedName function="false" hidden="false" name="network" vbProcedure="false">#REF!</definedName>
    <definedName function="false" hidden="false" name="Period" vbProcedure="false">#REF!</definedName>
    <definedName function="false" hidden="false" name="rAmount" vbProcedure="false">#REF!</definedName>
    <definedName function="false" hidden="false" name="rBookType" vbProcedure="false">#REF!</definedName>
    <definedName function="false" hidden="false" name="rCurveCode" vbProcedure="false">#REF!</definedName>
    <definedName function="false" hidden="false" name="rCurveDefID" vbProcedure="false">#REF!</definedName>
    <definedName function="false" hidden="false" name="rCurveDefIdStatus" vbProcedure="false">#REF!</definedName>
    <definedName function="false" hidden="false" name="rCurvePointStatus" vbProcedure="false">#REF!</definedName>
    <definedName function="false" hidden="false" name="rCurveType" vbProcedure="false">#REF!</definedName>
    <definedName function="false" hidden="false" name="Reference_Date" vbProcedure="false">#REF!</definedName>
    <definedName function="false" hidden="false" name="rEffDate" vbProcedure="false">#REF!</definedName>
    <definedName function="false" hidden="false" name="Risk" vbProcedure="false">#REF!</definedName>
    <definedName function="false" hidden="false" name="rngBlue" vbProcedure="false">#REF!</definedName>
    <definedName function="false" hidden="false" name="rngPurple" vbProcedure="false">#REF!</definedName>
    <definedName function="false" hidden="false" name="rRefDate" vbProcedure="false">#REF!</definedName>
    <definedName function="false" hidden="false" name="rTimeStamp" vbProcedure="false">#REF!</definedName>
    <definedName function="false" hidden="false" name="rUpdateMsg" vbProcedure="false">#REF!</definedName>
    <definedName function="false" hidden="false" name="service" vbProcedure="false">#REF!</definedName>
    <definedName function="false" hidden="false" name="Telerate_Instrument" vbProcedure="false">#REF!</definedName>
    <definedName function="false" hidden="false" name="Telerate_Producer" vbProcedure="false">#REF!</definedName>
    <definedName function="false" hidden="false" name="Tes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<sst xmlns="http://schemas.openxmlformats.org/spreadsheetml/2006/main" count="103" uniqueCount="92">
  <si>
    <t xml:space="preserve">Last Message: 9:34:59 AM</t>
  </si>
  <si>
    <t xml:space="preserve">Product</t>
  </si>
  <si>
    <t xml:space="preserve">ID</t>
  </si>
  <si>
    <t xml:space="preserve">Bid</t>
  </si>
  <si>
    <t xml:space="preserve">Offer</t>
  </si>
  <si>
    <t xml:space="preserve">Bid Vol</t>
  </si>
  <si>
    <t xml:space="preserve">Offer Vol</t>
  </si>
  <si>
    <t xml:space="preserve">US Gas Swap      Nymex                   Jun01           USD/MM</t>
  </si>
  <si>
    <t xml:space="preserve">US Gas Swap      Nymex                   Jul01           USD/MM</t>
  </si>
  <si>
    <t xml:space="preserve">US Gas Swap      Nymex                   Aug01           USD/MM</t>
  </si>
  <si>
    <t xml:space="preserve">US Gas Swap      Nymex                   Jun-Oct01       USD/MM</t>
  </si>
  <si>
    <t xml:space="preserve">US Gas Swap      Nymex                   Nov01-Mar02     USD/MM</t>
  </si>
  <si>
    <t xml:space="preserve">US Gas Basis     NGI SoCal               Jun01           USD/MM</t>
  </si>
  <si>
    <t xml:space="preserve">US Gas Basis     NGI SoCal               Jul01           USD/MM</t>
  </si>
  <si>
    <t xml:space="preserve">US Gas Basis     NGI SoCal               Aug01           USD/MM</t>
  </si>
  <si>
    <t xml:space="preserve">US Gas Basis     NGI SoCal               Sep01           USD/MM</t>
  </si>
  <si>
    <t xml:space="preserve">US Gas Basis     NGI SoCal               Oct01           USD/MM</t>
  </si>
  <si>
    <t xml:space="preserve">US Gas Basis     NGI SoCal               Nov-Dec01       USD/MM</t>
  </si>
  <si>
    <t xml:space="preserve">US Gas Basis     NGI SoCal               Jan-Mar02       USD/MM</t>
  </si>
  <si>
    <t xml:space="preserve">US Gas Basis     NGI SoCal               Apr-Oct02       USD/MM</t>
  </si>
  <si>
    <t xml:space="preserve">US Gas Phy       PG&amp;E Topock             10May01         USD/MM</t>
  </si>
  <si>
    <t xml:space="preserve">US Gas Phy       PG&amp;E CtyGte             10May01         USD/MM</t>
  </si>
  <si>
    <t xml:space="preserve">US Gas Phy       PGT Malin               10May01         USD/MM</t>
  </si>
  <si>
    <t xml:space="preserve">US Gas Phy       EPNG SoCal Topk         10May01         USD/MM</t>
  </si>
  <si>
    <t xml:space="preserve">US Gas Phy       SoCal EHR               10May01         USD/MM</t>
  </si>
  <si>
    <t xml:space="preserve">US Gas Phy       EP Blanco Avg           10May01         USD/MM</t>
  </si>
  <si>
    <t xml:space="preserve">US Gas Phy       Waha                    10May01         USD/MM</t>
  </si>
  <si>
    <t xml:space="preserve">US Gas Phy       EPNG Keystone           10May01         USD/MM</t>
  </si>
  <si>
    <t xml:space="preserve">US Gas Phy       Cheyenne Hub            10May01         USD/MM</t>
  </si>
  <si>
    <t xml:space="preserve">US Gas Phy       Opal                    10May01         USD/MM</t>
  </si>
  <si>
    <t xml:space="preserve">US Gas Phy       Chi Peoples             10May01         USD/MM</t>
  </si>
  <si>
    <t xml:space="preserve">US Gas Phy       NGPL NICOR              10May01         USD/MM</t>
  </si>
  <si>
    <t xml:space="preserve">US Gas Phy       HeHub                   10May01         USD/MM</t>
  </si>
  <si>
    <t xml:space="preserve">US Gas Daily     SoCal                   10-31May01      USD/MM</t>
  </si>
  <si>
    <t xml:space="preserve">US Gas Daily     SoCal                   11-31May01      USD/MM</t>
  </si>
  <si>
    <t xml:space="preserve">US Gas Daily     PG&amp;E CtyGate            10-31May01      USD/MM</t>
  </si>
  <si>
    <t xml:space="preserve">US Gas Daily     PG&amp;E CtyGate            11-31May01      USD/MM</t>
  </si>
  <si>
    <t xml:space="preserve">US Gas Daily     Malin                   10-31May01      USD/MM</t>
  </si>
  <si>
    <t xml:space="preserve">US Gas Daily     Malin                   11-31May01      USD/MM</t>
  </si>
  <si>
    <t xml:space="preserve">US Gas Daily     EP SanJuan              10-31May01      USD/MM</t>
  </si>
  <si>
    <t xml:space="preserve">US Gas Daily     EP SanJuan              11-31May01      USD/MM</t>
  </si>
  <si>
    <t xml:space="preserve">US Gas Daily     Kern River/Opal         10-31May01      USD/MM</t>
  </si>
  <si>
    <t xml:space="preserve">US Gas Daily     Kern River/Opal         11-31May01      USD/MM</t>
  </si>
  <si>
    <t xml:space="preserve">US Gas Daily     Cheyenne Hub            10-31May01      USD/MM</t>
  </si>
  <si>
    <t xml:space="preserve">US Gas Daily     Cheyenne Hub            11-31May01      USD/MM</t>
  </si>
  <si>
    <t xml:space="preserve">US Gas Daily     EP Permian              10-31May01      USD/MM</t>
  </si>
  <si>
    <t xml:space="preserve">US Gas Daily     EP Permian              11-31May01      USD/MM</t>
  </si>
  <si>
    <t xml:space="preserve">US Gas Daily     HHub                    10-31May01      USD/MM</t>
  </si>
  <si>
    <t xml:space="preserve">US Gas Daily     HHub                    11-31May01      USD/MM</t>
  </si>
  <si>
    <t xml:space="preserve">Cash</t>
  </si>
  <si>
    <t xml:space="preserve">Basis</t>
  </si>
  <si>
    <t xml:space="preserve">GD</t>
  </si>
  <si>
    <t xml:space="preserve">HeHub</t>
  </si>
  <si>
    <t xml:space="preserve">Socal Ehr</t>
  </si>
  <si>
    <t xml:space="preserve">SoCal</t>
  </si>
  <si>
    <t xml:space="preserve">SoCal Topock</t>
  </si>
  <si>
    <t xml:space="preserve">PG&amp;E</t>
  </si>
  <si>
    <t xml:space="preserve">PG&amp;E CtyGte</t>
  </si>
  <si>
    <t xml:space="preserve">Malin</t>
  </si>
  <si>
    <t xml:space="preserve">PG&amp;E Topock</t>
  </si>
  <si>
    <t xml:space="preserve">EP SJ</t>
  </si>
  <si>
    <t xml:space="preserve">PGT Malin</t>
  </si>
  <si>
    <t xml:space="preserve">Kern/Opal</t>
  </si>
  <si>
    <t xml:space="preserve">Opal</t>
  </si>
  <si>
    <t xml:space="preserve">Cheyenne</t>
  </si>
  <si>
    <t xml:space="preserve">Permian</t>
  </si>
  <si>
    <t xml:space="preserve">EP Blanco Avg</t>
  </si>
  <si>
    <t xml:space="preserve">EPNG Keystone</t>
  </si>
  <si>
    <t xml:space="preserve">SoCal Basis</t>
  </si>
  <si>
    <t xml:space="preserve">Power</t>
  </si>
  <si>
    <t xml:space="preserve">Cap</t>
  </si>
  <si>
    <t xml:space="preserve">Nymex</t>
  </si>
  <si>
    <t xml:space="preserve">Avg</t>
  </si>
  <si>
    <t xml:space="preserve">Jun FF</t>
  </si>
  <si>
    <t xml:space="preserve">Jun Cap</t>
  </si>
  <si>
    <t xml:space="preserve">Jun</t>
  </si>
  <si>
    <t xml:space="preserve">Jul FF</t>
  </si>
  <si>
    <t xml:space="preserve">Jul Cap</t>
  </si>
  <si>
    <t xml:space="preserve">Jul</t>
  </si>
  <si>
    <t xml:space="preserve">Aug FF</t>
  </si>
  <si>
    <t xml:space="preserve">Aug Cap</t>
  </si>
  <si>
    <t xml:space="preserve">Aug</t>
  </si>
  <si>
    <t xml:space="preserve">Nov-Mar FF</t>
  </si>
  <si>
    <t xml:space="preserve">N-M Cap</t>
  </si>
  <si>
    <t xml:space="preserve">Jun-Oct</t>
  </si>
  <si>
    <t xml:space="preserve">Nov-Mar</t>
  </si>
  <si>
    <t xml:space="preserve">Q3</t>
  </si>
  <si>
    <t xml:space="preserve">Q4</t>
  </si>
  <si>
    <t xml:space="preserve">Days</t>
  </si>
  <si>
    <t xml:space="preserve">DF</t>
  </si>
  <si>
    <t xml:space="preserve">SoCal Bid</t>
  </si>
  <si>
    <t xml:space="preserve">SoCal Offer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</si>
</sst>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#,##0.000"/>
    <numFmt numFmtId="172" formatCode="[$-409]h:mm:ss\ AM/PM"/>
    <numFmt numFmtId="173" formatCode="0"/>
    <numFmt numFmtId="174" formatCode="#,##0.000_);[RED]\(#,##0.000\)"/>
    <numFmt numFmtId="175" formatCode="[$-409]#,##0.00_);[RED]\(#,##0.00\)"/>
    <numFmt numFmtId="176" formatCode="[$-409]#,##0_);[RED]\(#,##0\)"/>
    <numFmt numFmtId="177" formatCode="[$-409]mmm\-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sz val="9"/>
      <name val="Arial"/>
      <family val="0"/>
    </font>
    <font>
      <b val="true"/>
      <sz val="9"/>
      <name val="Arial"/>
      <family val="2"/>
    </font>
    <font>
      <sz val="9"/>
      <name val="Arial"/>
      <family val="2"/>
    </font>
    <font>
      <sz val="14"/>
      <name val="Arial"/>
      <family val="2"/>
    </font>
    <font>
      <b val="true"/>
      <sz val="16"/>
      <color rgb="FFFFFFFF"/>
      <name val="Arial"/>
      <family val="2"/>
    </font>
    <font>
      <b val="true"/>
      <sz val="16"/>
      <color rgb="FFFFFF00"/>
      <name val="Arial"/>
      <family val="2"/>
    </font>
    <font>
      <sz val="16"/>
      <color rgb="FFFFFFFF"/>
      <name val="Arial"/>
      <family val="2"/>
    </font>
    <font>
      <sz val="14"/>
      <color rgb="FF00FF00"/>
      <name val="Arial"/>
      <family val="2"/>
    </font>
    <font>
      <sz val="14"/>
      <color rgb="FFFFFF00"/>
      <name val="Arial"/>
      <family val="2"/>
    </font>
    <font>
      <sz val="14"/>
      <color rgb="FFFF000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99"/>
        <bgColor rgb="FFFFFF7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00FF00"/>
        <bgColor rgb="FF33CCCC"/>
      </patternFill>
    </fill>
    <fill>
      <patternFill patternType="solid">
        <fgColor rgb="FF3366FF"/>
        <bgColor rgb="FF0066CC"/>
      </patternFill>
    </fill>
    <fill>
      <patternFill patternType="solid">
        <fgColor rgb="FF000000"/>
        <bgColor rgb="FF0033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99CC00"/>
      </left>
      <right/>
      <top style="thin">
        <color rgb="FF99CC00"/>
      </top>
      <bottom style="thin">
        <color rgb="FF99CC00"/>
      </bottom>
      <diagonal/>
    </border>
    <border diagonalUp="false" diagonalDown="false">
      <left/>
      <right style="thin">
        <color rgb="FF99CC00"/>
      </right>
      <top style="thin">
        <color rgb="FF99CC00"/>
      </top>
      <bottom style="thin">
        <color rgb="FF99CC00"/>
      </bottom>
      <diagonal/>
    </border>
    <border diagonalUp="false" diagonalDown="false">
      <left/>
      <right/>
      <top/>
      <bottom style="thin">
        <color rgb="FF99CC00"/>
      </bottom>
      <diagonal/>
    </border>
    <border diagonalUp="false" diagonalDown="false">
      <left style="thin">
        <color rgb="FF99CC00"/>
      </left>
      <right/>
      <top style="thin">
        <color rgb="FF99CC00"/>
      </top>
      <bottom/>
      <diagonal/>
    </border>
    <border diagonalUp="false" diagonalDown="false">
      <left/>
      <right/>
      <top style="thin">
        <color rgb="FF99CC00"/>
      </top>
      <bottom/>
      <diagonal/>
    </border>
    <border diagonalUp="false" diagonalDown="false">
      <left/>
      <right style="thin">
        <color rgb="FF99CC00"/>
      </right>
      <top style="thin">
        <color rgb="FF99CC00"/>
      </top>
      <bottom/>
      <diagonal/>
    </border>
    <border diagonalUp="false" diagonalDown="false">
      <left style="thin">
        <color rgb="FF99CC00"/>
      </left>
      <right/>
      <top/>
      <bottom/>
      <diagonal/>
    </border>
    <border diagonalUp="false" diagonalDown="false">
      <left/>
      <right style="thin">
        <color rgb="FF99CC00"/>
      </right>
      <top/>
      <bottom/>
      <diagonal/>
    </border>
    <border diagonalUp="false" diagonalDown="false">
      <left/>
      <right style="thin">
        <color rgb="FF99CC00"/>
      </right>
      <top/>
      <bottom style="thin">
        <color rgb="FF99CC00"/>
      </bottom>
      <diagonal/>
    </border>
    <border diagonalUp="false" diagonalDown="false">
      <left style="thin">
        <color rgb="FF99CC00"/>
      </left>
      <right/>
      <top/>
      <bottom style="thin">
        <color rgb="FF99CC00"/>
      </bottom>
      <diagonal/>
    </border>
  </borders>
  <cellStyleXfs count="3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0" fillId="2" borderId="0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3" borderId="0" applyFont="true" applyBorder="false" applyAlignment="false" applyProtection="false"/>
    <xf numFmtId="169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applyFont="true" applyBorder="tru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3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3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3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3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8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7" fillId="8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8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8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8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8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9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8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2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ewFill" xfId="26"/>
    <cellStyle name="Normal - Style1" xfId="27"/>
    <cellStyle name="Total" xfId="28"/>
    <cellStyle name="Unprot" xfId="29"/>
    <cellStyle name="Unprot$" xfId="30"/>
    <cellStyle name="Unprotect" xfId="3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282240</xdr:colOff>
      <xdr:row>1</xdr:row>
      <xdr:rowOff>114480</xdr:rowOff>
    </xdr:to>
    <xdr:pic>
      <xdr:nvPicPr>
        <xdr:cNvPr id="0" name="Rvx1" descr=""/>
        <xdr:cNvPicPr/>
      </xdr:nvPicPr>
      <xdr:blipFill>
        <a:blip r:embed="rId1"/>
        <a:stretch/>
      </xdr:blipFill>
      <xdr:spPr>
        <a:xfrm>
          <a:off x="0" y="0"/>
          <a:ext cx="282240" cy="266760"/>
        </a:xfrm>
        <a:prstGeom prst="rect">
          <a:avLst/>
        </a:prstGeom>
        <a:solidFill>
          <a:srgbClr val="ffffff"/>
        </a:solidFill>
        <a:ln w="0"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undy_Ops/Netbacks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SIS"/>
      <sheetName val="NETBACKS"/>
      <sheetName val="SUMMARY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1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58.13"/>
    <col collapsed="false" customWidth="true" hidden="false" outlineLevel="0" max="3" min="3" style="1" width="5.99"/>
    <col collapsed="false" customWidth="false" hidden="false" outlineLevel="0" max="5" min="4" style="2" width="9.14"/>
    <col collapsed="false" customWidth="false" hidden="false" outlineLevel="0" max="257" min="6" style="1" width="9.14"/>
  </cols>
  <sheetData>
    <row r="1" customFormat="false" ht="12" hidden="false" customHeight="false" outlineLevel="0" collapsed="false">
      <c r="B1" s="3" t="s">
        <v>0</v>
      </c>
    </row>
    <row r="2" customFormat="false" ht="12" hidden="false" customHeight="false" outlineLevel="0" collapsed="false">
      <c r="B2" s="4" t="s">
        <v>1</v>
      </c>
      <c r="C2" s="5" t="s">
        <v>2</v>
      </c>
      <c r="D2" s="6" t="s">
        <v>3</v>
      </c>
      <c r="E2" s="7" t="s">
        <v>4</v>
      </c>
      <c r="F2" s="6" t="s">
        <v>5</v>
      </c>
      <c r="G2" s="7" t="s">
        <v>6</v>
      </c>
    </row>
    <row r="3" customFormat="false" ht="12" hidden="false" customHeight="false" outlineLevel="0" collapsed="false">
      <c r="B3" s="1" t="s">
        <v>7</v>
      </c>
      <c r="C3" s="8" t="n">
        <v>43378</v>
      </c>
      <c r="D3" s="9" t="n">
        <v>4.19</v>
      </c>
      <c r="E3" s="9" t="n">
        <v>4.2</v>
      </c>
      <c r="F3" s="10" t="n">
        <v>15000</v>
      </c>
      <c r="G3" s="10" t="n">
        <v>15000</v>
      </c>
    </row>
    <row r="4" customFormat="false" ht="12" hidden="false" customHeight="false" outlineLevel="0" collapsed="false">
      <c r="B4" s="1" t="s">
        <v>8</v>
      </c>
      <c r="C4" s="8" t="n">
        <v>43462</v>
      </c>
      <c r="D4" s="9" t="n">
        <v>4.26</v>
      </c>
      <c r="E4" s="9" t="n">
        <v>4.27</v>
      </c>
      <c r="F4" s="10" t="n">
        <v>15000</v>
      </c>
      <c r="G4" s="10" t="n">
        <v>15000</v>
      </c>
    </row>
    <row r="5" customFormat="false" ht="12" hidden="false" customHeight="false" outlineLevel="0" collapsed="false">
      <c r="B5" s="1" t="s">
        <v>9</v>
      </c>
      <c r="C5" s="8" t="n">
        <v>49353</v>
      </c>
      <c r="D5" s="11" t="n">
        <v>4.34</v>
      </c>
      <c r="E5" s="11" t="n">
        <v>4.35</v>
      </c>
      <c r="F5" s="10" t="n">
        <v>15000</v>
      </c>
      <c r="G5" s="10" t="n">
        <v>15000</v>
      </c>
    </row>
    <row r="6" customFormat="false" ht="12" hidden="false" customHeight="false" outlineLevel="0" collapsed="false">
      <c r="B6" s="1" t="s">
        <v>10</v>
      </c>
      <c r="C6" s="8" t="n">
        <v>49351</v>
      </c>
      <c r="D6" s="11" t="n">
        <v>4.31</v>
      </c>
      <c r="E6" s="9" t="n">
        <v>4.32</v>
      </c>
      <c r="F6" s="10" t="n">
        <v>5000</v>
      </c>
      <c r="G6" s="12" t="n">
        <v>5000</v>
      </c>
    </row>
    <row r="7" customFormat="false" ht="12" hidden="false" customHeight="false" outlineLevel="0" collapsed="false">
      <c r="B7" s="1" t="s">
        <v>11</v>
      </c>
      <c r="C7" s="13" t="n">
        <v>35353</v>
      </c>
      <c r="D7" s="11" t="n">
        <v>4.685</v>
      </c>
      <c r="E7" s="9" t="n">
        <v>4.695</v>
      </c>
      <c r="F7" s="10" t="n">
        <v>5000</v>
      </c>
      <c r="G7" s="12" t="n">
        <v>5000</v>
      </c>
    </row>
    <row r="8" customFormat="false" ht="12" hidden="false" customHeight="false" outlineLevel="0" collapsed="false">
      <c r="B8" s="1" t="s">
        <v>12</v>
      </c>
      <c r="C8" s="13" t="n">
        <v>36213</v>
      </c>
      <c r="D8" s="9" t="n">
        <v>7.85</v>
      </c>
      <c r="E8" s="9" t="n">
        <v>8.05</v>
      </c>
      <c r="F8" s="10" t="n">
        <v>5000</v>
      </c>
      <c r="G8" s="14" t="n">
        <v>5000</v>
      </c>
    </row>
    <row r="9" customFormat="false" ht="12" hidden="false" customHeight="false" outlineLevel="0" collapsed="false">
      <c r="B9" s="1" t="s">
        <v>13</v>
      </c>
      <c r="C9" s="13" t="n">
        <v>36214</v>
      </c>
      <c r="D9" s="11" t="n">
        <v>7.65</v>
      </c>
      <c r="E9" s="9" t="n">
        <v>7.85</v>
      </c>
      <c r="F9" s="14" t="n">
        <v>5000</v>
      </c>
      <c r="G9" s="14" t="n">
        <v>5000</v>
      </c>
    </row>
    <row r="10" customFormat="false" ht="12" hidden="false" customHeight="false" outlineLevel="0" collapsed="false">
      <c r="B10" s="1" t="s">
        <v>14</v>
      </c>
      <c r="C10" s="13" t="n">
        <v>38914</v>
      </c>
      <c r="D10" s="9" t="n">
        <v>7.7</v>
      </c>
      <c r="E10" s="9" t="n">
        <v>7.9</v>
      </c>
      <c r="F10" s="14" t="n">
        <v>5000</v>
      </c>
      <c r="G10" s="14" t="n">
        <v>5000</v>
      </c>
    </row>
    <row r="11" customFormat="false" ht="12" hidden="false" customHeight="false" outlineLevel="0" collapsed="false">
      <c r="B11" s="1" t="s">
        <v>15</v>
      </c>
      <c r="C11" s="8" t="n">
        <v>39264</v>
      </c>
      <c r="D11" s="9" t="n">
        <v>6.65</v>
      </c>
      <c r="E11" s="9" t="n">
        <v>6.85</v>
      </c>
      <c r="F11" s="14" t="n">
        <v>5000</v>
      </c>
      <c r="G11" s="14" t="n">
        <v>5000</v>
      </c>
    </row>
    <row r="12" customFormat="false" ht="12" hidden="false" customHeight="false" outlineLevel="0" collapsed="false">
      <c r="B12" s="1" t="s">
        <v>16</v>
      </c>
      <c r="C12" s="8" t="n">
        <v>35866</v>
      </c>
      <c r="D12" s="9" t="n">
        <v>5.7</v>
      </c>
      <c r="E12" s="9" t="n">
        <v>5.9</v>
      </c>
      <c r="F12" s="14" t="n">
        <v>5000</v>
      </c>
      <c r="G12" s="14" t="n">
        <v>5000</v>
      </c>
    </row>
    <row r="13" customFormat="false" ht="12" hidden="false" customHeight="false" outlineLevel="0" collapsed="false">
      <c r="B13" s="1" t="s">
        <v>17</v>
      </c>
      <c r="C13" s="8" t="n">
        <v>49143</v>
      </c>
      <c r="D13" s="11" t="n">
        <v>5.45</v>
      </c>
      <c r="E13" s="11" t="n">
        <v>5.75</v>
      </c>
      <c r="F13" s="14" t="n">
        <v>5000</v>
      </c>
      <c r="G13" s="14" t="n">
        <v>5000</v>
      </c>
    </row>
    <row r="14" customFormat="false" ht="12" hidden="false" customHeight="false" outlineLevel="0" collapsed="false">
      <c r="B14" s="1" t="s">
        <v>18</v>
      </c>
      <c r="C14" s="8" t="n">
        <v>49145</v>
      </c>
      <c r="D14" s="9" t="n">
        <v>4.25</v>
      </c>
      <c r="E14" s="9" t="n">
        <v>4.55</v>
      </c>
      <c r="F14" s="14" t="n">
        <v>5000</v>
      </c>
      <c r="G14" s="14" t="n">
        <v>5000</v>
      </c>
    </row>
    <row r="15" customFormat="false" ht="12" hidden="false" customHeight="false" outlineLevel="0" collapsed="false">
      <c r="B15" s="1" t="s">
        <v>19</v>
      </c>
      <c r="C15" s="1" t="n">
        <v>47486</v>
      </c>
      <c r="D15" s="15" t="n">
        <v>1.7</v>
      </c>
      <c r="E15" s="15" t="n">
        <v>1.85</v>
      </c>
      <c r="F15" s="14" t="n">
        <v>5000</v>
      </c>
      <c r="G15" s="10" t="n">
        <v>5000</v>
      </c>
    </row>
    <row r="16" customFormat="false" ht="12" hidden="false" customHeight="false" outlineLevel="0" collapsed="false">
      <c r="B16" s="1" t="s">
        <v>20</v>
      </c>
      <c r="C16" s="1" t="n">
        <v>47085</v>
      </c>
      <c r="D16" s="9" t="n">
        <v>7.6</v>
      </c>
      <c r="E16" s="9" t="n">
        <v>7.8</v>
      </c>
      <c r="F16" s="12" t="n">
        <v>5000</v>
      </c>
      <c r="G16" s="12" t="n">
        <v>5000</v>
      </c>
    </row>
    <row r="17" customFormat="false" ht="12" hidden="false" customHeight="false" outlineLevel="0" collapsed="false">
      <c r="B17" s="1" t="s">
        <v>21</v>
      </c>
      <c r="C17" s="1" t="n">
        <v>27765</v>
      </c>
      <c r="D17" s="11" t="n">
        <v>7.8</v>
      </c>
      <c r="E17" s="11" t="n">
        <v>7.9</v>
      </c>
      <c r="F17" s="12" t="n">
        <v>5000</v>
      </c>
      <c r="G17" s="12" t="n">
        <v>5000</v>
      </c>
    </row>
    <row r="18" customFormat="false" ht="12" hidden="false" customHeight="false" outlineLevel="0" collapsed="false">
      <c r="B18" s="1" t="s">
        <v>22</v>
      </c>
      <c r="C18" s="1" t="n">
        <v>27827</v>
      </c>
      <c r="D18" s="9" t="n">
        <v>4.7</v>
      </c>
      <c r="E18" s="9" t="n">
        <v>4.9</v>
      </c>
      <c r="F18" s="10" t="n">
        <v>7000</v>
      </c>
      <c r="G18" s="10" t="n">
        <v>10000</v>
      </c>
    </row>
    <row r="19" customFormat="false" ht="12" hidden="false" customHeight="false" outlineLevel="0" collapsed="false">
      <c r="B19" s="1" t="s">
        <v>23</v>
      </c>
      <c r="C19" s="1" t="n">
        <v>27762</v>
      </c>
      <c r="D19" s="11" t="n">
        <v>12.3</v>
      </c>
      <c r="E19" s="11" t="n">
        <v>12.45</v>
      </c>
      <c r="F19" s="12" t="n">
        <v>7000</v>
      </c>
      <c r="G19" s="12" t="n">
        <v>10000</v>
      </c>
    </row>
    <row r="20" customFormat="false" ht="12" hidden="false" customHeight="false" outlineLevel="0" collapsed="false">
      <c r="B20" s="1" t="s">
        <v>24</v>
      </c>
      <c r="C20" s="1" t="n">
        <v>43788</v>
      </c>
      <c r="D20" s="11" t="n">
        <v>12.3</v>
      </c>
      <c r="E20" s="11" t="n">
        <v>12.45</v>
      </c>
      <c r="F20" s="10" t="n">
        <v>10000</v>
      </c>
      <c r="G20" s="10" t="n">
        <v>10000</v>
      </c>
    </row>
    <row r="21" customFormat="false" ht="12" hidden="false" customHeight="false" outlineLevel="0" collapsed="false">
      <c r="B21" s="1" t="s">
        <v>25</v>
      </c>
      <c r="C21" s="1" t="n">
        <v>49639</v>
      </c>
      <c r="D21" s="11" t="n">
        <v>3.6</v>
      </c>
      <c r="E21" s="11" t="n">
        <v>3.65</v>
      </c>
      <c r="F21" s="10" t="n">
        <v>5000</v>
      </c>
      <c r="G21" s="10" t="n">
        <v>5000</v>
      </c>
    </row>
    <row r="22" customFormat="false" ht="12" hidden="false" customHeight="false" outlineLevel="0" collapsed="false">
      <c r="B22" s="1" t="s">
        <v>26</v>
      </c>
      <c r="C22" s="1" t="n">
        <v>27664</v>
      </c>
      <c r="D22" s="9" t="n">
        <v>4.06</v>
      </c>
      <c r="E22" s="9" t="n">
        <v>4.09</v>
      </c>
      <c r="F22" s="14" t="n">
        <v>5000</v>
      </c>
      <c r="G22" s="14" t="n">
        <v>5000</v>
      </c>
    </row>
    <row r="23" customFormat="false" ht="12" hidden="false" customHeight="false" outlineLevel="0" collapsed="false">
      <c r="B23" s="1" t="s">
        <v>27</v>
      </c>
      <c r="C23" s="1" t="n">
        <v>27761</v>
      </c>
      <c r="D23" s="9" t="n">
        <v>4.05</v>
      </c>
      <c r="E23" s="9" t="n">
        <v>4.1</v>
      </c>
      <c r="F23" s="12" t="n">
        <v>5000</v>
      </c>
      <c r="G23" s="12" t="n">
        <v>5000</v>
      </c>
    </row>
    <row r="24" customFormat="false" ht="12" hidden="false" customHeight="false" outlineLevel="0" collapsed="false">
      <c r="B24" s="1" t="s">
        <v>28</v>
      </c>
      <c r="C24" s="1" t="n">
        <v>34860</v>
      </c>
      <c r="D24" s="9" t="n">
        <v>3.695</v>
      </c>
      <c r="E24" s="9" t="n">
        <v>3.735</v>
      </c>
      <c r="F24" s="12" t="n">
        <v>2500</v>
      </c>
      <c r="G24" s="12" t="n">
        <v>2500</v>
      </c>
    </row>
    <row r="25" customFormat="false" ht="12" hidden="false" customHeight="false" outlineLevel="0" collapsed="false">
      <c r="B25" s="1" t="s">
        <v>29</v>
      </c>
      <c r="C25" s="1" t="n">
        <v>27825</v>
      </c>
      <c r="D25" s="11" t="n">
        <v>3.43</v>
      </c>
      <c r="E25" s="11" t="n">
        <v>3.45</v>
      </c>
      <c r="F25" s="10" t="n">
        <v>5000</v>
      </c>
      <c r="G25" s="10" t="n">
        <v>5000</v>
      </c>
    </row>
    <row r="26" customFormat="false" ht="12" hidden="false" customHeight="false" outlineLevel="0" collapsed="false">
      <c r="B26" s="1" t="s">
        <v>30</v>
      </c>
      <c r="C26" s="1" t="n">
        <v>27814</v>
      </c>
      <c r="D26" s="9" t="n">
        <v>4.161</v>
      </c>
      <c r="E26" s="9" t="n">
        <v>4.213</v>
      </c>
      <c r="F26" s="12" t="n">
        <v>2900</v>
      </c>
      <c r="G26" s="12" t="n">
        <v>4207</v>
      </c>
    </row>
    <row r="27" customFormat="false" ht="12" hidden="false" customHeight="false" outlineLevel="0" collapsed="false">
      <c r="B27" s="1" t="s">
        <v>31</v>
      </c>
      <c r="C27" s="1" t="n">
        <v>27819</v>
      </c>
      <c r="D27" s="9" t="n">
        <v>4.221</v>
      </c>
      <c r="E27" s="9" t="n">
        <v>4.223</v>
      </c>
      <c r="F27" s="10" t="n">
        <v>5000</v>
      </c>
      <c r="G27" s="12" t="n">
        <v>5000</v>
      </c>
    </row>
    <row r="28" customFormat="false" ht="12" hidden="false" customHeight="false" outlineLevel="0" collapsed="false">
      <c r="B28" s="1" t="s">
        <v>32</v>
      </c>
      <c r="C28" s="1" t="n">
        <v>27763</v>
      </c>
      <c r="D28" s="9" t="n">
        <v>4.14</v>
      </c>
      <c r="E28" s="9" t="n">
        <v>4.145</v>
      </c>
      <c r="F28" s="10" t="n">
        <v>25000</v>
      </c>
      <c r="G28" s="10" t="n">
        <v>25000</v>
      </c>
    </row>
    <row r="29" customFormat="false" ht="12" hidden="false" customHeight="false" outlineLevel="0" collapsed="false">
      <c r="B29" s="1" t="s">
        <v>33</v>
      </c>
      <c r="C29" s="1" t="n">
        <v>28268</v>
      </c>
      <c r="D29" s="11" t="n">
        <v>12.25</v>
      </c>
      <c r="E29" s="11" t="n">
        <v>12.85</v>
      </c>
      <c r="F29" s="10" t="n">
        <v>5000</v>
      </c>
      <c r="G29" s="14" t="n">
        <v>5000</v>
      </c>
    </row>
    <row r="30" customFormat="false" ht="12" hidden="false" customHeight="false" outlineLevel="0" collapsed="false">
      <c r="B30" s="1" t="s">
        <v>34</v>
      </c>
      <c r="C30" s="1" t="n">
        <v>28324</v>
      </c>
      <c r="D30" s="11" t="n">
        <v>12.6</v>
      </c>
      <c r="E30" s="11" t="n">
        <v>13.2</v>
      </c>
      <c r="F30" s="14" t="n">
        <v>5000</v>
      </c>
      <c r="G30" s="14" t="n">
        <v>5000</v>
      </c>
    </row>
    <row r="31" customFormat="false" ht="12" hidden="false" customHeight="false" outlineLevel="0" collapsed="false">
      <c r="B31" s="1" t="s">
        <v>35</v>
      </c>
      <c r="C31" s="1" t="n">
        <v>28266</v>
      </c>
      <c r="D31" s="9" t="n">
        <v>7.85</v>
      </c>
      <c r="E31" s="9" t="n">
        <v>8.55</v>
      </c>
      <c r="F31" s="10" t="n">
        <v>5000</v>
      </c>
      <c r="G31" s="14" t="n">
        <v>5000</v>
      </c>
    </row>
    <row r="32" customFormat="false" ht="12" hidden="false" customHeight="false" outlineLevel="0" collapsed="false">
      <c r="B32" s="1" t="s">
        <v>36</v>
      </c>
      <c r="C32" s="1" t="n">
        <v>28317</v>
      </c>
      <c r="D32" s="15" t="n">
        <v>8.7</v>
      </c>
      <c r="E32" s="15" t="n">
        <v>9.4</v>
      </c>
      <c r="F32" s="14" t="n">
        <v>5000</v>
      </c>
      <c r="G32" s="14" t="n">
        <v>5000</v>
      </c>
    </row>
    <row r="33" customFormat="false" ht="12" hidden="false" customHeight="false" outlineLevel="0" collapsed="false">
      <c r="B33" s="1" t="s">
        <v>37</v>
      </c>
      <c r="C33" s="1" t="n">
        <v>28254</v>
      </c>
      <c r="D33" s="9" t="n">
        <v>4.9</v>
      </c>
      <c r="E33" s="9" t="n">
        <v>5.4</v>
      </c>
      <c r="F33" s="14" t="n">
        <v>5000</v>
      </c>
      <c r="G33" s="14" t="n">
        <v>5000</v>
      </c>
    </row>
    <row r="34" customFormat="false" ht="12" hidden="false" customHeight="false" outlineLevel="0" collapsed="false">
      <c r="B34" s="1" t="s">
        <v>38</v>
      </c>
      <c r="C34" s="1" t="n">
        <v>28314</v>
      </c>
      <c r="D34" s="15" t="n">
        <v>5.05</v>
      </c>
      <c r="E34" s="15" t="n">
        <v>5.55</v>
      </c>
      <c r="F34" s="14" t="n">
        <v>5000</v>
      </c>
      <c r="G34" s="14" t="n">
        <v>5000</v>
      </c>
    </row>
    <row r="35" customFormat="false" ht="12" hidden="false" customHeight="false" outlineLevel="0" collapsed="false">
      <c r="B35" s="1" t="s">
        <v>39</v>
      </c>
      <c r="C35" s="1" t="n">
        <v>28329</v>
      </c>
      <c r="D35" s="11" t="n">
        <v>3.49</v>
      </c>
      <c r="E35" s="11" t="n">
        <v>3.55</v>
      </c>
      <c r="F35" s="10" t="n">
        <v>10000</v>
      </c>
      <c r="G35" s="10" t="n">
        <v>10000</v>
      </c>
    </row>
    <row r="36" customFormat="false" ht="12" hidden="false" customHeight="false" outlineLevel="0" collapsed="false">
      <c r="B36" s="1" t="s">
        <v>40</v>
      </c>
      <c r="C36" s="1" t="n">
        <v>28311</v>
      </c>
      <c r="D36" s="15" t="n">
        <v>3.655</v>
      </c>
      <c r="E36" s="15" t="n">
        <v>3.715</v>
      </c>
      <c r="F36" s="14" t="n">
        <v>10000</v>
      </c>
      <c r="G36" s="14" t="n">
        <v>10000</v>
      </c>
    </row>
    <row r="37" customFormat="false" ht="12" hidden="false" customHeight="false" outlineLevel="0" collapsed="false">
      <c r="B37" s="1" t="s">
        <v>41</v>
      </c>
      <c r="C37" s="1" t="n">
        <v>28252</v>
      </c>
      <c r="D37" s="15"/>
      <c r="E37" s="15"/>
      <c r="F37" s="14"/>
      <c r="G37" s="14"/>
    </row>
    <row r="38" customFormat="false" ht="12" hidden="false" customHeight="false" outlineLevel="0" collapsed="false">
      <c r="B38" s="1" t="s">
        <v>42</v>
      </c>
      <c r="C38" s="1" t="n">
        <v>28313</v>
      </c>
      <c r="D38" s="15" t="n">
        <v>3.575</v>
      </c>
      <c r="E38" s="15" t="n">
        <v>3.635</v>
      </c>
      <c r="F38" s="14" t="n">
        <v>10000</v>
      </c>
      <c r="G38" s="14" t="n">
        <v>10000</v>
      </c>
    </row>
    <row r="39" customFormat="false" ht="12" hidden="false" customHeight="false" outlineLevel="0" collapsed="false">
      <c r="B39" s="1" t="s">
        <v>43</v>
      </c>
      <c r="C39" s="1" t="n">
        <v>44750</v>
      </c>
      <c r="D39" s="9" t="n">
        <v>3.42</v>
      </c>
      <c r="E39" s="9" t="n">
        <v>3.5</v>
      </c>
      <c r="F39" s="10" t="n">
        <v>5000</v>
      </c>
      <c r="G39" s="14" t="n">
        <v>5000</v>
      </c>
    </row>
    <row r="40" customFormat="false" ht="12" hidden="false" customHeight="false" outlineLevel="0" collapsed="false">
      <c r="B40" s="1" t="s">
        <v>44</v>
      </c>
      <c r="C40" s="1" t="n">
        <v>44752</v>
      </c>
      <c r="D40" s="15" t="n">
        <v>3.59</v>
      </c>
      <c r="E40" s="15" t="n">
        <v>3.63</v>
      </c>
      <c r="F40" s="14" t="n">
        <v>5000</v>
      </c>
      <c r="G40" s="14" t="n">
        <v>5000</v>
      </c>
    </row>
    <row r="41" customFormat="false" ht="12" hidden="false" customHeight="false" outlineLevel="0" collapsed="false">
      <c r="B41" s="1" t="s">
        <v>45</v>
      </c>
      <c r="C41" s="1" t="n">
        <v>28207</v>
      </c>
      <c r="D41" s="11" t="n">
        <v>4.02</v>
      </c>
      <c r="E41" s="11" t="n">
        <v>4.07</v>
      </c>
      <c r="F41" s="12" t="n">
        <v>10000</v>
      </c>
      <c r="G41" s="10" t="n">
        <v>10000</v>
      </c>
    </row>
    <row r="42" customFormat="false" ht="12" hidden="false" customHeight="false" outlineLevel="0" collapsed="false">
      <c r="B42" s="1" t="s">
        <v>46</v>
      </c>
      <c r="C42" s="1" t="n">
        <v>28310</v>
      </c>
      <c r="D42" s="15" t="n">
        <v>4.09</v>
      </c>
      <c r="E42" s="15" t="n">
        <v>4.14</v>
      </c>
      <c r="F42" s="14" t="n">
        <v>10000</v>
      </c>
      <c r="G42" s="14" t="n">
        <v>10000</v>
      </c>
    </row>
    <row r="43" customFormat="false" ht="12" hidden="false" customHeight="false" outlineLevel="0" collapsed="false">
      <c r="B43" s="1" t="s">
        <v>47</v>
      </c>
      <c r="C43" s="1" t="n">
        <v>28312</v>
      </c>
      <c r="D43" s="11" t="n">
        <v>4.135</v>
      </c>
      <c r="E43" s="11" t="n">
        <v>4.145</v>
      </c>
      <c r="F43" s="10" t="n">
        <v>15000</v>
      </c>
      <c r="G43" s="10" t="n">
        <v>15000</v>
      </c>
    </row>
    <row r="44" customFormat="false" ht="12" hidden="false" customHeight="false" outlineLevel="0" collapsed="false">
      <c r="B44" s="1" t="s">
        <v>48</v>
      </c>
      <c r="C44" s="1" t="n">
        <v>28251</v>
      </c>
      <c r="D44" s="15"/>
      <c r="E44" s="15"/>
      <c r="F44" s="14"/>
      <c r="G44" s="14"/>
    </row>
    <row r="45" customFormat="false" ht="12" hidden="false" customHeight="false" outlineLevel="0" collapsed="false">
      <c r="D45" s="15"/>
      <c r="E45" s="15"/>
      <c r="F45" s="14"/>
      <c r="G45" s="14"/>
    </row>
    <row r="46" customFormat="false" ht="12" hidden="false" customHeight="false" outlineLevel="0" collapsed="false">
      <c r="D46" s="15"/>
      <c r="E46" s="15"/>
      <c r="F46" s="14"/>
      <c r="G46" s="14"/>
    </row>
    <row r="47" customFormat="false" ht="12" hidden="false" customHeight="false" outlineLevel="0" collapsed="false">
      <c r="D47" s="15"/>
      <c r="E47" s="15"/>
      <c r="F47" s="14"/>
      <c r="G47" s="14"/>
    </row>
    <row r="48" customFormat="false" ht="12" hidden="false" customHeight="false" outlineLevel="0" collapsed="false">
      <c r="D48" s="15"/>
      <c r="E48" s="15"/>
      <c r="F48" s="14"/>
      <c r="G48" s="14"/>
    </row>
    <row r="49" customFormat="false" ht="12" hidden="false" customHeight="false" outlineLevel="0" collapsed="false">
      <c r="D49" s="15"/>
      <c r="E49" s="15"/>
      <c r="F49" s="14"/>
      <c r="G49" s="14"/>
    </row>
    <row r="50" customFormat="false" ht="12" hidden="false" customHeight="false" outlineLevel="0" collapsed="false">
      <c r="D50" s="15"/>
      <c r="E50" s="15"/>
      <c r="F50" s="14"/>
      <c r="G50" s="14"/>
    </row>
    <row r="51" customFormat="false" ht="12" hidden="false" customHeight="false" outlineLevel="0" collapsed="false">
      <c r="D51" s="15"/>
      <c r="E51" s="15"/>
      <c r="F51" s="14"/>
      <c r="G51" s="14"/>
    </row>
    <row r="52" customFormat="false" ht="12" hidden="false" customHeight="false" outlineLevel="0" collapsed="false">
      <c r="D52" s="15"/>
      <c r="E52" s="15"/>
      <c r="F52" s="14"/>
      <c r="G52" s="14"/>
    </row>
    <row r="53" customFormat="false" ht="12" hidden="false" customHeight="false" outlineLevel="0" collapsed="false">
      <c r="D53" s="15"/>
      <c r="E53" s="15"/>
      <c r="F53" s="14"/>
      <c r="G53" s="14"/>
    </row>
    <row r="54" customFormat="false" ht="12" hidden="false" customHeight="false" outlineLevel="0" collapsed="false">
      <c r="D54" s="15"/>
      <c r="E54" s="15"/>
      <c r="F54" s="14"/>
      <c r="G54" s="14"/>
    </row>
    <row r="55" customFormat="false" ht="12" hidden="false" customHeight="false" outlineLevel="0" collapsed="false">
      <c r="D55" s="15"/>
      <c r="E55" s="15"/>
      <c r="F55" s="14"/>
      <c r="G55" s="14"/>
    </row>
    <row r="56" customFormat="false" ht="12" hidden="false" customHeight="false" outlineLevel="0" collapsed="false">
      <c r="D56" s="15"/>
      <c r="E56" s="15"/>
      <c r="F56" s="14"/>
      <c r="G56" s="14"/>
    </row>
    <row r="57" customFormat="false" ht="12" hidden="false" customHeight="false" outlineLevel="0" collapsed="false">
      <c r="D57" s="15"/>
      <c r="E57" s="15"/>
      <c r="F57" s="14"/>
      <c r="G57" s="14"/>
    </row>
    <row r="58" customFormat="false" ht="12" hidden="false" customHeight="false" outlineLevel="0" collapsed="false">
      <c r="D58" s="15"/>
      <c r="E58" s="15"/>
      <c r="F58" s="14"/>
      <c r="G58" s="14"/>
    </row>
    <row r="59" customFormat="false" ht="12" hidden="false" customHeight="false" outlineLevel="0" collapsed="false">
      <c r="D59" s="15"/>
      <c r="E59" s="15"/>
      <c r="F59" s="14"/>
      <c r="G59" s="14"/>
    </row>
    <row r="60" customFormat="false" ht="12" hidden="false" customHeight="false" outlineLevel="0" collapsed="false">
      <c r="D60" s="15"/>
      <c r="E60" s="15"/>
      <c r="F60" s="14"/>
      <c r="G60" s="14"/>
    </row>
    <row r="61" customFormat="false" ht="12" hidden="false" customHeight="false" outlineLevel="0" collapsed="false">
      <c r="D61" s="15"/>
      <c r="E61" s="15"/>
      <c r="F61" s="14"/>
      <c r="G61" s="14"/>
    </row>
    <row r="62" customFormat="false" ht="12" hidden="false" customHeight="false" outlineLevel="0" collapsed="false">
      <c r="D62" s="15"/>
      <c r="E62" s="15"/>
      <c r="F62" s="14"/>
      <c r="G62" s="14"/>
    </row>
    <row r="63" customFormat="false" ht="12" hidden="false" customHeight="false" outlineLevel="0" collapsed="false">
      <c r="D63" s="15"/>
      <c r="E63" s="15"/>
      <c r="F63" s="14"/>
      <c r="G63" s="14"/>
    </row>
    <row r="64" customFormat="false" ht="12" hidden="false" customHeight="false" outlineLevel="0" collapsed="false">
      <c r="D64" s="15"/>
      <c r="E64" s="15"/>
      <c r="F64" s="14"/>
      <c r="G64" s="14"/>
    </row>
    <row r="65" customFormat="false" ht="12" hidden="false" customHeight="false" outlineLevel="0" collapsed="false">
      <c r="D65" s="15"/>
      <c r="E65" s="15"/>
      <c r="F65" s="14"/>
      <c r="G65" s="14"/>
    </row>
    <row r="66" customFormat="false" ht="12" hidden="false" customHeight="false" outlineLevel="0" collapsed="false">
      <c r="D66" s="15"/>
      <c r="E66" s="15"/>
      <c r="F66" s="14"/>
      <c r="G66" s="14"/>
    </row>
    <row r="67" customFormat="false" ht="12" hidden="false" customHeight="false" outlineLevel="0" collapsed="false">
      <c r="D67" s="15"/>
      <c r="E67" s="15"/>
      <c r="F67" s="14"/>
      <c r="G67" s="14"/>
    </row>
    <row r="68" customFormat="false" ht="12" hidden="false" customHeight="false" outlineLevel="0" collapsed="false">
      <c r="D68" s="15"/>
      <c r="E68" s="15"/>
      <c r="F68" s="14"/>
      <c r="G68" s="14"/>
    </row>
    <row r="69" customFormat="false" ht="12" hidden="false" customHeight="false" outlineLevel="0" collapsed="false">
      <c r="D69" s="15"/>
      <c r="E69" s="15"/>
      <c r="F69" s="14"/>
      <c r="G69" s="14"/>
    </row>
    <row r="70" customFormat="false" ht="12" hidden="false" customHeight="false" outlineLevel="0" collapsed="false">
      <c r="D70" s="15"/>
      <c r="E70" s="15"/>
      <c r="F70" s="14"/>
      <c r="G70" s="14"/>
    </row>
    <row r="71" customFormat="false" ht="12" hidden="false" customHeight="false" outlineLevel="0" collapsed="false">
      <c r="D71" s="15"/>
      <c r="E71" s="15"/>
      <c r="F71" s="14"/>
      <c r="G71" s="14"/>
    </row>
    <row r="72" customFormat="false" ht="12" hidden="false" customHeight="false" outlineLevel="0" collapsed="false">
      <c r="D72" s="15"/>
      <c r="E72" s="15"/>
      <c r="F72" s="14"/>
      <c r="G72" s="14"/>
    </row>
    <row r="73" customFormat="false" ht="12" hidden="false" customHeight="false" outlineLevel="0" collapsed="false">
      <c r="D73" s="15"/>
      <c r="E73" s="15"/>
      <c r="F73" s="14"/>
      <c r="G73" s="14"/>
    </row>
    <row r="74" customFormat="false" ht="12" hidden="false" customHeight="false" outlineLevel="0" collapsed="false">
      <c r="D74" s="15"/>
      <c r="E74" s="15"/>
      <c r="F74" s="14"/>
      <c r="G74" s="14"/>
    </row>
    <row r="75" customFormat="false" ht="12" hidden="false" customHeight="false" outlineLevel="0" collapsed="false">
      <c r="D75" s="15"/>
      <c r="E75" s="15"/>
      <c r="F75" s="14"/>
      <c r="G75" s="14"/>
    </row>
    <row r="76" customFormat="false" ht="12" hidden="false" customHeight="false" outlineLevel="0" collapsed="false">
      <c r="D76" s="15"/>
      <c r="E76" s="15"/>
      <c r="F76" s="14"/>
      <c r="G76" s="14"/>
    </row>
    <row r="77" customFormat="false" ht="12" hidden="false" customHeight="false" outlineLevel="0" collapsed="false">
      <c r="D77" s="15"/>
      <c r="E77" s="15"/>
      <c r="F77" s="14"/>
      <c r="G77" s="14"/>
    </row>
    <row r="78" customFormat="false" ht="12" hidden="false" customHeight="false" outlineLevel="0" collapsed="false">
      <c r="D78" s="15"/>
      <c r="E78" s="15"/>
      <c r="F78" s="14"/>
      <c r="G78" s="14"/>
    </row>
    <row r="79" customFormat="false" ht="12" hidden="false" customHeight="false" outlineLevel="0" collapsed="false">
      <c r="D79" s="15"/>
      <c r="E79" s="15"/>
      <c r="F79" s="14"/>
      <c r="G79" s="14"/>
    </row>
    <row r="80" customFormat="false" ht="12" hidden="false" customHeight="false" outlineLevel="0" collapsed="false">
      <c r="D80" s="15"/>
      <c r="E80" s="15"/>
      <c r="F80" s="14"/>
      <c r="G80" s="14"/>
    </row>
    <row r="81" customFormat="false" ht="12" hidden="false" customHeight="false" outlineLevel="0" collapsed="false">
      <c r="D81" s="15"/>
      <c r="E81" s="15"/>
      <c r="F81" s="14"/>
      <c r="G81" s="14"/>
    </row>
    <row r="82" customFormat="false" ht="12" hidden="false" customHeight="false" outlineLevel="0" collapsed="false">
      <c r="D82" s="15"/>
      <c r="E82" s="15"/>
      <c r="F82" s="14"/>
      <c r="G82" s="14"/>
    </row>
    <row r="83" customFormat="false" ht="12" hidden="false" customHeight="false" outlineLevel="0" collapsed="false">
      <c r="D83" s="15"/>
      <c r="E83" s="15"/>
      <c r="F83" s="14"/>
      <c r="G83" s="14"/>
    </row>
    <row r="84" customFormat="false" ht="12" hidden="false" customHeight="false" outlineLevel="0" collapsed="false">
      <c r="D84" s="15"/>
      <c r="E84" s="15"/>
      <c r="F84" s="14"/>
      <c r="G84" s="14"/>
    </row>
    <row r="85" customFormat="false" ht="12" hidden="false" customHeight="false" outlineLevel="0" collapsed="false">
      <c r="D85" s="15"/>
      <c r="E85" s="15"/>
      <c r="F85" s="14"/>
      <c r="G85" s="14"/>
    </row>
    <row r="86" customFormat="false" ht="12" hidden="false" customHeight="false" outlineLevel="0" collapsed="false">
      <c r="D86" s="15"/>
      <c r="E86" s="15"/>
      <c r="F86" s="14"/>
      <c r="G86" s="14"/>
    </row>
    <row r="87" customFormat="false" ht="12" hidden="false" customHeight="false" outlineLevel="0" collapsed="false">
      <c r="D87" s="11"/>
      <c r="E87" s="11"/>
      <c r="F87" s="14"/>
      <c r="G87" s="14"/>
    </row>
    <row r="88" customFormat="false" ht="12" hidden="false" customHeight="false" outlineLevel="0" collapsed="false">
      <c r="D88" s="11"/>
      <c r="E88" s="11"/>
      <c r="F88" s="14"/>
      <c r="G88" s="14"/>
    </row>
    <row r="89" customFormat="false" ht="12" hidden="false" customHeight="false" outlineLevel="0" collapsed="false">
      <c r="D89" s="15"/>
      <c r="E89" s="15"/>
      <c r="F89" s="14"/>
      <c r="G89" s="14"/>
    </row>
    <row r="90" customFormat="false" ht="12" hidden="false" customHeight="false" outlineLevel="0" collapsed="false">
      <c r="D90" s="15"/>
      <c r="E90" s="15"/>
      <c r="F90" s="14"/>
      <c r="G90" s="14"/>
    </row>
    <row r="91" customFormat="false" ht="12" hidden="false" customHeight="false" outlineLevel="0" collapsed="false">
      <c r="D91" s="15"/>
      <c r="E91" s="15"/>
      <c r="F91" s="14"/>
      <c r="G91" s="14"/>
    </row>
    <row r="92" customFormat="false" ht="12" hidden="false" customHeight="false" outlineLevel="0" collapsed="false">
      <c r="D92" s="15"/>
      <c r="E92" s="15"/>
      <c r="F92" s="14"/>
      <c r="G92" s="14"/>
    </row>
    <row r="93" customFormat="false" ht="12" hidden="false" customHeight="false" outlineLevel="0" collapsed="false">
      <c r="D93" s="15"/>
      <c r="E93" s="15"/>
      <c r="F93" s="14"/>
      <c r="G93" s="14"/>
    </row>
    <row r="94" customFormat="false" ht="12" hidden="false" customHeight="false" outlineLevel="0" collapsed="false">
      <c r="D94" s="15"/>
      <c r="E94" s="15"/>
      <c r="F94" s="14"/>
      <c r="G94" s="14"/>
    </row>
    <row r="95" customFormat="false" ht="12" hidden="false" customHeight="false" outlineLevel="0" collapsed="false">
      <c r="D95" s="15"/>
      <c r="E95" s="15"/>
      <c r="F95" s="14"/>
      <c r="G95" s="14"/>
    </row>
    <row r="96" customFormat="false" ht="12" hidden="false" customHeight="false" outlineLevel="0" collapsed="false">
      <c r="D96" s="15"/>
      <c r="E96" s="15"/>
      <c r="F96" s="14"/>
      <c r="G96" s="14"/>
    </row>
    <row r="97" customFormat="false" ht="12" hidden="false" customHeight="false" outlineLevel="0" collapsed="false">
      <c r="D97" s="15"/>
      <c r="E97" s="15"/>
      <c r="F97" s="14"/>
      <c r="G97" s="14"/>
    </row>
    <row r="98" customFormat="false" ht="12" hidden="false" customHeight="false" outlineLevel="0" collapsed="false">
      <c r="D98" s="15"/>
      <c r="E98" s="15"/>
      <c r="F98" s="14"/>
      <c r="G98" s="14"/>
    </row>
    <row r="99" customFormat="false" ht="12" hidden="false" customHeight="false" outlineLevel="0" collapsed="false">
      <c r="D99" s="15"/>
      <c r="E99" s="15"/>
      <c r="F99" s="14"/>
      <c r="G99" s="14"/>
    </row>
    <row r="100" customFormat="false" ht="12" hidden="false" customHeight="false" outlineLevel="0" collapsed="false">
      <c r="D100" s="15"/>
      <c r="E100" s="15"/>
      <c r="F100" s="14"/>
      <c r="G100" s="14"/>
    </row>
    <row r="101" customFormat="false" ht="12" hidden="false" customHeight="false" outlineLevel="0" collapsed="false">
      <c r="D101" s="15"/>
      <c r="E101" s="15"/>
      <c r="F101" s="14"/>
      <c r="G101" s="14"/>
    </row>
    <row r="102" customFormat="false" ht="12" hidden="false" customHeight="false" outlineLevel="0" collapsed="false">
      <c r="D102" s="15"/>
      <c r="E102" s="15"/>
      <c r="F102" s="14"/>
      <c r="G102" s="14"/>
    </row>
    <row r="103" customFormat="false" ht="12" hidden="false" customHeight="false" outlineLevel="0" collapsed="false">
      <c r="D103" s="15"/>
      <c r="E103" s="15"/>
      <c r="F103" s="14"/>
      <c r="G103" s="14"/>
    </row>
    <row r="104" customFormat="false" ht="12" hidden="false" customHeight="false" outlineLevel="0" collapsed="false">
      <c r="D104" s="15"/>
      <c r="E104" s="15"/>
      <c r="F104" s="14"/>
      <c r="G104" s="14"/>
    </row>
    <row r="105" customFormat="false" ht="12" hidden="false" customHeight="false" outlineLevel="0" collapsed="false">
      <c r="D105" s="15"/>
      <c r="E105" s="15"/>
      <c r="F105" s="14"/>
      <c r="G105" s="14"/>
    </row>
    <row r="106" customFormat="false" ht="12" hidden="false" customHeight="false" outlineLevel="0" collapsed="false">
      <c r="D106" s="15"/>
      <c r="E106" s="15"/>
      <c r="F106" s="14"/>
      <c r="G106" s="14"/>
    </row>
    <row r="107" customFormat="false" ht="12" hidden="false" customHeight="false" outlineLevel="0" collapsed="false">
      <c r="D107" s="15"/>
      <c r="E107" s="15"/>
      <c r="F107" s="14"/>
      <c r="G107" s="14"/>
    </row>
    <row r="108" customFormat="false" ht="12" hidden="false" customHeight="false" outlineLevel="0" collapsed="false">
      <c r="D108" s="15"/>
      <c r="E108" s="15"/>
      <c r="F108" s="14"/>
      <c r="G108" s="14"/>
    </row>
    <row r="109" customFormat="false" ht="12" hidden="false" customHeight="false" outlineLevel="0" collapsed="false">
      <c r="D109" s="15"/>
      <c r="E109" s="15"/>
      <c r="F109" s="14"/>
      <c r="G109" s="14"/>
    </row>
    <row r="110" customFormat="false" ht="12" hidden="false" customHeight="false" outlineLevel="0" collapsed="false">
      <c r="D110" s="15"/>
      <c r="E110" s="15"/>
      <c r="F110" s="14"/>
      <c r="G110" s="14"/>
    </row>
    <row r="111" customFormat="false" ht="12" hidden="false" customHeight="false" outlineLevel="0" collapsed="false">
      <c r="D111" s="11"/>
      <c r="E111" s="11"/>
      <c r="F111" s="14"/>
      <c r="G111" s="14"/>
    </row>
    <row r="112" customFormat="false" ht="12" hidden="false" customHeight="false" outlineLevel="0" collapsed="false">
      <c r="D112" s="11"/>
      <c r="E112" s="11"/>
      <c r="F112" s="14"/>
      <c r="G112" s="14"/>
    </row>
    <row r="113" customFormat="false" ht="12" hidden="false" customHeight="false" outlineLevel="0" collapsed="false">
      <c r="D113" s="15"/>
      <c r="E113" s="15"/>
      <c r="F113" s="14"/>
      <c r="G113" s="14"/>
    </row>
    <row r="114" customFormat="false" ht="12" hidden="false" customHeight="false" outlineLevel="0" collapsed="false">
      <c r="D114" s="15"/>
      <c r="E114" s="15"/>
      <c r="F114" s="14"/>
      <c r="G114" s="14"/>
    </row>
    <row r="115" customFormat="false" ht="12" hidden="false" customHeight="false" outlineLevel="0" collapsed="false">
      <c r="D115" s="15"/>
      <c r="E115" s="15"/>
      <c r="F115" s="14"/>
      <c r="G115" s="14"/>
    </row>
    <row r="116" customFormat="false" ht="12" hidden="false" customHeight="false" outlineLevel="0" collapsed="false">
      <c r="D116" s="15"/>
      <c r="E116" s="15"/>
      <c r="F116" s="14"/>
      <c r="G116" s="14"/>
    </row>
    <row r="117" customFormat="false" ht="12" hidden="false" customHeight="false" outlineLevel="0" collapsed="false">
      <c r="D117" s="15"/>
      <c r="E117" s="15"/>
      <c r="F117" s="14"/>
      <c r="G117" s="14"/>
    </row>
    <row r="118" customFormat="false" ht="12" hidden="false" customHeight="false" outlineLevel="0" collapsed="false">
      <c r="D118" s="15"/>
      <c r="E118" s="15"/>
      <c r="F118" s="14"/>
      <c r="G118" s="14"/>
    </row>
    <row r="119" customFormat="false" ht="12" hidden="false" customHeight="false" outlineLevel="0" collapsed="false">
      <c r="D119" s="15"/>
      <c r="E119" s="15"/>
      <c r="F119" s="14"/>
      <c r="G119" s="14"/>
    </row>
    <row r="120" customFormat="false" ht="12" hidden="false" customHeight="false" outlineLevel="0" collapsed="false">
      <c r="D120" s="15"/>
      <c r="E120" s="15"/>
      <c r="F120" s="14"/>
      <c r="G120" s="14"/>
    </row>
    <row r="121" customFormat="false" ht="12" hidden="false" customHeight="false" outlineLevel="0" collapsed="false">
      <c r="D121" s="15"/>
      <c r="E121" s="15"/>
      <c r="F121" s="14"/>
      <c r="G121" s="14"/>
    </row>
    <row r="122" customFormat="false" ht="12" hidden="false" customHeight="false" outlineLevel="0" collapsed="false">
      <c r="D122" s="15"/>
      <c r="E122" s="15"/>
      <c r="F122" s="14"/>
      <c r="G122" s="14"/>
    </row>
    <row r="123" customFormat="false" ht="12" hidden="false" customHeight="false" outlineLevel="0" collapsed="false">
      <c r="D123" s="15"/>
      <c r="E123" s="15"/>
      <c r="F123" s="14"/>
      <c r="G123" s="14"/>
    </row>
    <row r="124" customFormat="false" ht="12" hidden="false" customHeight="false" outlineLevel="0" collapsed="false">
      <c r="D124" s="15"/>
      <c r="E124" s="15"/>
      <c r="F124" s="14"/>
      <c r="G124" s="14"/>
    </row>
    <row r="125" customFormat="false" ht="12" hidden="false" customHeight="false" outlineLevel="0" collapsed="false">
      <c r="D125" s="15"/>
      <c r="E125" s="15"/>
      <c r="F125" s="14"/>
      <c r="G125" s="14"/>
    </row>
    <row r="126" customFormat="false" ht="12" hidden="false" customHeight="false" outlineLevel="0" collapsed="false">
      <c r="D126" s="15"/>
      <c r="E126" s="15"/>
      <c r="F126" s="14"/>
      <c r="G126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5" activeCellId="0" sqref="E25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16" width="20.99"/>
    <col collapsed="false" customWidth="true" hidden="false" outlineLevel="0" max="2" min="2" style="17" width="9.56"/>
    <col collapsed="false" customWidth="true" hidden="false" outlineLevel="0" max="3" min="3" style="17" width="9.99"/>
    <col collapsed="false" customWidth="true" hidden="false" outlineLevel="0" max="4" min="4" style="17" width="9.7"/>
    <col collapsed="false" customWidth="true" hidden="false" outlineLevel="0" max="5" min="5" style="17" width="5.85"/>
    <col collapsed="false" customWidth="true" hidden="false" outlineLevel="0" max="6" min="6" style="17" width="14.14"/>
    <col collapsed="false" customWidth="true" hidden="false" outlineLevel="0" max="7" min="7" style="17" width="0.85"/>
    <col collapsed="false" customWidth="true" hidden="false" outlineLevel="0" max="9" min="8" style="17" width="10.28"/>
    <col collapsed="false" customWidth="false" hidden="false" outlineLevel="0" max="14" min="10" style="17" width="9.14"/>
    <col collapsed="false" customWidth="false" hidden="false" outlineLevel="0" max="257" min="15" style="16" width="9.14"/>
  </cols>
  <sheetData>
    <row r="1" customFormat="false" ht="18.75" hidden="false" customHeight="true" outlineLevel="0" collapsed="false">
      <c r="A1" s="18" t="s">
        <v>49</v>
      </c>
      <c r="B1" s="19" t="s">
        <v>3</v>
      </c>
      <c r="C1" s="19" t="s">
        <v>4</v>
      </c>
      <c r="D1" s="20" t="s">
        <v>50</v>
      </c>
      <c r="E1" s="20"/>
      <c r="F1" s="18" t="s">
        <v>51</v>
      </c>
      <c r="G1" s="18"/>
      <c r="H1" s="19" t="s">
        <v>3</v>
      </c>
      <c r="I1" s="19" t="s">
        <v>4</v>
      </c>
      <c r="J1" s="20" t="s">
        <v>50</v>
      </c>
      <c r="K1" s="20"/>
      <c r="L1" s="20"/>
    </row>
    <row r="2" customFormat="false" ht="18" hidden="false" customHeight="false" outlineLevel="0" collapsed="false">
      <c r="A2" s="21" t="s">
        <v>52</v>
      </c>
      <c r="B2" s="22" t="n">
        <f aca="false">EOL!D28</f>
        <v>4.14</v>
      </c>
      <c r="C2" s="22" t="n">
        <f aca="false">EOL!E28</f>
        <v>4.145</v>
      </c>
      <c r="D2" s="22"/>
      <c r="E2" s="23"/>
      <c r="F2" s="21" t="s">
        <v>52</v>
      </c>
      <c r="G2" s="21"/>
      <c r="H2" s="22" t="n">
        <f aca="false">IF($I$11=1,EOL!D43,EOL!D44)</f>
        <v>4.135</v>
      </c>
      <c r="I2" s="22" t="n">
        <f aca="false">IF($I$11=1,EOL!E43,EOL!E44)</f>
        <v>4.145</v>
      </c>
      <c r="J2" s="22"/>
      <c r="K2" s="23"/>
      <c r="L2" s="23"/>
    </row>
    <row r="3" customFormat="false" ht="18" hidden="false" customHeight="false" outlineLevel="0" collapsed="false">
      <c r="A3" s="24" t="s">
        <v>53</v>
      </c>
      <c r="B3" s="22" t="n">
        <f aca="false">EOL!D20</f>
        <v>12.3</v>
      </c>
      <c r="C3" s="22" t="n">
        <f aca="false">EOL!E20</f>
        <v>12.45</v>
      </c>
      <c r="D3" s="22" t="n">
        <f aca="false">(SUM(B3:C3)-SUM($B$2:$C$2))/2</f>
        <v>8.2325</v>
      </c>
      <c r="E3" s="23"/>
      <c r="F3" s="21" t="s">
        <v>54</v>
      </c>
      <c r="G3" s="21"/>
      <c r="H3" s="22" t="n">
        <f aca="false">IF($I$11=1,EOL!D29,EOL!D30)</f>
        <v>12.25</v>
      </c>
      <c r="I3" s="22" t="n">
        <f aca="false">IF($I$11=1,EOL!E29,EOL!E30)</f>
        <v>12.85</v>
      </c>
      <c r="J3" s="22" t="n">
        <f aca="false">(SUM(H3:I3)-SUM($H$2:$I$2))/2</f>
        <v>8.41</v>
      </c>
      <c r="K3" s="23"/>
      <c r="L3" s="23"/>
    </row>
    <row r="4" customFormat="false" ht="18" hidden="false" customHeight="false" outlineLevel="0" collapsed="false">
      <c r="A4" s="21" t="s">
        <v>55</v>
      </c>
      <c r="B4" s="22" t="n">
        <f aca="false">EOL!D19</f>
        <v>12.3</v>
      </c>
      <c r="C4" s="22" t="n">
        <f aca="false">EOL!E19</f>
        <v>12.45</v>
      </c>
      <c r="D4" s="22" t="n">
        <f aca="false">(SUM(B4:C4)-SUM($B$2:$C$2))/2</f>
        <v>8.2325</v>
      </c>
      <c r="E4" s="23"/>
      <c r="F4" s="21" t="s">
        <v>56</v>
      </c>
      <c r="G4" s="21"/>
      <c r="H4" s="22" t="n">
        <f aca="false">IF($I$11=1,EOL!D31,EOL!D32)</f>
        <v>7.85</v>
      </c>
      <c r="I4" s="22" t="n">
        <f aca="false">IF($I$11=1,EOL!E31,EOL!E32)</f>
        <v>8.55</v>
      </c>
      <c r="J4" s="22" t="n">
        <f aca="false">(SUM(H4:I4)-SUM($H$2:$I$2))/2</f>
        <v>4.06</v>
      </c>
      <c r="K4" s="23"/>
      <c r="L4" s="23"/>
    </row>
    <row r="5" customFormat="false" ht="18" hidden="false" customHeight="false" outlineLevel="0" collapsed="false">
      <c r="A5" s="21" t="s">
        <v>57</v>
      </c>
      <c r="B5" s="22" t="n">
        <f aca="false">EOL!D17</f>
        <v>7.8</v>
      </c>
      <c r="C5" s="22" t="n">
        <f aca="false">EOL!E17</f>
        <v>7.9</v>
      </c>
      <c r="D5" s="22" t="n">
        <f aca="false">(SUM(B5:C5)-SUM($B$2:$C$2))/2</f>
        <v>3.7075</v>
      </c>
      <c r="E5" s="23"/>
      <c r="F5" s="21" t="s">
        <v>58</v>
      </c>
      <c r="G5" s="21"/>
      <c r="H5" s="22" t="n">
        <f aca="false">IF($I$11=1,EOL!D33,EOL!D34)</f>
        <v>4.9</v>
      </c>
      <c r="I5" s="22" t="n">
        <f aca="false">IF($I$11=1,EOL!E33,EOL!E34)</f>
        <v>5.4</v>
      </c>
      <c r="J5" s="22" t="n">
        <f aca="false">(SUM(H5:I5)-SUM($H$2:$I$2))/2</f>
        <v>1.01</v>
      </c>
      <c r="K5" s="23"/>
      <c r="L5" s="23"/>
    </row>
    <row r="6" customFormat="false" ht="18" hidden="false" customHeight="false" outlineLevel="0" collapsed="false">
      <c r="A6" s="21" t="s">
        <v>59</v>
      </c>
      <c r="B6" s="22" t="n">
        <f aca="false">EOL!D16</f>
        <v>7.6</v>
      </c>
      <c r="C6" s="22" t="n">
        <f aca="false">EOL!E16</f>
        <v>7.8</v>
      </c>
      <c r="D6" s="22" t="n">
        <f aca="false">(SUM(B6:C6)-SUM($B$2:$C$2))/2</f>
        <v>3.5575</v>
      </c>
      <c r="E6" s="23"/>
      <c r="F6" s="21" t="s">
        <v>60</v>
      </c>
      <c r="G6" s="21"/>
      <c r="H6" s="22" t="n">
        <f aca="false">IF($I$11=1,EOL!D35,EOL!D36)</f>
        <v>3.49</v>
      </c>
      <c r="I6" s="22" t="n">
        <f aca="false">IF($I$11=1,EOL!E35,EOL!E36)</f>
        <v>3.55</v>
      </c>
      <c r="J6" s="22" t="n">
        <f aca="false">(SUM(H6:I6)-SUM($H$2:$I$2))/2</f>
        <v>-0.62</v>
      </c>
      <c r="K6" s="23"/>
      <c r="L6" s="23"/>
    </row>
    <row r="7" customFormat="false" ht="18" hidden="false" customHeight="false" outlineLevel="0" collapsed="false">
      <c r="A7" s="21" t="s">
        <v>61</v>
      </c>
      <c r="B7" s="22" t="n">
        <f aca="false">EOL!D18</f>
        <v>4.7</v>
      </c>
      <c r="C7" s="22" t="n">
        <f aca="false">EOL!E18</f>
        <v>4.9</v>
      </c>
      <c r="D7" s="22" t="n">
        <f aca="false">(SUM(B7:C7)-SUM($B$2:$C$2))/2</f>
        <v>0.657500000000001</v>
      </c>
      <c r="E7" s="23"/>
      <c r="F7" s="21" t="s">
        <v>62</v>
      </c>
      <c r="G7" s="21"/>
      <c r="H7" s="22" t="n">
        <f aca="false">IF($I$11=1,EOL!D37,EOL!D38)</f>
        <v>0</v>
      </c>
      <c r="I7" s="22" t="n">
        <f aca="false">IF($I$11=1,EOL!E37,EOL!E38)</f>
        <v>0</v>
      </c>
      <c r="J7" s="22" t="n">
        <f aca="false">(SUM(H7:I7)-SUM($H$2:$I$2))/2</f>
        <v>-4.14</v>
      </c>
      <c r="K7" s="23"/>
      <c r="L7" s="23"/>
    </row>
    <row r="8" customFormat="false" ht="18" hidden="false" customHeight="false" outlineLevel="0" collapsed="false">
      <c r="A8" s="21" t="s">
        <v>63</v>
      </c>
      <c r="B8" s="22" t="n">
        <f aca="false">EOL!D25</f>
        <v>3.43</v>
      </c>
      <c r="C8" s="22" t="n">
        <f aca="false">EOL!E25</f>
        <v>3.45</v>
      </c>
      <c r="D8" s="22" t="n">
        <f aca="false">(SUM(B8:C8)-SUM($B$2:$C$2))/2</f>
        <v>-0.7025</v>
      </c>
      <c r="E8" s="23"/>
      <c r="F8" s="21" t="s">
        <v>64</v>
      </c>
      <c r="G8" s="21"/>
      <c r="H8" s="22" t="n">
        <f aca="false">IF($I$11=1,EOL!D39,EOL!D40)</f>
        <v>3.42</v>
      </c>
      <c r="I8" s="22" t="n">
        <f aca="false">IF($I$11=1,EOL!E39,EOL!E40)</f>
        <v>3.5</v>
      </c>
      <c r="J8" s="22" t="n">
        <f aca="false">(SUM(H8:I8)-SUM($H$2:$I$2))/2</f>
        <v>-0.68</v>
      </c>
      <c r="K8" s="23"/>
      <c r="L8" s="23"/>
    </row>
    <row r="9" customFormat="false" ht="18" hidden="false" customHeight="false" outlineLevel="0" collapsed="false">
      <c r="A9" s="21" t="s">
        <v>64</v>
      </c>
      <c r="B9" s="22" t="n">
        <f aca="false">EOL!D24</f>
        <v>3.695</v>
      </c>
      <c r="C9" s="22" t="n">
        <f aca="false">EOL!E24</f>
        <v>3.735</v>
      </c>
      <c r="D9" s="22" t="n">
        <f aca="false">(SUM(B9:C9)-SUM($B$2:$C$2))/2</f>
        <v>-0.4275</v>
      </c>
      <c r="E9" s="23"/>
      <c r="F9" s="21" t="s">
        <v>65</v>
      </c>
      <c r="G9" s="21"/>
      <c r="H9" s="22" t="n">
        <f aca="false">IF($I$11=1,EOL!D41,EOL!D42)</f>
        <v>4.02</v>
      </c>
      <c r="I9" s="22" t="n">
        <f aca="false">IF($I$11=1,EOL!E41,EOL!E42)</f>
        <v>4.07</v>
      </c>
      <c r="J9" s="22" t="n">
        <f aca="false">(SUM(H9:I9)-SUM($H$2:$I$2))/2</f>
        <v>-0.0949999999999998</v>
      </c>
      <c r="K9" s="23"/>
      <c r="L9" s="23"/>
    </row>
    <row r="10" customFormat="false" ht="18" hidden="false" customHeight="false" outlineLevel="0" collapsed="false">
      <c r="A10" s="21" t="s">
        <v>66</v>
      </c>
      <c r="B10" s="22" t="n">
        <f aca="false">EOL!D21</f>
        <v>3.6</v>
      </c>
      <c r="C10" s="22" t="n">
        <f aca="false">EOL!E21</f>
        <v>3.65</v>
      </c>
      <c r="D10" s="22" t="n">
        <f aca="false">(SUM(B10:C10)-SUM($B$2:$C$2))/2</f>
        <v>-0.5175</v>
      </c>
      <c r="E10" s="23"/>
      <c r="F10" s="21"/>
      <c r="G10" s="21"/>
      <c r="H10" s="23"/>
      <c r="I10" s="23"/>
      <c r="J10" s="23"/>
      <c r="K10" s="23"/>
      <c r="L10" s="23"/>
    </row>
    <row r="11" customFormat="false" ht="18" hidden="false" customHeight="false" outlineLevel="0" collapsed="false">
      <c r="A11" s="21" t="s">
        <v>67</v>
      </c>
      <c r="B11" s="22" t="n">
        <f aca="false">EOL!D23</f>
        <v>4.05</v>
      </c>
      <c r="C11" s="22" t="n">
        <f aca="false">EOL!E23</f>
        <v>4.1</v>
      </c>
      <c r="D11" s="22" t="n">
        <f aca="false">(SUM(B11:C11)-SUM($B$2:$C$2))/2</f>
        <v>-0.0675000000000008</v>
      </c>
      <c r="E11" s="23"/>
      <c r="F11" s="21"/>
      <c r="G11" s="21"/>
      <c r="H11" s="23"/>
      <c r="I11" s="25" t="n">
        <v>1</v>
      </c>
      <c r="J11" s="26" t="str">
        <f aca="false">IF(I11=1,"GD 1","GD 2")</f>
        <v>GD 1</v>
      </c>
      <c r="K11" s="23"/>
      <c r="L11" s="23"/>
    </row>
    <row r="12" customFormat="false" ht="6.75" hidden="false" customHeight="true" outlineLevel="0" collapsed="false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customFormat="false" ht="6.75" hidden="false" customHeight="true" outlineLevel="0" collapsed="false">
      <c r="A13" s="29"/>
      <c r="B13" s="30"/>
      <c r="C13" s="31"/>
      <c r="D13" s="30"/>
      <c r="E13" s="30"/>
      <c r="F13" s="31"/>
      <c r="G13" s="32"/>
      <c r="H13" s="30"/>
      <c r="I13" s="31"/>
      <c r="J13" s="33"/>
      <c r="K13" s="33"/>
      <c r="L13" s="33"/>
    </row>
    <row r="14" customFormat="false" ht="18.75" hidden="false" customHeight="true" outlineLevel="0" collapsed="false">
      <c r="A14" s="34" t="s">
        <v>68</v>
      </c>
      <c r="B14" s="35" t="s">
        <v>3</v>
      </c>
      <c r="C14" s="36" t="s">
        <v>4</v>
      </c>
      <c r="D14" s="37"/>
      <c r="E14" s="38" t="s">
        <v>69</v>
      </c>
      <c r="F14" s="36" t="s">
        <v>70</v>
      </c>
      <c r="G14" s="39"/>
      <c r="H14" s="38" t="s">
        <v>71</v>
      </c>
      <c r="I14" s="36" t="s">
        <v>72</v>
      </c>
      <c r="J14" s="40"/>
      <c r="K14" s="41"/>
      <c r="L14" s="41"/>
    </row>
    <row r="15" customFormat="false" ht="18" hidden="false" customHeight="false" outlineLevel="0" collapsed="false">
      <c r="A15" s="42" t="s">
        <v>73</v>
      </c>
      <c r="B15" s="22" t="n">
        <f aca="false">EOL!D3+EOL!D8</f>
        <v>12.04</v>
      </c>
      <c r="C15" s="43" t="n">
        <f aca="false">EOL!E3+EOL!E8</f>
        <v>12.25</v>
      </c>
      <c r="D15" s="23"/>
      <c r="E15" s="44" t="s">
        <v>74</v>
      </c>
      <c r="F15" s="45" t="n">
        <f aca="false">(AVERAGE(B15:C15)-1)*14+50</f>
        <v>206.03</v>
      </c>
      <c r="G15" s="46"/>
      <c r="H15" s="47" t="s">
        <v>75</v>
      </c>
      <c r="I15" s="48" t="n">
        <f aca="false">AVERAGE(EOL!D3:E3)</f>
        <v>4.195</v>
      </c>
      <c r="J15" s="40"/>
      <c r="K15" s="41"/>
      <c r="L15" s="41"/>
    </row>
    <row r="16" customFormat="false" ht="18" hidden="false" customHeight="false" outlineLevel="0" collapsed="false">
      <c r="A16" s="42" t="s">
        <v>76</v>
      </c>
      <c r="B16" s="22" t="n">
        <f aca="false">EOL!D4+EOL!D9</f>
        <v>11.91</v>
      </c>
      <c r="C16" s="43" t="n">
        <f aca="false">EOL!E4+EOL!E9</f>
        <v>12.12</v>
      </c>
      <c r="D16" s="23"/>
      <c r="E16" s="44" t="s">
        <v>77</v>
      </c>
      <c r="F16" s="45" t="n">
        <f aca="false">(AVERAGE(B16:C16)-1)*14+50</f>
        <v>204.21</v>
      </c>
      <c r="G16" s="46"/>
      <c r="H16" s="47" t="s">
        <v>78</v>
      </c>
      <c r="I16" s="48" t="n">
        <f aca="false">AVERAGE(EOL!D4:E4)</f>
        <v>4.265</v>
      </c>
      <c r="J16" s="40"/>
      <c r="K16" s="41"/>
      <c r="L16" s="41"/>
    </row>
    <row r="17" customFormat="false" ht="18" hidden="false" customHeight="false" outlineLevel="0" collapsed="false">
      <c r="A17" s="42" t="s">
        <v>79</v>
      </c>
      <c r="B17" s="22" t="n">
        <f aca="false">EOL!D5+EOL!D10</f>
        <v>12.04</v>
      </c>
      <c r="C17" s="43" t="n">
        <f aca="false">EOL!E5+EOL!E10</f>
        <v>12.25</v>
      </c>
      <c r="D17" s="23"/>
      <c r="E17" s="44" t="s">
        <v>80</v>
      </c>
      <c r="F17" s="45" t="n">
        <f aca="false">(AVERAGE(B17:C17)-1)*14+50</f>
        <v>206.03</v>
      </c>
      <c r="G17" s="46"/>
      <c r="H17" s="47" t="s">
        <v>81</v>
      </c>
      <c r="I17" s="48" t="n">
        <f aca="false">AVERAGE(EOL!D5:E5)</f>
        <v>4.345</v>
      </c>
      <c r="J17" s="40"/>
      <c r="K17" s="41"/>
      <c r="L17" s="41"/>
    </row>
    <row r="18" customFormat="false" ht="18" hidden="false" customHeight="false" outlineLevel="0" collapsed="false">
      <c r="A18" s="42" t="s">
        <v>82</v>
      </c>
      <c r="B18" s="22" t="n">
        <f aca="false">EOL!D7+B22</f>
        <v>9.42338883988736</v>
      </c>
      <c r="C18" s="43" t="n">
        <f aca="false">EOL!E7+C22</f>
        <v>9.73338883988737</v>
      </c>
      <c r="D18" s="23"/>
      <c r="E18" s="44" t="s">
        <v>83</v>
      </c>
      <c r="F18" s="45" t="n">
        <f aca="false">(AVERAGE(B18:C18)-1)*14+50</f>
        <v>170.097443758423</v>
      </c>
      <c r="G18" s="46"/>
      <c r="H18" s="47" t="s">
        <v>84</v>
      </c>
      <c r="I18" s="48" t="n">
        <f aca="false">AVERAGE(EOL!D6:E6)</f>
        <v>4.315</v>
      </c>
      <c r="J18" s="40"/>
      <c r="K18" s="41"/>
      <c r="L18" s="41"/>
    </row>
    <row r="19" customFormat="false" ht="18" hidden="false" customHeight="false" outlineLevel="0" collapsed="false">
      <c r="A19" s="42" t="s">
        <v>84</v>
      </c>
      <c r="B19" s="23" t="n">
        <f aca="false">SUMPRODUCT($B33:$B37,$C33:$C37,D33:D37)/SUMPRODUCT($B33:$B37,$C33:$C37)</f>
        <v>7.11376699452687</v>
      </c>
      <c r="C19" s="48" t="n">
        <f aca="false">SUMPRODUCT($B33:$B37,$C33:$C37,E33:E37)/SUMPRODUCT($B33:$B37,$C33:$C37)</f>
        <v>7.31376699452687</v>
      </c>
      <c r="D19" s="49"/>
      <c r="E19" s="49"/>
      <c r="F19" s="50"/>
      <c r="G19" s="51"/>
      <c r="H19" s="52" t="s">
        <v>85</v>
      </c>
      <c r="I19" s="50" t="n">
        <f aca="false">AVERAGE(EOL!D7:E7)</f>
        <v>4.69</v>
      </c>
      <c r="J19" s="40"/>
      <c r="K19" s="41"/>
      <c r="L19" s="41"/>
    </row>
    <row r="20" customFormat="false" ht="18" hidden="false" customHeight="false" outlineLevel="0" collapsed="false">
      <c r="A20" s="42" t="s">
        <v>86</v>
      </c>
      <c r="B20" s="23" t="n">
        <f aca="false">SUMPRODUCT($B34:$B36,$C34:$C36,D34:D36)/SUMPRODUCT($B34:$B36,$C34:$C36)</f>
        <v>7.34250117857871</v>
      </c>
      <c r="C20" s="48" t="n">
        <f aca="false">SUMPRODUCT($B34:$B36,$C34:$C36,E34:E36)/SUMPRODUCT($B34:$B36,$C34:$C36)</f>
        <v>7.54250117857871</v>
      </c>
      <c r="D20" s="23"/>
      <c r="E20" s="23"/>
      <c r="F20" s="23"/>
      <c r="G20" s="23"/>
      <c r="H20" s="23"/>
      <c r="I20" s="24"/>
      <c r="J20" s="40"/>
      <c r="K20" s="41"/>
      <c r="L20" s="41"/>
    </row>
    <row r="21" customFormat="false" ht="18" hidden="false" customHeight="false" outlineLevel="0" collapsed="false">
      <c r="A21" s="42" t="s">
        <v>87</v>
      </c>
      <c r="B21" s="23" t="n">
        <f aca="false">SUMPRODUCT($B37:$B39,$C37:$C39,D37:D39)/SUMPRODUCT($B37:$B39,$C37:$C39)</f>
        <v>5.5346709132862</v>
      </c>
      <c r="C21" s="48" t="n">
        <f aca="false">SUMPRODUCT($B37:$B39,$C37:$C39,E37:E39)/SUMPRODUCT($B37:$B39,$C37:$C39)</f>
        <v>5.80080254797172</v>
      </c>
      <c r="D21" s="33"/>
      <c r="E21" s="53"/>
      <c r="F21" s="33"/>
      <c r="G21" s="33"/>
      <c r="H21" s="33"/>
      <c r="I21" s="24"/>
      <c r="J21" s="41"/>
      <c r="K21" s="41"/>
      <c r="L21" s="41"/>
    </row>
    <row r="22" customFormat="false" ht="18" hidden="false" customHeight="false" outlineLevel="0" collapsed="false">
      <c r="A22" s="54" t="s">
        <v>85</v>
      </c>
      <c r="B22" s="49" t="n">
        <f aca="false">SUMPRODUCT($B38:$B42,$C38:$C42,D38:D42)/SUMPRODUCT($B38:$B42,$C38:$C42)</f>
        <v>4.73838883988736</v>
      </c>
      <c r="C22" s="50" t="n">
        <f aca="false">SUMPRODUCT($B38:$B42,$C38:$C42,E38:E42)/SUMPRODUCT($B38:$B42,$C38:$C42)</f>
        <v>5.03838883988736</v>
      </c>
      <c r="D22" s="23"/>
      <c r="E22" s="23"/>
      <c r="F22" s="23"/>
      <c r="G22" s="23"/>
      <c r="H22" s="23"/>
      <c r="I22" s="40"/>
      <c r="J22" s="40"/>
      <c r="K22" s="41"/>
      <c r="L22" s="41"/>
    </row>
    <row r="23" customFormat="false" ht="18" hidden="false" customHeight="false" outlineLevel="0" collapsed="false">
      <c r="A23" s="24"/>
      <c r="B23" s="23"/>
      <c r="C23" s="23"/>
      <c r="D23" s="23"/>
      <c r="E23" s="23"/>
      <c r="F23" s="23"/>
      <c r="G23" s="23"/>
      <c r="H23" s="23"/>
      <c r="I23" s="40"/>
      <c r="J23" s="40"/>
      <c r="K23" s="41"/>
      <c r="L23" s="41"/>
    </row>
    <row r="24" customFormat="false" ht="18" hidden="false" customHeight="false" outlineLevel="0" collapsed="false">
      <c r="A24" s="24"/>
      <c r="B24" s="23"/>
      <c r="C24" s="23"/>
      <c r="D24" s="23"/>
      <c r="E24" s="23"/>
      <c r="F24" s="23"/>
      <c r="G24" s="23"/>
      <c r="H24" s="23"/>
      <c r="I24" s="40"/>
      <c r="J24" s="40"/>
      <c r="K24" s="41"/>
      <c r="L24" s="41"/>
    </row>
    <row r="25" customFormat="false" ht="18" hidden="false" customHeight="false" outlineLevel="0" collapsed="false">
      <c r="A25" s="24"/>
      <c r="B25" s="23"/>
      <c r="C25" s="23"/>
      <c r="D25" s="23"/>
      <c r="E25" s="23"/>
      <c r="F25" s="23"/>
      <c r="G25" s="23"/>
      <c r="H25" s="23"/>
      <c r="I25" s="40"/>
      <c r="J25" s="40"/>
      <c r="K25" s="41"/>
      <c r="L25" s="41"/>
    </row>
    <row r="26" customFormat="false" ht="18" hidden="false" customHeight="false" outlineLevel="0" collapsed="false">
      <c r="A26" s="24"/>
      <c r="B26" s="23"/>
      <c r="C26" s="23"/>
      <c r="D26" s="23"/>
      <c r="E26" s="23"/>
      <c r="F26" s="23"/>
      <c r="G26" s="23"/>
      <c r="H26" s="23"/>
      <c r="I26" s="40"/>
      <c r="J26" s="40"/>
      <c r="K26" s="41"/>
      <c r="L26" s="41"/>
    </row>
    <row r="27" customFormat="false" ht="18" hidden="false" customHeight="false" outlineLevel="0" collapsed="false">
      <c r="A27" s="24"/>
      <c r="B27" s="23"/>
      <c r="C27" s="23"/>
      <c r="D27" s="23"/>
      <c r="E27" s="23"/>
      <c r="F27" s="23"/>
      <c r="G27" s="23"/>
      <c r="H27" s="23"/>
      <c r="I27" s="40"/>
      <c r="J27" s="40"/>
      <c r="K27" s="41"/>
      <c r="L27" s="41"/>
    </row>
    <row r="28" customFormat="false" ht="18" hidden="false" customHeight="false" outlineLevel="0" collapsed="false">
      <c r="A28" s="24"/>
      <c r="B28" s="23"/>
      <c r="C28" s="23"/>
      <c r="D28" s="23"/>
      <c r="E28" s="23"/>
      <c r="F28" s="23"/>
      <c r="G28" s="23"/>
      <c r="H28" s="23"/>
      <c r="I28" s="40"/>
      <c r="J28" s="40"/>
      <c r="K28" s="41"/>
      <c r="L28" s="41"/>
    </row>
    <row r="29" customFormat="false" ht="18" hidden="false" customHeight="false" outlineLevel="0" collapsed="false">
      <c r="A29" s="24"/>
      <c r="B29" s="23"/>
      <c r="C29" s="23"/>
      <c r="D29" s="23"/>
      <c r="E29" s="23"/>
      <c r="F29" s="23"/>
      <c r="G29" s="23"/>
      <c r="H29" s="23"/>
      <c r="I29" s="40"/>
      <c r="J29" s="40"/>
      <c r="K29" s="41"/>
      <c r="L29" s="41"/>
    </row>
    <row r="30" customFormat="false" ht="18" hidden="false" customHeight="false" outlineLevel="0" collapsed="false">
      <c r="A30" s="24"/>
      <c r="B30" s="23"/>
      <c r="C30" s="23"/>
      <c r="D30" s="23"/>
      <c r="E30" s="23"/>
      <c r="F30" s="23"/>
      <c r="G30" s="23"/>
      <c r="H30" s="23"/>
      <c r="I30" s="40"/>
      <c r="J30" s="40"/>
      <c r="K30" s="41"/>
      <c r="L30" s="41"/>
    </row>
    <row r="31" customFormat="false" ht="18" hidden="false" customHeight="false" outlineLevel="0" collapsed="false">
      <c r="A31" s="55"/>
      <c r="B31" s="41"/>
      <c r="C31" s="41"/>
      <c r="D31" s="33"/>
      <c r="E31" s="33"/>
      <c r="F31" s="33"/>
      <c r="G31" s="33"/>
      <c r="H31" s="33"/>
      <c r="I31" s="41"/>
      <c r="J31" s="41"/>
      <c r="K31" s="41"/>
      <c r="L31" s="41"/>
    </row>
    <row r="32" customFormat="false" ht="29.25" hidden="false" customHeight="true" outlineLevel="0" collapsed="false">
      <c r="A32" s="56"/>
      <c r="B32" s="57" t="s">
        <v>88</v>
      </c>
      <c r="C32" s="57" t="s">
        <v>89</v>
      </c>
      <c r="D32" s="57" t="s">
        <v>90</v>
      </c>
      <c r="E32" s="57" t="s">
        <v>91</v>
      </c>
      <c r="F32" s="57"/>
      <c r="G32" s="57"/>
      <c r="H32" s="57"/>
      <c r="I32" s="58"/>
      <c r="J32" s="58"/>
      <c r="K32" s="58"/>
      <c r="L32" s="58"/>
      <c r="M32" s="58"/>
      <c r="N32" s="58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  <c r="DH32" s="59"/>
      <c r="DI32" s="59"/>
      <c r="DJ32" s="59"/>
      <c r="DK32" s="59"/>
      <c r="DL32" s="59"/>
      <c r="DM32" s="59"/>
      <c r="DN32" s="59"/>
      <c r="DO32" s="59"/>
      <c r="DP32" s="59"/>
      <c r="DQ32" s="59"/>
      <c r="DR32" s="59"/>
      <c r="DS32" s="59"/>
      <c r="DT32" s="59"/>
      <c r="DU32" s="59"/>
      <c r="DV32" s="59"/>
      <c r="DW32" s="59"/>
      <c r="DX32" s="59"/>
      <c r="DY32" s="59"/>
      <c r="DZ32" s="59"/>
      <c r="EA32" s="59"/>
      <c r="EB32" s="59"/>
      <c r="EC32" s="59"/>
      <c r="ED32" s="59"/>
      <c r="EE32" s="59"/>
      <c r="EF32" s="59"/>
      <c r="EG32" s="59"/>
      <c r="EH32" s="59"/>
      <c r="EI32" s="59"/>
      <c r="EJ32" s="59"/>
      <c r="EK32" s="59"/>
      <c r="EL32" s="59"/>
      <c r="EM32" s="59"/>
      <c r="EN32" s="59"/>
      <c r="EO32" s="59"/>
      <c r="EP32" s="59"/>
      <c r="EQ32" s="59"/>
      <c r="ER32" s="59"/>
      <c r="ES32" s="59"/>
      <c r="ET32" s="59"/>
      <c r="EU32" s="59"/>
      <c r="EV32" s="59"/>
      <c r="EW32" s="59"/>
      <c r="EX32" s="59"/>
      <c r="EY32" s="59"/>
      <c r="EZ32" s="59"/>
      <c r="FA32" s="59"/>
      <c r="FB32" s="59"/>
      <c r="FC32" s="59"/>
      <c r="FD32" s="59"/>
      <c r="FE32" s="59"/>
      <c r="FF32" s="59"/>
      <c r="FG32" s="59"/>
      <c r="FH32" s="59"/>
      <c r="FI32" s="59"/>
      <c r="FJ32" s="59"/>
      <c r="FK32" s="59"/>
      <c r="FL32" s="59"/>
      <c r="FM32" s="59"/>
      <c r="FN32" s="59"/>
      <c r="FO32" s="59"/>
      <c r="FP32" s="59"/>
      <c r="FQ32" s="59"/>
      <c r="FR32" s="59"/>
      <c r="FS32" s="59"/>
      <c r="FT32" s="59"/>
      <c r="FU32" s="59"/>
      <c r="FV32" s="59"/>
      <c r="FW32" s="59"/>
      <c r="FX32" s="59"/>
      <c r="FY32" s="59"/>
      <c r="FZ32" s="59"/>
      <c r="GA32" s="59"/>
      <c r="GB32" s="59"/>
      <c r="GC32" s="59"/>
      <c r="GD32" s="59"/>
      <c r="GE32" s="59"/>
      <c r="GF32" s="59"/>
      <c r="GG32" s="59"/>
      <c r="GH32" s="59"/>
      <c r="GI32" s="59"/>
      <c r="GJ32" s="59"/>
      <c r="GK32" s="59"/>
      <c r="GL32" s="59"/>
      <c r="GM32" s="59"/>
      <c r="GN32" s="59"/>
      <c r="GO32" s="59"/>
      <c r="GP32" s="59"/>
      <c r="GQ32" s="59"/>
      <c r="GR32" s="59"/>
      <c r="GS32" s="59"/>
      <c r="GT32" s="59"/>
      <c r="GU32" s="59"/>
      <c r="GV32" s="59"/>
      <c r="GW32" s="59"/>
      <c r="GX32" s="59"/>
      <c r="GY32" s="59"/>
      <c r="GZ32" s="59"/>
      <c r="HA32" s="59"/>
      <c r="HB32" s="59"/>
      <c r="HC32" s="59"/>
      <c r="HD32" s="59"/>
      <c r="HE32" s="59"/>
      <c r="HF32" s="59"/>
      <c r="HG32" s="59"/>
      <c r="HH32" s="59"/>
      <c r="HI32" s="59"/>
      <c r="HJ32" s="59"/>
      <c r="HK32" s="59"/>
      <c r="HL32" s="59"/>
      <c r="HM32" s="59"/>
      <c r="HN32" s="59"/>
      <c r="HO32" s="59"/>
      <c r="HP32" s="59"/>
      <c r="HQ32" s="59"/>
      <c r="HR32" s="59"/>
      <c r="HS32" s="59"/>
      <c r="HT32" s="59"/>
      <c r="HU32" s="59"/>
      <c r="HV32" s="59"/>
      <c r="HW32" s="59"/>
      <c r="HX32" s="59"/>
      <c r="HY32" s="59"/>
      <c r="HZ32" s="59"/>
      <c r="IA32" s="59"/>
      <c r="IB32" s="59"/>
      <c r="IC32" s="59"/>
      <c r="ID32" s="59"/>
      <c r="IE32" s="59"/>
      <c r="IF32" s="59"/>
      <c r="IG32" s="59"/>
      <c r="IH32" s="59"/>
      <c r="II32" s="59"/>
      <c r="IJ32" s="59"/>
      <c r="IK32" s="59"/>
      <c r="IL32" s="59"/>
      <c r="IM32" s="59"/>
      <c r="IN32" s="59"/>
      <c r="IO32" s="59"/>
      <c r="IP32" s="59"/>
      <c r="IQ32" s="59"/>
      <c r="IR32" s="59"/>
      <c r="IS32" s="59"/>
      <c r="IT32" s="59"/>
      <c r="IU32" s="59"/>
      <c r="IV32" s="59"/>
      <c r="IW32" s="59"/>
    </row>
    <row r="33" customFormat="false" ht="14.25" hidden="false" customHeight="true" outlineLevel="0" collapsed="false">
      <c r="A33" s="60" t="n">
        <v>37043</v>
      </c>
      <c r="B33" s="61" t="n">
        <f aca="false">A34-A33</f>
        <v>30</v>
      </c>
      <c r="C33" s="62" t="n">
        <v>0.995162709818523</v>
      </c>
      <c r="D33" s="63" t="n">
        <f aca="false">EOL!D8</f>
        <v>7.85</v>
      </c>
      <c r="E33" s="63" t="n">
        <f aca="false">EOL!E8</f>
        <v>8.05</v>
      </c>
      <c r="F33" s="63"/>
      <c r="G33" s="63"/>
      <c r="H33" s="63"/>
    </row>
    <row r="34" customFormat="false" ht="14.25" hidden="false" customHeight="true" outlineLevel="0" collapsed="false">
      <c r="A34" s="64" t="n">
        <f aca="false">DATE(YEAR(A33),MONTH(A33)+1,1)</f>
        <v>37073</v>
      </c>
      <c r="B34" s="61" t="n">
        <f aca="false">A35-A34</f>
        <v>31</v>
      </c>
      <c r="C34" s="62" t="n">
        <v>0.989536070542894</v>
      </c>
      <c r="D34" s="63" t="n">
        <f aca="false">EOL!D9</f>
        <v>7.65</v>
      </c>
      <c r="E34" s="63" t="n">
        <f aca="false">EOL!E9</f>
        <v>7.85</v>
      </c>
      <c r="F34" s="63"/>
      <c r="G34" s="63"/>
      <c r="H34" s="63"/>
    </row>
    <row r="35" customFormat="false" ht="14.25" hidden="false" customHeight="true" outlineLevel="0" collapsed="false">
      <c r="A35" s="64" t="n">
        <f aca="false">DATE(YEAR(A34),MONTH(A34)+1,1)</f>
        <v>37104</v>
      </c>
      <c r="B35" s="61" t="n">
        <f aca="false">A36-A35</f>
        <v>31</v>
      </c>
      <c r="C35" s="62" t="n">
        <v>0.984590369119062</v>
      </c>
      <c r="D35" s="63" t="n">
        <f aca="false">EOL!D10</f>
        <v>7.7</v>
      </c>
      <c r="E35" s="63" t="n">
        <f aca="false">EOL!E10</f>
        <v>7.9</v>
      </c>
      <c r="F35" s="63"/>
      <c r="G35" s="63"/>
      <c r="H35" s="63"/>
    </row>
    <row r="36" customFormat="false" ht="14.25" hidden="false" customHeight="true" outlineLevel="0" collapsed="false">
      <c r="A36" s="64" t="n">
        <f aca="false">DATE(YEAR(A35),MONTH(A35)+1,1)</f>
        <v>37135</v>
      </c>
      <c r="B36" s="61" t="n">
        <f aca="false">A37-A36</f>
        <v>30</v>
      </c>
      <c r="C36" s="62" t="n">
        <v>0.979271653775459</v>
      </c>
      <c r="D36" s="63" t="n">
        <f aca="false">EOL!D11</f>
        <v>6.65</v>
      </c>
      <c r="E36" s="63" t="n">
        <f aca="false">EOL!E11</f>
        <v>6.85</v>
      </c>
      <c r="F36" s="63"/>
      <c r="G36" s="63"/>
      <c r="H36" s="63"/>
    </row>
    <row r="37" customFormat="false" ht="14.25" hidden="false" customHeight="true" outlineLevel="0" collapsed="false">
      <c r="A37" s="64" t="n">
        <f aca="false">DATE(YEAR(A36),MONTH(A36)+1,1)</f>
        <v>37165</v>
      </c>
      <c r="B37" s="61" t="n">
        <f aca="false">A38-A37</f>
        <v>31</v>
      </c>
      <c r="C37" s="62" t="n">
        <v>0.974244408656915</v>
      </c>
      <c r="D37" s="63" t="n">
        <f aca="false">EOL!D12</f>
        <v>5.7</v>
      </c>
      <c r="E37" s="63" t="n">
        <f aca="false">EOL!E12</f>
        <v>5.9</v>
      </c>
      <c r="F37" s="62"/>
      <c r="G37" s="62"/>
      <c r="H37" s="62"/>
    </row>
    <row r="38" customFormat="false" ht="14.25" hidden="false" customHeight="true" outlineLevel="0" collapsed="false">
      <c r="A38" s="64" t="n">
        <f aca="false">DATE(YEAR(A37),MONTH(A37)+1,1)</f>
        <v>37196</v>
      </c>
      <c r="B38" s="61" t="n">
        <f aca="false">A39-A38</f>
        <v>30</v>
      </c>
      <c r="C38" s="62" t="n">
        <v>0.969189883307044</v>
      </c>
      <c r="D38" s="63" t="n">
        <f aca="false">EOL!D13</f>
        <v>5.45</v>
      </c>
      <c r="E38" s="63" t="n">
        <f aca="false">EOL!E13</f>
        <v>5.75</v>
      </c>
      <c r="F38" s="62"/>
      <c r="G38" s="62"/>
      <c r="H38" s="62"/>
    </row>
    <row r="39" customFormat="false" ht="14.25" hidden="false" customHeight="true" outlineLevel="0" collapsed="false">
      <c r="A39" s="64" t="n">
        <f aca="false">DATE(YEAR(A38),MONTH(A38)+1,1)</f>
        <v>37226</v>
      </c>
      <c r="B39" s="61" t="n">
        <f aca="false">A40-A39</f>
        <v>31</v>
      </c>
      <c r="C39" s="62" t="n">
        <v>0.964391549410643</v>
      </c>
      <c r="D39" s="65" t="n">
        <f aca="false">D38</f>
        <v>5.45</v>
      </c>
      <c r="E39" s="65" t="n">
        <f aca="false">E38</f>
        <v>5.75</v>
      </c>
      <c r="F39" s="63"/>
      <c r="G39" s="63"/>
      <c r="H39" s="63"/>
    </row>
    <row r="40" customFormat="false" ht="14.25" hidden="false" customHeight="true" outlineLevel="0" collapsed="false">
      <c r="A40" s="64" t="n">
        <f aca="false">DATE(YEAR(A39),MONTH(A39)+1,1)</f>
        <v>37257</v>
      </c>
      <c r="B40" s="61" t="n">
        <f aca="false">A41-A40</f>
        <v>31</v>
      </c>
      <c r="C40" s="62" t="n">
        <v>0.959471263863473</v>
      </c>
      <c r="D40" s="63" t="n">
        <f aca="false">EOL!D14</f>
        <v>4.25</v>
      </c>
      <c r="E40" s="63" t="n">
        <f aca="false">EOL!E14</f>
        <v>4.55</v>
      </c>
      <c r="F40" s="63"/>
      <c r="G40" s="63"/>
      <c r="H40" s="63"/>
    </row>
    <row r="41" customFormat="false" ht="14.25" hidden="false" customHeight="true" outlineLevel="0" collapsed="false">
      <c r="A41" s="64" t="n">
        <f aca="false">DATE(YEAR(A40),MONTH(A40)+1,1)</f>
        <v>37288</v>
      </c>
      <c r="B41" s="61" t="n">
        <f aca="false">A42-A41</f>
        <v>28</v>
      </c>
      <c r="C41" s="62" t="n">
        <v>0.954654475335117</v>
      </c>
      <c r="D41" s="62" t="n">
        <f aca="false">D40</f>
        <v>4.25</v>
      </c>
      <c r="E41" s="62" t="n">
        <f aca="false">E40</f>
        <v>4.55</v>
      </c>
      <c r="F41" s="62"/>
      <c r="G41" s="62"/>
      <c r="H41" s="63"/>
    </row>
    <row r="42" customFormat="false" ht="14.25" hidden="false" customHeight="true" outlineLevel="0" collapsed="false">
      <c r="A42" s="64" t="n">
        <f aca="false">DATE(YEAR(A41),MONTH(A41)+1,1)</f>
        <v>37316</v>
      </c>
      <c r="B42" s="61" t="n">
        <f aca="false">A43-A42</f>
        <v>31</v>
      </c>
      <c r="C42" s="62" t="n">
        <v>0.950047879671858</v>
      </c>
      <c r="D42" s="65" t="n">
        <f aca="false">D41</f>
        <v>4.25</v>
      </c>
      <c r="E42" s="65" t="n">
        <f aca="false">E41</f>
        <v>4.55</v>
      </c>
      <c r="F42" s="63"/>
      <c r="G42" s="63"/>
      <c r="H42" s="63"/>
    </row>
    <row r="43" customFormat="false" ht="14.25" hidden="false" customHeight="true" outlineLevel="0" collapsed="false">
      <c r="A43" s="64" t="n">
        <f aca="false">DATE(YEAR(A42),MONTH(A42)+1,1)</f>
        <v>37347</v>
      </c>
      <c r="B43" s="61" t="n">
        <f aca="false">A44-A43</f>
        <v>30</v>
      </c>
      <c r="C43" s="62" t="n">
        <v>0.945302632886413</v>
      </c>
      <c r="D43" s="62"/>
      <c r="E43" s="62"/>
      <c r="F43" s="62"/>
      <c r="G43" s="62"/>
      <c r="H43" s="62"/>
    </row>
    <row r="44" customFormat="false" ht="14.25" hidden="false" customHeight="true" outlineLevel="0" collapsed="false">
      <c r="A44" s="64" t="n">
        <f aca="false">DATE(YEAR(A43),MONTH(A43)+1,1)</f>
        <v>37377</v>
      </c>
      <c r="B44" s="61" t="n">
        <f aca="false">A45-A44</f>
        <v>31</v>
      </c>
      <c r="C44" s="62" t="n">
        <v>0.940784497224266</v>
      </c>
      <c r="D44" s="62"/>
      <c r="E44" s="62"/>
      <c r="F44" s="62"/>
      <c r="G44" s="62"/>
      <c r="H44" s="62"/>
    </row>
    <row r="45" customFormat="false" ht="14.25" hidden="false" customHeight="true" outlineLevel="0" collapsed="false">
      <c r="A45" s="64" t="n">
        <f aca="false">DATE(YEAR(A44),MONTH(A44)+1,1)</f>
        <v>37408</v>
      </c>
      <c r="B45" s="61" t="n">
        <f aca="false">A46-A45</f>
        <v>30</v>
      </c>
      <c r="C45" s="62" t="n">
        <v>0.936120505462727</v>
      </c>
      <c r="D45" s="62"/>
      <c r="E45" s="62"/>
      <c r="F45" s="62"/>
      <c r="G45" s="62"/>
      <c r="H45" s="62"/>
    </row>
    <row r="46" customFormat="false" ht="14.25" hidden="false" customHeight="true" outlineLevel="0" collapsed="false">
      <c r="A46" s="64" t="n">
        <f aca="false">DATE(YEAR(A45),MONTH(A45)+1,1)</f>
        <v>37438</v>
      </c>
      <c r="B46" s="61" t="n">
        <f aca="false">A47-A46</f>
        <v>31</v>
      </c>
      <c r="C46" s="62" t="n">
        <v>0.931416585813483</v>
      </c>
      <c r="D46" s="62"/>
      <c r="E46" s="62"/>
      <c r="F46" s="62"/>
      <c r="G46" s="62"/>
      <c r="H46" s="62"/>
    </row>
    <row r="47" customFormat="false" ht="14.25" hidden="false" customHeight="true" outlineLevel="0" collapsed="false">
      <c r="A47" s="64" t="n">
        <f aca="false">DATE(YEAR(A46),MONTH(A46)+1,1)</f>
        <v>37469</v>
      </c>
      <c r="B47" s="61" t="n">
        <f aca="false">A48-A47</f>
        <v>31</v>
      </c>
      <c r="C47" s="62" t="n">
        <v>0.927211171489436</v>
      </c>
      <c r="D47" s="62"/>
      <c r="E47" s="62"/>
      <c r="F47" s="62"/>
      <c r="G47" s="62"/>
      <c r="H47" s="62"/>
    </row>
    <row r="48" customFormat="false" ht="14.25" hidden="false" customHeight="true" outlineLevel="0" collapsed="false">
      <c r="A48" s="64" t="n">
        <f aca="false">DATE(YEAR(A47),MONTH(A47)+1,1)</f>
        <v>37500</v>
      </c>
      <c r="B48" s="62"/>
      <c r="C48" s="62"/>
      <c r="D48" s="62"/>
      <c r="E48" s="62"/>
      <c r="F48" s="62"/>
      <c r="G48" s="62"/>
      <c r="H48" s="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1999-11-22T13:01:15Z</dcterms:created>
  <dc:creator>Ivan Liu</dc:creator>
  <dc:description/>
  <dc:language>en-US</dc:language>
  <cp:lastModifiedBy>kholst</cp:lastModifiedBy>
  <cp:lastPrinted>2000-11-17T18:41:52Z</cp:lastPrinted>
  <dcterms:modified xsi:type="dcterms:W3CDTF">2001-05-09T12:04:59Z</dcterms:modified>
  <cp:revision>0</cp:revision>
  <dc:subject/>
  <dc:title/>
</cp:coreProperties>
</file>