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EOLDec01" sheetId="2" state="visible" r:id="rId4"/>
    <sheet name="EOLNov01" sheetId="3" state="visible" r:id="rId5"/>
    <sheet name="EOLOct01" sheetId="4" state="visible" r:id="rId6"/>
    <sheet name="EOLMar01" sheetId="5" state="visible" r:id="rId7"/>
    <sheet name="Properties" sheetId="6" state="visible" r:id="rId8"/>
  </sheets>
  <definedNames>
    <definedName function="false" hidden="false" localSheetId="1" name="_xlnm.Print_Area" vbProcedure="false">EOLDec01!$A$1:$T$9</definedName>
    <definedName function="false" hidden="false" localSheetId="4" name="_xlnm.Print_Area" vbProcedure="false">EOLMar01!$B$1:$T$11</definedName>
    <definedName function="false" hidden="false" localSheetId="2" name="_xlnm.Print_Area" vbProcedure="false">EOLNov01!$A$1:$T$9</definedName>
    <definedName function="false" hidden="false" localSheetId="3" name="_xlnm.Print_Area" vbProcedure="false">EOLOct01!$A$1:$T$10</definedName>
    <definedName function="false" hidden="false" localSheetId="0" name="_xlnm.Print_Area" vbProcedure="false">Report!$A$1:$N$60</definedName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<sst xmlns="http://schemas.openxmlformats.org/spreadsheetml/2006/main" count="241" uniqueCount="85">
  <si>
    <r>
      <rPr>
        <sz val="14"/>
        <rFont val="Arial"/>
        <family val="2"/>
      </rPr>
      <t xml:space="preserve">  Summary of Enron On Line (EOL) Deals for Transwestern Pipeline </t>
    </r>
    <r>
      <rPr>
        <sz val="10"/>
        <rFont val="Arial"/>
        <family val="2"/>
      </rPr>
      <t xml:space="preserve"> </t>
    </r>
  </si>
  <si>
    <t xml:space="preserve"># of Deals</t>
  </si>
  <si>
    <t xml:space="preserve">Total Volume</t>
  </si>
  <si>
    <t xml:space="preserve">Reservation $</t>
  </si>
  <si>
    <t xml:space="preserve">Commodity $</t>
  </si>
  <si>
    <t xml:space="preserve">Total Revenue</t>
  </si>
  <si>
    <t xml:space="preserve">Avg Rate</t>
  </si>
  <si>
    <t xml:space="preserve">Avg Vol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</si>
  <si>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</si>
  <si>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</si>
  <si>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</si>
  <si>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</si>
  <si>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</si>
  <si>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</si>
  <si>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</si>
  <si>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</si>
  <si>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</si>
  <si>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</si>
  <si>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</si>
  <si>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</si>
  <si>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2001 Totals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</si>
  <si>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</si>
  <si>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</si>
  <si>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</si>
  <si>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</si>
  <si>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</si>
  <si>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</si>
  <si>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</si>
  <si>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</si>
  <si>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</si>
  <si>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</si>
  <si>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</si>
  <si>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</si>
  <si>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2002 Totals</t>
  </si>
  <si>
    <t xml:space="preserve">NNG Totals</t>
  </si>
  <si>
    <t xml:space="preserve">11/00 thru 12/02</t>
  </si>
  <si>
    <t xml:space="preserve">No. of Deals</t>
  </si>
  <si>
    <t xml:space="preserve">Total MDQ</t>
  </si>
  <si>
    <t xml:space="preserve">Total Demand</t>
  </si>
  <si>
    <t xml:space="preserve">Total Comm</t>
  </si>
  <si>
    <t xml:space="preserve">    New This Week</t>
  </si>
  <si>
    <t xml:space="preserve">PRODUCTION  MONTH :</t>
  </si>
  <si>
    <t xml:space="preserve">Transwestern Pipeline Company</t>
  </si>
  <si>
    <t xml:space="preserve">Contract</t>
  </si>
  <si>
    <t xml:space="preserve">Shipper</t>
  </si>
  <si>
    <t xml:space="preserve">Non</t>
  </si>
  <si>
    <t xml:space="preserve">Term</t>
  </si>
  <si>
    <t xml:space="preserve">Monthly</t>
  </si>
  <si>
    <t xml:space="preserve">#</t>
  </si>
  <si>
    <t xml:space="preserve">Demand</t>
  </si>
  <si>
    <t xml:space="preserve">Commodity</t>
  </si>
  <si>
    <t xml:space="preserve">Total</t>
  </si>
  <si>
    <t xml:space="preserve">Total Monthly</t>
  </si>
  <si>
    <t xml:space="preserve">NOTES</t>
  </si>
  <si>
    <t xml:space="preserve">Daily</t>
  </si>
  <si>
    <t xml:space="preserve">Stan</t>
  </si>
  <si>
    <t xml:space="preserve">Start</t>
  </si>
  <si>
    <t xml:space="preserve">End</t>
  </si>
  <si>
    <t xml:space="preserve">Volume</t>
  </si>
  <si>
    <t xml:space="preserve">Days</t>
  </si>
  <si>
    <t xml:space="preserve">MDQ</t>
  </si>
  <si>
    <t xml:space="preserve">Monthly $</t>
  </si>
  <si>
    <t xml:space="preserve">Daily $</t>
  </si>
  <si>
    <t xml:space="preserve">per MMBtu</t>
  </si>
  <si>
    <t xml:space="preserve">Rate</t>
  </si>
  <si>
    <t xml:space="preserve">Revenue</t>
  </si>
  <si>
    <t xml:space="preserve">Burlington Resources</t>
  </si>
  <si>
    <t xml:space="preserve">n</t>
  </si>
  <si>
    <t xml:space="preserve">1-Part</t>
  </si>
  <si>
    <t xml:space="preserve">La Maquina to I/B Link</t>
  </si>
  <si>
    <t xml:space="preserve">Total Deals</t>
  </si>
  <si>
    <t xml:space="preserve">MMBtu</t>
  </si>
  <si>
    <t xml:space="preserve">Monthly Demand</t>
  </si>
  <si>
    <t xml:space="preserve">EOL</t>
  </si>
  <si>
    <t xml:space="preserve">E Prime</t>
  </si>
  <si>
    <t xml:space="preserve">y</t>
  </si>
  <si>
    <t xml:space="preserve">Central Pool to Oasis</t>
  </si>
  <si>
    <t xml:space="preserve">File Name for 1st save</t>
  </si>
  <si>
    <t xml:space="preserve">EOLdeals</t>
  </si>
  <si>
    <t xml:space="preserve">Path for 1st save</t>
  </si>
  <si>
    <t xml:space="preserve">Filetype</t>
  </si>
  <si>
    <t xml:space="preserve">Filetype***</t>
  </si>
  <si>
    <t xml:space="preserve">1 = HTML</t>
  </si>
  <si>
    <t xml:space="preserve">2= .XLS</t>
  </si>
  <si>
    <t xml:space="preserve">3= HTML and XLS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</si>
</sst>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\ h:mm"/>
    <numFmt numFmtId="166" formatCode="dd\-mmm\-yy"/>
    <numFmt numFmtId="167" formatCode="[$-409]d\-mmm"/>
    <numFmt numFmtId="168" formatCode="#,##0"/>
    <numFmt numFmtId="169" formatCode="_(\$* #,##0.00_);_(\$* \(#,##0.00\);_(\$* \-??_);_(@_)"/>
    <numFmt numFmtId="170" formatCode="_(\$* #,##0_);_(\$* \(#,##0\);_(\$* \-??_);_(@_)"/>
    <numFmt numFmtId="171" formatCode="_(\$* #,##0.0000_);_(\$* \(#,##0.0000\);_(\$* \-??_);_(@_)"/>
    <numFmt numFmtId="172" formatCode="_(* #,##0.00_);_(* \(#,##0.00\);_(* \-??_);_(@_)"/>
    <numFmt numFmtId="173" formatCode="_(* #,##0_);_(* \(#,##0\);_(* \-??_);_(@_)"/>
    <numFmt numFmtId="174" formatCode="[$-409]mmm\-yy"/>
    <numFmt numFmtId="175" formatCode="0"/>
    <numFmt numFmtId="176" formatCode="[$-409]m/d/yyyy"/>
    <numFmt numFmtId="177" formatCode="#,##0.0000"/>
    <numFmt numFmtId="178" formatCode="0.0000"/>
    <numFmt numFmtId="179" formatCode="\$#,##0_);&quot;($&quot;#,##0\)"/>
    <numFmt numFmtId="180" formatCode="mm/dd/yy"/>
    <numFmt numFmtId="181" formatCode="@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0"/>
    </font>
    <font>
      <b val="true"/>
      <sz val="9"/>
      <name val="Arial"/>
      <family val="2"/>
    </font>
    <font>
      <sz val="9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sz val="7"/>
      <name val="Small Fonts"/>
      <family val="2"/>
    </font>
    <font>
      <b val="true"/>
      <sz val="7"/>
      <name val="Small Fonts"/>
      <family val="2"/>
    </font>
    <font>
      <sz val="18"/>
      <name val="Arial"/>
      <family val="2"/>
    </font>
    <font>
      <sz val="12"/>
      <name val="Arial"/>
      <family val="2"/>
    </font>
    <font>
      <u val="single"/>
      <sz val="10"/>
      <color rgb="FF0000FF"/>
      <name val="Arial MT"/>
      <family val="0"/>
    </font>
  </fonts>
  <fills count="5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2.7"/>
    <col collapsed="false" customWidth="true" hidden="false" outlineLevel="0" max="4" min="4" style="0" width="13.56"/>
    <col collapsed="false" customWidth="true" hidden="false" outlineLevel="0" max="5" min="5" style="0" width="2.7"/>
    <col collapsed="false" customWidth="true" hidden="false" outlineLevel="0" max="6" min="6" style="0" width="12.42"/>
    <col collapsed="false" customWidth="true" hidden="false" outlineLevel="0" max="7" min="7" style="0" width="2.7"/>
    <col collapsed="false" customWidth="true" hidden="false" outlineLevel="0" max="8" min="8" style="0" width="11.99"/>
    <col collapsed="false" customWidth="true" hidden="false" outlineLevel="0" max="9" min="9" style="0" width="2.7"/>
    <col collapsed="false" customWidth="true" hidden="false" outlineLevel="0" max="10" min="10" style="0" width="12.99"/>
    <col collapsed="false" customWidth="true" hidden="false" outlineLevel="0" max="11" min="11" style="0" width="2.7"/>
    <col collapsed="false" customWidth="true" hidden="false" outlineLevel="0" max="12" min="12" style="0" width="9.85"/>
    <col collapsed="false" customWidth="true" hidden="false" outlineLevel="0" max="13" min="13" style="0" width="2.7"/>
    <col collapsed="false" customWidth="true" hidden="false" outlineLevel="0" max="14" min="14" style="0" width="8.14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 t="n">
        <f aca="true">NOW()</f>
        <v>45926.9443700808</v>
      </c>
      <c r="M1" s="2"/>
      <c r="N1" s="5"/>
      <c r="O1" s="6"/>
    </row>
    <row r="2" customFormat="false" ht="6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6"/>
    </row>
    <row r="3" customFormat="false" ht="10.5" hidden="false" customHeight="true" outlineLevel="0" collapsed="false">
      <c r="A3" s="10"/>
      <c r="B3" s="11" t="s">
        <v>1</v>
      </c>
      <c r="C3" s="11"/>
      <c r="D3" s="11" t="s">
        <v>2</v>
      </c>
      <c r="E3" s="11"/>
      <c r="F3" s="11" t="s">
        <v>3</v>
      </c>
      <c r="G3" s="11"/>
      <c r="H3" s="11" t="s">
        <v>4</v>
      </c>
      <c r="I3" s="11"/>
      <c r="J3" s="11" t="s">
        <v>5</v>
      </c>
      <c r="K3" s="11"/>
      <c r="L3" s="12" t="s">
        <v>6</v>
      </c>
      <c r="M3" s="11"/>
      <c r="N3" s="13" t="s">
        <v>7</v>
      </c>
      <c r="O3" s="6"/>
    </row>
    <row r="4" customFormat="false" ht="11.1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12.75" hidden="false" customHeight="false" outlineLevel="0" collapsed="false">
      <c r="A5" s="14" t="s">
        <v>8</v>
      </c>
      <c r="B5" s="15"/>
      <c r="D5" s="16"/>
      <c r="F5" s="17"/>
      <c r="H5" s="17"/>
      <c r="J5" s="18"/>
      <c r="L5" s="19"/>
      <c r="M5" s="6"/>
      <c r="N5" s="20"/>
      <c r="O5" s="6"/>
    </row>
    <row r="6" customFormat="false" ht="11.1" hidden="false" customHeight="true" outlineLevel="0" collapsed="false">
      <c r="A6" s="15"/>
      <c r="L6" s="19"/>
      <c r="M6" s="6"/>
      <c r="N6" s="6"/>
      <c r="O6" s="6"/>
    </row>
    <row r="7" customFormat="false" ht="12.75" hidden="false" customHeight="false" outlineLevel="0" collapsed="false">
      <c r="A7" s="15" t="s">
        <v>9</v>
      </c>
      <c r="B7" s="15"/>
      <c r="D7" s="16"/>
      <c r="F7" s="17"/>
      <c r="H7" s="17"/>
      <c r="J7" s="18"/>
      <c r="L7" s="19"/>
      <c r="M7" s="6"/>
      <c r="N7" s="21"/>
      <c r="O7" s="6"/>
    </row>
    <row r="8" customFormat="false" ht="11.1" hidden="false" customHeight="true" outlineLevel="0" collapsed="false">
      <c r="A8" s="14"/>
      <c r="L8" s="19"/>
      <c r="M8" s="6"/>
      <c r="N8" s="6"/>
      <c r="O8" s="6"/>
    </row>
    <row r="9" customFormat="false" ht="12.75" hidden="false" customHeight="false" outlineLevel="0" collapsed="false">
      <c r="A9" s="15" t="s">
        <v>10</v>
      </c>
      <c r="B9" s="15" t="n">
        <f aca="false">EOLMar01!A9</f>
        <v>2</v>
      </c>
      <c r="D9" s="16" t="n">
        <f aca="false">EOLMar01!H9</f>
        <v>20000</v>
      </c>
      <c r="F9" s="17" t="n">
        <f aca="false">EOLMar01!O9</f>
        <v>1000</v>
      </c>
      <c r="H9" s="17" t="n">
        <f aca="false">EOLMar01!P9</f>
        <v>0</v>
      </c>
      <c r="J9" s="18" t="n">
        <f aca="false">EOLMar01!Q9</f>
        <v>1000</v>
      </c>
      <c r="L9" s="19" t="n">
        <f aca="false">J9/D9</f>
        <v>0.05</v>
      </c>
      <c r="M9" s="6"/>
      <c r="N9" s="20" t="n">
        <f aca="false">D9/EOLMar01!I9</f>
        <v>10000</v>
      </c>
      <c r="O9" s="6"/>
    </row>
    <row r="10" customFormat="false" ht="11.1" hidden="false" customHeight="true" outlineLevel="0" collapsed="false">
      <c r="A10" s="15"/>
      <c r="L10" s="19"/>
      <c r="M10" s="6"/>
      <c r="N10" s="6"/>
      <c r="O10" s="6"/>
    </row>
    <row r="11" customFormat="false" ht="12.75" hidden="false" customHeight="false" outlineLevel="0" collapsed="false">
      <c r="A11" s="14" t="s">
        <v>11</v>
      </c>
      <c r="B11" s="15"/>
      <c r="D11" s="16"/>
      <c r="F11" s="17"/>
      <c r="H11" s="17"/>
      <c r="J11" s="18"/>
      <c r="L11" s="19"/>
      <c r="M11" s="6"/>
      <c r="N11" s="20"/>
      <c r="O11" s="6"/>
    </row>
    <row r="12" customFormat="false" ht="11.1" hidden="false" customHeight="true" outlineLevel="0" collapsed="false">
      <c r="A12" s="15"/>
      <c r="L12" s="19"/>
      <c r="M12" s="6"/>
      <c r="N12" s="6"/>
      <c r="O12" s="6"/>
    </row>
    <row r="13" customFormat="false" ht="12.75" hidden="false" customHeight="false" outlineLevel="0" collapsed="false">
      <c r="A13" s="15" t="s">
        <v>12</v>
      </c>
      <c r="B13" s="22"/>
      <c r="D13" s="16"/>
      <c r="F13" s="17"/>
      <c r="H13" s="17"/>
      <c r="J13" s="18"/>
      <c r="L13" s="23"/>
      <c r="M13" s="6"/>
      <c r="N13" s="20"/>
      <c r="O13" s="6"/>
    </row>
    <row r="14" customFormat="false" ht="11.1" hidden="false" customHeight="true" outlineLevel="0" collapsed="false">
      <c r="A14" s="14"/>
      <c r="L14" s="19"/>
      <c r="M14" s="6"/>
      <c r="N14" s="6"/>
      <c r="O14" s="6"/>
    </row>
    <row r="15" customFormat="false" ht="12.75" hidden="false" customHeight="false" outlineLevel="0" collapsed="false">
      <c r="A15" s="15" t="s">
        <v>13</v>
      </c>
      <c r="B15" s="15"/>
      <c r="D15" s="16"/>
      <c r="F15" s="17"/>
      <c r="H15" s="17"/>
      <c r="J15" s="18"/>
      <c r="L15" s="19"/>
      <c r="M15" s="6"/>
      <c r="N15" s="20"/>
      <c r="O15" s="6"/>
    </row>
    <row r="16" customFormat="false" ht="11.1" hidden="false" customHeight="true" outlineLevel="0" collapsed="false">
      <c r="A16" s="15"/>
      <c r="L16" s="19"/>
      <c r="M16" s="6"/>
      <c r="N16" s="6"/>
      <c r="O16" s="6"/>
    </row>
    <row r="17" customFormat="false" ht="12.75" hidden="false" customHeight="false" outlineLevel="0" collapsed="false">
      <c r="A17" s="14" t="s">
        <v>14</v>
      </c>
      <c r="B17" s="15"/>
      <c r="D17" s="16"/>
      <c r="F17" s="17"/>
      <c r="H17" s="17"/>
      <c r="J17" s="18"/>
      <c r="L17" s="19"/>
      <c r="M17" s="6"/>
      <c r="N17" s="20"/>
      <c r="O17" s="6"/>
    </row>
    <row r="18" customFormat="false" ht="11.1" hidden="false" customHeight="true" outlineLevel="0" collapsed="false">
      <c r="A18" s="15"/>
      <c r="L18" s="19"/>
      <c r="M18" s="6"/>
      <c r="N18" s="6"/>
      <c r="O18" s="6"/>
    </row>
    <row r="19" customFormat="false" ht="12.75" hidden="false" customHeight="false" outlineLevel="0" collapsed="false">
      <c r="A19" s="15" t="s">
        <v>15</v>
      </c>
      <c r="B19" s="15"/>
      <c r="D19" s="16"/>
      <c r="F19" s="17"/>
      <c r="H19" s="17"/>
      <c r="J19" s="18"/>
      <c r="L19" s="19"/>
      <c r="M19" s="6"/>
      <c r="N19" s="20"/>
      <c r="O19" s="6"/>
    </row>
    <row r="20" customFormat="false" ht="11.1" hidden="false" customHeight="true" outlineLevel="0" collapsed="false">
      <c r="A20" s="15"/>
      <c r="L20" s="19"/>
      <c r="M20" s="6"/>
      <c r="N20" s="6"/>
      <c r="O20" s="6"/>
    </row>
    <row r="21" customFormat="false" ht="12.75" hidden="false" customHeight="false" outlineLevel="0" collapsed="false">
      <c r="A21" s="15" t="s">
        <v>16</v>
      </c>
      <c r="B21" s="15"/>
      <c r="D21" s="16"/>
      <c r="F21" s="17"/>
      <c r="H21" s="17"/>
      <c r="J21" s="18"/>
      <c r="L21" s="19"/>
      <c r="M21" s="6"/>
      <c r="N21" s="20"/>
      <c r="O21" s="6"/>
    </row>
    <row r="22" customFormat="false" ht="11.1" hidden="false" customHeight="true" outlineLevel="0" collapsed="false">
      <c r="A22" s="15"/>
      <c r="L22" s="19"/>
      <c r="M22" s="6"/>
      <c r="N22" s="6"/>
      <c r="O22" s="6"/>
    </row>
    <row r="23" customFormat="false" ht="12.75" hidden="false" customHeight="false" outlineLevel="0" collapsed="false">
      <c r="A23" s="15" t="s">
        <v>17</v>
      </c>
      <c r="B23" s="15" t="n">
        <f aca="false">EOLOct01!A9</f>
        <v>1</v>
      </c>
      <c r="D23" s="16" t="n">
        <f aca="false">EOLOct01!H9</f>
        <v>465000</v>
      </c>
      <c r="F23" s="17" t="n">
        <f aca="false">EOLOct01!O9</f>
        <v>23250</v>
      </c>
      <c r="H23" s="17" t="n">
        <f aca="false">EOLOct01!P9</f>
        <v>0</v>
      </c>
      <c r="J23" s="18" t="n">
        <f aca="false">EOLOct01!Q9</f>
        <v>23250</v>
      </c>
      <c r="L23" s="19" t="n">
        <f aca="false">J23/D23</f>
        <v>0.05</v>
      </c>
      <c r="M23" s="6"/>
      <c r="N23" s="20" t="n">
        <f aca="false">D23/EOLOct01!I9</f>
        <v>15000</v>
      </c>
      <c r="O23" s="6"/>
    </row>
    <row r="24" customFormat="false" ht="11.1" hidden="false" customHeight="true" outlineLevel="0" collapsed="false">
      <c r="A24" s="15"/>
      <c r="L24" s="19"/>
      <c r="M24" s="6"/>
      <c r="N24" s="6"/>
      <c r="O24" s="6"/>
    </row>
    <row r="25" customFormat="false" ht="12.75" hidden="false" customHeight="false" outlineLevel="0" collapsed="false">
      <c r="A25" s="15" t="s">
        <v>18</v>
      </c>
      <c r="B25" s="15" t="n">
        <f aca="false">EOLNov01!A8</f>
        <v>1</v>
      </c>
      <c r="D25" s="16" t="n">
        <f aca="false">EOLNov01!H8</f>
        <v>600000</v>
      </c>
      <c r="F25" s="17" t="n">
        <f aca="false">EOLNov01!O8</f>
        <v>30000</v>
      </c>
      <c r="H25" s="24" t="n">
        <f aca="false">EOLNov01!R8</f>
        <v>0</v>
      </c>
      <c r="J25" s="18" t="n">
        <f aca="false">EOLNov01!Q8</f>
        <v>30000</v>
      </c>
      <c r="L25" s="19" t="n">
        <f aca="false">J25/D25</f>
        <v>0.05</v>
      </c>
      <c r="M25" s="6"/>
      <c r="N25" s="20" t="n">
        <f aca="false">D25/EOLNov01!I8</f>
        <v>20000</v>
      </c>
      <c r="O25" s="6"/>
    </row>
    <row r="26" customFormat="false" ht="11.1" hidden="false" customHeight="true" outlineLevel="0" collapsed="false">
      <c r="A26" s="15"/>
      <c r="H26" s="25"/>
      <c r="L26" s="19"/>
      <c r="M26" s="6"/>
      <c r="N26" s="6"/>
      <c r="O26" s="6"/>
    </row>
    <row r="27" customFormat="false" ht="12.75" hidden="false" customHeight="false" outlineLevel="0" collapsed="false">
      <c r="A27" s="15" t="s">
        <v>19</v>
      </c>
      <c r="B27" s="15" t="n">
        <f aca="false">EOLDec01!A8</f>
        <v>1</v>
      </c>
      <c r="D27" s="16" t="n">
        <f aca="false">EOLDec01!H8</f>
        <v>310000</v>
      </c>
      <c r="F27" s="17" t="n">
        <f aca="false">EOLDec01!O8</f>
        <v>15500</v>
      </c>
      <c r="H27" s="24" t="n">
        <f aca="false">EOLDec01!R8</f>
        <v>0</v>
      </c>
      <c r="J27" s="18" t="n">
        <f aca="false">EOLDec01!Q8</f>
        <v>15500</v>
      </c>
      <c r="L27" s="19" t="n">
        <f aca="false">J27/D27</f>
        <v>0.05</v>
      </c>
      <c r="M27" s="6"/>
      <c r="N27" s="20" t="n">
        <f aca="false">D27/EOLDec01!I8</f>
        <v>10000</v>
      </c>
      <c r="O27" s="6"/>
    </row>
    <row r="28" customFormat="false" ht="11.1" hidden="false" customHeight="true" outlineLevel="0" collapsed="false">
      <c r="A28" s="15"/>
      <c r="L28" s="6"/>
      <c r="M28" s="6"/>
      <c r="N28" s="6"/>
      <c r="O28" s="6"/>
    </row>
    <row r="29" customFormat="false" ht="12.75" hidden="false" customHeight="false" outlineLevel="0" collapsed="false">
      <c r="A29" s="26" t="s">
        <v>20</v>
      </c>
      <c r="B29" s="27" t="n">
        <f aca="false">SUM(B5:B28)</f>
        <v>5</v>
      </c>
      <c r="C29" s="2"/>
      <c r="D29" s="28" t="n">
        <f aca="false">SUM(D5:D28)</f>
        <v>1395000</v>
      </c>
      <c r="E29" s="2"/>
      <c r="F29" s="29" t="n">
        <f aca="false">SUM(F5:F28)</f>
        <v>69750</v>
      </c>
      <c r="G29" s="2"/>
      <c r="H29" s="30" t="n">
        <f aca="false">SUM(H5:H28)</f>
        <v>0</v>
      </c>
      <c r="I29" s="2"/>
      <c r="J29" s="30" t="n">
        <f aca="false">SUM(J5:J28)</f>
        <v>69750</v>
      </c>
      <c r="K29" s="2"/>
      <c r="L29" s="31" t="n">
        <f aca="false">J29/D29</f>
        <v>0.05</v>
      </c>
      <c r="M29" s="2"/>
      <c r="N29" s="32" t="n">
        <f aca="false">D29/(EOLMar01!I9+EOLOct01!I6)</f>
        <v>42272.7272727273</v>
      </c>
      <c r="O29" s="6"/>
    </row>
    <row r="30" customFormat="false" ht="12" hidden="false" customHeight="true" outlineLevel="0" collapsed="false">
      <c r="A30" s="10"/>
      <c r="B30" s="11" t="s">
        <v>1</v>
      </c>
      <c r="C30" s="11"/>
      <c r="D30" s="11" t="s">
        <v>2</v>
      </c>
      <c r="E30" s="11"/>
      <c r="F30" s="11" t="s">
        <v>3</v>
      </c>
      <c r="G30" s="11"/>
      <c r="H30" s="11" t="s">
        <v>4</v>
      </c>
      <c r="I30" s="11"/>
      <c r="J30" s="11" t="s">
        <v>5</v>
      </c>
      <c r="K30" s="11"/>
      <c r="L30" s="12" t="s">
        <v>6</v>
      </c>
      <c r="M30" s="11"/>
      <c r="N30" s="13" t="s">
        <v>7</v>
      </c>
      <c r="O30" s="6"/>
    </row>
    <row r="31" customFormat="false" ht="11.1" hidden="false" customHeight="true" outlineLevel="0" collapsed="false">
      <c r="L31" s="6"/>
      <c r="M31" s="6"/>
      <c r="N31" s="6"/>
      <c r="O31" s="6"/>
    </row>
    <row r="32" customFormat="false" ht="12.75" hidden="false" customHeight="false" outlineLevel="0" collapsed="false">
      <c r="A32" s="14" t="s">
        <v>21</v>
      </c>
      <c r="B32" s="15"/>
      <c r="D32" s="16"/>
      <c r="F32" s="17"/>
      <c r="H32" s="17"/>
      <c r="J32" s="18"/>
      <c r="L32" s="19"/>
      <c r="M32" s="6"/>
      <c r="N32" s="20"/>
      <c r="O32" s="6"/>
    </row>
    <row r="33" customFormat="false" ht="11.1" hidden="false" customHeight="true" outlineLevel="0" collapsed="false">
      <c r="A33" s="15"/>
      <c r="L33" s="19"/>
      <c r="M33" s="6"/>
      <c r="N33" s="6"/>
      <c r="O33" s="6"/>
    </row>
    <row r="34" customFormat="false" ht="12.75" hidden="false" customHeight="false" outlineLevel="0" collapsed="false">
      <c r="A34" s="15" t="s">
        <v>22</v>
      </c>
      <c r="B34" s="15"/>
      <c r="D34" s="16"/>
      <c r="F34" s="17"/>
      <c r="H34" s="17"/>
      <c r="J34" s="18"/>
      <c r="L34" s="19"/>
      <c r="M34" s="6"/>
      <c r="N34" s="20"/>
      <c r="O34" s="6"/>
    </row>
    <row r="35" customFormat="false" ht="11.1" hidden="false" customHeight="true" outlineLevel="0" collapsed="false">
      <c r="A35" s="14"/>
      <c r="L35" s="6"/>
      <c r="M35" s="6"/>
      <c r="N35" s="6"/>
      <c r="O35" s="6"/>
    </row>
    <row r="36" customFormat="false" ht="12.75" hidden="false" customHeight="false" outlineLevel="0" collapsed="false">
      <c r="A36" s="15" t="s">
        <v>23</v>
      </c>
      <c r="B36" s="15"/>
      <c r="D36" s="16"/>
      <c r="F36" s="17"/>
      <c r="H36" s="17"/>
      <c r="J36" s="18"/>
      <c r="L36" s="19"/>
      <c r="M36" s="6"/>
      <c r="N36" s="20"/>
      <c r="O36" s="6"/>
    </row>
    <row r="37" customFormat="false" ht="11.1" hidden="false" customHeight="true" outlineLevel="0" collapsed="false">
      <c r="A37" s="15"/>
      <c r="L37" s="6"/>
      <c r="M37" s="6"/>
      <c r="N37" s="6"/>
      <c r="O37" s="6"/>
    </row>
    <row r="38" customFormat="false" ht="12.75" hidden="false" customHeight="false" outlineLevel="0" collapsed="false">
      <c r="A38" s="14" t="s">
        <v>24</v>
      </c>
      <c r="J38" s="33"/>
      <c r="L38" s="6"/>
      <c r="M38" s="6"/>
      <c r="N38" s="6"/>
      <c r="O38" s="6"/>
    </row>
    <row r="39" customFormat="false" ht="11.1" hidden="false" customHeight="true" outlineLevel="0" collapsed="false">
      <c r="A39" s="15"/>
      <c r="L39" s="6"/>
      <c r="M39" s="6"/>
      <c r="N39" s="6"/>
      <c r="O39" s="6"/>
    </row>
    <row r="40" customFormat="false" ht="12.75" hidden="false" customHeight="false" outlineLevel="0" collapsed="false">
      <c r="A40" s="15" t="s">
        <v>25</v>
      </c>
      <c r="J40" s="33"/>
      <c r="L40" s="6"/>
      <c r="M40" s="6"/>
      <c r="N40" s="6"/>
      <c r="O40" s="6"/>
    </row>
    <row r="41" customFormat="false" ht="11.1" hidden="false" customHeight="true" outlineLevel="0" collapsed="false">
      <c r="A41" s="14"/>
      <c r="L41" s="6"/>
      <c r="M41" s="6"/>
      <c r="N41" s="6"/>
      <c r="O41" s="6"/>
    </row>
    <row r="42" customFormat="false" ht="12.75" hidden="false" customHeight="false" outlineLevel="0" collapsed="false">
      <c r="A42" s="15" t="s">
        <v>26</v>
      </c>
      <c r="J42" s="33"/>
      <c r="L42" s="6"/>
      <c r="M42" s="6"/>
      <c r="N42" s="6"/>
      <c r="O42" s="6"/>
    </row>
    <row r="43" customFormat="false" ht="11.1" hidden="false" customHeight="true" outlineLevel="0" collapsed="false">
      <c r="A43" s="15"/>
      <c r="L43" s="6"/>
      <c r="M43" s="6"/>
      <c r="N43" s="6"/>
      <c r="O43" s="6"/>
    </row>
    <row r="44" customFormat="false" ht="12.75" hidden="false" customHeight="false" outlineLevel="0" collapsed="false">
      <c r="A44" s="14" t="s">
        <v>27</v>
      </c>
      <c r="J44" s="33"/>
      <c r="L44" s="6"/>
      <c r="M44" s="6"/>
      <c r="N44" s="6"/>
      <c r="O44" s="6"/>
    </row>
    <row r="45" customFormat="false" ht="11.1" hidden="false" customHeight="true" outlineLevel="0" collapsed="false">
      <c r="A45" s="15"/>
      <c r="L45" s="6"/>
      <c r="M45" s="6"/>
      <c r="N45" s="6"/>
      <c r="O45" s="6"/>
    </row>
    <row r="46" customFormat="false" ht="12.75" hidden="false" customHeight="false" outlineLevel="0" collapsed="false">
      <c r="A46" s="15" t="s">
        <v>28</v>
      </c>
      <c r="J46" s="33"/>
      <c r="L46" s="6"/>
      <c r="M46" s="6"/>
      <c r="N46" s="6"/>
      <c r="O46" s="6"/>
    </row>
    <row r="47" customFormat="false" ht="11.1" hidden="false" customHeight="true" outlineLevel="0" collapsed="false">
      <c r="A47" s="15"/>
      <c r="L47" s="6"/>
      <c r="M47" s="6"/>
      <c r="N47" s="6"/>
      <c r="O47" s="6"/>
    </row>
    <row r="48" customFormat="false" ht="12.75" hidden="false" customHeight="false" outlineLevel="0" collapsed="false">
      <c r="A48" s="15" t="s">
        <v>29</v>
      </c>
      <c r="J48" s="33"/>
      <c r="L48" s="6"/>
      <c r="M48" s="6"/>
      <c r="N48" s="6"/>
      <c r="O48" s="6"/>
    </row>
    <row r="49" customFormat="false" ht="11.1" hidden="false" customHeight="true" outlineLevel="0" collapsed="false">
      <c r="A49" s="15"/>
      <c r="L49" s="6"/>
      <c r="M49" s="6"/>
      <c r="N49" s="6"/>
      <c r="O49" s="6"/>
    </row>
    <row r="50" customFormat="false" ht="12.75" hidden="false" customHeight="false" outlineLevel="0" collapsed="false">
      <c r="A50" s="15" t="s">
        <v>30</v>
      </c>
      <c r="J50" s="33"/>
      <c r="L50" s="6"/>
      <c r="M50" s="6"/>
      <c r="N50" s="6"/>
      <c r="O50" s="6"/>
    </row>
    <row r="51" customFormat="false" ht="11.1" hidden="false" customHeight="true" outlineLevel="0" collapsed="false">
      <c r="A51" s="15"/>
      <c r="L51" s="6"/>
      <c r="M51" s="6"/>
      <c r="N51" s="6"/>
      <c r="O51" s="6"/>
    </row>
    <row r="52" customFormat="false" ht="12.75" hidden="false" customHeight="false" outlineLevel="0" collapsed="false">
      <c r="A52" s="15" t="s">
        <v>31</v>
      </c>
      <c r="J52" s="33"/>
      <c r="L52" s="6"/>
      <c r="M52" s="6"/>
      <c r="N52" s="6"/>
      <c r="O52" s="6"/>
    </row>
    <row r="53" customFormat="false" ht="11.1" hidden="false" customHeight="true" outlineLevel="0" collapsed="false">
      <c r="A53" s="15"/>
      <c r="L53" s="6"/>
      <c r="M53" s="6"/>
      <c r="N53" s="6"/>
      <c r="O53" s="6"/>
    </row>
    <row r="54" customFormat="false" ht="12.75" hidden="false" customHeight="false" outlineLevel="0" collapsed="false">
      <c r="A54" s="15" t="s">
        <v>32</v>
      </c>
      <c r="J54" s="33"/>
      <c r="L54" s="6"/>
      <c r="M54" s="6"/>
      <c r="N54" s="6"/>
      <c r="O54" s="6"/>
    </row>
    <row r="55" customFormat="false" ht="11.1" hidden="false" customHeight="true" outlineLevel="0" collapsed="false">
      <c r="L55" s="6"/>
      <c r="M55" s="6"/>
      <c r="N55" s="6"/>
      <c r="O55" s="6"/>
    </row>
    <row r="56" customFormat="false" ht="12.75" hidden="false" customHeight="false" outlineLevel="0" collapsed="false">
      <c r="A56" s="26" t="s">
        <v>33</v>
      </c>
      <c r="B56" s="27" t="n">
        <f aca="false">SUM(B32:B55)</f>
        <v>0</v>
      </c>
      <c r="C56" s="2"/>
      <c r="D56" s="28" t="n">
        <f aca="false">SUM(D32:D55)</f>
        <v>0</v>
      </c>
      <c r="E56" s="2"/>
      <c r="F56" s="29" t="n">
        <f aca="false">SUM(F32:F55)</f>
        <v>0</v>
      </c>
      <c r="G56" s="2"/>
      <c r="H56" s="30" t="n">
        <f aca="false">SUM(H32:H55)</f>
        <v>0</v>
      </c>
      <c r="I56" s="2"/>
      <c r="J56" s="30" t="n">
        <f aca="false">SUM(J32:J55)</f>
        <v>0</v>
      </c>
      <c r="K56" s="2"/>
      <c r="L56" s="31" t="e">
        <f aca="false">J56/D56</f>
        <v>#DIV/0!</v>
      </c>
      <c r="M56" s="2"/>
      <c r="N56" s="32" t="e">
        <f aca="false">D56/(#REF!+#REF!+#REF!)</f>
        <v>#REF!</v>
      </c>
      <c r="O56" s="6"/>
    </row>
    <row r="57" customFormat="false" ht="12.75" hidden="false" customHeight="false" outlineLevel="0" collapsed="false">
      <c r="A57" s="10"/>
      <c r="B57" s="11" t="s">
        <v>1</v>
      </c>
      <c r="C57" s="11"/>
      <c r="D57" s="11" t="s">
        <v>2</v>
      </c>
      <c r="E57" s="11"/>
      <c r="F57" s="11" t="s">
        <v>3</v>
      </c>
      <c r="G57" s="11"/>
      <c r="H57" s="11" t="s">
        <v>4</v>
      </c>
      <c r="I57" s="11"/>
      <c r="J57" s="11" t="s">
        <v>5</v>
      </c>
      <c r="K57" s="11"/>
      <c r="L57" s="12" t="s">
        <v>6</v>
      </c>
      <c r="M57" s="11"/>
      <c r="N57" s="34" t="s">
        <v>7</v>
      </c>
      <c r="O57" s="6"/>
    </row>
    <row r="58" customFormat="false" ht="12.75" hidden="false" customHeight="true" outlineLevel="0" collapsed="false"/>
    <row r="59" customFormat="false" ht="13.5" hidden="false" customHeight="false" outlineLevel="0" collapsed="false">
      <c r="A59" s="35" t="s">
        <v>34</v>
      </c>
      <c r="B59" s="36" t="n">
        <f aca="false">SUM(B29+B56)</f>
        <v>5</v>
      </c>
      <c r="D59" s="36" t="n">
        <f aca="false">SUM(D29+D56)</f>
        <v>1395000</v>
      </c>
      <c r="F59" s="36" t="n">
        <f aca="false">SUM(F29+F56)</f>
        <v>69750</v>
      </c>
      <c r="H59" s="36" t="n">
        <f aca="false">SUM(H29+H56)</f>
        <v>0</v>
      </c>
      <c r="J59" s="37" t="n">
        <f aca="false">SUM(J29+J56)</f>
        <v>69750</v>
      </c>
      <c r="L59" s="35" t="s">
        <v>35</v>
      </c>
    </row>
    <row r="60" customFormat="false" ht="12.75" hidden="false" customHeight="false" outlineLevel="0" collapsed="false">
      <c r="B60" s="15" t="s">
        <v>36</v>
      </c>
      <c r="D60" s="15" t="s">
        <v>37</v>
      </c>
      <c r="F60" s="0" t="s">
        <v>38</v>
      </c>
      <c r="H60" s="0" t="s">
        <v>39</v>
      </c>
      <c r="J60" s="15" t="s">
        <v>5</v>
      </c>
    </row>
  </sheetData>
  <printOptions headings="false" gridLines="false" gridLinesSet="true" horizontalCentered="false" verticalCentered="false"/>
  <pageMargins left="0" right="0" top="0.1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7" min="7" style="0" width="9.85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37226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45926.9443701011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3.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81"/>
      <c r="V5" s="6"/>
      <c r="W5" s="6"/>
      <c r="X5" s="6"/>
      <c r="Y5" s="38"/>
      <c r="Z5" s="38"/>
      <c r="AA5" s="38"/>
      <c r="AB5" s="38"/>
      <c r="AC5" s="82"/>
      <c r="AD5" s="82"/>
      <c r="AE5" s="82"/>
      <c r="AF5" s="82"/>
      <c r="AG5" s="82"/>
      <c r="AH5" s="82"/>
      <c r="AI5" s="82"/>
    </row>
    <row r="6" customFormat="false" ht="13.5" hidden="false" customHeight="false" outlineLevel="0" collapsed="false">
      <c r="A6" s="0" t="n">
        <v>1</v>
      </c>
      <c r="B6" s="83" t="n">
        <v>27748</v>
      </c>
      <c r="C6" s="68" t="s">
        <v>66</v>
      </c>
      <c r="D6" s="69" t="s">
        <v>67</v>
      </c>
      <c r="E6" s="70"/>
      <c r="F6" s="71" t="n">
        <v>37226</v>
      </c>
      <c r="G6" s="71" t="n">
        <v>37256</v>
      </c>
      <c r="H6" s="72" t="n">
        <f aca="false">SUM(I6*J6)</f>
        <v>310000</v>
      </c>
      <c r="I6" s="73" t="n">
        <v>31</v>
      </c>
      <c r="J6" s="74" t="n">
        <v>10000</v>
      </c>
      <c r="K6" s="75" t="n">
        <f aca="false">SUM(I6*L6)</f>
        <v>1.55</v>
      </c>
      <c r="L6" s="76" t="n">
        <v>0.05</v>
      </c>
      <c r="M6" s="84" t="s">
        <v>68</v>
      </c>
      <c r="N6" s="77" t="n">
        <f aca="false">SUM(L6:M6)</f>
        <v>0.05</v>
      </c>
      <c r="O6" s="78" t="n">
        <f aca="false">SUM(K6*J6)</f>
        <v>15500</v>
      </c>
      <c r="P6" s="85" t="n">
        <v>0</v>
      </c>
      <c r="Q6" s="78" t="n">
        <f aca="false">SUM(O6:P6)</f>
        <v>15500</v>
      </c>
      <c r="R6" s="86" t="s">
        <v>69</v>
      </c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B7" s="87"/>
      <c r="C7" s="88"/>
      <c r="D7" s="65"/>
      <c r="E7" s="44"/>
      <c r="F7" s="89"/>
      <c r="G7" s="89"/>
      <c r="H7" s="72"/>
      <c r="I7" s="73"/>
      <c r="J7" s="74"/>
      <c r="K7" s="75"/>
      <c r="L7" s="76"/>
      <c r="M7" s="90"/>
      <c r="N7" s="77"/>
      <c r="O7" s="78"/>
      <c r="P7" s="91"/>
      <c r="Q7" s="78"/>
      <c r="R7" s="79"/>
      <c r="S7" s="80"/>
      <c r="T7" s="44"/>
      <c r="U7" s="81"/>
      <c r="V7" s="6"/>
      <c r="W7" s="6"/>
      <c r="X7" s="6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A8" s="0" t="n">
        <f aca="false">SUM(A6:A7)</f>
        <v>1</v>
      </c>
      <c r="B8" s="92" t="s">
        <v>70</v>
      </c>
      <c r="C8" s="93"/>
      <c r="D8" s="94"/>
      <c r="E8" s="94"/>
      <c r="F8" s="95"/>
      <c r="G8" s="65"/>
      <c r="H8" s="96" t="n">
        <f aca="false">SUM(H6:H7)</f>
        <v>310000</v>
      </c>
      <c r="I8" s="96" t="n">
        <f aca="false">SUM(I6:I7)</f>
        <v>31</v>
      </c>
      <c r="J8" s="96" t="n">
        <f aca="false">SUM(J6:J7)</f>
        <v>10000</v>
      </c>
      <c r="K8" s="97"/>
      <c r="L8" s="90"/>
      <c r="M8" s="98"/>
      <c r="N8" s="90"/>
      <c r="O8" s="91" t="n">
        <f aca="false">SUM(O6:O7)</f>
        <v>15500</v>
      </c>
      <c r="P8" s="91" t="n">
        <f aca="false">SUM(P6:P7)</f>
        <v>0</v>
      </c>
      <c r="Q8" s="91" t="n">
        <f aca="false">SUM(Q6:Q7)</f>
        <v>15500</v>
      </c>
      <c r="R8" s="99"/>
      <c r="S8" s="100"/>
      <c r="T8" s="101"/>
      <c r="U8" s="101"/>
      <c r="V8" s="38"/>
      <c r="W8" s="38"/>
      <c r="X8" s="38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12.75" hidden="false" customHeight="false" outlineLevel="0" collapsed="false">
      <c r="A9" s="35"/>
      <c r="B9" s="102"/>
      <c r="C9" s="103"/>
      <c r="D9" s="94"/>
      <c r="E9" s="94"/>
      <c r="F9" s="95"/>
      <c r="G9" s="104"/>
      <c r="H9" s="105" t="s">
        <v>71</v>
      </c>
      <c r="I9" s="106"/>
      <c r="J9" s="105" t="s">
        <v>71</v>
      </c>
      <c r="K9" s="107"/>
      <c r="L9" s="107"/>
      <c r="M9" s="98"/>
      <c r="N9" s="90"/>
      <c r="O9" s="108" t="s">
        <v>72</v>
      </c>
      <c r="P9" s="109" t="s">
        <v>50</v>
      </c>
      <c r="Q9" s="109" t="s">
        <v>5</v>
      </c>
      <c r="R9" s="101"/>
      <c r="S9" s="100"/>
      <c r="T9" s="101"/>
      <c r="U9" s="101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23.25" hidden="false" customHeight="false" outlineLevel="0" collapsed="false">
      <c r="B10" s="110"/>
      <c r="C10" s="111"/>
      <c r="D10" s="112"/>
      <c r="E10" s="112"/>
      <c r="F10" s="95"/>
      <c r="G10" s="113"/>
      <c r="H10" s="103"/>
      <c r="I10" s="103"/>
      <c r="J10" s="103"/>
      <c r="K10" s="103"/>
      <c r="L10" s="103"/>
      <c r="M10" s="103"/>
      <c r="N10" s="103"/>
      <c r="O10" s="77"/>
      <c r="P10" s="77"/>
      <c r="Q10" s="77"/>
      <c r="R10" s="41"/>
      <c r="S10" s="114"/>
      <c r="T10" s="115"/>
      <c r="U10" s="115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12.75" hidden="false" customHeight="false" outlineLevel="0" collapsed="false">
      <c r="B11" s="11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V11" s="38"/>
      <c r="W11" s="38"/>
      <c r="X11" s="38"/>
      <c r="Y11" s="38"/>
      <c r="Z11" s="38"/>
      <c r="AA11" s="38"/>
      <c r="AB11" s="38"/>
      <c r="AC11" s="82"/>
      <c r="AD11" s="82"/>
      <c r="AE11" s="82"/>
      <c r="AF11" s="82"/>
      <c r="AG11" s="82"/>
      <c r="AH11" s="82"/>
      <c r="AI11" s="82"/>
    </row>
    <row r="12" customFormat="false" ht="12.75" hidden="false" customHeight="false" outlineLevel="0" collapsed="false">
      <c r="B12" s="117"/>
      <c r="C12" s="118"/>
      <c r="D12" s="119"/>
      <c r="E12" s="65"/>
      <c r="F12" s="120"/>
      <c r="G12" s="121"/>
      <c r="H12" s="72"/>
      <c r="I12" s="122"/>
      <c r="J12" s="123"/>
      <c r="K12" s="124"/>
      <c r="L12" s="125"/>
      <c r="M12" s="126"/>
      <c r="N12" s="125"/>
      <c r="O12" s="127"/>
      <c r="P12" s="127"/>
      <c r="Q12" s="127"/>
      <c r="R12" s="128"/>
      <c r="S12" s="129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</row>
    <row r="13" customFormat="false" ht="12.75" hidden="false" customHeight="false" outlineLevel="0" collapsed="false">
      <c r="B13" s="6"/>
      <c r="C13" s="6"/>
      <c r="D13" s="6"/>
      <c r="E13" s="6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</row>
    <row r="14" customFormat="false" ht="15" hidden="false" customHeight="false" outlineLevel="0" collapsed="false">
      <c r="B14" s="131"/>
      <c r="C14" s="131"/>
      <c r="D14" s="131"/>
      <c r="E14" s="131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132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31"/>
      <c r="C15" s="131"/>
      <c r="D15" s="131"/>
      <c r="E15" s="13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3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31"/>
      <c r="C16" s="131"/>
      <c r="D16" s="131"/>
      <c r="E16" s="13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32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31"/>
      <c r="C17" s="131"/>
      <c r="D17" s="131"/>
      <c r="E17" s="13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3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31"/>
      <c r="C18" s="131"/>
      <c r="D18" s="131"/>
      <c r="E18" s="13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3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31"/>
      <c r="C19" s="131"/>
      <c r="D19" s="131"/>
      <c r="E19" s="13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32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31"/>
      <c r="C20" s="131"/>
      <c r="D20" s="131"/>
      <c r="E20" s="1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3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5" hidden="false" customHeight="false" outlineLevel="0" collapsed="false">
      <c r="B21" s="131"/>
      <c r="C21" s="131"/>
      <c r="D21" s="131"/>
      <c r="E21" s="1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3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2.75" hidden="false" customHeight="false" outlineLevel="0" collapsed="false">
      <c r="B22" s="6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</row>
    <row r="41" customFormat="false" ht="12.75" hidden="false" customHeight="false" outlineLevel="0" collapsed="false">
      <c r="V41" s="38"/>
      <c r="W41" s="38"/>
      <c r="X41" s="38"/>
      <c r="Y41" s="38"/>
      <c r="Z41" s="38"/>
      <c r="AA41" s="38"/>
      <c r="AB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  <row r="48" customFormat="false" ht="12.75" hidden="false" customHeight="false" outlineLevel="0" collapsed="false">
      <c r="V48" s="38"/>
      <c r="W48" s="38"/>
      <c r="X48" s="38"/>
      <c r="Y48" s="38"/>
      <c r="Z48" s="38"/>
      <c r="AA48" s="38"/>
      <c r="AB48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7" min="7" style="0" width="9.85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37196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45926.9443701202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3.5" hidden="false" customHeight="false" outlineLevel="0" collapsed="false">
      <c r="A5" s="41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65"/>
      <c r="U5" s="65"/>
      <c r="V5" s="6"/>
      <c r="W5" s="66"/>
      <c r="X5" s="66"/>
      <c r="Y5" s="66"/>
      <c r="Z5" s="6"/>
      <c r="AA5" s="6"/>
      <c r="AB5" s="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customFormat="false" ht="13.5" hidden="false" customHeight="false" outlineLevel="0" collapsed="false">
      <c r="A6" s="0" t="n">
        <v>1</v>
      </c>
      <c r="B6" s="83" t="n">
        <v>27747</v>
      </c>
      <c r="C6" s="68" t="s">
        <v>66</v>
      </c>
      <c r="D6" s="69" t="s">
        <v>67</v>
      </c>
      <c r="E6" s="70"/>
      <c r="F6" s="71" t="n">
        <v>37196</v>
      </c>
      <c r="G6" s="71" t="n">
        <v>37225</v>
      </c>
      <c r="H6" s="72" t="n">
        <f aca="false">SUM(I6*J6)</f>
        <v>600000</v>
      </c>
      <c r="I6" s="73" t="n">
        <v>30</v>
      </c>
      <c r="J6" s="74" t="n">
        <v>20000</v>
      </c>
      <c r="K6" s="75" t="n">
        <f aca="false">SUM(I6*L6)</f>
        <v>1.5</v>
      </c>
      <c r="L6" s="76" t="n">
        <v>0.05</v>
      </c>
      <c r="M6" s="84" t="s">
        <v>68</v>
      </c>
      <c r="N6" s="77" t="n">
        <f aca="false">SUM(L6:M6)</f>
        <v>0.05</v>
      </c>
      <c r="O6" s="78" t="n">
        <f aca="false">SUM(K6*J6)</f>
        <v>30000</v>
      </c>
      <c r="P6" s="85" t="n">
        <v>0</v>
      </c>
      <c r="Q6" s="78" t="n">
        <f aca="false">SUM(O6:P6)</f>
        <v>30000</v>
      </c>
      <c r="R6" s="86" t="s">
        <v>69</v>
      </c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B7" s="87"/>
      <c r="C7" s="88"/>
      <c r="D7" s="65"/>
      <c r="E7" s="44"/>
      <c r="F7" s="89"/>
      <c r="G7" s="89"/>
      <c r="H7" s="72"/>
      <c r="I7" s="73"/>
      <c r="J7" s="74"/>
      <c r="K7" s="75"/>
      <c r="L7" s="76"/>
      <c r="M7" s="90"/>
      <c r="N7" s="77"/>
      <c r="O7" s="78"/>
      <c r="P7" s="91"/>
      <c r="Q7" s="78"/>
      <c r="R7" s="79"/>
      <c r="S7" s="80"/>
      <c r="T7" s="44"/>
      <c r="U7" s="81"/>
      <c r="V7" s="6"/>
      <c r="W7" s="6"/>
      <c r="X7" s="6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A8" s="0" t="n">
        <f aca="false">SUM(A6:A7)</f>
        <v>1</v>
      </c>
      <c r="B8" s="92" t="s">
        <v>70</v>
      </c>
      <c r="C8" s="93"/>
      <c r="D8" s="94"/>
      <c r="E8" s="94"/>
      <c r="F8" s="95"/>
      <c r="G8" s="65"/>
      <c r="H8" s="96" t="n">
        <f aca="false">SUM(H6:H7)</f>
        <v>600000</v>
      </c>
      <c r="I8" s="96" t="n">
        <f aca="false">SUM(I6:I7)</f>
        <v>30</v>
      </c>
      <c r="J8" s="96" t="n">
        <f aca="false">SUM(J6:J7)</f>
        <v>20000</v>
      </c>
      <c r="K8" s="97"/>
      <c r="L8" s="90"/>
      <c r="M8" s="98"/>
      <c r="N8" s="90"/>
      <c r="O8" s="91" t="n">
        <f aca="false">SUM(O6:O7)</f>
        <v>30000</v>
      </c>
      <c r="P8" s="91" t="n">
        <f aca="false">SUM(P6:P7)</f>
        <v>0</v>
      </c>
      <c r="Q8" s="91" t="n">
        <f aca="false">SUM(Q6:Q7)</f>
        <v>30000</v>
      </c>
      <c r="R8" s="99"/>
      <c r="S8" s="100"/>
      <c r="T8" s="101"/>
      <c r="U8" s="101"/>
      <c r="V8" s="38"/>
      <c r="W8" s="38"/>
      <c r="X8" s="38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12.75" hidden="false" customHeight="false" outlineLevel="0" collapsed="false">
      <c r="A9" s="35"/>
      <c r="B9" s="102"/>
      <c r="C9" s="103"/>
      <c r="D9" s="94"/>
      <c r="E9" s="94"/>
      <c r="F9" s="95"/>
      <c r="G9" s="104"/>
      <c r="H9" s="105" t="s">
        <v>71</v>
      </c>
      <c r="I9" s="106"/>
      <c r="J9" s="105" t="s">
        <v>71</v>
      </c>
      <c r="K9" s="107"/>
      <c r="L9" s="107"/>
      <c r="M9" s="98"/>
      <c r="N9" s="90"/>
      <c r="O9" s="108" t="s">
        <v>72</v>
      </c>
      <c r="P9" s="109" t="s">
        <v>50</v>
      </c>
      <c r="Q9" s="109" t="s">
        <v>5</v>
      </c>
      <c r="R9" s="101"/>
      <c r="S9" s="100"/>
      <c r="T9" s="101"/>
      <c r="U9" s="101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23.25" hidden="false" customHeight="false" outlineLevel="0" collapsed="false">
      <c r="B10" s="110"/>
      <c r="C10" s="111"/>
      <c r="D10" s="112"/>
      <c r="E10" s="112"/>
      <c r="F10" s="95"/>
      <c r="G10" s="113"/>
      <c r="H10" s="103"/>
      <c r="I10" s="103"/>
      <c r="J10" s="103"/>
      <c r="K10" s="103"/>
      <c r="L10" s="103"/>
      <c r="M10" s="103"/>
      <c r="N10" s="103"/>
      <c r="O10" s="77"/>
      <c r="P10" s="77"/>
      <c r="Q10" s="77"/>
      <c r="R10" s="41"/>
      <c r="S10" s="114"/>
      <c r="T10" s="115"/>
      <c r="U10" s="115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12.75" hidden="false" customHeight="false" outlineLevel="0" collapsed="false">
      <c r="B11" s="11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V11" s="38"/>
      <c r="W11" s="38"/>
      <c r="X11" s="38"/>
      <c r="Y11" s="38"/>
      <c r="Z11" s="38"/>
      <c r="AA11" s="38"/>
      <c r="AB11" s="38"/>
      <c r="AC11" s="82"/>
      <c r="AD11" s="82"/>
      <c r="AE11" s="82"/>
      <c r="AF11" s="82"/>
      <c r="AG11" s="82"/>
      <c r="AH11" s="82"/>
      <c r="AI11" s="82"/>
    </row>
    <row r="12" customFormat="false" ht="12.75" hidden="false" customHeight="false" outlineLevel="0" collapsed="false">
      <c r="B12" s="117"/>
      <c r="C12" s="118"/>
      <c r="D12" s="119"/>
      <c r="E12" s="65"/>
      <c r="F12" s="120"/>
      <c r="G12" s="121"/>
      <c r="H12" s="72"/>
      <c r="I12" s="122"/>
      <c r="J12" s="123"/>
      <c r="K12" s="124"/>
      <c r="L12" s="125"/>
      <c r="M12" s="126"/>
      <c r="N12" s="125"/>
      <c r="O12" s="127"/>
      <c r="P12" s="127"/>
      <c r="Q12" s="127"/>
      <c r="R12" s="128"/>
      <c r="S12" s="129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</row>
    <row r="13" customFormat="false" ht="12.75" hidden="false" customHeight="false" outlineLevel="0" collapsed="false">
      <c r="B13" s="6"/>
      <c r="C13" s="6"/>
      <c r="D13" s="6"/>
      <c r="E13" s="6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13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</row>
    <row r="14" customFormat="false" ht="15" hidden="false" customHeight="false" outlineLevel="0" collapsed="false">
      <c r="B14" s="131"/>
      <c r="C14" s="131"/>
      <c r="D14" s="131"/>
      <c r="E14" s="131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132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31"/>
      <c r="C15" s="131"/>
      <c r="D15" s="131"/>
      <c r="E15" s="13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3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31"/>
      <c r="C16" s="131"/>
      <c r="D16" s="131"/>
      <c r="E16" s="13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32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31"/>
      <c r="C17" s="131"/>
      <c r="D17" s="131"/>
      <c r="E17" s="13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3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31"/>
      <c r="C18" s="131"/>
      <c r="D18" s="131"/>
      <c r="E18" s="13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3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31"/>
      <c r="C19" s="131"/>
      <c r="D19" s="131"/>
      <c r="E19" s="13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32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31"/>
      <c r="C20" s="131"/>
      <c r="D20" s="131"/>
      <c r="E20" s="1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3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5" hidden="false" customHeight="false" outlineLevel="0" collapsed="false">
      <c r="B21" s="131"/>
      <c r="C21" s="131"/>
      <c r="D21" s="131"/>
      <c r="E21" s="1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3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2.75" hidden="false" customHeight="false" outlineLevel="0" collapsed="false">
      <c r="B22" s="6"/>
      <c r="C22" s="6"/>
      <c r="D22" s="6"/>
      <c r="E22" s="6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</row>
    <row r="41" customFormat="false" ht="12.75" hidden="false" customHeight="false" outlineLevel="0" collapsed="false">
      <c r="V41" s="38"/>
      <c r="W41" s="38"/>
      <c r="X41" s="38"/>
      <c r="Y41" s="38"/>
      <c r="Z41" s="38"/>
      <c r="AA41" s="38"/>
      <c r="AB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  <row r="48" customFormat="false" ht="12.75" hidden="false" customHeight="false" outlineLevel="0" collapsed="false">
      <c r="V48" s="38"/>
      <c r="W48" s="38"/>
      <c r="X48" s="38"/>
      <c r="Y48" s="38"/>
      <c r="Z48" s="38"/>
      <c r="AA48" s="38"/>
      <c r="AB48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T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  <col collapsed="false" customWidth="true" hidden="false" outlineLevel="0" max="21" min="21" style="0" width="19.99"/>
    <col collapsed="false" customWidth="true" hidden="false" outlineLevel="0" max="23" min="23" style="0" width="9.56"/>
    <col collapsed="false" customWidth="true" hidden="false" outlineLevel="0" max="24" min="24" style="0" width="19.56"/>
  </cols>
  <sheetData>
    <row r="1" customFormat="false" ht="12.75" hidden="false" customHeight="false" outlineLevel="0" collapsed="false">
      <c r="A1" s="38"/>
      <c r="F1" s="39" t="s">
        <v>40</v>
      </c>
      <c r="G1" s="40"/>
    </row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37165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45926.9443701369</v>
      </c>
      <c r="T2" s="41"/>
      <c r="U2" s="41"/>
      <c r="V2" s="6"/>
      <c r="W2" s="6"/>
      <c r="X2" s="6"/>
      <c r="Y2" s="6"/>
      <c r="Z2" s="6"/>
      <c r="AA2" s="6"/>
      <c r="AB2" s="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57"/>
      <c r="V3" s="58"/>
      <c r="W3" s="6"/>
      <c r="X3" s="6"/>
      <c r="Y3" s="6"/>
      <c r="Z3" s="6"/>
      <c r="AA3" s="6"/>
      <c r="AB3" s="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5"/>
      <c r="V4" s="6"/>
      <c r="W4" s="66"/>
      <c r="X4" s="66"/>
      <c r="Y4" s="66"/>
      <c r="Z4" s="6"/>
      <c r="AA4" s="6"/>
      <c r="AB4" s="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customFormat="false" ht="13.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81"/>
      <c r="V5" s="6"/>
      <c r="W5" s="6"/>
      <c r="X5" s="6"/>
      <c r="Y5" s="38"/>
      <c r="Z5" s="38"/>
      <c r="AA5" s="38"/>
      <c r="AB5" s="38"/>
      <c r="AC5" s="82"/>
      <c r="AD5" s="82"/>
      <c r="AE5" s="82"/>
      <c r="AF5" s="82"/>
      <c r="AG5" s="82"/>
      <c r="AH5" s="82"/>
      <c r="AI5" s="82"/>
    </row>
    <row r="6" customFormat="false" ht="13.5" hidden="false" customHeight="false" outlineLevel="0" collapsed="false">
      <c r="A6" s="0" t="n">
        <v>1</v>
      </c>
      <c r="B6" s="83" t="n">
        <v>27713</v>
      </c>
      <c r="C6" s="88" t="s">
        <v>66</v>
      </c>
      <c r="D6" s="133" t="s">
        <v>67</v>
      </c>
      <c r="E6" s="70" t="s">
        <v>73</v>
      </c>
      <c r="F6" s="89" t="n">
        <v>37165</v>
      </c>
      <c r="G6" s="89" t="n">
        <v>37195</v>
      </c>
      <c r="H6" s="72" t="n">
        <f aca="false">SUM(I6*J6)</f>
        <v>465000</v>
      </c>
      <c r="I6" s="73" t="n">
        <v>31</v>
      </c>
      <c r="J6" s="74" t="n">
        <v>15000</v>
      </c>
      <c r="K6" s="75" t="n">
        <f aca="false">SUM(L6*31)</f>
        <v>1.55</v>
      </c>
      <c r="L6" s="76" t="n">
        <v>0.05</v>
      </c>
      <c r="M6" s="90" t="s">
        <v>68</v>
      </c>
      <c r="N6" s="77" t="n">
        <f aca="false">SUM(L6:M6)</f>
        <v>0.05</v>
      </c>
      <c r="O6" s="78" t="n">
        <f aca="false">SUM(K6*J6)</f>
        <v>23250</v>
      </c>
      <c r="P6" s="134" t="n">
        <v>0</v>
      </c>
      <c r="Q6" s="78" t="n">
        <f aca="false">SUM(O6:P6)</f>
        <v>23250</v>
      </c>
      <c r="R6" s="79" t="s">
        <v>69</v>
      </c>
      <c r="S6" s="80"/>
      <c r="T6" s="44"/>
      <c r="U6" s="81"/>
      <c r="V6" s="6"/>
      <c r="W6" s="6"/>
      <c r="X6" s="6"/>
      <c r="Y6" s="38"/>
      <c r="Z6" s="38"/>
      <c r="AA6" s="38"/>
      <c r="AB6" s="38"/>
      <c r="AC6" s="82"/>
      <c r="AD6" s="82"/>
      <c r="AE6" s="82"/>
      <c r="AF6" s="82"/>
      <c r="AG6" s="82"/>
      <c r="AH6" s="82"/>
      <c r="AI6" s="82"/>
    </row>
    <row r="7" customFormat="false" ht="12.75" hidden="false" customHeight="false" outlineLevel="0" collapsed="false">
      <c r="B7" s="87"/>
      <c r="C7" s="88"/>
      <c r="D7" s="65"/>
      <c r="E7" s="44"/>
      <c r="F7" s="89"/>
      <c r="G7" s="89"/>
      <c r="H7" s="72"/>
      <c r="I7" s="73"/>
      <c r="J7" s="74"/>
      <c r="K7" s="75"/>
      <c r="L7" s="76"/>
      <c r="M7" s="90"/>
      <c r="N7" s="77"/>
      <c r="O7" s="78"/>
      <c r="P7" s="91"/>
      <c r="Q7" s="78"/>
      <c r="R7" s="79"/>
      <c r="S7" s="80"/>
      <c r="T7" s="44"/>
      <c r="U7" s="81"/>
      <c r="V7" s="6"/>
      <c r="W7" s="6"/>
      <c r="X7" s="6"/>
      <c r="Y7" s="38"/>
      <c r="Z7" s="38"/>
      <c r="AA7" s="38"/>
      <c r="AB7" s="38"/>
      <c r="AC7" s="82"/>
      <c r="AD7" s="82"/>
      <c r="AE7" s="82"/>
      <c r="AF7" s="82"/>
      <c r="AG7" s="82"/>
      <c r="AH7" s="82"/>
      <c r="AI7" s="82"/>
    </row>
    <row r="8" customFormat="false" ht="12.75" hidden="false" customHeight="false" outlineLevel="0" collapsed="false">
      <c r="B8" s="67"/>
      <c r="C8" s="68"/>
      <c r="D8" s="70"/>
      <c r="E8" s="70"/>
      <c r="F8" s="71"/>
      <c r="G8" s="71"/>
      <c r="H8" s="72"/>
      <c r="I8" s="73"/>
      <c r="J8" s="74"/>
      <c r="K8" s="75"/>
      <c r="L8" s="76"/>
      <c r="M8" s="90"/>
      <c r="N8" s="77"/>
      <c r="O8" s="78"/>
      <c r="P8" s="135"/>
      <c r="Q8" s="78"/>
      <c r="R8" s="79"/>
      <c r="S8" s="80"/>
      <c r="T8" s="44"/>
      <c r="U8" s="44"/>
      <c r="V8" s="6"/>
      <c r="Y8" s="38"/>
      <c r="Z8" s="38"/>
      <c r="AA8" s="38"/>
      <c r="AB8" s="38"/>
      <c r="AC8" s="82"/>
      <c r="AD8" s="82"/>
      <c r="AE8" s="82"/>
      <c r="AF8" s="82"/>
      <c r="AG8" s="82"/>
      <c r="AH8" s="82"/>
      <c r="AI8" s="82"/>
    </row>
    <row r="9" customFormat="false" ht="12.75" hidden="false" customHeight="false" outlineLevel="0" collapsed="false">
      <c r="A9" s="0" t="n">
        <f aca="false">SUM(A6:A8)</f>
        <v>1</v>
      </c>
      <c r="B9" s="92" t="s">
        <v>70</v>
      </c>
      <c r="C9" s="93"/>
      <c r="D9" s="94"/>
      <c r="E9" s="94"/>
      <c r="F9" s="95"/>
      <c r="G9" s="65"/>
      <c r="H9" s="96" t="n">
        <f aca="false">SUM(H6:H8)</f>
        <v>465000</v>
      </c>
      <c r="I9" s="96" t="n">
        <f aca="false">SUM(I6:I8)</f>
        <v>31</v>
      </c>
      <c r="J9" s="96" t="n">
        <f aca="false">SUM(J6:J8)</f>
        <v>15000</v>
      </c>
      <c r="K9" s="97"/>
      <c r="L9" s="90"/>
      <c r="M9" s="98"/>
      <c r="N9" s="90"/>
      <c r="O9" s="91" t="n">
        <f aca="false">SUM(O6:O8)</f>
        <v>23250</v>
      </c>
      <c r="P9" s="91" t="n">
        <f aca="false">SUM(P6:P8)</f>
        <v>0</v>
      </c>
      <c r="Q9" s="91" t="n">
        <f aca="false">SUM(Q6:Q8)</f>
        <v>23250</v>
      </c>
      <c r="R9" s="99"/>
      <c r="S9" s="100"/>
      <c r="T9" s="101"/>
      <c r="U9" s="101"/>
      <c r="V9" s="38"/>
      <c r="W9" s="38"/>
      <c r="X9" s="38"/>
      <c r="Y9" s="38"/>
      <c r="Z9" s="38"/>
      <c r="AA9" s="38"/>
      <c r="AB9" s="38"/>
      <c r="AC9" s="82"/>
      <c r="AD9" s="82"/>
      <c r="AE9" s="82"/>
      <c r="AF9" s="82"/>
      <c r="AG9" s="82"/>
      <c r="AH9" s="82"/>
      <c r="AI9" s="82"/>
    </row>
    <row r="10" customFormat="false" ht="12.75" hidden="false" customHeight="false" outlineLevel="0" collapsed="false">
      <c r="A10" s="35"/>
      <c r="B10" s="102"/>
      <c r="C10" s="103"/>
      <c r="D10" s="94"/>
      <c r="E10" s="94"/>
      <c r="F10" s="95"/>
      <c r="G10" s="104"/>
      <c r="H10" s="105" t="s">
        <v>71</v>
      </c>
      <c r="I10" s="106"/>
      <c r="J10" s="105" t="s">
        <v>71</v>
      </c>
      <c r="K10" s="107"/>
      <c r="L10" s="107"/>
      <c r="M10" s="98"/>
      <c r="N10" s="90"/>
      <c r="O10" s="108" t="s">
        <v>72</v>
      </c>
      <c r="P10" s="109" t="s">
        <v>50</v>
      </c>
      <c r="Q10" s="109" t="s">
        <v>5</v>
      </c>
      <c r="R10" s="101"/>
      <c r="S10" s="100"/>
      <c r="T10" s="101"/>
      <c r="U10" s="101"/>
      <c r="V10" s="38"/>
      <c r="W10" s="38"/>
      <c r="X10" s="38"/>
      <c r="Y10" s="38"/>
      <c r="Z10" s="38"/>
      <c r="AA10" s="38"/>
      <c r="AB10" s="38"/>
      <c r="AC10" s="82"/>
      <c r="AD10" s="82"/>
      <c r="AE10" s="82"/>
      <c r="AF10" s="82"/>
      <c r="AG10" s="82"/>
      <c r="AH10" s="82"/>
      <c r="AI10" s="82"/>
    </row>
    <row r="11" customFormat="false" ht="23.25" hidden="false" customHeight="false" outlineLevel="0" collapsed="false">
      <c r="B11" s="110"/>
      <c r="C11" s="111"/>
      <c r="D11" s="112"/>
      <c r="E11" s="112"/>
      <c r="F11" s="95"/>
      <c r="G11" s="113"/>
      <c r="H11" s="103"/>
      <c r="I11" s="103"/>
      <c r="J11" s="103"/>
      <c r="K11" s="103"/>
      <c r="L11" s="103"/>
      <c r="M11" s="103"/>
      <c r="N11" s="103"/>
      <c r="O11" s="77"/>
      <c r="P11" s="77"/>
      <c r="Q11" s="77"/>
      <c r="R11" s="41"/>
      <c r="S11" s="114"/>
      <c r="T11" s="115"/>
      <c r="U11" s="115"/>
      <c r="V11" s="38"/>
      <c r="W11" s="38"/>
      <c r="X11" s="38"/>
      <c r="Y11" s="38"/>
      <c r="Z11" s="38"/>
      <c r="AA11" s="38"/>
      <c r="AB11" s="38"/>
      <c r="AC11" s="82"/>
      <c r="AD11" s="82"/>
      <c r="AE11" s="82"/>
      <c r="AF11" s="82"/>
      <c r="AG11" s="82"/>
      <c r="AH11" s="82"/>
      <c r="AI11" s="82"/>
    </row>
    <row r="12" customFormat="false" ht="12.75" hidden="false" customHeight="false" outlineLevel="0" collapsed="false">
      <c r="B12" s="116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V12" s="38"/>
      <c r="W12" s="38"/>
      <c r="X12" s="38"/>
      <c r="Y12" s="38"/>
      <c r="Z12" s="38"/>
      <c r="AA12" s="38"/>
      <c r="AB12" s="38"/>
      <c r="AC12" s="82"/>
      <c r="AD12" s="82"/>
      <c r="AE12" s="82"/>
      <c r="AF12" s="82"/>
      <c r="AG12" s="82"/>
      <c r="AH12" s="82"/>
      <c r="AI12" s="82"/>
    </row>
    <row r="13" customFormat="false" ht="12.75" hidden="false" customHeight="false" outlineLevel="0" collapsed="false">
      <c r="B13" s="117"/>
      <c r="C13" s="118"/>
      <c r="D13" s="119"/>
      <c r="E13" s="65"/>
      <c r="F13" s="120"/>
      <c r="G13" s="121"/>
      <c r="H13" s="72"/>
      <c r="I13" s="122"/>
      <c r="J13" s="123"/>
      <c r="K13" s="124"/>
      <c r="L13" s="125"/>
      <c r="M13" s="126"/>
      <c r="N13" s="125"/>
      <c r="O13" s="127"/>
      <c r="P13" s="127"/>
      <c r="Q13" s="127"/>
      <c r="R13" s="128"/>
      <c r="S13" s="129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</row>
    <row r="14" customFormat="false" ht="12.75" hidden="false" customHeight="false" outlineLevel="0" collapsed="false">
      <c r="B14" s="6"/>
      <c r="C14" s="6"/>
      <c r="D14" s="6"/>
      <c r="E14" s="6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</row>
    <row r="15" customFormat="false" ht="15" hidden="false" customHeight="false" outlineLevel="0" collapsed="false">
      <c r="B15" s="131"/>
      <c r="C15" s="131"/>
      <c r="D15" s="131"/>
      <c r="E15" s="13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3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</row>
    <row r="16" customFormat="false" ht="15" hidden="false" customHeight="false" outlineLevel="0" collapsed="false">
      <c r="B16" s="131"/>
      <c r="C16" s="131"/>
      <c r="D16" s="131"/>
      <c r="E16" s="13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32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</row>
    <row r="17" customFormat="false" ht="15" hidden="false" customHeight="false" outlineLevel="0" collapsed="false">
      <c r="B17" s="131"/>
      <c r="C17" s="131"/>
      <c r="D17" s="131"/>
      <c r="E17" s="13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3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</row>
    <row r="18" customFormat="false" ht="15" hidden="false" customHeight="false" outlineLevel="0" collapsed="false">
      <c r="B18" s="131"/>
      <c r="C18" s="131"/>
      <c r="D18" s="131"/>
      <c r="E18" s="13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3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</row>
    <row r="19" customFormat="false" ht="15" hidden="false" customHeight="false" outlineLevel="0" collapsed="false">
      <c r="B19" s="131"/>
      <c r="C19" s="131"/>
      <c r="D19" s="131"/>
      <c r="E19" s="13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32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</row>
    <row r="20" customFormat="false" ht="15" hidden="false" customHeight="false" outlineLevel="0" collapsed="false">
      <c r="B20" s="131"/>
      <c r="C20" s="131"/>
      <c r="D20" s="131"/>
      <c r="E20" s="1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3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</row>
    <row r="21" customFormat="false" ht="15" hidden="false" customHeight="false" outlineLevel="0" collapsed="false">
      <c r="B21" s="131"/>
      <c r="C21" s="131"/>
      <c r="D21" s="131"/>
      <c r="E21" s="1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3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</row>
    <row r="22" customFormat="false" ht="15" hidden="false" customHeight="false" outlineLevel="0" collapsed="false">
      <c r="B22" s="131"/>
      <c r="C22" s="131"/>
      <c r="D22" s="131"/>
      <c r="E22" s="131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32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</row>
    <row r="23" customFormat="false" ht="12.75" hidden="false" customHeight="false" outlineLevel="0" collapsed="false">
      <c r="B23" s="6"/>
      <c r="C23" s="6"/>
      <c r="D23" s="6"/>
      <c r="E23" s="6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</row>
    <row r="41" customFormat="false" ht="12.75" hidden="false" customHeight="false" outlineLevel="0" collapsed="false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</row>
    <row r="42" customFormat="false" ht="12.75" hidden="false" customHeight="false" outlineLevel="0" collapsed="false">
      <c r="V42" s="38"/>
      <c r="W42" s="38"/>
      <c r="X42" s="38"/>
      <c r="Y42" s="38"/>
      <c r="Z42" s="38"/>
      <c r="AA42" s="38"/>
      <c r="AB42" s="38"/>
    </row>
    <row r="43" customFormat="false" ht="12.75" hidden="false" customHeight="false" outlineLevel="0" collapsed="false">
      <c r="V43" s="38"/>
      <c r="W43" s="38"/>
      <c r="X43" s="38"/>
      <c r="Y43" s="38"/>
      <c r="Z43" s="38"/>
      <c r="AA43" s="38"/>
      <c r="AB43" s="38"/>
    </row>
    <row r="44" customFormat="false" ht="12.75" hidden="false" customHeight="false" outlineLevel="0" collapsed="false">
      <c r="V44" s="38"/>
      <c r="W44" s="38"/>
      <c r="X44" s="38"/>
      <c r="Y44" s="38"/>
      <c r="Z44" s="38"/>
      <c r="AA44" s="38"/>
      <c r="AB44" s="38"/>
    </row>
    <row r="45" customFormat="false" ht="12.75" hidden="false" customHeight="false" outlineLevel="0" collapsed="false">
      <c r="V45" s="38"/>
      <c r="W45" s="38"/>
      <c r="X45" s="38"/>
      <c r="Y45" s="38"/>
      <c r="Z45" s="38"/>
      <c r="AA45" s="38"/>
      <c r="AB45" s="38"/>
    </row>
    <row r="46" customFormat="false" ht="12.75" hidden="false" customHeight="false" outlineLevel="0" collapsed="false">
      <c r="V46" s="38"/>
      <c r="W46" s="38"/>
      <c r="X46" s="38"/>
      <c r="Y46" s="38"/>
      <c r="Z46" s="38"/>
      <c r="AA46" s="38"/>
      <c r="AB46" s="38"/>
    </row>
    <row r="47" customFormat="false" ht="12.75" hidden="false" customHeight="false" outlineLevel="0" collapsed="false">
      <c r="V47" s="38"/>
      <c r="W47" s="38"/>
      <c r="X47" s="38"/>
      <c r="Y47" s="38"/>
      <c r="Z47" s="38"/>
      <c r="AA47" s="38"/>
      <c r="AB47" s="38"/>
    </row>
    <row r="48" customFormat="false" ht="12.75" hidden="false" customHeight="false" outlineLevel="0" collapsed="false">
      <c r="V48" s="38"/>
      <c r="W48" s="38"/>
      <c r="X48" s="38"/>
      <c r="Y48" s="38"/>
      <c r="Z48" s="38"/>
      <c r="AA48" s="38"/>
      <c r="AB48" s="38"/>
    </row>
    <row r="49" customFormat="false" ht="12.75" hidden="false" customHeight="false" outlineLevel="0" collapsed="false">
      <c r="V49" s="38"/>
      <c r="W49" s="38"/>
      <c r="X49" s="38"/>
      <c r="Y49" s="38"/>
      <c r="Z49" s="38"/>
      <c r="AA49" s="38"/>
      <c r="AB49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S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4985" ySplit="0" topLeftCell="P1" activePane="topLeft" state="split"/>
      <selection pane="topLeft" activeCell="A1" activeCellId="0" sqref="A1"/>
      <selection pane="topRight" activeCell="P1" activeCellId="0" sqref="P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9.99"/>
    <col collapsed="false" customWidth="true" hidden="false" outlineLevel="0" max="3" min="3" style="0" width="19.7"/>
    <col collapsed="false" customWidth="true" hidden="false" outlineLevel="0" max="4" min="4" style="0" width="4.85"/>
    <col collapsed="false" customWidth="true" hidden="false" outlineLevel="0" max="5" min="5" style="0" width="4.28"/>
    <col collapsed="false" customWidth="true" hidden="false" outlineLevel="0" max="8" min="8" style="0" width="11.28"/>
    <col collapsed="false" customWidth="true" hidden="false" outlineLevel="0" max="9" min="9" style="0" width="5.85"/>
    <col collapsed="false" customWidth="true" hidden="false" outlineLevel="0" max="10" min="10" style="0" width="11.7"/>
    <col collapsed="false" customWidth="true" hidden="false" outlineLevel="0" max="11" min="11" style="0" width="9.85"/>
    <col collapsed="false" customWidth="true" hidden="false" outlineLevel="0" max="14" min="14" style="0" width="8.28"/>
    <col collapsed="false" customWidth="true" hidden="false" outlineLevel="0" max="15" min="15" style="0" width="12.7"/>
    <col collapsed="false" customWidth="true" hidden="false" outlineLevel="0" max="16" min="16" style="0" width="10.99"/>
    <col collapsed="false" customWidth="true" hidden="false" outlineLevel="0" max="17" min="17" style="0" width="11.7"/>
    <col collapsed="false" customWidth="true" hidden="false" outlineLevel="0" max="18" min="18" style="0" width="29.41"/>
    <col collapsed="false" customWidth="true" hidden="false" outlineLevel="0" max="19" min="19" style="0" width="5.13"/>
    <col collapsed="false" customWidth="true" hidden="false" outlineLevel="0" max="20" min="20" style="0" width="4.28"/>
  </cols>
  <sheetData>
    <row r="2" customFormat="false" ht="18" hidden="false" customHeight="false" outlineLevel="0" collapsed="false">
      <c r="A2" s="41"/>
      <c r="B2" s="42" t="s">
        <v>41</v>
      </c>
      <c r="C2" s="41"/>
      <c r="D2" s="41"/>
      <c r="E2" s="41"/>
      <c r="F2" s="43" t="n">
        <v>36951</v>
      </c>
      <c r="G2" s="44"/>
      <c r="H2" s="41"/>
      <c r="I2" s="41"/>
      <c r="J2" s="42" t="s">
        <v>42</v>
      </c>
      <c r="K2" s="41"/>
      <c r="L2" s="41"/>
      <c r="M2" s="41"/>
      <c r="N2" s="41"/>
      <c r="O2" s="41"/>
      <c r="P2" s="6"/>
      <c r="Q2" s="6"/>
      <c r="R2" s="45" t="n">
        <f aca="true">NOW()</f>
        <v>45926.9443701561</v>
      </c>
      <c r="T2" s="41"/>
      <c r="U2" s="6"/>
      <c r="V2" s="6"/>
      <c r="W2" s="6"/>
      <c r="X2" s="6"/>
      <c r="Y2" s="6"/>
      <c r="Z2" s="6"/>
      <c r="AA2" s="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</row>
    <row r="3" customFormat="false" ht="12.75" hidden="false" customHeight="false" outlineLevel="0" collapsed="false">
      <c r="A3" s="41"/>
      <c r="B3" s="47" t="s">
        <v>43</v>
      </c>
      <c r="C3" s="48" t="s">
        <v>44</v>
      </c>
      <c r="D3" s="49"/>
      <c r="E3" s="50" t="s">
        <v>45</v>
      </c>
      <c r="F3" s="51" t="s">
        <v>46</v>
      </c>
      <c r="G3" s="51" t="s">
        <v>46</v>
      </c>
      <c r="H3" s="51" t="s">
        <v>47</v>
      </c>
      <c r="I3" s="52" t="s">
        <v>48</v>
      </c>
      <c r="J3" s="53"/>
      <c r="K3" s="54" t="s">
        <v>49</v>
      </c>
      <c r="L3" s="55" t="s">
        <v>49</v>
      </c>
      <c r="M3" s="54" t="s">
        <v>50</v>
      </c>
      <c r="N3" s="51" t="s">
        <v>51</v>
      </c>
      <c r="O3" s="49" t="s">
        <v>47</v>
      </c>
      <c r="P3" s="51" t="s">
        <v>47</v>
      </c>
      <c r="Q3" s="49" t="s">
        <v>52</v>
      </c>
      <c r="R3" s="48" t="s">
        <v>53</v>
      </c>
      <c r="S3" s="56"/>
      <c r="T3" s="57"/>
      <c r="U3" s="6"/>
      <c r="V3" s="6"/>
      <c r="W3" s="6"/>
      <c r="X3" s="6"/>
      <c r="Y3" s="6"/>
      <c r="Z3" s="6"/>
      <c r="AA3" s="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</row>
    <row r="4" customFormat="false" ht="12.75" hidden="false" customHeight="false" outlineLevel="0" collapsed="false">
      <c r="A4" s="41"/>
      <c r="B4" s="59" t="s">
        <v>48</v>
      </c>
      <c r="C4" s="60"/>
      <c r="D4" s="61" t="s">
        <v>54</v>
      </c>
      <c r="E4" s="62" t="s">
        <v>55</v>
      </c>
      <c r="F4" s="60" t="s">
        <v>56</v>
      </c>
      <c r="G4" s="60" t="s">
        <v>57</v>
      </c>
      <c r="H4" s="60" t="s">
        <v>58</v>
      </c>
      <c r="I4" s="61" t="s">
        <v>59</v>
      </c>
      <c r="J4" s="60" t="s">
        <v>60</v>
      </c>
      <c r="K4" s="63" t="s">
        <v>61</v>
      </c>
      <c r="L4" s="62" t="s">
        <v>62</v>
      </c>
      <c r="M4" s="63" t="s">
        <v>63</v>
      </c>
      <c r="N4" s="60" t="s">
        <v>64</v>
      </c>
      <c r="O4" s="61" t="s">
        <v>49</v>
      </c>
      <c r="P4" s="60" t="s">
        <v>50</v>
      </c>
      <c r="Q4" s="61" t="s">
        <v>65</v>
      </c>
      <c r="R4" s="60"/>
      <c r="S4" s="64"/>
      <c r="T4" s="65"/>
      <c r="U4" s="6"/>
      <c r="V4" s="66"/>
      <c r="W4" s="66"/>
      <c r="X4" s="66"/>
      <c r="Y4" s="6"/>
      <c r="Z4" s="6"/>
      <c r="AA4" s="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</row>
    <row r="5" customFormat="false" ht="12.75" hidden="false" customHeight="false" outlineLevel="0" collapsed="false">
      <c r="B5" s="67"/>
      <c r="C5" s="68"/>
      <c r="D5" s="69"/>
      <c r="E5" s="70"/>
      <c r="F5" s="71"/>
      <c r="G5" s="71"/>
      <c r="H5" s="72"/>
      <c r="I5" s="73"/>
      <c r="J5" s="74"/>
      <c r="K5" s="75"/>
      <c r="L5" s="76"/>
      <c r="M5" s="76"/>
      <c r="N5" s="77"/>
      <c r="O5" s="78"/>
      <c r="P5" s="78"/>
      <c r="Q5" s="78"/>
      <c r="R5" s="79"/>
      <c r="S5" s="80"/>
      <c r="T5" s="44"/>
      <c r="U5" s="6"/>
      <c r="V5" s="38"/>
      <c r="W5" s="38"/>
      <c r="X5" s="38"/>
      <c r="Y5" s="38"/>
      <c r="Z5" s="38"/>
      <c r="AA5" s="38"/>
      <c r="AB5" s="82"/>
      <c r="AC5" s="82"/>
      <c r="AD5" s="82"/>
      <c r="AE5" s="82"/>
      <c r="AF5" s="82"/>
      <c r="AG5" s="82"/>
      <c r="AH5" s="82"/>
    </row>
    <row r="6" customFormat="false" ht="12.75" hidden="false" customHeight="false" outlineLevel="0" collapsed="false">
      <c r="A6" s="0" t="n">
        <v>1</v>
      </c>
      <c r="B6" s="67" t="n">
        <v>27548</v>
      </c>
      <c r="C6" s="68" t="s">
        <v>74</v>
      </c>
      <c r="D6" s="69" t="s">
        <v>75</v>
      </c>
      <c r="E6" s="70" t="s">
        <v>73</v>
      </c>
      <c r="F6" s="71" t="n">
        <v>36977</v>
      </c>
      <c r="G6" s="71" t="n">
        <v>36977</v>
      </c>
      <c r="H6" s="72" t="n">
        <f aca="false">SUM(I6*J6)</f>
        <v>10000</v>
      </c>
      <c r="I6" s="73" t="n">
        <v>1</v>
      </c>
      <c r="J6" s="74" t="n">
        <v>10000</v>
      </c>
      <c r="K6" s="75" t="n">
        <f aca="false">SUM(I6*L6)</f>
        <v>0.05</v>
      </c>
      <c r="L6" s="76" t="n">
        <v>0.05</v>
      </c>
      <c r="M6" s="90" t="s">
        <v>68</v>
      </c>
      <c r="N6" s="77" t="n">
        <f aca="false">SUM(L6:M6)</f>
        <v>0.05</v>
      </c>
      <c r="O6" s="78" t="n">
        <f aca="false">SUM(K6*J6)</f>
        <v>500</v>
      </c>
      <c r="P6" s="78" t="n">
        <v>0</v>
      </c>
      <c r="Q6" s="78" t="n">
        <f aca="false">SUM(O6:P6)</f>
        <v>500</v>
      </c>
      <c r="R6" s="79" t="s">
        <v>76</v>
      </c>
      <c r="S6" s="80"/>
      <c r="T6" s="44"/>
      <c r="U6" s="6"/>
      <c r="V6" s="38"/>
      <c r="W6" s="38"/>
      <c r="X6" s="38"/>
      <c r="Y6" s="38"/>
      <c r="Z6" s="38"/>
      <c r="AA6" s="38"/>
      <c r="AB6" s="82"/>
      <c r="AC6" s="82"/>
      <c r="AD6" s="82"/>
      <c r="AE6" s="82"/>
      <c r="AF6" s="82"/>
      <c r="AG6" s="82"/>
      <c r="AH6" s="82"/>
    </row>
    <row r="7" customFormat="false" ht="12.75" hidden="false" customHeight="false" outlineLevel="0" collapsed="false">
      <c r="A7" s="0" t="n">
        <v>1</v>
      </c>
      <c r="B7" s="67" t="n">
        <v>27548</v>
      </c>
      <c r="C7" s="68" t="s">
        <v>74</v>
      </c>
      <c r="D7" s="69" t="s">
        <v>75</v>
      </c>
      <c r="E7" s="70" t="s">
        <v>73</v>
      </c>
      <c r="F7" s="71" t="n">
        <v>36978</v>
      </c>
      <c r="G7" s="71" t="n">
        <v>36978</v>
      </c>
      <c r="H7" s="72" t="n">
        <f aca="false">SUM(I7*J7)</f>
        <v>10000</v>
      </c>
      <c r="I7" s="73" t="n">
        <v>1</v>
      </c>
      <c r="J7" s="74" t="n">
        <v>10000</v>
      </c>
      <c r="K7" s="75" t="n">
        <f aca="false">SUM(I7*L7)</f>
        <v>0.05</v>
      </c>
      <c r="L7" s="76" t="n">
        <v>0.05</v>
      </c>
      <c r="M7" s="90" t="s">
        <v>68</v>
      </c>
      <c r="N7" s="77" t="n">
        <f aca="false">SUM(L7:M7)</f>
        <v>0.05</v>
      </c>
      <c r="O7" s="78" t="n">
        <f aca="false">SUM(K7*J7)</f>
        <v>500</v>
      </c>
      <c r="P7" s="78" t="n">
        <v>0</v>
      </c>
      <c r="Q7" s="78" t="n">
        <f aca="false">SUM(O7:P7)</f>
        <v>500</v>
      </c>
      <c r="R7" s="79" t="s">
        <v>76</v>
      </c>
      <c r="S7" s="80"/>
      <c r="T7" s="44"/>
      <c r="U7" s="6"/>
      <c r="V7" s="38"/>
      <c r="W7" s="38"/>
      <c r="X7" s="38"/>
      <c r="Y7" s="38"/>
      <c r="Z7" s="38"/>
      <c r="AA7" s="38"/>
      <c r="AB7" s="82"/>
      <c r="AC7" s="82"/>
      <c r="AD7" s="82"/>
      <c r="AE7" s="82"/>
      <c r="AF7" s="82"/>
      <c r="AG7" s="82"/>
      <c r="AH7" s="82"/>
    </row>
    <row r="8" customFormat="false" ht="12.75" hidden="false" customHeight="false" outlineLevel="0" collapsed="false">
      <c r="B8" s="67"/>
      <c r="C8" s="68"/>
      <c r="D8" s="70"/>
      <c r="E8" s="70"/>
      <c r="F8" s="71"/>
      <c r="G8" s="71"/>
      <c r="H8" s="72"/>
      <c r="I8" s="73"/>
      <c r="J8" s="74"/>
      <c r="K8" s="75"/>
      <c r="L8" s="76"/>
      <c r="M8" s="90"/>
      <c r="N8" s="77"/>
      <c r="O8" s="78"/>
      <c r="P8" s="135"/>
      <c r="Q8" s="78"/>
      <c r="R8" s="79"/>
      <c r="S8" s="80"/>
      <c r="T8" s="44"/>
      <c r="U8" s="6"/>
      <c r="V8" s="38"/>
      <c r="W8" s="38"/>
      <c r="X8" s="38"/>
      <c r="Y8" s="38"/>
      <c r="Z8" s="38"/>
      <c r="AA8" s="38"/>
      <c r="AB8" s="82"/>
      <c r="AC8" s="82"/>
      <c r="AD8" s="82"/>
      <c r="AE8" s="82"/>
      <c r="AF8" s="82"/>
      <c r="AG8" s="82"/>
      <c r="AH8" s="82"/>
    </row>
    <row r="9" customFormat="false" ht="12.75" hidden="false" customHeight="false" outlineLevel="0" collapsed="false">
      <c r="A9" s="0" t="n">
        <f aca="false">SUM(A6:A8)</f>
        <v>2</v>
      </c>
      <c r="B9" s="92" t="s">
        <v>70</v>
      </c>
      <c r="C9" s="93"/>
      <c r="D9" s="94"/>
      <c r="E9" s="94"/>
      <c r="F9" s="95"/>
      <c r="G9" s="65"/>
      <c r="H9" s="96" t="n">
        <f aca="false">SUM(H5:H8)</f>
        <v>20000</v>
      </c>
      <c r="I9" s="136" t="n">
        <f aca="false">SUM(I6:I8)</f>
        <v>2</v>
      </c>
      <c r="J9" s="96" t="n">
        <f aca="false">SUM(J5:J8)</f>
        <v>20000</v>
      </c>
      <c r="K9" s="97"/>
      <c r="L9" s="90"/>
      <c r="M9" s="98"/>
      <c r="N9" s="90"/>
      <c r="O9" s="91" t="n">
        <f aca="false">SUM(O5:O8)</f>
        <v>1000</v>
      </c>
      <c r="P9" s="91" t="n">
        <f aca="false">SUM(P5:P8)</f>
        <v>0</v>
      </c>
      <c r="Q9" s="91" t="n">
        <f aca="false">SUM(Q5:Q8)</f>
        <v>1000</v>
      </c>
      <c r="R9" s="99"/>
      <c r="S9" s="100"/>
      <c r="T9" s="101"/>
      <c r="U9" s="38"/>
      <c r="V9" s="38"/>
      <c r="W9" s="38"/>
      <c r="X9" s="38"/>
      <c r="Y9" s="38"/>
      <c r="Z9" s="38"/>
      <c r="AA9" s="38"/>
      <c r="AB9" s="82"/>
      <c r="AC9" s="82"/>
      <c r="AD9" s="82"/>
      <c r="AE9" s="82"/>
      <c r="AF9" s="82"/>
      <c r="AG9" s="82"/>
      <c r="AH9" s="82"/>
    </row>
    <row r="10" customFormat="false" ht="12.75" hidden="false" customHeight="false" outlineLevel="0" collapsed="false">
      <c r="A10" s="35"/>
      <c r="B10" s="102"/>
      <c r="C10" s="103"/>
      <c r="D10" s="94"/>
      <c r="E10" s="94"/>
      <c r="F10" s="95"/>
      <c r="G10" s="104"/>
      <c r="H10" s="105" t="s">
        <v>71</v>
      </c>
      <c r="I10" s="106"/>
      <c r="J10" s="105" t="s">
        <v>71</v>
      </c>
      <c r="K10" s="107"/>
      <c r="L10" s="107"/>
      <c r="M10" s="98"/>
      <c r="N10" s="90"/>
      <c r="O10" s="108" t="s">
        <v>72</v>
      </c>
      <c r="P10" s="109" t="s">
        <v>50</v>
      </c>
      <c r="Q10" s="109" t="s">
        <v>5</v>
      </c>
      <c r="R10" s="101"/>
      <c r="S10" s="100"/>
      <c r="T10" s="101"/>
      <c r="U10" s="38"/>
      <c r="V10" s="38"/>
      <c r="W10" s="38"/>
      <c r="X10" s="38"/>
      <c r="Y10" s="38"/>
      <c r="Z10" s="38"/>
      <c r="AA10" s="38"/>
      <c r="AB10" s="82"/>
      <c r="AC10" s="82"/>
      <c r="AD10" s="82"/>
      <c r="AE10" s="82"/>
      <c r="AF10" s="82"/>
      <c r="AG10" s="82"/>
      <c r="AH10" s="82"/>
    </row>
    <row r="11" customFormat="false" ht="23.25" hidden="false" customHeight="false" outlineLevel="0" collapsed="false">
      <c r="B11" s="110"/>
      <c r="C11" s="111"/>
      <c r="D11" s="112"/>
      <c r="E11" s="112"/>
      <c r="F11" s="95"/>
      <c r="G11" s="113"/>
      <c r="H11" s="103"/>
      <c r="I11" s="103"/>
      <c r="J11" s="103"/>
      <c r="K11" s="103"/>
      <c r="L11" s="103"/>
      <c r="M11" s="103"/>
      <c r="N11" s="103"/>
      <c r="O11" s="77"/>
      <c r="P11" s="77"/>
      <c r="Q11" s="77"/>
      <c r="R11" s="41"/>
      <c r="S11" s="114"/>
      <c r="T11" s="115"/>
      <c r="U11" s="38"/>
      <c r="V11" s="38"/>
      <c r="W11" s="38"/>
      <c r="X11" s="38"/>
      <c r="Y11" s="38"/>
      <c r="Z11" s="38"/>
      <c r="AA11" s="38"/>
      <c r="AB11" s="82"/>
      <c r="AC11" s="82"/>
      <c r="AD11" s="82"/>
      <c r="AE11" s="82"/>
      <c r="AF11" s="82"/>
      <c r="AG11" s="82"/>
      <c r="AH11" s="82"/>
    </row>
    <row r="12" customFormat="false" ht="12.75" hidden="false" customHeight="false" outlineLevel="0" collapsed="false">
      <c r="B12" s="116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U12" s="38"/>
      <c r="V12" s="38"/>
      <c r="W12" s="38"/>
      <c r="X12" s="38"/>
      <c r="Y12" s="38"/>
      <c r="Z12" s="38"/>
      <c r="AA12" s="38"/>
      <c r="AB12" s="82"/>
      <c r="AC12" s="82"/>
      <c r="AD12" s="82"/>
      <c r="AE12" s="82"/>
      <c r="AF12" s="82"/>
      <c r="AG12" s="82"/>
      <c r="AH12" s="82"/>
    </row>
    <row r="13" customFormat="false" ht="12.75" hidden="false" customHeight="false" outlineLevel="0" collapsed="false">
      <c r="B13" s="117"/>
      <c r="C13" s="118"/>
      <c r="D13" s="119"/>
      <c r="E13" s="65"/>
      <c r="F13" s="120"/>
      <c r="G13" s="121"/>
      <c r="H13" s="72"/>
      <c r="I13" s="122"/>
      <c r="J13" s="123"/>
      <c r="K13" s="124"/>
      <c r="L13" s="125"/>
      <c r="M13" s="126"/>
      <c r="N13" s="125"/>
      <c r="O13" s="127"/>
      <c r="P13" s="127"/>
      <c r="Q13" s="127"/>
      <c r="R13" s="128"/>
      <c r="S13" s="129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</row>
    <row r="14" customFormat="false" ht="12.75" hidden="false" customHeight="false" outlineLevel="0" collapsed="false">
      <c r="B14" s="6"/>
      <c r="C14" s="6"/>
      <c r="D14" s="6"/>
      <c r="E14" s="6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3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</row>
    <row r="15" customFormat="false" ht="15" hidden="false" customHeight="false" outlineLevel="0" collapsed="false">
      <c r="B15" s="131"/>
      <c r="C15" s="131"/>
      <c r="D15" s="131"/>
      <c r="E15" s="13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13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</row>
    <row r="16" customFormat="false" ht="15" hidden="false" customHeight="false" outlineLevel="0" collapsed="false">
      <c r="B16" s="131"/>
      <c r="C16" s="131"/>
      <c r="D16" s="131"/>
      <c r="E16" s="131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32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</row>
    <row r="17" customFormat="false" ht="15" hidden="false" customHeight="false" outlineLevel="0" collapsed="false">
      <c r="B17" s="131"/>
      <c r="C17" s="131"/>
      <c r="D17" s="131"/>
      <c r="E17" s="13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13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</row>
    <row r="18" customFormat="false" ht="15" hidden="false" customHeight="false" outlineLevel="0" collapsed="false">
      <c r="B18" s="131"/>
      <c r="C18" s="131"/>
      <c r="D18" s="131"/>
      <c r="E18" s="13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132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</row>
    <row r="19" customFormat="false" ht="15" hidden="false" customHeight="false" outlineLevel="0" collapsed="false">
      <c r="B19" s="131"/>
      <c r="C19" s="131"/>
      <c r="D19" s="131"/>
      <c r="E19" s="13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32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</row>
    <row r="20" customFormat="false" ht="15" hidden="false" customHeight="false" outlineLevel="0" collapsed="false">
      <c r="B20" s="131"/>
      <c r="C20" s="131"/>
      <c r="D20" s="131"/>
      <c r="E20" s="1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13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</row>
    <row r="21" customFormat="false" ht="15" hidden="false" customHeight="false" outlineLevel="0" collapsed="false">
      <c r="B21" s="131"/>
      <c r="C21" s="131"/>
      <c r="D21" s="131"/>
      <c r="E21" s="1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132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</row>
    <row r="22" customFormat="false" ht="15" hidden="false" customHeight="false" outlineLevel="0" collapsed="false">
      <c r="B22" s="131"/>
      <c r="C22" s="131"/>
      <c r="D22" s="131"/>
      <c r="E22" s="131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32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</row>
    <row r="23" customFormat="false" ht="12.75" hidden="false" customHeight="false" outlineLevel="0" collapsed="false">
      <c r="B23" s="6"/>
      <c r="C23" s="6"/>
      <c r="D23" s="6"/>
      <c r="E23" s="6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</row>
    <row r="24" customFormat="false" ht="12.75" hidden="false" customHeight="false" outlineLevel="0" collapsed="false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</row>
    <row r="25" customFormat="false" ht="12.75" hidden="false" customHeight="false" outlineLevel="0" collapsed="false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</row>
    <row r="26" customFormat="false" ht="12.75" hidden="false" customHeight="false" outlineLevel="0" collapsed="false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</row>
    <row r="27" customFormat="false" ht="12.75" hidden="false" customHeight="false" outlineLevel="0" collapsed="false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</row>
    <row r="28" customFormat="false" ht="12.75" hidden="false" customHeight="false" outlineLevel="0" collapsed="false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</row>
    <row r="29" customFormat="false" ht="12.75" hidden="false" customHeight="false" outlineLevel="0" collapsed="false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</row>
    <row r="30" customFormat="false" ht="12.75" hidden="false" customHeight="false" outlineLevel="0" collapsed="false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</row>
    <row r="31" customFormat="false" ht="12.75" hidden="false" customHeight="false" outlineLevel="0" collapsed="false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</row>
    <row r="32" customFormat="false" ht="12.75" hidden="false" customHeight="false" outlineLevel="0" collapsed="false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</row>
    <row r="33" customFormat="false" ht="12.75" hidden="false" customHeight="false" outlineLevel="0" collapsed="false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</row>
    <row r="34" customFormat="false" ht="12.75" hidden="false" customHeight="false" outlineLevel="0" collapsed="false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</row>
    <row r="35" customFormat="false" ht="12.75" hidden="false" customHeight="false" outlineLevel="0" collapsed="false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</row>
    <row r="36" customFormat="false" ht="12.75" hidden="false" customHeight="false" outlineLevel="0" collapsed="false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</row>
    <row r="37" customFormat="false" ht="12.75" hidden="false" customHeight="false" outlineLevel="0" collapsed="false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</row>
    <row r="38" customFormat="false" ht="12.75" hidden="false" customHeight="false" outlineLevel="0" collapsed="false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</row>
    <row r="39" customFormat="false" ht="12.75" hidden="false" customHeight="false" outlineLevel="0" collapsed="false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</row>
    <row r="40" customFormat="false" ht="12.75" hidden="false" customHeight="false" outlineLevel="0" collapsed="false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</row>
    <row r="41" customFormat="false" ht="12.75" hidden="false" customHeight="false" outlineLevel="0" collapsed="false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</row>
    <row r="42" customFormat="false" ht="12.75" hidden="false" customHeight="false" outlineLevel="0" collapsed="false">
      <c r="U42" s="38"/>
      <c r="V42" s="38"/>
      <c r="W42" s="38"/>
      <c r="X42" s="38"/>
      <c r="Y42" s="38"/>
      <c r="Z42" s="38"/>
      <c r="AA42" s="38"/>
    </row>
    <row r="43" customFormat="false" ht="12.75" hidden="false" customHeight="false" outlineLevel="0" collapsed="false">
      <c r="U43" s="38"/>
      <c r="V43" s="38"/>
      <c r="W43" s="38"/>
      <c r="X43" s="38"/>
      <c r="Y43" s="38"/>
      <c r="Z43" s="38"/>
      <c r="AA43" s="38"/>
    </row>
    <row r="44" customFormat="false" ht="12.75" hidden="false" customHeight="false" outlineLevel="0" collapsed="false">
      <c r="U44" s="38"/>
      <c r="V44" s="38"/>
      <c r="W44" s="38"/>
      <c r="X44" s="38"/>
      <c r="Y44" s="38"/>
      <c r="Z44" s="38"/>
      <c r="AA44" s="38"/>
    </row>
    <row r="45" customFormat="false" ht="12.75" hidden="false" customHeight="false" outlineLevel="0" collapsed="false">
      <c r="U45" s="38"/>
      <c r="V45" s="38"/>
      <c r="W45" s="38"/>
      <c r="X45" s="38"/>
      <c r="Y45" s="38"/>
      <c r="Z45" s="38"/>
      <c r="AA45" s="38"/>
    </row>
    <row r="46" customFormat="false" ht="12.75" hidden="false" customHeight="false" outlineLevel="0" collapsed="false">
      <c r="U46" s="38"/>
      <c r="V46" s="38"/>
      <c r="W46" s="38"/>
      <c r="X46" s="38"/>
      <c r="Y46" s="38"/>
      <c r="Z46" s="38"/>
      <c r="AA46" s="38"/>
    </row>
    <row r="47" customFormat="false" ht="12.75" hidden="false" customHeight="false" outlineLevel="0" collapsed="false">
      <c r="U47" s="38"/>
      <c r="V47" s="38"/>
      <c r="W47" s="38"/>
      <c r="X47" s="38"/>
      <c r="Y47" s="38"/>
      <c r="Z47" s="38"/>
      <c r="AA47" s="38"/>
    </row>
    <row r="48" customFormat="false" ht="12.75" hidden="false" customHeight="false" outlineLevel="0" collapsed="false">
      <c r="U48" s="38"/>
      <c r="V48" s="38"/>
      <c r="W48" s="38"/>
      <c r="X48" s="38"/>
      <c r="Y48" s="38"/>
      <c r="Z48" s="38"/>
      <c r="AA48" s="38"/>
    </row>
    <row r="49" customFormat="false" ht="12.75" hidden="false" customHeight="false" outlineLevel="0" collapsed="false">
      <c r="U49" s="38"/>
      <c r="V49" s="38"/>
      <c r="W49" s="38"/>
      <c r="X49" s="38"/>
      <c r="Y49" s="38"/>
      <c r="Z49" s="38"/>
      <c r="AA49" s="38"/>
    </row>
  </sheetData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</cols>
  <sheetData>
    <row r="1" customFormat="false" ht="12.75" hidden="false" customHeight="false" outlineLevel="0" collapsed="false">
      <c r="A1" s="137" t="s">
        <v>77</v>
      </c>
      <c r="B1" s="137" t="s">
        <v>78</v>
      </c>
    </row>
    <row r="2" customFormat="false" ht="12.75" hidden="false" customHeight="false" outlineLevel="0" collapsed="false">
      <c r="A2" s="137" t="s">
        <v>79</v>
      </c>
      <c r="B2" s="138"/>
    </row>
    <row r="3" customFormat="false" ht="12.75" hidden="false" customHeight="false" outlineLevel="0" collapsed="false">
      <c r="A3" s="137" t="s">
        <v>80</v>
      </c>
      <c r="B3" s="139" t="n">
        <v>1</v>
      </c>
    </row>
    <row r="4" customFormat="false" ht="12.75" hidden="false" customHeight="false" outlineLevel="0" collapsed="false">
      <c r="A4" s="137"/>
      <c r="B4" s="137"/>
    </row>
    <row r="5" customFormat="false" ht="12.75" hidden="false" customHeight="false" outlineLevel="0" collapsed="false">
      <c r="A5" s="137"/>
      <c r="B5" s="137"/>
    </row>
    <row r="6" customFormat="false" ht="12.75" hidden="false" customHeight="false" outlineLevel="0" collapsed="false">
      <c r="A6" s="137" t="s">
        <v>81</v>
      </c>
      <c r="B6" s="137"/>
    </row>
    <row r="7" customFormat="false" ht="12.75" hidden="false" customHeight="false" outlineLevel="0" collapsed="false">
      <c r="A7" s="137" t="s">
        <v>82</v>
      </c>
      <c r="B7" s="137"/>
    </row>
    <row r="8" customFormat="false" ht="12.75" hidden="false" customHeight="false" outlineLevel="0" collapsed="false">
      <c r="A8" s="137" t="s">
        <v>83</v>
      </c>
      <c r="B8" s="137"/>
    </row>
    <row r="9" customFormat="false" ht="12.75" hidden="false" customHeight="false" outlineLevel="0" collapsed="false">
      <c r="A9" s="137" t="s">
        <v>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1997-09-08T15:55:22Z</dcterms:created>
  <dc:creator>Transwestern Pipeline Company</dc:creator>
  <dc:description/>
  <dc:language>en-US</dc:language>
  <cp:lastModifiedBy>Craig Buehler</cp:lastModifiedBy>
  <cp:lastPrinted>2001-10-02T13:33:56Z</cp:lastPrinted>
  <dcterms:modified xsi:type="dcterms:W3CDTF">2001-10-25T17:00:44Z</dcterms:modified>
  <cp:revision>0</cp:revision>
  <dc:subject/>
  <dc:title/>
</cp:coreProperties>
</file>