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W Trading Business" sheetId="1" state="visible" r:id="rId3"/>
    <sheet name="ENW Trdng DATA" sheetId="2" state="visible" r:id="rId4"/>
    <sheet name="Linked Data" sheetId="3" state="visible" r:id="rId5"/>
    <sheet name="Hot List" sheetId="4" state="visible" r:id="rId6"/>
    <sheet name="Portfolio Data" sheetId="5" state="visible" r:id="rId7"/>
    <sheet name="Headcount Data" sheetId="6" state="visible" r:id="rId8"/>
  </sheets>
  <externalReferences>
    <externalReference r:id="rId9"/>
    <externalReference r:id="rId10"/>
  </externalReferences>
  <definedNames>
    <definedName function="false" hidden="false" localSheetId="0" name="_xlnm.Print_Area" vbProcedure="false">'ENW Trading Business'!$A$1:$P$51</definedName>
    <definedName function="false" hidden="false" localSheetId="2" name="_xlnm.Print_Area" vbProcedure="false">'Linked Data'!$A$1:$P$62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59" authorId="0">
      <text>
        <r>
          <rPr>
            <b val="true"/>
            <sz val="8"/>
            <color rgb="FF000000"/>
            <rFont val="Tahoma"/>
            <family val="0"/>
          </rPr>
          <t xml:space="preserve">kmay:
</t>
        </r>
        <r>
          <rPr>
            <sz val="8"/>
            <color rgb="FF000000"/>
            <rFont val="Tahoma"/>
            <family val="0"/>
          </rPr>
          <t xml:space="preserve">Plan headcount has been adjusted to reflect EGM(111) &amp; EIM(69) additions to Networks.  Information was obtained per Becky Pham for Whalley analysis on 4/26.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4</xdr:colOff>
                <xdr:row>57</xdr:row>
                <xdr:rowOff>12</xdr:rowOff>
              </xdr:from>
              <xdr:to>
                <xdr:col>16</xdr:col>
                <xdr:colOff>93</xdr:colOff>
                <xdr:row>64</xdr:row>
                <xdr:rowOff>6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8" authorId="0">
      <text>
        <r>
          <rPr>
            <sz val="8"/>
            <color rgb="FF000000"/>
            <rFont val="Tahoma"/>
            <family val="0"/>
          </rPr>
          <t xml:space="preserve">Final 1Q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26</xdr:row>
                <xdr:rowOff>7</xdr:rowOff>
              </xdr:from>
              <xdr:to>
                <xdr:col>3</xdr:col>
                <xdr:colOff>51</xdr:colOff>
                <xdr:row>30</xdr:row>
                <xdr:rowOff>13</xdr:rowOff>
              </xdr:to>
            </anchor>
          </commentPr>
        </mc:Choice>
        <mc:Fallback/>
      </mc:AlternateContent>
    </comment>
    <comment ref="B35" authorId="0">
      <text>
        <r>
          <rPr>
            <b val="true"/>
            <sz val="8"/>
            <color rgb="FF000000"/>
            <rFont val="Tahoma"/>
            <family val="0"/>
          </rPr>
          <t xml:space="preserve">kmay:
</t>
        </r>
        <r>
          <rPr>
            <sz val="8"/>
            <color rgb="FF000000"/>
            <rFont val="Tahoma"/>
            <family val="0"/>
          </rPr>
          <t xml:space="preserve">Intel 64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33</xdr:row>
                <xdr:rowOff>7</xdr:rowOff>
              </xdr:from>
              <xdr:to>
                <xdr:col>3</xdr:col>
                <xdr:colOff>51</xdr:colOff>
                <xdr:row>37</xdr:row>
                <xdr:rowOff>13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32" authorId="0">
      <text>
        <r>
          <rPr>
            <b val="true"/>
            <sz val="8"/>
            <color rgb="FF000000"/>
            <rFont val="Tahoma"/>
            <family val="0"/>
          </rPr>
          <t xml:space="preserve">mgalvan:
</t>
        </r>
        <r>
          <rPr>
            <sz val="8"/>
            <color rgb="FF000000"/>
            <rFont val="Tahoma"/>
            <family val="0"/>
          </rPr>
          <t xml:space="preserve">Includes Energy Ops except the IT Energy Ops group.  Those people under IT.  Also includes contractors.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30</xdr:row>
                <xdr:rowOff>29</xdr:rowOff>
              </xdr:from>
              <xdr:to>
                <xdr:col>4</xdr:col>
                <xdr:colOff>24</xdr:colOff>
                <xdr:row>40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<sst xmlns="http://schemas.openxmlformats.org/spreadsheetml/2006/main" count="230" uniqueCount="140">
  <si>
    <t xml:space="preserve">ENRON NETWORKS</t>
  </si>
  <si>
    <t xml:space="preserve">Earnings Summary</t>
  </si>
  <si>
    <t xml:space="preserve">Direct</t>
  </si>
  <si>
    <t xml:space="preserve">Gross</t>
  </si>
  <si>
    <t xml:space="preserve">Commercial</t>
  </si>
  <si>
    <t xml:space="preserve">Plan</t>
  </si>
  <si>
    <t xml:space="preserve">Margin</t>
  </si>
  <si>
    <t xml:space="preserve">Expenses</t>
  </si>
  <si>
    <t xml:space="preserve">EBIT</t>
  </si>
  <si>
    <t xml:space="preserve">Variance</t>
  </si>
  <si>
    <t xml:space="preserve">DealBench</t>
  </si>
  <si>
    <t xml:space="preserve">EnronOnline</t>
  </si>
  <si>
    <t xml:space="preserve">IT Outsourcing</t>
  </si>
  <si>
    <t xml:space="preserve">Origination</t>
  </si>
  <si>
    <t xml:space="preserve">ClickPaper</t>
  </si>
  <si>
    <t xml:space="preserve">Commodity Logic</t>
  </si>
  <si>
    <t xml:space="preserve">Finance</t>
  </si>
  <si>
    <t xml:space="preserve">OOC</t>
  </si>
  <si>
    <t xml:space="preserve">Total</t>
  </si>
  <si>
    <t xml:space="preserve">                                  DealBench</t>
  </si>
  <si>
    <t xml:space="preserve">ENRON NET WORKS CHART DATA</t>
  </si>
  <si>
    <t xml:space="preserve">GROSS MARGIN</t>
  </si>
  <si>
    <t xml:space="preserve">Deal Bench</t>
  </si>
  <si>
    <t xml:space="preserve">Enron Online</t>
  </si>
  <si>
    <t xml:space="preserve">It Outsourcing</t>
  </si>
  <si>
    <t xml:space="preserve">4/20</t>
  </si>
  <si>
    <t xml:space="preserve">4/27</t>
  </si>
  <si>
    <t xml:space="preserve">5/4</t>
  </si>
  <si>
    <t xml:space="preserve">5/11</t>
  </si>
  <si>
    <t xml:space="preserve">5/18</t>
  </si>
  <si>
    <t xml:space="preserve">5/25</t>
  </si>
  <si>
    <t xml:space="preserve">6/1</t>
  </si>
  <si>
    <t xml:space="preserve">6/8</t>
  </si>
  <si>
    <t xml:space="preserve">6/15</t>
  </si>
  <si>
    <t xml:space="preserve">6/22</t>
  </si>
  <si>
    <t xml:space="preserve">6/29</t>
  </si>
  <si>
    <t xml:space="preserve">TRADING</t>
  </si>
  <si>
    <t xml:space="preserve">Actual</t>
  </si>
  <si>
    <t xml:space="preserve">Actual Dir</t>
  </si>
  <si>
    <t xml:space="preserve">Plan Direct</t>
  </si>
  <si>
    <t xml:space="preserve">Comm Exp</t>
  </si>
  <si>
    <t xml:space="preserve">Linked To Groups</t>
  </si>
  <si>
    <t xml:space="preserve">"Earnings Summary"</t>
  </si>
  <si>
    <t xml:space="preserve">ORIGINATION</t>
  </si>
  <si>
    <t xml:space="preserve">Forecast</t>
  </si>
  <si>
    <t xml:space="preserve">ASSETS &amp; INVESTMENTS</t>
  </si>
  <si>
    <t xml:space="preserve">Public Portfolio</t>
  </si>
  <si>
    <t xml:space="preserve">Private Valuation</t>
  </si>
  <si>
    <t xml:space="preserve">EES 50%</t>
  </si>
  <si>
    <t xml:space="preserve">Equity Earnings Enron Ind. Parts.</t>
  </si>
  <si>
    <t xml:space="preserve">Asset/Accrual Margin</t>
  </si>
  <si>
    <t xml:space="preserve">Direct Commercial Expenses</t>
  </si>
  <si>
    <t xml:space="preserve">EXPENSES</t>
  </si>
  <si>
    <t xml:space="preserve">Actuals</t>
  </si>
  <si>
    <t xml:space="preserve">Direct </t>
  </si>
  <si>
    <t xml:space="preserve">Operating</t>
  </si>
  <si>
    <r>
      <rPr>
        <b val="true"/>
        <sz val="9"/>
        <rFont val="Arial"/>
        <family val="2"/>
      </rPr>
      <t xml:space="preserve">Group Expenses</t>
    </r>
    <r>
      <rPr>
        <sz val="9"/>
        <rFont val="Arial"/>
        <family val="2"/>
      </rPr>
      <t xml:space="preserve"> (Support)</t>
    </r>
  </si>
  <si>
    <r>
      <rPr>
        <b val="true"/>
        <sz val="9"/>
        <rFont val="Arial"/>
        <family val="2"/>
      </rPr>
      <t xml:space="preserve">Corporate Expenses</t>
    </r>
    <r>
      <rPr>
        <sz val="9"/>
        <rFont val="Arial"/>
        <family val="2"/>
      </rPr>
      <t xml:space="preserve"> (Support)</t>
    </r>
  </si>
  <si>
    <t xml:space="preserve">Support Total</t>
  </si>
  <si>
    <t xml:space="preserve">Allocated</t>
  </si>
  <si>
    <t xml:space="preserve">Facility Cost (Other)</t>
  </si>
  <si>
    <t xml:space="preserve">Interest (Other)</t>
  </si>
  <si>
    <t xml:space="preserve">Other Total for EXPENSES</t>
  </si>
  <si>
    <t xml:space="preserve">TOTAL EXPENSES</t>
  </si>
  <si>
    <t xml:space="preserve">(formula is Direct Comm Exp Total + Supprt Total + Other Total)</t>
  </si>
  <si>
    <t xml:space="preserve">EBT LINE CHECK</t>
  </si>
  <si>
    <t xml:space="preserve">TOTAL MARGIN</t>
  </si>
  <si>
    <t xml:space="preserve">(formula is Trading + Origination + Assets &amp; Invts)</t>
  </si>
  <si>
    <r>
      <rPr>
        <sz val="7"/>
        <rFont val="Arial"/>
        <family val="2"/>
      </rPr>
      <t xml:space="preserve">(formula is Total Margin </t>
    </r>
    <r>
      <rPr>
        <b val="true"/>
        <sz val="7"/>
        <rFont val="Arial"/>
        <family val="2"/>
      </rPr>
      <t xml:space="preserve">-</t>
    </r>
    <r>
      <rPr>
        <sz val="7"/>
        <rFont val="Arial"/>
        <family val="2"/>
      </rPr>
      <t xml:space="preserve"> All Expenses - </t>
    </r>
    <r>
      <rPr>
        <b val="true"/>
        <u val="single"/>
        <sz val="7"/>
        <rFont val="Arial"/>
        <family val="2"/>
      </rPr>
      <t xml:space="preserve">EXCEPT INTEREST</t>
    </r>
    <r>
      <rPr>
        <sz val="7"/>
        <rFont val="Arial"/>
        <family val="2"/>
      </rPr>
      <t xml:space="preserve">)</t>
    </r>
  </si>
  <si>
    <t xml:space="preserve">EBT</t>
  </si>
  <si>
    <r>
      <rPr>
        <sz val="7"/>
        <rFont val="Arial"/>
        <family val="2"/>
      </rPr>
      <t xml:space="preserve">(formula is EBIT </t>
    </r>
    <r>
      <rPr>
        <b val="true"/>
        <sz val="7"/>
        <rFont val="Arial"/>
        <family val="2"/>
      </rPr>
      <t xml:space="preserve">-</t>
    </r>
    <r>
      <rPr>
        <sz val="7"/>
        <rFont val="Arial"/>
        <family val="2"/>
      </rPr>
      <t xml:space="preserve"> Interest)</t>
    </r>
  </si>
  <si>
    <t xml:space="preserve">HEADCOUNT</t>
  </si>
  <si>
    <t xml:space="preserve">IT</t>
  </si>
  <si>
    <t xml:space="preserve">Support</t>
  </si>
  <si>
    <t xml:space="preserve">Enron</t>
  </si>
  <si>
    <t xml:space="preserve">Contractors</t>
  </si>
  <si>
    <t xml:space="preserve">TOTAL</t>
  </si>
  <si>
    <t xml:space="preserve">Actual Line</t>
  </si>
  <si>
    <t xml:space="preserve">Commercial Plan</t>
  </si>
  <si>
    <t xml:space="preserve">Support Plan</t>
  </si>
  <si>
    <t xml:space="preserve">Enron Plan</t>
  </si>
  <si>
    <t xml:space="preserve">Contractors Plan</t>
  </si>
  <si>
    <t xml:space="preserve">Plan Line</t>
  </si>
  <si>
    <t xml:space="preserve">All gray areas feed Earnings Summary Page</t>
  </si>
  <si>
    <t xml:space="preserve">NETWORKS</t>
  </si>
  <si>
    <t xml:space="preserve">(Top Deals)</t>
  </si>
  <si>
    <t xml:space="preserve">Other EOL Origination</t>
  </si>
  <si>
    <r>
      <rPr>
        <sz val="10"/>
        <rFont val="Arial"/>
        <family val="0"/>
      </rPr>
      <t xml:space="preserve">Please fill exactly as shown, </t>
    </r>
    <r>
      <rPr>
        <b val="true"/>
        <u val="single"/>
        <sz val="10"/>
        <rFont val="Arial"/>
        <family val="2"/>
      </rPr>
      <t xml:space="preserve">do not add</t>
    </r>
    <r>
      <rPr>
        <sz val="10"/>
        <rFont val="Arial"/>
        <family val="0"/>
      </rPr>
      <t xml:space="preserve"> any columns.</t>
    </r>
  </si>
  <si>
    <t xml:space="preserve">Rows may be added as needed</t>
  </si>
  <si>
    <t xml:space="preserve">Other Postings</t>
  </si>
  <si>
    <t xml:space="preserve">Total Forecast</t>
  </si>
  <si>
    <t xml:space="preserve">Should equal total on hot list identified and forecast for originations</t>
  </si>
  <si>
    <t xml:space="preserve">Networks Portfolio</t>
  </si>
  <si>
    <t xml:space="preserve"> - Private Equity:</t>
  </si>
  <si>
    <t xml:space="preserve">Market Value</t>
  </si>
  <si>
    <t xml:space="preserve">Acta Technologies</t>
  </si>
  <si>
    <t xml:space="preserve">ChemConnect</t>
  </si>
  <si>
    <t xml:space="preserve">ECOutlook (ECO)</t>
  </si>
  <si>
    <t xml:space="preserve">Financial Settlements Matrix</t>
  </si>
  <si>
    <t xml:space="preserve">Impresse</t>
  </si>
  <si>
    <t xml:space="preserve">Pentasafe</t>
  </si>
  <si>
    <t xml:space="preserve">Intel 64 (Early Adopter Fund)</t>
  </si>
  <si>
    <t xml:space="preserve">Kiodex</t>
  </si>
  <si>
    <t xml:space="preserve">Total Market Value</t>
  </si>
  <si>
    <t xml:space="preserve">Portfolio Gain/Loss Chart Data</t>
  </si>
  <si>
    <t xml:space="preserve">1/4</t>
  </si>
  <si>
    <t xml:space="preserve">1/11</t>
  </si>
  <si>
    <t xml:space="preserve">1/18</t>
  </si>
  <si>
    <t xml:space="preserve">1/25</t>
  </si>
  <si>
    <t xml:space="preserve">2/1</t>
  </si>
  <si>
    <t xml:space="preserve">2/8</t>
  </si>
  <si>
    <t xml:space="preserve">2/15</t>
  </si>
  <si>
    <t xml:space="preserve">2/22</t>
  </si>
  <si>
    <t xml:space="preserve">3/2</t>
  </si>
  <si>
    <t xml:space="preserve">3/9</t>
  </si>
  <si>
    <t xml:space="preserve">3/16</t>
  </si>
  <si>
    <t xml:space="preserve">3/23</t>
  </si>
  <si>
    <t xml:space="preserve">3/30</t>
  </si>
  <si>
    <t xml:space="preserve">4/06</t>
  </si>
  <si>
    <t xml:space="preserve">4/13</t>
  </si>
  <si>
    <t xml:space="preserve">5/04</t>
  </si>
  <si>
    <t xml:space="preserve">6/01</t>
  </si>
  <si>
    <t xml:space="preserve">6/08</t>
  </si>
  <si>
    <t xml:space="preserve">Starters/Leavers DATA</t>
  </si>
  <si>
    <t xml:space="preserve">Starters</t>
  </si>
  <si>
    <t xml:space="preserve">Leavers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</si>
  <si>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</si>
  <si>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</si>
  <si>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</si>
  <si>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</si>
  <si>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</si>
  <si>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</si>
  <si>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</si>
  <si>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</si>
  <si>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Sept</t>
  </si>
  <si>
    <t xml:space="preserve">Oct</t>
  </si>
  <si>
    <t xml:space="preserve">Nov</t>
  </si>
  <si>
    <t xml:space="preserve">Dec</t>
  </si>
  <si>
    <t xml:space="preserve">Commercial Headcount DATA</t>
  </si>
  <si>
    <r>
      <rPr>
        <b val="true"/>
        <sz val="12"/>
        <color rgb="FF0000FF"/>
        <rFont val="Arial"/>
        <family val="2"/>
      </rPr>
      <t xml:space="preserve">Commercial </t>
    </r>
    <r>
      <rPr>
        <b val="true"/>
        <u val="single"/>
        <sz val="12"/>
        <color rgb="FF0000FF"/>
        <rFont val="Arial"/>
        <family val="2"/>
      </rPr>
      <t xml:space="preserve">Support</t>
    </r>
    <r>
      <rPr>
        <b val="true"/>
        <sz val="12"/>
        <color rgb="FF0000FF"/>
        <rFont val="Arial"/>
        <family val="2"/>
      </rPr>
      <t xml:space="preserve"> Headcount DATA</t>
    </r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</si>
</sst>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.00_);_(* \(#,##0.00\);_(* \-??_);_(@_)"/>
    <numFmt numFmtId="166" formatCode="0.0_);\(0.0\)"/>
    <numFmt numFmtId="167" formatCode="_(* #,##0.0_);_(* \(#,##0.0\);_(* \-_);_(@_)"/>
    <numFmt numFmtId="168" formatCode="0_);\(0\)"/>
    <numFmt numFmtId="169" formatCode="@"/>
    <numFmt numFmtId="170" formatCode="#,##0.0_);\(#,##0.0\)"/>
    <numFmt numFmtId="171" formatCode="#,##0"/>
    <numFmt numFmtId="172" formatCode="#,##0.0"/>
    <numFmt numFmtId="173" formatCode="_(\$* #,##0.00_);_(\$* \(#,##0.00\);_(\$* \-??_);_(@_)"/>
    <numFmt numFmtId="174" formatCode="_(* #,##0_);_(* \(#,##0\);_(* \-_);_(@_)"/>
    <numFmt numFmtId="175" formatCode="[$-409]#,##0_);\(#,##0\)"/>
  </numFmts>
  <fonts count="5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b val="true"/>
      <sz val="8"/>
      <name val="Arial"/>
      <family val="2"/>
    </font>
    <font>
      <b val="true"/>
      <sz val="11"/>
      <color rgb="FFFFFFFF"/>
      <name val="Arial"/>
      <family val="2"/>
    </font>
    <font>
      <b val="true"/>
      <sz val="14"/>
      <color rgb="FF000000"/>
      <name val="Arial"/>
      <family val="2"/>
    </font>
    <font>
      <b val="true"/>
      <i val="true"/>
      <sz val="10"/>
      <color rgb="FFFFFFFF"/>
      <name val="Times New Roman"/>
      <family val="1"/>
    </font>
    <font>
      <b val="true"/>
      <sz val="10"/>
      <name val="Arial"/>
      <family val="2"/>
    </font>
    <font>
      <b val="true"/>
      <i val="true"/>
      <sz val="8"/>
      <name val="Times New Roman"/>
      <family val="1"/>
    </font>
    <font>
      <b val="true"/>
      <sz val="11"/>
      <color rgb="FF0000FF"/>
      <name val="Arial"/>
      <family val="2"/>
    </font>
    <font>
      <sz val="8"/>
      <name val="Arial"/>
      <family val="0"/>
    </font>
    <font>
      <sz val="8"/>
      <name val="Arial"/>
      <family val="2"/>
    </font>
    <font>
      <b val="true"/>
      <sz val="10"/>
      <color rgb="FF333399"/>
      <name val="Arial"/>
      <family val="2"/>
    </font>
    <font>
      <b val="true"/>
      <sz val="8"/>
      <color rgb="FF333399"/>
      <name val="Arial"/>
      <family val="2"/>
    </font>
    <font>
      <b val="true"/>
      <sz val="10"/>
      <color rgb="FF800080"/>
      <name val="Arial"/>
      <family val="2"/>
    </font>
    <font>
      <b val="true"/>
      <sz val="10"/>
      <color rgb="FFFF66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8000"/>
      <name val="Arial"/>
      <family val="2"/>
    </font>
    <font>
      <b val="true"/>
      <sz val="10"/>
      <color rgb="FF003366"/>
      <name val="Arial"/>
      <family val="2"/>
    </font>
    <font>
      <b val="true"/>
      <sz val="10"/>
      <color rgb="FFFF00FF"/>
      <name val="Arial"/>
      <family val="2"/>
    </font>
    <font>
      <b val="true"/>
      <sz val="10"/>
      <color rgb="FF00CCFF"/>
      <name val="Arial"/>
      <family val="2"/>
    </font>
    <font>
      <b val="true"/>
      <sz val="10"/>
      <color rgb="FF99CC00"/>
      <name val="Arial"/>
      <family val="2"/>
    </font>
    <font>
      <sz val="4"/>
      <color rgb="FF000000"/>
      <name val="Arial Narrow"/>
      <family val="2"/>
    </font>
    <font>
      <sz val="4.25"/>
      <color rgb="FF000000"/>
      <name val="Arial Narrow"/>
      <family val="2"/>
    </font>
    <font>
      <sz val="7"/>
      <name val="Arial"/>
      <family val="2"/>
    </font>
    <font>
      <b val="true"/>
      <sz val="14"/>
      <color rgb="FFFF0000"/>
      <name val="Arial"/>
      <family val="2"/>
    </font>
    <font>
      <b val="true"/>
      <sz val="7"/>
      <name val="Arial"/>
      <family val="2"/>
    </font>
    <font>
      <sz val="7"/>
      <color rgb="FF000000"/>
      <name val="Arial"/>
      <family val="2"/>
    </font>
    <font>
      <b val="true"/>
      <sz val="7"/>
      <color rgb="FF000000"/>
      <name val="Arial"/>
      <family val="2"/>
    </font>
    <font>
      <b val="true"/>
      <sz val="14"/>
      <color rgb="FFFFFFFF"/>
      <name val="Arial"/>
      <family val="2"/>
    </font>
    <font>
      <b val="true"/>
      <sz val="9"/>
      <color rgb="FFFF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1"/>
      <color rgb="FFFF0000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  <font>
      <b val="true"/>
      <sz val="9"/>
      <color rgb="FF000000"/>
      <name val="Arial"/>
      <family val="2"/>
    </font>
    <font>
      <b val="true"/>
      <u val="single"/>
      <sz val="7"/>
      <name val="Arial"/>
      <family val="2"/>
    </font>
    <font>
      <b val="true"/>
      <sz val="11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u val="single"/>
      <sz val="10"/>
      <name val="Arial"/>
      <family val="2"/>
    </font>
    <font>
      <b val="true"/>
      <i val="true"/>
      <sz val="8"/>
      <name val="Arial"/>
      <family val="2"/>
    </font>
    <font>
      <sz val="6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12"/>
      <color rgb="FF0000FF"/>
      <name val="Arial"/>
      <family val="2"/>
    </font>
    <font>
      <sz val="10"/>
      <name val="Symbol"/>
      <family val="1"/>
      <charset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5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3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6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4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4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6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3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6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9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0" fillId="7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6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7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7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3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3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7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3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3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2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2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2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2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33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7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36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5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umbersforMK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27482315954938"/>
          <c:y val="0.062546910182637"/>
          <c:w val="0.967251768404506"/>
          <c:h val="0.9374530898173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8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4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'ENW Trdng DATA'!$A$4:$A$14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'ENW Trdng DATA'!$B$4:$B$14</c:f>
              <c:numCache>
                <c:formatCode>0.0_);\(0.0\)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</c:numCache>
            </c:numRef>
          </c:val>
        </c:ser>
        <c:gapWidth val="100"/>
        <c:overlap val="0"/>
        <c:axId val="76297915"/>
        <c:axId val="12872372"/>
      </c:barChart>
      <c:catAx>
        <c:axId val="76297915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2872372"/>
        <c:crossesAt val="0"/>
        <c:auto val="1"/>
        <c:lblAlgn val="ctr"/>
        <c:lblOffset val="100"/>
        <c:noMultiLvlLbl val="0"/>
      </c:catAx>
      <c:valAx>
        <c:axId val="12872372"/>
        <c:scaling>
          <c:orientation val="minMax"/>
          <c:max val="1"/>
        </c:scaling>
        <c:delete val="0"/>
        <c:axPos val="l"/>
        <c:numFmt formatCode="0.0_);\(0.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6297915"/>
        <c:crossesAt val="1"/>
        <c:crossBetween val="midCat"/>
        <c:majorUnit val="0.2"/>
        <c:minorUnit val="0.2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12600">
      <a:solidFill>
        <a:srgbClr val="ff66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04173257087237"/>
          <c:y val="0.062142679592344"/>
          <c:w val="0.9428154276676"/>
          <c:h val="0.9378573204076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8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4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'ENW Trdng DATA'!$A$4:$A$14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'ENW Trdng DATA'!$C$4:$C$14</c:f>
              <c:numCache>
                <c:formatCode>0.0_);\(0.0\)</c:formatCode>
                <c:ptCount val="11"/>
                <c:pt idx="0">
                  <c:v>0.2</c:v>
                </c:pt>
                <c:pt idx="1">
                  <c:v>0.3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0.8</c:v>
                </c:pt>
                <c:pt idx="7">
                  <c:v>0.9</c:v>
                </c:pt>
              </c:numCache>
            </c:numRef>
          </c:val>
        </c:ser>
        <c:gapWidth val="100"/>
        <c:overlap val="0"/>
        <c:axId val="94227938"/>
        <c:axId val="10539090"/>
      </c:barChart>
      <c:catAx>
        <c:axId val="94227938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0539090"/>
        <c:crossesAt val="0"/>
        <c:auto val="1"/>
        <c:lblAlgn val="ctr"/>
        <c:lblOffset val="100"/>
        <c:noMultiLvlLbl val="0"/>
      </c:catAx>
      <c:valAx>
        <c:axId val="10539090"/>
        <c:scaling>
          <c:orientation val="minMax"/>
          <c:max val="1"/>
        </c:scaling>
        <c:delete val="0"/>
        <c:axPos val="l"/>
        <c:numFmt formatCode="0.0_);\(0.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4227938"/>
        <c:crossesAt val="1"/>
        <c:crossBetween val="midCat"/>
        <c:majorUnit val="0.2"/>
        <c:minorUnit val="0.2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12600">
      <a:solidFill>
        <a:srgbClr val="0000ff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00987238141103"/>
          <c:y val="0.0617436404050383"/>
          <c:w val="0.948109800144474"/>
          <c:h val="0.9382563595949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8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4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'ENW Trdng DATA'!$A$4:$A$14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'ENW Trdng DATA'!$D$4:$D$14</c:f>
              <c:numCache>
                <c:formatCode>0.0_);\(0.0\)</c:formatCode>
                <c:ptCount val="11"/>
                <c:pt idx="0">
                  <c:v>0.3</c:v>
                </c:pt>
                <c:pt idx="1">
                  <c:v>0</c:v>
                </c:pt>
                <c:pt idx="2">
                  <c:v>2</c:v>
                </c:pt>
                <c:pt idx="3">
                  <c:v>2.1</c:v>
                </c:pt>
                <c:pt idx="4">
                  <c:v>2.1</c:v>
                </c:pt>
                <c:pt idx="5">
                  <c:v>2.1</c:v>
                </c:pt>
                <c:pt idx="6">
                  <c:v>2.3</c:v>
                </c:pt>
                <c:pt idx="7">
                  <c:v>2.4</c:v>
                </c:pt>
              </c:numCache>
            </c:numRef>
          </c:val>
        </c:ser>
        <c:gapWidth val="100"/>
        <c:overlap val="0"/>
        <c:axId val="66388073"/>
        <c:axId val="22042247"/>
      </c:barChart>
      <c:catAx>
        <c:axId val="66388073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2042247"/>
        <c:crossesAt val="0"/>
        <c:auto val="1"/>
        <c:lblAlgn val="ctr"/>
        <c:lblOffset val="100"/>
        <c:noMultiLvlLbl val="0"/>
      </c:catAx>
      <c:valAx>
        <c:axId val="22042247"/>
        <c:scaling>
          <c:orientation val="minMax"/>
          <c:max val="3"/>
        </c:scaling>
        <c:delete val="0"/>
        <c:axPos val="l"/>
        <c:numFmt formatCode="0.0_);\(0.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6388073"/>
        <c:crossesAt val="1"/>
        <c:crossBetween val="midCat"/>
        <c:majorUnit val="0.5"/>
        <c:minorUnit val="0.166666666666667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12600">
      <a:solidFill>
        <a:srgbClr val="008000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25097529258778"/>
          <c:y val="0.0617283950617284"/>
          <c:w val="0.923016905071522"/>
          <c:h val="0.9382716049382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8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4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'ENW Trdng DATA'!$A$4:$A$14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'ENW Trdng DATA'!$E$4:$E$14</c:f>
              <c:numCache>
                <c:formatCode>0.0_);\(0.0\)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gapWidth val="100"/>
        <c:overlap val="0"/>
        <c:axId val="92367540"/>
        <c:axId val="8085080"/>
      </c:barChart>
      <c:catAx>
        <c:axId val="92367540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085080"/>
        <c:crossesAt val="0"/>
        <c:auto val="1"/>
        <c:lblAlgn val="ctr"/>
        <c:lblOffset val="100"/>
        <c:noMultiLvlLbl val="0"/>
      </c:catAx>
      <c:valAx>
        <c:axId val="8085080"/>
        <c:scaling>
          <c:orientation val="minMax"/>
          <c:max val="4"/>
        </c:scaling>
        <c:delete val="0"/>
        <c:axPos val="l"/>
        <c:numFmt formatCode="0_);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2367540"/>
        <c:crossesAt val="1"/>
        <c:crossBetween val="midCat"/>
        <c:majorUnit val="1"/>
        <c:minorUnit val="1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12600">
      <a:solidFill>
        <a:srgbClr val="800080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03140535952468"/>
          <c:y val="0.0617283950617284"/>
          <c:w val="0.95210379531951"/>
          <c:h val="0.9382716049382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8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4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'ENW Trdng DATA'!$A$4:$A$14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'ENW Trdng DATA'!$F$4:$F$14</c:f>
              <c:numCache>
                <c:formatCode>0.0_);\(0.0\)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gapWidth val="100"/>
        <c:overlap val="0"/>
        <c:axId val="17725924"/>
        <c:axId val="2082249"/>
      </c:barChart>
      <c:catAx>
        <c:axId val="17725924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082249"/>
        <c:crossesAt val="0"/>
        <c:auto val="1"/>
        <c:lblAlgn val="ctr"/>
        <c:lblOffset val="100"/>
        <c:noMultiLvlLbl val="0"/>
      </c:catAx>
      <c:valAx>
        <c:axId val="2082249"/>
        <c:scaling>
          <c:orientation val="minMax"/>
          <c:max val="4"/>
        </c:scaling>
        <c:delete val="0"/>
        <c:axPos val="l"/>
        <c:numFmt formatCode="0_);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7725924"/>
        <c:crossesAt val="1"/>
        <c:crossBetween val="midCat"/>
        <c:majorUnit val="1"/>
        <c:minorUnit val="1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12600">
      <a:solidFill>
        <a:srgbClr val="003366"/>
      </a:solidFill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01968836816041"/>
          <c:y val="0.0613346418056919"/>
          <c:w val="0.939727020171518"/>
          <c:h val="0.9386653581943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8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4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'ENW Trdng DATA'!$A$4:$A$14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'ENW Trdng DATA'!$G$4:$G$14</c:f>
              <c:numCache>
                <c:formatCode>0.0_);\(0.0\)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</c:numCache>
            </c:numRef>
          </c:val>
        </c:ser>
        <c:gapWidth val="100"/>
        <c:overlap val="0"/>
        <c:axId val="42325892"/>
        <c:axId val="41389846"/>
      </c:barChart>
      <c:catAx>
        <c:axId val="42325892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1389846"/>
        <c:crossesAt val="0"/>
        <c:auto val="1"/>
        <c:lblAlgn val="ctr"/>
        <c:lblOffset val="100"/>
        <c:noMultiLvlLbl val="0"/>
      </c:catAx>
      <c:valAx>
        <c:axId val="41389846"/>
        <c:scaling>
          <c:orientation val="minMax"/>
          <c:max val="4"/>
        </c:scaling>
        <c:delete val="0"/>
        <c:axPos val="l"/>
        <c:numFmt formatCode="0_);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2325892"/>
        <c:crossesAt val="1"/>
        <c:crossBetween val="midCat"/>
        <c:majorUnit val="1"/>
        <c:minorUnit val="1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12600">
      <a:solidFill>
        <a:srgbClr val="ff00ff"/>
      </a:solidFill>
      <a:round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23876149760332"/>
          <c:y val="0.0613346418056919"/>
          <c:w val="0.961264412488664"/>
          <c:h val="0.9386653581943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8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4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'ENW Trdng DATA'!$A$4:$A$14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'ENW Trdng DATA'!$H$4:$H$14</c:f>
              <c:numCache>
                <c:formatCode>0.0_);\(0.0\)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gapWidth val="100"/>
        <c:overlap val="0"/>
        <c:axId val="33353533"/>
        <c:axId val="6641276"/>
      </c:barChart>
      <c:catAx>
        <c:axId val="33353533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641276"/>
        <c:crossesAt val="0"/>
        <c:auto val="1"/>
        <c:lblAlgn val="ctr"/>
        <c:lblOffset val="100"/>
        <c:noMultiLvlLbl val="0"/>
      </c:catAx>
      <c:valAx>
        <c:axId val="6641276"/>
        <c:scaling>
          <c:orientation val="minMax"/>
          <c:max val="4"/>
        </c:scaling>
        <c:delete val="0"/>
        <c:axPos val="l"/>
        <c:numFmt formatCode="0_);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3353533"/>
        <c:crossesAt val="1"/>
        <c:crossBetween val="midCat"/>
        <c:majorUnit val="1"/>
        <c:minorUnit val="1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12600">
      <a:solidFill>
        <a:srgbClr val="00ccff"/>
      </a:solidFill>
      <a:round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02078298695022"/>
          <c:y val="0.062142679592344"/>
          <c:w val="0.940430159497342"/>
          <c:h val="0.9378573204076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8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4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'ENW Trdng DATA'!$A$4:$A$14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'ENW Trdng DATA'!$I$4:$I$14</c:f>
              <c:numCache>
                <c:formatCode>0.0_);\(0.0\)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gapWidth val="100"/>
        <c:overlap val="0"/>
        <c:axId val="18883436"/>
        <c:axId val="54686909"/>
      </c:barChart>
      <c:catAx>
        <c:axId val="18883436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4686909"/>
        <c:crossesAt val="0"/>
        <c:auto val="1"/>
        <c:lblAlgn val="ctr"/>
        <c:lblOffset val="100"/>
        <c:noMultiLvlLbl val="0"/>
      </c:catAx>
      <c:valAx>
        <c:axId val="54686909"/>
        <c:scaling>
          <c:orientation val="minMax"/>
          <c:max val="4"/>
        </c:scaling>
        <c:delete val="0"/>
        <c:axPos val="l"/>
        <c:numFmt formatCode="0_);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8883436"/>
        <c:crossesAt val="1"/>
        <c:crossBetween val="midCat"/>
        <c:majorUnit val="1"/>
        <c:minorUnit val="1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12600">
      <a:solidFill>
        <a:srgbClr val="99cc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1077120</xdr:colOff>
      <xdr:row>4</xdr:row>
      <xdr:rowOff>47160</xdr:rowOff>
    </xdr:from>
    <xdr:to>
      <xdr:col>15</xdr:col>
      <xdr:colOff>103680</xdr:colOff>
      <xdr:row>17</xdr:row>
      <xdr:rowOff>114840</xdr:rowOff>
    </xdr:to>
    <xdr:sp>
      <xdr:nvSpPr>
        <xdr:cNvPr id="0" name="Rectangle 99"/>
        <xdr:cNvSpPr/>
      </xdr:nvSpPr>
      <xdr:spPr>
        <a:xfrm>
          <a:off x="1298160" y="828360"/>
          <a:ext cx="7083360" cy="1996560"/>
        </a:xfrm>
        <a:prstGeom prst="rect">
          <a:avLst/>
        </a:prstGeom>
        <a:noFill/>
        <a:ln w="316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20</xdr:row>
      <xdr:rowOff>28440</xdr:rowOff>
    </xdr:from>
    <xdr:to>
      <xdr:col>1</xdr:col>
      <xdr:colOff>212760</xdr:colOff>
      <xdr:row>28</xdr:row>
      <xdr:rowOff>181080</xdr:rowOff>
    </xdr:to>
    <xdr:sp>
      <xdr:nvSpPr>
        <xdr:cNvPr id="1" name="Text 169"/>
        <xdr:cNvSpPr/>
      </xdr:nvSpPr>
      <xdr:spPr>
        <a:xfrm>
          <a:off x="221040" y="3224520"/>
          <a:ext cx="212760" cy="1447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>
          <a:noAutofit/>
        </a:bodyPr>
        <a:p>
          <a:pPr algn="ctr"/>
          <a:r>
            <a:rPr b="1" lang="en-US" sz="800" strike="noStrike" u="none">
              <a:effectLst/>
              <a:uFillTx/>
              <a:latin typeface="Arial"/>
            </a:rPr>
            <a:t>Gross Margin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352080</xdr:colOff>
      <xdr:row>20</xdr:row>
      <xdr:rowOff>18720</xdr:rowOff>
    </xdr:from>
    <xdr:to>
      <xdr:col>4</xdr:col>
      <xdr:colOff>755640</xdr:colOff>
      <xdr:row>28</xdr:row>
      <xdr:rowOff>162000</xdr:rowOff>
    </xdr:to>
    <xdr:graphicFrame>
      <xdr:nvGraphicFramePr>
        <xdr:cNvPr id="2" name="Chart 175"/>
        <xdr:cNvGraphicFramePr/>
      </xdr:nvGraphicFramePr>
      <xdr:xfrm>
        <a:off x="573120" y="3214800"/>
        <a:ext cx="2747880" cy="143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231840</xdr:colOff>
      <xdr:row>20</xdr:row>
      <xdr:rowOff>0</xdr:rowOff>
    </xdr:from>
    <xdr:to>
      <xdr:col>11</xdr:col>
      <xdr:colOff>735840</xdr:colOff>
      <xdr:row>28</xdr:row>
      <xdr:rowOff>152640</xdr:rowOff>
    </xdr:to>
    <xdr:graphicFrame>
      <xdr:nvGraphicFramePr>
        <xdr:cNvPr id="3" name="Chart 180"/>
        <xdr:cNvGraphicFramePr/>
      </xdr:nvGraphicFramePr>
      <xdr:xfrm>
        <a:off x="3853080" y="3196080"/>
        <a:ext cx="2958480" cy="1447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130680</xdr:colOff>
      <xdr:row>20</xdr:row>
      <xdr:rowOff>0</xdr:rowOff>
    </xdr:from>
    <xdr:to>
      <xdr:col>16</xdr:col>
      <xdr:colOff>720</xdr:colOff>
      <xdr:row>28</xdr:row>
      <xdr:rowOff>162000</xdr:rowOff>
    </xdr:to>
    <xdr:graphicFrame>
      <xdr:nvGraphicFramePr>
        <xdr:cNvPr id="4" name="Chart 181"/>
        <xdr:cNvGraphicFramePr/>
      </xdr:nvGraphicFramePr>
      <xdr:xfrm>
        <a:off x="7503120" y="3196080"/>
        <a:ext cx="2989800" cy="1457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331920</xdr:colOff>
      <xdr:row>30</xdr:row>
      <xdr:rowOff>66240</xdr:rowOff>
    </xdr:from>
    <xdr:to>
      <xdr:col>4</xdr:col>
      <xdr:colOff>755640</xdr:colOff>
      <xdr:row>39</xdr:row>
      <xdr:rowOff>95040</xdr:rowOff>
    </xdr:to>
    <xdr:graphicFrame>
      <xdr:nvGraphicFramePr>
        <xdr:cNvPr id="5" name="Chart 182"/>
        <xdr:cNvGraphicFramePr/>
      </xdr:nvGraphicFramePr>
      <xdr:xfrm>
        <a:off x="552960" y="4910040"/>
        <a:ext cx="2768040" cy="1457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6</xdr:col>
      <xdr:colOff>241560</xdr:colOff>
      <xdr:row>30</xdr:row>
      <xdr:rowOff>56880</xdr:rowOff>
    </xdr:from>
    <xdr:to>
      <xdr:col>11</xdr:col>
      <xdr:colOff>755640</xdr:colOff>
      <xdr:row>39</xdr:row>
      <xdr:rowOff>85680</xdr:rowOff>
    </xdr:to>
    <xdr:graphicFrame>
      <xdr:nvGraphicFramePr>
        <xdr:cNvPr id="6" name="Chart 183"/>
        <xdr:cNvGraphicFramePr/>
      </xdr:nvGraphicFramePr>
      <xdr:xfrm>
        <a:off x="3862800" y="4900680"/>
        <a:ext cx="2968560" cy="1457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0</xdr:colOff>
      <xdr:row>30</xdr:row>
      <xdr:rowOff>66240</xdr:rowOff>
    </xdr:from>
    <xdr:to>
      <xdr:col>1</xdr:col>
      <xdr:colOff>212760</xdr:colOff>
      <xdr:row>39</xdr:row>
      <xdr:rowOff>85680</xdr:rowOff>
    </xdr:to>
    <xdr:sp>
      <xdr:nvSpPr>
        <xdr:cNvPr id="7" name="Text 184"/>
        <xdr:cNvSpPr/>
      </xdr:nvSpPr>
      <xdr:spPr>
        <a:xfrm>
          <a:off x="221040" y="4910040"/>
          <a:ext cx="212760" cy="1448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>
          <a:noAutofit/>
        </a:bodyPr>
        <a:p>
          <a:pPr algn="ctr"/>
          <a:r>
            <a:rPr b="1" lang="en-US" sz="800" strike="noStrike" u="none">
              <a:effectLst/>
              <a:uFillTx/>
              <a:latin typeface="Arial"/>
            </a:rPr>
            <a:t>Gross Margin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14</xdr:col>
      <xdr:colOff>140400</xdr:colOff>
      <xdr:row>30</xdr:row>
      <xdr:rowOff>56880</xdr:rowOff>
    </xdr:from>
    <xdr:to>
      <xdr:col>16</xdr:col>
      <xdr:colOff>720</xdr:colOff>
      <xdr:row>39</xdr:row>
      <xdr:rowOff>95040</xdr:rowOff>
    </xdr:to>
    <xdr:graphicFrame>
      <xdr:nvGraphicFramePr>
        <xdr:cNvPr id="8" name="Chart 185"/>
        <xdr:cNvGraphicFramePr/>
      </xdr:nvGraphicFramePr>
      <xdr:xfrm>
        <a:off x="7512840" y="4900680"/>
        <a:ext cx="2980080" cy="1467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0</xdr:colOff>
      <xdr:row>41</xdr:row>
      <xdr:rowOff>28440</xdr:rowOff>
    </xdr:from>
    <xdr:to>
      <xdr:col>1</xdr:col>
      <xdr:colOff>212760</xdr:colOff>
      <xdr:row>50</xdr:row>
      <xdr:rowOff>19080</xdr:rowOff>
    </xdr:to>
    <xdr:sp>
      <xdr:nvSpPr>
        <xdr:cNvPr id="9" name="Text 187"/>
        <xdr:cNvSpPr/>
      </xdr:nvSpPr>
      <xdr:spPr>
        <a:xfrm>
          <a:off x="221040" y="6605640"/>
          <a:ext cx="212760" cy="1447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>
          <a:noAutofit/>
        </a:bodyPr>
        <a:p>
          <a:pPr algn="ctr"/>
          <a:r>
            <a:rPr b="1" lang="en-US" sz="800" strike="noStrike" u="none">
              <a:effectLst/>
              <a:uFillTx/>
              <a:latin typeface="Arial"/>
            </a:rPr>
            <a:t>Gross Margin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352080</xdr:colOff>
      <xdr:row>41</xdr:row>
      <xdr:rowOff>28440</xdr:rowOff>
    </xdr:from>
    <xdr:to>
      <xdr:col>4</xdr:col>
      <xdr:colOff>786240</xdr:colOff>
      <xdr:row>50</xdr:row>
      <xdr:rowOff>38160</xdr:rowOff>
    </xdr:to>
    <xdr:graphicFrame>
      <xdr:nvGraphicFramePr>
        <xdr:cNvPr id="10" name="Chart 188"/>
        <xdr:cNvGraphicFramePr/>
      </xdr:nvGraphicFramePr>
      <xdr:xfrm>
        <a:off x="573120" y="6605640"/>
        <a:ext cx="2778480" cy="1467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6</xdr:col>
      <xdr:colOff>251280</xdr:colOff>
      <xdr:row>41</xdr:row>
      <xdr:rowOff>19080</xdr:rowOff>
    </xdr:from>
    <xdr:to>
      <xdr:col>11</xdr:col>
      <xdr:colOff>775800</xdr:colOff>
      <xdr:row>50</xdr:row>
      <xdr:rowOff>9720</xdr:rowOff>
    </xdr:to>
    <xdr:graphicFrame>
      <xdr:nvGraphicFramePr>
        <xdr:cNvPr id="11" name="Chart 189"/>
        <xdr:cNvGraphicFramePr/>
      </xdr:nvGraphicFramePr>
      <xdr:xfrm>
        <a:off x="3872520" y="6596280"/>
        <a:ext cx="2979000" cy="1447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2" name="Text 1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13" name="Text 2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4" name="Text 3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15" name="Text 4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6" name="Text 5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17" name="Text 6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8" name="Text 7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19" name="Text 8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20" name="Text 9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21" name="Text 10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22" name="Text 11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23" name="Text 12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24" name="Text 13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25" name="Text 14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26" name="Text 15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27" name="Text 16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28" name="Text 17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29" name="Text 18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30" name="Text 19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31" name="Text 20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32" name="Text 21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33" name="Text 22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34" name="Text 23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35" name="Text 24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36" name="Text 25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37" name="Text 26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38" name="Text 27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39" name="Text 28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40" name="Text 29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41" name="Text 30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42" name="Text 31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43" name="Text 32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44" name="Text 33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45" name="Text 34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46" name="Text 35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47" name="Text 36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48" name="Text 37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49" name="Text 38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50" name="Text 39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51" name="Text 40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52" name="Text 41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53" name="Text 42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54" name="Text 43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55" name="Text 44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56" name="Text 45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57" name="Text 46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58" name="Text 47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59" name="Text 48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60" name="Text 49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61" name="Text 50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62" name="Text 51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63" name="Text 52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64" name="Text 53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65" name="Text 54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66" name="Text 55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67" name="Text 56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68" name="Text 57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69" name="Text 58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70" name="Text 59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71" name="Text 60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72" name="Text 61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73" name="Text 62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74" name="Text 63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75" name="Text 64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76" name="Text 65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77" name="Text 66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78" name="Text 67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79" name="Text 68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80" name="Text 69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81" name="Text 70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82" name="Text 71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83" name="Text 72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84" name="Text 73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85" name="Text 74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86" name="Text 75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87" name="Text 76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88" name="Text 77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89" name="Text 78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90" name="Text 79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91" name="Text 80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92" name="Text 82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93" name="Text 83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94" name="Text 84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95" name="Text 85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96" name="Text 86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97" name="Text 87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98" name="Text 88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99" name="Text 89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00" name="Text 90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101" name="Text 91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02" name="Text 93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103" name="Text 94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04" name="Text 95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105" name="Text 96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06" name="Text 97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107" name="Text 98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08" name="Text 99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109" name="Text 100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10" name="Text 101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111" name="Text 102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12" name="Text 105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113" name="Text 106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14" name="Text 107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115" name="Text 108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16" name="Text 109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117" name="Text 110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18" name="Text 111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119" name="Text 112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20" name="Text 113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121" name="Text 114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22" name="Text 118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123" name="Text 119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24" name="Text 120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125" name="Text 121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26" name="Text 122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127" name="Text 123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28" name="Text 124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129" name="Text 125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30" name="Text 126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131" name="Text 127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32" name="Text 131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133" name="Text 132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34" name="Text 133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135" name="Text 134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36" name="Text 135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137" name="Text 136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38" name="Text 137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139" name="Text 138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40" name="Text 139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141" name="Text 140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42" name="Text 144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143" name="Text 145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44" name="Text 146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145" name="Text 147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46" name="Text 148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147" name="Text 149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48" name="Text 150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149" name="Text 151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50" name="Text 152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151" name="Text 153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52" name="Text 157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153" name="Text 158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54" name="Text 159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155" name="Text 160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56" name="Text 161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157" name="Text 162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58" name="Text 163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159" name="Text 164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60" name="Text 165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161" name="Text 166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62" name="Text 170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163" name="Text 171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64" name="Text 172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165" name="Text 173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66" name="Text 174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167" name="Text 175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68" name="Text 176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169" name="Text 177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70" name="Text 178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171" name="Text 179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72" name="Text 183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173" name="Text 184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74" name="Text 185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175" name="Text 186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76" name="Text 187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177" name="Text 188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78" name="Text 189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179" name="Text 190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80" name="Text 191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181" name="Text 192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82" name="Text 196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183" name="Text 197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84" name="Text 198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185" name="Text 199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86" name="Text 200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187" name="Text 201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88" name="Text 202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19080</xdr:rowOff>
    </xdr:to>
    <xdr:sp>
      <xdr:nvSpPr>
        <xdr:cNvPr id="189" name="Text 203"/>
        <xdr:cNvSpPr/>
      </xdr:nvSpPr>
      <xdr:spPr>
        <a:xfrm>
          <a:off x="151560" y="9582480"/>
          <a:ext cx="957600" cy="59040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90" name="Text 204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19080</xdr:rowOff>
    </xdr:to>
    <xdr:sp>
      <xdr:nvSpPr>
        <xdr:cNvPr id="191" name="Text 205"/>
        <xdr:cNvSpPr/>
      </xdr:nvSpPr>
      <xdr:spPr>
        <a:xfrm>
          <a:off x="151560" y="9582480"/>
          <a:ext cx="957600" cy="59040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92" name="Text 207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193" name="Text 208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94" name="Text 209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195" name="Text 210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96" name="Text 211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197" name="Text 212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198" name="Text 213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19080</xdr:rowOff>
    </xdr:to>
    <xdr:sp>
      <xdr:nvSpPr>
        <xdr:cNvPr id="199" name="Text 214"/>
        <xdr:cNvSpPr/>
      </xdr:nvSpPr>
      <xdr:spPr>
        <a:xfrm>
          <a:off x="151560" y="9582480"/>
          <a:ext cx="957600" cy="59040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200" name="Text 215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19080</xdr:rowOff>
    </xdr:to>
    <xdr:sp>
      <xdr:nvSpPr>
        <xdr:cNvPr id="201" name="Text 216"/>
        <xdr:cNvSpPr/>
      </xdr:nvSpPr>
      <xdr:spPr>
        <a:xfrm>
          <a:off x="151560" y="9582480"/>
          <a:ext cx="957600" cy="59040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202" name="Text 218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203" name="Text 219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204" name="Text 220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205" name="Text 221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206" name="Text 222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37800</xdr:rowOff>
    </xdr:to>
    <xdr:sp>
      <xdr:nvSpPr>
        <xdr:cNvPr id="207" name="Text 223"/>
        <xdr:cNvSpPr/>
      </xdr:nvSpPr>
      <xdr:spPr>
        <a:xfrm>
          <a:off x="151560" y="9582480"/>
          <a:ext cx="957600" cy="609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208" name="Text 224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19080</xdr:rowOff>
    </xdr:to>
    <xdr:sp>
      <xdr:nvSpPr>
        <xdr:cNvPr id="209" name="Text 225"/>
        <xdr:cNvSpPr/>
      </xdr:nvSpPr>
      <xdr:spPr>
        <a:xfrm>
          <a:off x="151560" y="9582480"/>
          <a:ext cx="957600" cy="59040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38160</xdr:rowOff>
    </xdr:from>
    <xdr:to>
      <xdr:col>0</xdr:col>
      <xdr:colOff>1109160</xdr:colOff>
      <xdr:row>53</xdr:row>
      <xdr:rowOff>209520</xdr:rowOff>
    </xdr:to>
    <xdr:sp>
      <xdr:nvSpPr>
        <xdr:cNvPr id="210" name="Text 226"/>
        <xdr:cNvSpPr/>
      </xdr:nvSpPr>
      <xdr:spPr>
        <a:xfrm>
          <a:off x="151560" y="9553680"/>
          <a:ext cx="957600" cy="60012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151560</xdr:colOff>
      <xdr:row>51</xdr:row>
      <xdr:rowOff>66960</xdr:rowOff>
    </xdr:from>
    <xdr:to>
      <xdr:col>0</xdr:col>
      <xdr:colOff>1109160</xdr:colOff>
      <xdr:row>54</xdr:row>
      <xdr:rowOff>19080</xdr:rowOff>
    </xdr:to>
    <xdr:sp>
      <xdr:nvSpPr>
        <xdr:cNvPr id="211" name="Text 227"/>
        <xdr:cNvSpPr/>
      </xdr:nvSpPr>
      <xdr:spPr>
        <a:xfrm>
          <a:off x="151560" y="9582480"/>
          <a:ext cx="957600" cy="590400"/>
        </a:xfrm>
        <a:prstGeom prst="rect">
          <a:avLst/>
        </a:pr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none">
              <a:solidFill>
                <a:srgbClr val="ffffff"/>
              </a:solidFill>
              <a:effectLst/>
              <a:uFillTx/>
              <a:latin typeface="Arial"/>
            </a:rPr>
            <a:t>DO NOT EDIT THIS SECTION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Date%20Link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CONSOL/Frevert%20Reports/TEMPLATES/Networks_Temp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s"/>
    </sheetNames>
    <sheetDataSet>
      <sheetData sheetId="0">
        <row r="1">
          <cell r="Q1" t="str">
            <v>Second Quarter 2001</v>
          </cell>
        </row>
        <row r="3">
          <cell r="B3" t="str">
            <v>Through 06/08/01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inked Data"/>
      <sheetName val="Hot List"/>
      <sheetName val="Portfolio Data"/>
      <sheetName val="Headcount Data"/>
    </sheetNames>
    <sheetDataSet>
      <sheetData sheetId="0"/>
      <sheetData sheetId="1">
        <row r="16">
          <cell r="E16">
            <v>0.9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C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14"/>
    <col collapsed="false" customWidth="true" hidden="false" outlineLevel="0" max="2" min="2" style="0" width="16.99"/>
    <col collapsed="false" customWidth="true" hidden="false" outlineLevel="0" max="3" min="3" style="0" width="13.14"/>
    <col collapsed="false" customWidth="true" hidden="false" outlineLevel="0" max="4" min="4" style="0" width="3.14"/>
    <col collapsed="false" customWidth="true" hidden="false" outlineLevel="0" max="5" min="5" style="1" width="12.28"/>
    <col collapsed="false" customWidth="true" hidden="false" outlineLevel="0" max="6" min="6" style="1" width="2.7"/>
    <col collapsed="false" customWidth="true" hidden="false" outlineLevel="0" max="7" min="7" style="1" width="12.99"/>
    <col collapsed="false" customWidth="true" hidden="false" outlineLevel="0" max="8" min="8" style="1" width="2.13"/>
    <col collapsed="false" customWidth="true" hidden="false" outlineLevel="0" max="9" min="9" style="1" width="12.28"/>
    <col collapsed="false" customWidth="true" hidden="false" outlineLevel="0" max="10" min="10" style="1" width="4.14"/>
    <col collapsed="false" customWidth="true" hidden="false" outlineLevel="0" max="11" min="11" style="1" width="3.28"/>
    <col collapsed="false" customWidth="true" hidden="false" outlineLevel="0" max="12" min="12" style="1" width="13.85"/>
    <col collapsed="false" customWidth="true" hidden="false" outlineLevel="0" max="13" min="13" style="1" width="2.56"/>
    <col collapsed="false" customWidth="true" hidden="false" outlineLevel="0" max="14" min="14" style="1" width="1.99"/>
    <col collapsed="false" customWidth="true" hidden="false" outlineLevel="0" max="15" min="15" style="1" width="12.85"/>
    <col collapsed="false" customWidth="true" hidden="false" outlineLevel="0" max="16" min="16" style="0" width="31.42"/>
    <col collapsed="false" customWidth="true" hidden="false" outlineLevel="0" max="17" min="17" style="0" width="13.56"/>
    <col collapsed="false" customWidth="true" hidden="false" outlineLevel="0" max="18" min="18" style="0" width="47.14"/>
  </cols>
  <sheetData>
    <row r="1" customFormat="false" ht="21.75" hidden="false" customHeight="true" outlineLevel="0" collapsed="false">
      <c r="A1" s="2" t="s">
        <v>0</v>
      </c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 t="str">
        <f aca="false">[1]Dates!$Q$1</f>
        <v>Second Quarter 2001</v>
      </c>
      <c r="Q1" s="6"/>
      <c r="R1" s="7"/>
      <c r="S1" s="6"/>
      <c r="T1" s="7"/>
      <c r="U1" s="6"/>
      <c r="V1" s="6"/>
      <c r="W1" s="7"/>
      <c r="X1" s="6"/>
      <c r="Y1" s="7"/>
      <c r="Z1" s="6"/>
      <c r="AB1" s="8"/>
      <c r="AC1" s="8"/>
    </row>
    <row r="2" customFormat="false" ht="15.75" hidden="false" customHeight="true" outlineLevel="0" collapsed="false">
      <c r="A2" s="9"/>
      <c r="B2" s="10" t="str">
        <f aca="false">[1]Dates!$B$3</f>
        <v>Through 06/08/01</v>
      </c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1"/>
      <c r="Q2" s="6"/>
      <c r="R2" s="7"/>
      <c r="S2" s="6"/>
      <c r="U2" s="6"/>
      <c r="V2" s="6"/>
      <c r="X2" s="6"/>
      <c r="Z2" s="6"/>
      <c r="AB2" s="8"/>
      <c r="AC2" s="8"/>
    </row>
    <row r="3" customFormat="false" ht="9" hidden="false" customHeight="true" outlineLevel="0" collapsed="false">
      <c r="A3" s="9"/>
      <c r="B3" s="3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11"/>
      <c r="Q3" s="6"/>
      <c r="R3" s="7"/>
      <c r="S3" s="6"/>
      <c r="U3" s="6"/>
      <c r="V3" s="6"/>
      <c r="X3" s="6"/>
      <c r="Z3" s="6"/>
      <c r="AB3" s="8"/>
      <c r="AC3" s="8"/>
    </row>
    <row r="4" customFormat="false" ht="15" hidden="false" customHeight="true" outlineLevel="0" collapsed="false">
      <c r="C4" s="12" t="s">
        <v>1</v>
      </c>
      <c r="E4" s="0"/>
      <c r="F4" s="0"/>
      <c r="G4" s="0"/>
      <c r="H4" s="0"/>
      <c r="I4" s="0"/>
      <c r="J4" s="0"/>
      <c r="K4" s="0"/>
      <c r="L4" s="0"/>
      <c r="M4" s="0"/>
      <c r="N4" s="0"/>
      <c r="O4" s="0"/>
    </row>
    <row r="5" customFormat="false" ht="8.25" hidden="false" customHeight="true" outlineLevel="0" collapsed="false"/>
    <row r="6" customFormat="false" ht="11.25" hidden="false" customHeight="true" outlineLevel="0" collapsed="false">
      <c r="G6" s="1" t="s">
        <v>2</v>
      </c>
    </row>
    <row r="7" customFormat="false" ht="11.25" hidden="false" customHeight="false" outlineLevel="0" collapsed="false">
      <c r="A7" s="13"/>
      <c r="B7" s="13"/>
      <c r="C7" s="13"/>
      <c r="D7" s="13"/>
      <c r="E7" s="1" t="s">
        <v>3</v>
      </c>
      <c r="G7" s="1" t="s">
        <v>4</v>
      </c>
      <c r="J7" s="14"/>
      <c r="K7" s="15"/>
      <c r="L7" s="15" t="s">
        <v>5</v>
      </c>
      <c r="M7" s="14"/>
      <c r="P7" s="13"/>
      <c r="Q7" s="13"/>
      <c r="R7" s="13"/>
    </row>
    <row r="8" customFormat="false" ht="11.25" hidden="false" customHeight="false" outlineLevel="0" collapsed="false">
      <c r="A8" s="13"/>
      <c r="B8" s="13"/>
      <c r="C8" s="13"/>
      <c r="D8" s="13"/>
      <c r="E8" s="16" t="s">
        <v>6</v>
      </c>
      <c r="G8" s="16" t="s">
        <v>7</v>
      </c>
      <c r="I8" s="16" t="s">
        <v>8</v>
      </c>
      <c r="J8" s="14"/>
      <c r="K8" s="15"/>
      <c r="L8" s="16" t="s">
        <v>8</v>
      </c>
      <c r="M8" s="14"/>
      <c r="O8" s="16" t="s">
        <v>9</v>
      </c>
      <c r="P8" s="13"/>
      <c r="Q8" s="13"/>
      <c r="R8" s="13"/>
    </row>
    <row r="9" customFormat="false" ht="11.25" hidden="false" customHeight="false" outlineLevel="0" collapsed="false">
      <c r="A9" s="13"/>
      <c r="B9" s="13"/>
      <c r="C9" s="17" t="s">
        <v>10</v>
      </c>
      <c r="D9" s="13"/>
      <c r="E9" s="18" t="n">
        <f aca="false">'Linked Data'!C6</f>
        <v>0.1</v>
      </c>
      <c r="F9" s="19"/>
      <c r="G9" s="18" t="n">
        <f aca="false">'Linked Data'!I6</f>
        <v>0.7</v>
      </c>
      <c r="H9" s="19"/>
      <c r="I9" s="20" t="n">
        <f aca="false">E9-G9</f>
        <v>-0.6</v>
      </c>
      <c r="J9" s="21"/>
      <c r="K9" s="20"/>
      <c r="L9" s="18" t="n">
        <f aca="false">'Linked Data'!O6</f>
        <v>0.9</v>
      </c>
      <c r="M9" s="21"/>
      <c r="N9" s="19"/>
      <c r="O9" s="22" t="n">
        <f aca="false">I9-L9</f>
        <v>-1.5</v>
      </c>
      <c r="P9" s="13"/>
      <c r="Q9" s="13"/>
      <c r="R9" s="13"/>
    </row>
    <row r="10" customFormat="false" ht="11.25" hidden="false" customHeight="false" outlineLevel="0" collapsed="false">
      <c r="A10" s="13"/>
      <c r="B10" s="13"/>
      <c r="C10" s="17" t="s">
        <v>11</v>
      </c>
      <c r="D10" s="13"/>
      <c r="E10" s="18" t="n">
        <f aca="false">'Linked Data'!C7</f>
        <v>0.9</v>
      </c>
      <c r="F10" s="19"/>
      <c r="G10" s="18" t="n">
        <f aca="false">'Linked Data'!I7</f>
        <v>-0.2</v>
      </c>
      <c r="H10" s="19"/>
      <c r="I10" s="20" t="n">
        <f aca="false">E10-G10</f>
        <v>1.1</v>
      </c>
      <c r="J10" s="21"/>
      <c r="K10" s="20"/>
      <c r="L10" s="18" t="n">
        <f aca="false">'Linked Data'!O7</f>
        <v>1.3</v>
      </c>
      <c r="M10" s="21"/>
      <c r="N10" s="19"/>
      <c r="O10" s="22" t="n">
        <f aca="false">I10-L10</f>
        <v>-0.2</v>
      </c>
      <c r="P10" s="13"/>
      <c r="Q10" s="13"/>
      <c r="R10" s="13"/>
    </row>
    <row r="11" customFormat="false" ht="11.25" hidden="false" customHeight="false" outlineLevel="0" collapsed="false">
      <c r="A11" s="13"/>
      <c r="B11" s="13"/>
      <c r="C11" s="17" t="s">
        <v>12</v>
      </c>
      <c r="D11" s="13"/>
      <c r="E11" s="18" t="n">
        <f aca="false">'Linked Data'!C8</f>
        <v>2.4</v>
      </c>
      <c r="F11" s="19"/>
      <c r="G11" s="18" t="n">
        <f aca="false">'Linked Data'!I8</f>
        <v>0</v>
      </c>
      <c r="H11" s="19"/>
      <c r="I11" s="20" t="n">
        <f aca="false">E11-G11</f>
        <v>2.4</v>
      </c>
      <c r="J11" s="21"/>
      <c r="K11" s="20"/>
      <c r="L11" s="18" t="n">
        <f aca="false">'Linked Data'!O8</f>
        <v>0</v>
      </c>
      <c r="M11" s="21"/>
      <c r="N11" s="19"/>
      <c r="O11" s="22" t="n">
        <f aca="false">I11-L11</f>
        <v>2.4</v>
      </c>
      <c r="P11" s="13"/>
      <c r="Q11" s="13"/>
      <c r="R11" s="13"/>
    </row>
    <row r="12" customFormat="false" ht="11.25" hidden="false" customHeight="false" outlineLevel="0" collapsed="false">
      <c r="A12" s="13"/>
      <c r="B12" s="13"/>
      <c r="C12" s="17" t="s">
        <v>13</v>
      </c>
      <c r="D12" s="13"/>
      <c r="E12" s="18" t="n">
        <f aca="false">'Linked Data'!C9</f>
        <v>0</v>
      </c>
      <c r="F12" s="19"/>
      <c r="G12" s="18" t="n">
        <f aca="false">'Linked Data'!I9</f>
        <v>1.2</v>
      </c>
      <c r="H12" s="19"/>
      <c r="I12" s="20" t="n">
        <f aca="false">E12-G12</f>
        <v>-1.2</v>
      </c>
      <c r="J12" s="21"/>
      <c r="K12" s="20"/>
      <c r="L12" s="18" t="n">
        <f aca="false">'Linked Data'!O9</f>
        <v>0.9</v>
      </c>
      <c r="M12" s="21"/>
      <c r="N12" s="19"/>
      <c r="O12" s="22" t="n">
        <f aca="false">I12-L12</f>
        <v>-2.1</v>
      </c>
      <c r="P12" s="13"/>
      <c r="Q12" s="13"/>
      <c r="R12" s="13"/>
    </row>
    <row r="13" customFormat="false" ht="12.95" hidden="false" customHeight="true" outlineLevel="0" collapsed="false">
      <c r="A13" s="13"/>
      <c r="B13" s="13"/>
      <c r="C13" s="17" t="s">
        <v>14</v>
      </c>
      <c r="D13" s="13"/>
      <c r="E13" s="18" t="n">
        <f aca="false">'Linked Data'!C10</f>
        <v>0</v>
      </c>
      <c r="F13" s="22"/>
      <c r="G13" s="18" t="n">
        <f aca="false">'Linked Data'!I10</f>
        <v>0</v>
      </c>
      <c r="H13" s="22"/>
      <c r="I13" s="20" t="n">
        <f aca="false">E13-G13</f>
        <v>0</v>
      </c>
      <c r="J13" s="23"/>
      <c r="K13" s="24"/>
      <c r="L13" s="18" t="n">
        <f aca="false">'Linked Data'!O10</f>
        <v>1.9</v>
      </c>
      <c r="M13" s="23"/>
      <c r="N13" s="22"/>
      <c r="O13" s="22" t="n">
        <f aca="false">I13-L13</f>
        <v>-1.9</v>
      </c>
      <c r="P13" s="13"/>
      <c r="Q13" s="13"/>
      <c r="R13" s="13"/>
    </row>
    <row r="14" customFormat="false" ht="12.95" hidden="false" customHeight="true" outlineLevel="0" collapsed="false">
      <c r="A14" s="13"/>
      <c r="B14" s="13"/>
      <c r="C14" s="17" t="s">
        <v>15</v>
      </c>
      <c r="D14" s="13"/>
      <c r="E14" s="18" t="n">
        <f aca="false">'Linked Data'!C11</f>
        <v>0.1</v>
      </c>
      <c r="F14" s="22"/>
      <c r="G14" s="18" t="n">
        <f aca="false">'Linked Data'!I11</f>
        <v>0.5</v>
      </c>
      <c r="H14" s="22"/>
      <c r="I14" s="20" t="n">
        <f aca="false">E14-G14</f>
        <v>-0.4</v>
      </c>
      <c r="J14" s="23"/>
      <c r="K14" s="24"/>
      <c r="L14" s="18" t="n">
        <f aca="false">'Linked Data'!O11</f>
        <v>0.1</v>
      </c>
      <c r="M14" s="23"/>
      <c r="N14" s="22"/>
      <c r="O14" s="22" t="n">
        <f aca="false">I14-L14</f>
        <v>-0.5</v>
      </c>
      <c r="P14" s="13"/>
      <c r="Q14" s="13"/>
      <c r="R14" s="13"/>
    </row>
    <row r="15" customFormat="false" ht="14.25" hidden="false" customHeight="true" outlineLevel="0" collapsed="false">
      <c r="A15" s="25"/>
      <c r="B15" s="25"/>
      <c r="C15" s="17" t="s">
        <v>16</v>
      </c>
      <c r="D15" s="13"/>
      <c r="E15" s="18" t="n">
        <f aca="false">'Linked Data'!C12</f>
        <v>0</v>
      </c>
      <c r="F15" s="22"/>
      <c r="G15" s="18" t="n">
        <f aca="false">'Linked Data'!I12</f>
        <v>0</v>
      </c>
      <c r="H15" s="22"/>
      <c r="I15" s="20" t="n">
        <f aca="false">E15-G15</f>
        <v>0</v>
      </c>
      <c r="J15" s="23"/>
      <c r="K15" s="24"/>
      <c r="L15" s="18" t="n">
        <f aca="false">'Linked Data'!O12</f>
        <v>0</v>
      </c>
      <c r="M15" s="23"/>
      <c r="N15" s="22"/>
      <c r="O15" s="22" t="n">
        <f aca="false">I15-L15</f>
        <v>0</v>
      </c>
      <c r="P15" s="25"/>
      <c r="Q15" s="25"/>
      <c r="R15" s="25"/>
    </row>
    <row r="16" customFormat="false" ht="11.25" hidden="false" customHeight="false" outlineLevel="0" collapsed="false">
      <c r="A16" s="25"/>
      <c r="B16" s="25"/>
      <c r="C16" s="17" t="s">
        <v>17</v>
      </c>
      <c r="D16" s="13"/>
      <c r="E16" s="18" t="n">
        <f aca="false">'Linked Data'!C13</f>
        <v>0</v>
      </c>
      <c r="F16" s="22"/>
      <c r="G16" s="18" t="n">
        <f aca="false">'Linked Data'!I13</f>
        <v>2.9</v>
      </c>
      <c r="H16" s="22"/>
      <c r="I16" s="20" t="n">
        <f aca="false">E16-G16</f>
        <v>-2.9</v>
      </c>
      <c r="J16" s="23"/>
      <c r="K16" s="24"/>
      <c r="L16" s="18" t="n">
        <f aca="false">'Linked Data'!O13</f>
        <v>-5.4</v>
      </c>
      <c r="M16" s="23"/>
      <c r="N16" s="22"/>
      <c r="O16" s="22" t="n">
        <f aca="false">I16-L16</f>
        <v>2.5</v>
      </c>
      <c r="P16" s="25"/>
      <c r="Q16" s="25"/>
      <c r="R16" s="25"/>
    </row>
    <row r="17" customFormat="false" ht="13.5" hidden="false" customHeight="false" outlineLevel="0" collapsed="false">
      <c r="C17" s="26" t="s">
        <v>18</v>
      </c>
      <c r="D17" s="25"/>
      <c r="E17" s="27" t="n">
        <f aca="false">SUM(E9:E16)</f>
        <v>3.5</v>
      </c>
      <c r="F17" s="28"/>
      <c r="G17" s="27" t="n">
        <f aca="false">SUM(G9:G16)</f>
        <v>5.1</v>
      </c>
      <c r="H17" s="28"/>
      <c r="I17" s="27" t="n">
        <f aca="false">SUM(I9:I16)</f>
        <v>-1.6</v>
      </c>
      <c r="J17" s="29"/>
      <c r="K17" s="30"/>
      <c r="L17" s="27" t="n">
        <f aca="false">SUM(L9:L16)</f>
        <v>-0.300000000000001</v>
      </c>
      <c r="M17" s="29"/>
      <c r="N17" s="28"/>
      <c r="O17" s="27" t="n">
        <f aca="false">I17-L17</f>
        <v>-1.3</v>
      </c>
    </row>
    <row r="18" customFormat="false" ht="15" hidden="false" customHeight="true" outlineLevel="0" collapsed="false">
      <c r="C18" s="31"/>
    </row>
    <row r="19" customFormat="false" ht="12" hidden="false" customHeight="true" outlineLevel="0" collapsed="false">
      <c r="A19" s="32"/>
      <c r="B19" s="32"/>
      <c r="C19" s="33"/>
      <c r="D19" s="32"/>
      <c r="E19" s="34"/>
      <c r="F19" s="32"/>
      <c r="G19" s="32"/>
      <c r="H19" s="32"/>
      <c r="I19" s="35"/>
      <c r="J19" s="36"/>
      <c r="K19" s="36"/>
      <c r="L19" s="34"/>
      <c r="M19" s="32"/>
      <c r="N19" s="34"/>
      <c r="O19" s="32"/>
      <c r="P19" s="32"/>
      <c r="Q19" s="32"/>
      <c r="R19" s="32"/>
    </row>
    <row r="20" customFormat="false" ht="11.25" hidden="false" customHeight="true" outlineLevel="0" collapsed="false">
      <c r="B20" s="37" t="s">
        <v>19</v>
      </c>
      <c r="I20" s="38" t="s">
        <v>11</v>
      </c>
      <c r="J20" s="15"/>
      <c r="K20" s="15"/>
      <c r="O20" s="39" t="s">
        <v>12</v>
      </c>
      <c r="P20" s="39"/>
    </row>
    <row r="21" customFormat="false" ht="12.75" hidden="false" customHeight="false" outlineLevel="0" collapsed="false">
      <c r="J21" s="15"/>
      <c r="K21" s="15"/>
    </row>
    <row r="22" customFormat="false" ht="12.75" hidden="false" customHeight="false" outlineLevel="0" collapsed="false">
      <c r="J22" s="15"/>
      <c r="K22" s="15"/>
    </row>
    <row r="23" customFormat="false" ht="12.75" hidden="false" customHeight="false" outlineLevel="0" collapsed="false">
      <c r="J23" s="15"/>
      <c r="K23" s="15"/>
    </row>
    <row r="24" customFormat="false" ht="12.75" hidden="false" customHeight="false" outlineLevel="0" collapsed="false">
      <c r="J24" s="15"/>
      <c r="K24" s="15"/>
    </row>
    <row r="25" customFormat="false" ht="12.75" hidden="false" customHeight="false" outlineLevel="0" collapsed="false">
      <c r="J25" s="15"/>
      <c r="K25" s="15"/>
    </row>
    <row r="26" customFormat="false" ht="12.75" hidden="false" customHeight="false" outlineLevel="0" collapsed="false">
      <c r="J26" s="15"/>
      <c r="K26" s="15"/>
    </row>
    <row r="27" customFormat="false" ht="12.75" hidden="false" customHeight="false" outlineLevel="0" collapsed="false">
      <c r="J27" s="15"/>
      <c r="K27" s="15"/>
    </row>
    <row r="28" customFormat="false" ht="12.75" hidden="false" customHeight="false" outlineLevel="0" collapsed="false">
      <c r="J28" s="15"/>
      <c r="K28" s="15"/>
    </row>
    <row r="29" customFormat="false" ht="14.25" hidden="false" customHeight="true" outlineLevel="0" collapsed="false">
      <c r="J29" s="15"/>
      <c r="K29" s="15"/>
    </row>
    <row r="30" customFormat="false" ht="13.5" hidden="false" customHeight="true" outlineLevel="0" collapsed="false">
      <c r="C30" s="40" t="s">
        <v>13</v>
      </c>
      <c r="I30" s="41" t="s">
        <v>14</v>
      </c>
      <c r="J30" s="15"/>
      <c r="K30" s="15"/>
      <c r="O30" s="42" t="s">
        <v>15</v>
      </c>
      <c r="P30" s="42"/>
    </row>
    <row r="31" customFormat="false" ht="12.75" hidden="false" customHeight="false" outlineLevel="0" collapsed="false">
      <c r="J31" s="15"/>
      <c r="K31" s="15"/>
    </row>
    <row r="32" customFormat="false" ht="12.75" hidden="false" customHeight="false" outlineLevel="0" collapsed="false">
      <c r="J32" s="15"/>
      <c r="K32" s="15"/>
    </row>
    <row r="33" customFormat="false" ht="12.75" hidden="false" customHeight="false" outlineLevel="0" collapsed="false">
      <c r="J33" s="15"/>
      <c r="K33" s="15"/>
    </row>
    <row r="34" customFormat="false" ht="12.75" hidden="false" customHeight="false" outlineLevel="0" collapsed="false">
      <c r="J34" s="15"/>
      <c r="K34" s="15"/>
    </row>
    <row r="35" customFormat="false" ht="12.75" hidden="false" customHeight="false" outlineLevel="0" collapsed="false">
      <c r="J35" s="15"/>
      <c r="K35" s="15"/>
    </row>
    <row r="36" customFormat="false" ht="12.75" hidden="false" customHeight="false" outlineLevel="0" collapsed="false">
      <c r="J36" s="15"/>
      <c r="K36" s="15"/>
    </row>
    <row r="37" customFormat="false" ht="12.75" hidden="false" customHeight="false" outlineLevel="0" collapsed="false">
      <c r="J37" s="15"/>
      <c r="K37" s="15"/>
    </row>
    <row r="38" customFormat="false" ht="12.75" hidden="false" customHeight="false" outlineLevel="0" collapsed="false">
      <c r="J38" s="15"/>
      <c r="K38" s="15"/>
    </row>
    <row r="39" customFormat="false" ht="10.5" hidden="false" customHeight="true" outlineLevel="0" collapsed="false">
      <c r="J39" s="15"/>
      <c r="K39" s="15"/>
    </row>
    <row r="40" customFormat="false" ht="9" hidden="false" customHeight="true" outlineLevel="0" collapsed="false">
      <c r="J40" s="15"/>
      <c r="K40" s="15"/>
    </row>
    <row r="41" customFormat="false" ht="15" hidden="false" customHeight="true" outlineLevel="0" collapsed="false">
      <c r="C41" s="43" t="s">
        <v>16</v>
      </c>
      <c r="I41" s="44" t="s">
        <v>17</v>
      </c>
      <c r="J41" s="15"/>
      <c r="K41" s="15"/>
    </row>
    <row r="42" customFormat="false" ht="12.75" hidden="false" customHeight="false" outlineLevel="0" collapsed="false">
      <c r="J42" s="15"/>
      <c r="K42" s="15"/>
    </row>
    <row r="43" customFormat="false" ht="12.75" hidden="false" customHeight="false" outlineLevel="0" collapsed="false">
      <c r="J43" s="15"/>
      <c r="K43" s="15"/>
    </row>
    <row r="44" customFormat="false" ht="12.75" hidden="false" customHeight="false" outlineLevel="0" collapsed="false">
      <c r="J44" s="15"/>
      <c r="K44" s="15"/>
    </row>
    <row r="45" customFormat="false" ht="12.75" hidden="false" customHeight="false" outlineLevel="0" collapsed="false">
      <c r="J45" s="15"/>
      <c r="K45" s="15"/>
    </row>
    <row r="46" customFormat="false" ht="12.75" hidden="false" customHeight="false" outlineLevel="0" collapsed="false">
      <c r="J46" s="15"/>
      <c r="K46" s="15"/>
    </row>
    <row r="47" customFormat="false" ht="12.75" hidden="false" customHeight="false" outlineLevel="0" collapsed="false">
      <c r="J47" s="15"/>
      <c r="K47" s="15"/>
    </row>
    <row r="48" customFormat="false" ht="12.75" hidden="false" customHeight="false" outlineLevel="0" collapsed="false">
      <c r="J48" s="15"/>
      <c r="K48" s="15"/>
    </row>
    <row r="49" customFormat="false" ht="12.75" hidden="false" customHeight="false" outlineLevel="0" collapsed="false">
      <c r="J49" s="15"/>
      <c r="K49" s="15"/>
    </row>
  </sheetData>
  <mergeCells count="3">
    <mergeCell ref="A1:C1"/>
    <mergeCell ref="O20:P20"/>
    <mergeCell ref="O30:P30"/>
  </mergeCells>
  <printOptions headings="false" gridLines="false" gridLinesSet="true" horizontalCentered="false" verticalCentered="false"/>
  <pageMargins left="0.5" right="0.25" top="0.4" bottom="0.2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&amp;C13&amp;R&amp;6&amp;D  -  &amp;T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1" activeCellId="0" sqref="H11"/>
    </sheetView>
  </sheetViews>
  <sheetFormatPr defaultColWidth="9.13671875" defaultRowHeight="9" customHeight="true" zeroHeight="false" outlineLevelRow="0" outlineLevelCol="0"/>
  <cols>
    <col collapsed="false" customWidth="true" hidden="false" outlineLevel="0" max="1" min="1" style="45" width="12.14"/>
    <col collapsed="false" customWidth="true" hidden="false" outlineLevel="0" max="2" min="2" style="46" width="12.7"/>
    <col collapsed="false" customWidth="true" hidden="false" outlineLevel="0" max="6" min="3" style="47" width="12.7"/>
    <col collapsed="false" customWidth="true" hidden="false" outlineLevel="0" max="7" min="7" style="47" width="14.28"/>
    <col collapsed="false" customWidth="true" hidden="false" outlineLevel="0" max="9" min="8" style="47" width="12.7"/>
    <col collapsed="false" customWidth="false" hidden="false" outlineLevel="0" max="257" min="10" style="45" width="9.14"/>
  </cols>
  <sheetData>
    <row r="1" customFormat="false" ht="23.25" hidden="false" customHeight="true" outlineLevel="0" collapsed="false">
      <c r="A1" s="48" t="s">
        <v>20</v>
      </c>
    </row>
    <row r="2" customFormat="false" ht="15" hidden="false" customHeight="true" outlineLevel="0" collapsed="false">
      <c r="A2" s="49" t="s">
        <v>21</v>
      </c>
      <c r="B2" s="50"/>
      <c r="C2" s="51"/>
      <c r="D2" s="51"/>
      <c r="E2" s="52"/>
      <c r="F2" s="52"/>
      <c r="G2" s="52"/>
      <c r="H2" s="53"/>
      <c r="I2" s="53"/>
      <c r="J2" s="54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  <c r="IW2" s="55"/>
    </row>
    <row r="3" customFormat="false" ht="15" hidden="false" customHeight="true" outlineLevel="0" collapsed="false">
      <c r="A3" s="56"/>
      <c r="B3" s="57" t="s">
        <v>22</v>
      </c>
      <c r="C3" s="57" t="s">
        <v>23</v>
      </c>
      <c r="D3" s="57" t="s">
        <v>24</v>
      </c>
      <c r="E3" s="57" t="s">
        <v>13</v>
      </c>
      <c r="F3" s="57" t="s">
        <v>14</v>
      </c>
      <c r="G3" s="57" t="s">
        <v>15</v>
      </c>
      <c r="H3" s="57" t="s">
        <v>16</v>
      </c>
      <c r="I3" s="57" t="s">
        <v>17</v>
      </c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6"/>
      <c r="CT3" s="56"/>
      <c r="CU3" s="56"/>
      <c r="CV3" s="56"/>
      <c r="CW3" s="56"/>
      <c r="CX3" s="56"/>
      <c r="CY3" s="56"/>
      <c r="CZ3" s="56"/>
      <c r="DA3" s="56"/>
      <c r="DB3" s="56"/>
      <c r="DC3" s="56"/>
      <c r="DD3" s="56"/>
      <c r="DE3" s="56"/>
      <c r="DF3" s="56"/>
      <c r="DG3" s="56"/>
      <c r="DH3" s="56"/>
      <c r="DI3" s="56"/>
      <c r="DJ3" s="56"/>
      <c r="DK3" s="56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56"/>
      <c r="DW3" s="56"/>
      <c r="DX3" s="56"/>
      <c r="DY3" s="56"/>
      <c r="DZ3" s="56"/>
      <c r="EA3" s="56"/>
      <c r="EB3" s="56"/>
      <c r="EC3" s="56"/>
      <c r="ED3" s="56"/>
      <c r="EE3" s="56"/>
      <c r="EF3" s="56"/>
      <c r="EG3" s="56"/>
      <c r="EH3" s="56"/>
      <c r="EI3" s="56"/>
      <c r="EJ3" s="56"/>
      <c r="EK3" s="56"/>
      <c r="EL3" s="56"/>
      <c r="EM3" s="56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6"/>
      <c r="EY3" s="56"/>
      <c r="EZ3" s="56"/>
      <c r="FA3" s="56"/>
      <c r="FB3" s="56"/>
      <c r="FC3" s="56"/>
      <c r="FD3" s="56"/>
      <c r="FE3" s="56"/>
      <c r="FF3" s="56"/>
      <c r="FG3" s="56"/>
      <c r="FH3" s="56"/>
      <c r="FI3" s="56"/>
      <c r="FJ3" s="56"/>
      <c r="FK3" s="56"/>
      <c r="FL3" s="56"/>
      <c r="FM3" s="56"/>
      <c r="FN3" s="56"/>
      <c r="FO3" s="56"/>
      <c r="FP3" s="56"/>
      <c r="FQ3" s="56"/>
      <c r="FR3" s="56"/>
      <c r="FS3" s="56"/>
      <c r="FT3" s="56"/>
      <c r="FU3" s="56"/>
      <c r="FV3" s="56"/>
      <c r="FW3" s="56"/>
      <c r="FX3" s="56"/>
      <c r="FY3" s="56"/>
      <c r="FZ3" s="56"/>
      <c r="GA3" s="56"/>
      <c r="GB3" s="56"/>
      <c r="GC3" s="56"/>
      <c r="GD3" s="56"/>
      <c r="GE3" s="56"/>
      <c r="GF3" s="56"/>
      <c r="GG3" s="56"/>
      <c r="GH3" s="56"/>
      <c r="GI3" s="56"/>
      <c r="GJ3" s="56"/>
      <c r="GK3" s="56"/>
      <c r="GL3" s="56"/>
      <c r="GM3" s="56"/>
      <c r="GN3" s="56"/>
      <c r="GO3" s="56"/>
      <c r="GP3" s="56"/>
      <c r="GQ3" s="56"/>
      <c r="GR3" s="56"/>
      <c r="GS3" s="56"/>
      <c r="GT3" s="56"/>
      <c r="GU3" s="56"/>
      <c r="GV3" s="56"/>
      <c r="GW3" s="56"/>
      <c r="GX3" s="56"/>
      <c r="GY3" s="56"/>
      <c r="GZ3" s="56"/>
      <c r="HA3" s="56"/>
      <c r="HB3" s="56"/>
      <c r="HC3" s="56"/>
      <c r="HD3" s="56"/>
      <c r="HE3" s="56"/>
      <c r="HF3" s="56"/>
      <c r="HG3" s="56"/>
      <c r="HH3" s="56"/>
      <c r="HI3" s="56"/>
      <c r="HJ3" s="56"/>
      <c r="HK3" s="56"/>
      <c r="HL3" s="56"/>
      <c r="HM3" s="56"/>
      <c r="HN3" s="56"/>
      <c r="HO3" s="56"/>
      <c r="HP3" s="56"/>
      <c r="HQ3" s="56"/>
      <c r="HR3" s="56"/>
      <c r="HS3" s="56"/>
      <c r="HT3" s="56"/>
      <c r="HU3" s="56"/>
      <c r="HV3" s="56"/>
      <c r="HW3" s="56"/>
      <c r="HX3" s="56"/>
      <c r="HY3" s="56"/>
      <c r="HZ3" s="56"/>
      <c r="IA3" s="56"/>
      <c r="IB3" s="56"/>
      <c r="IC3" s="56"/>
      <c r="ID3" s="56"/>
      <c r="IE3" s="56"/>
      <c r="IF3" s="56"/>
      <c r="IG3" s="56"/>
      <c r="IH3" s="56"/>
      <c r="II3" s="56"/>
      <c r="IJ3" s="56"/>
      <c r="IK3" s="56"/>
      <c r="IL3" s="56"/>
      <c r="IM3" s="56"/>
      <c r="IN3" s="56"/>
      <c r="IO3" s="56"/>
      <c r="IP3" s="56"/>
      <c r="IQ3" s="56"/>
      <c r="IR3" s="56"/>
      <c r="IS3" s="56"/>
      <c r="IT3" s="56"/>
      <c r="IU3" s="56"/>
      <c r="IV3" s="56"/>
      <c r="IW3" s="56"/>
    </row>
    <row r="4" customFormat="false" ht="15" hidden="false" customHeight="true" outlineLevel="0" collapsed="false">
      <c r="A4" s="58" t="s">
        <v>25</v>
      </c>
      <c r="B4" s="59" t="n">
        <v>0</v>
      </c>
      <c r="C4" s="59" t="n">
        <v>0.2</v>
      </c>
      <c r="D4" s="59" t="n">
        <v>0.3</v>
      </c>
      <c r="E4" s="59" t="n">
        <v>0</v>
      </c>
      <c r="F4" s="59" t="n">
        <v>0</v>
      </c>
      <c r="G4" s="59" t="n">
        <v>0</v>
      </c>
      <c r="H4" s="59" t="n">
        <v>0</v>
      </c>
      <c r="I4" s="59" t="n">
        <v>0</v>
      </c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6"/>
      <c r="HZ4" s="56"/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  <c r="IO4" s="56"/>
      <c r="IP4" s="56"/>
      <c r="IQ4" s="56"/>
      <c r="IR4" s="56"/>
      <c r="IS4" s="56"/>
      <c r="IT4" s="56"/>
      <c r="IU4" s="56"/>
      <c r="IV4" s="56"/>
      <c r="IW4" s="56"/>
    </row>
    <row r="5" customFormat="false" ht="15" hidden="false" customHeight="true" outlineLevel="0" collapsed="false">
      <c r="A5" s="58" t="s">
        <v>26</v>
      </c>
      <c r="B5" s="59" t="n">
        <v>0</v>
      </c>
      <c r="C5" s="59" t="n">
        <v>0.3</v>
      </c>
      <c r="D5" s="59" t="n">
        <v>0</v>
      </c>
      <c r="E5" s="59" t="n">
        <v>0</v>
      </c>
      <c r="F5" s="59" t="n">
        <v>0</v>
      </c>
      <c r="G5" s="59" t="n">
        <v>0</v>
      </c>
      <c r="H5" s="59" t="n">
        <v>0</v>
      </c>
      <c r="I5" s="59" t="n">
        <v>0</v>
      </c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/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  <c r="HT5" s="56"/>
      <c r="HU5" s="56"/>
      <c r="HV5" s="56"/>
      <c r="HW5" s="56"/>
      <c r="HX5" s="56"/>
      <c r="HY5" s="56"/>
      <c r="HZ5" s="56"/>
      <c r="IA5" s="56"/>
      <c r="IB5" s="56"/>
      <c r="IC5" s="56"/>
      <c r="ID5" s="56"/>
      <c r="IE5" s="56"/>
      <c r="IF5" s="56"/>
      <c r="IG5" s="56"/>
      <c r="IH5" s="56"/>
      <c r="II5" s="56"/>
      <c r="IJ5" s="56"/>
      <c r="IK5" s="56"/>
      <c r="IL5" s="56"/>
      <c r="IM5" s="56"/>
      <c r="IN5" s="56"/>
      <c r="IO5" s="56"/>
      <c r="IP5" s="56"/>
      <c r="IQ5" s="56"/>
      <c r="IR5" s="56"/>
      <c r="IS5" s="56"/>
      <c r="IT5" s="56"/>
      <c r="IU5" s="56"/>
      <c r="IV5" s="56"/>
      <c r="IW5" s="56"/>
    </row>
    <row r="6" customFormat="false" ht="15" hidden="false" customHeight="true" outlineLevel="0" collapsed="false">
      <c r="A6" s="58" t="s">
        <v>27</v>
      </c>
      <c r="B6" s="59" t="n">
        <v>0.1</v>
      </c>
      <c r="C6" s="59" t="n">
        <v>0.5</v>
      </c>
      <c r="D6" s="59" t="n">
        <v>2</v>
      </c>
      <c r="E6" s="59" t="n">
        <v>0</v>
      </c>
      <c r="F6" s="59" t="n">
        <v>0</v>
      </c>
      <c r="G6" s="59" t="n">
        <v>0</v>
      </c>
      <c r="H6" s="59" t="n">
        <v>0</v>
      </c>
      <c r="I6" s="59" t="n">
        <v>0</v>
      </c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  <c r="FF6" s="56"/>
      <c r="FG6" s="56"/>
      <c r="FH6" s="56"/>
      <c r="FI6" s="56"/>
      <c r="FJ6" s="56"/>
      <c r="FK6" s="56"/>
      <c r="FL6" s="56"/>
      <c r="FM6" s="56"/>
      <c r="FN6" s="56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6"/>
      <c r="GS6" s="56"/>
      <c r="GT6" s="56"/>
      <c r="GU6" s="56"/>
      <c r="GV6" s="56"/>
      <c r="GW6" s="56"/>
      <c r="GX6" s="56"/>
      <c r="GY6" s="56"/>
      <c r="GZ6" s="56"/>
      <c r="HA6" s="56"/>
      <c r="HB6" s="56"/>
      <c r="HC6" s="56"/>
      <c r="HD6" s="56"/>
      <c r="HE6" s="56"/>
      <c r="HF6" s="56"/>
      <c r="HG6" s="56"/>
      <c r="HH6" s="56"/>
      <c r="HI6" s="56"/>
      <c r="HJ6" s="56"/>
      <c r="HK6" s="56"/>
      <c r="HL6" s="56"/>
      <c r="HM6" s="56"/>
      <c r="HN6" s="56"/>
      <c r="HO6" s="56"/>
      <c r="HP6" s="56"/>
      <c r="HQ6" s="56"/>
      <c r="HR6" s="56"/>
      <c r="HS6" s="56"/>
      <c r="HT6" s="56"/>
      <c r="HU6" s="56"/>
      <c r="HV6" s="56"/>
      <c r="HW6" s="56"/>
      <c r="HX6" s="56"/>
      <c r="HY6" s="56"/>
      <c r="HZ6" s="56"/>
      <c r="IA6" s="56"/>
      <c r="IB6" s="56"/>
      <c r="IC6" s="56"/>
      <c r="ID6" s="56"/>
      <c r="IE6" s="56"/>
      <c r="IF6" s="56"/>
      <c r="IG6" s="56"/>
      <c r="IH6" s="56"/>
      <c r="II6" s="56"/>
      <c r="IJ6" s="56"/>
      <c r="IK6" s="56"/>
      <c r="IL6" s="56"/>
      <c r="IM6" s="56"/>
      <c r="IN6" s="56"/>
      <c r="IO6" s="56"/>
      <c r="IP6" s="56"/>
      <c r="IQ6" s="56"/>
      <c r="IR6" s="56"/>
      <c r="IS6" s="56"/>
      <c r="IT6" s="56"/>
      <c r="IU6" s="56"/>
      <c r="IV6" s="56"/>
      <c r="IW6" s="56"/>
    </row>
    <row r="7" customFormat="false" ht="15" hidden="false" customHeight="true" outlineLevel="0" collapsed="false">
      <c r="A7" s="58" t="s">
        <v>28</v>
      </c>
      <c r="B7" s="59" t="n">
        <v>0.1</v>
      </c>
      <c r="C7" s="59" t="n">
        <v>0.5</v>
      </c>
      <c r="D7" s="59" t="n">
        <v>2.1</v>
      </c>
      <c r="E7" s="59" t="n">
        <v>0</v>
      </c>
      <c r="F7" s="59" t="n">
        <v>0</v>
      </c>
      <c r="G7" s="59" t="n">
        <v>0</v>
      </c>
      <c r="H7" s="59" t="n">
        <v>0</v>
      </c>
      <c r="I7" s="59" t="n">
        <v>0</v>
      </c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56"/>
      <c r="IA7" s="56"/>
      <c r="IB7" s="56"/>
      <c r="IC7" s="56"/>
      <c r="ID7" s="56"/>
      <c r="IE7" s="56"/>
      <c r="IF7" s="56"/>
      <c r="IG7" s="56"/>
      <c r="IH7" s="56"/>
      <c r="II7" s="56"/>
      <c r="IJ7" s="56"/>
      <c r="IK7" s="56"/>
      <c r="IL7" s="56"/>
      <c r="IM7" s="56"/>
      <c r="IN7" s="56"/>
      <c r="IO7" s="56"/>
      <c r="IP7" s="56"/>
      <c r="IQ7" s="56"/>
      <c r="IR7" s="56"/>
      <c r="IS7" s="56"/>
      <c r="IT7" s="56"/>
      <c r="IU7" s="56"/>
      <c r="IV7" s="56"/>
      <c r="IW7" s="56"/>
    </row>
    <row r="8" customFormat="false" ht="15" hidden="false" customHeight="true" outlineLevel="0" collapsed="false">
      <c r="A8" s="58" t="s">
        <v>29</v>
      </c>
      <c r="B8" s="59" t="n">
        <v>0.1</v>
      </c>
      <c r="C8" s="59" t="n">
        <v>0.5</v>
      </c>
      <c r="D8" s="59" t="n">
        <v>2.1</v>
      </c>
      <c r="E8" s="59" t="n">
        <v>0</v>
      </c>
      <c r="F8" s="59" t="n">
        <v>0</v>
      </c>
      <c r="G8" s="59" t="n">
        <v>0.1</v>
      </c>
      <c r="H8" s="59" t="n">
        <v>0</v>
      </c>
      <c r="I8" s="59" t="n">
        <v>0</v>
      </c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/>
      <c r="FK8" s="56"/>
      <c r="FL8" s="56"/>
      <c r="FM8" s="56"/>
      <c r="FN8" s="56"/>
      <c r="FO8" s="56"/>
      <c r="FP8" s="56"/>
      <c r="FQ8" s="56"/>
      <c r="FR8" s="56"/>
      <c r="FS8" s="56"/>
      <c r="FT8" s="56"/>
      <c r="FU8" s="56"/>
      <c r="FV8" s="56"/>
      <c r="FW8" s="56"/>
      <c r="FX8" s="56"/>
      <c r="FY8" s="56"/>
      <c r="FZ8" s="56"/>
      <c r="GA8" s="56"/>
      <c r="GB8" s="56"/>
      <c r="GC8" s="56"/>
      <c r="GD8" s="56"/>
      <c r="GE8" s="56"/>
      <c r="GF8" s="56"/>
      <c r="GG8" s="56"/>
      <c r="GH8" s="56"/>
      <c r="GI8" s="56"/>
      <c r="GJ8" s="56"/>
      <c r="GK8" s="56"/>
      <c r="GL8" s="56"/>
      <c r="GM8" s="56"/>
      <c r="GN8" s="56"/>
      <c r="GO8" s="56"/>
      <c r="GP8" s="56"/>
      <c r="GQ8" s="56"/>
      <c r="GR8" s="56"/>
      <c r="GS8" s="56"/>
      <c r="GT8" s="56"/>
      <c r="GU8" s="56"/>
      <c r="GV8" s="56"/>
      <c r="GW8" s="56"/>
      <c r="GX8" s="56"/>
      <c r="GY8" s="56"/>
      <c r="GZ8" s="56"/>
      <c r="HA8" s="56"/>
      <c r="HB8" s="56"/>
      <c r="HC8" s="56"/>
      <c r="HD8" s="56"/>
      <c r="HE8" s="56"/>
      <c r="HF8" s="56"/>
      <c r="HG8" s="56"/>
      <c r="HH8" s="56"/>
      <c r="HI8" s="56"/>
      <c r="HJ8" s="56"/>
      <c r="HK8" s="56"/>
      <c r="HL8" s="56"/>
      <c r="HM8" s="56"/>
      <c r="HN8" s="56"/>
      <c r="HO8" s="56"/>
      <c r="HP8" s="56"/>
      <c r="HQ8" s="56"/>
      <c r="HR8" s="56"/>
      <c r="HS8" s="56"/>
      <c r="HT8" s="56"/>
      <c r="HU8" s="56"/>
      <c r="HV8" s="56"/>
      <c r="HW8" s="56"/>
      <c r="HX8" s="56"/>
      <c r="HY8" s="56"/>
      <c r="HZ8" s="56"/>
      <c r="IA8" s="56"/>
      <c r="IB8" s="56"/>
      <c r="IC8" s="56"/>
      <c r="ID8" s="56"/>
      <c r="IE8" s="56"/>
      <c r="IF8" s="56"/>
      <c r="IG8" s="56"/>
      <c r="IH8" s="56"/>
      <c r="II8" s="56"/>
      <c r="IJ8" s="56"/>
      <c r="IK8" s="56"/>
      <c r="IL8" s="56"/>
      <c r="IM8" s="56"/>
      <c r="IN8" s="56"/>
      <c r="IO8" s="56"/>
      <c r="IP8" s="56"/>
      <c r="IQ8" s="56"/>
      <c r="IR8" s="56"/>
      <c r="IS8" s="56"/>
      <c r="IT8" s="56"/>
      <c r="IU8" s="56"/>
      <c r="IV8" s="56"/>
      <c r="IW8" s="56"/>
    </row>
    <row r="9" customFormat="false" ht="15" hidden="false" customHeight="true" outlineLevel="0" collapsed="false">
      <c r="A9" s="58" t="s">
        <v>30</v>
      </c>
      <c r="B9" s="59" t="n">
        <v>0.1</v>
      </c>
      <c r="C9" s="59" t="n">
        <v>0.5</v>
      </c>
      <c r="D9" s="59" t="n">
        <v>2.1</v>
      </c>
      <c r="E9" s="59" t="n">
        <v>0</v>
      </c>
      <c r="F9" s="59" t="n">
        <v>0</v>
      </c>
      <c r="G9" s="59" t="n">
        <v>0.1</v>
      </c>
      <c r="H9" s="59" t="n">
        <v>0</v>
      </c>
      <c r="I9" s="59" t="n">
        <v>0</v>
      </c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6"/>
      <c r="GT9" s="56"/>
      <c r="GU9" s="56"/>
      <c r="GV9" s="56"/>
      <c r="GW9" s="56"/>
      <c r="GX9" s="56"/>
      <c r="GY9" s="56"/>
      <c r="GZ9" s="56"/>
      <c r="HA9" s="56"/>
      <c r="HB9" s="56"/>
      <c r="HC9" s="56"/>
      <c r="HD9" s="56"/>
      <c r="HE9" s="56"/>
      <c r="HF9" s="56"/>
      <c r="HG9" s="56"/>
      <c r="HH9" s="56"/>
      <c r="HI9" s="56"/>
      <c r="HJ9" s="56"/>
      <c r="HK9" s="56"/>
      <c r="HL9" s="56"/>
      <c r="HM9" s="56"/>
      <c r="HN9" s="56"/>
      <c r="HO9" s="56"/>
      <c r="HP9" s="56"/>
      <c r="HQ9" s="56"/>
      <c r="HR9" s="56"/>
      <c r="HS9" s="56"/>
      <c r="HT9" s="56"/>
      <c r="HU9" s="56"/>
      <c r="HV9" s="56"/>
      <c r="HW9" s="56"/>
      <c r="HX9" s="56"/>
      <c r="HY9" s="56"/>
      <c r="HZ9" s="56"/>
      <c r="IA9" s="56"/>
      <c r="IB9" s="56"/>
      <c r="IC9" s="56"/>
      <c r="ID9" s="56"/>
      <c r="IE9" s="56"/>
      <c r="IF9" s="56"/>
      <c r="IG9" s="56"/>
      <c r="IH9" s="56"/>
      <c r="II9" s="56"/>
      <c r="IJ9" s="56"/>
      <c r="IK9" s="56"/>
      <c r="IL9" s="56"/>
      <c r="IM9" s="56"/>
      <c r="IN9" s="56"/>
      <c r="IO9" s="56"/>
      <c r="IP9" s="56"/>
      <c r="IQ9" s="56"/>
      <c r="IR9" s="56"/>
      <c r="IS9" s="56"/>
      <c r="IT9" s="56"/>
      <c r="IU9" s="56"/>
      <c r="IV9" s="56"/>
      <c r="IW9" s="56"/>
    </row>
    <row r="10" customFormat="false" ht="15" hidden="false" customHeight="true" outlineLevel="0" collapsed="false">
      <c r="A10" s="58" t="s">
        <v>31</v>
      </c>
      <c r="B10" s="59" t="n">
        <v>0.1</v>
      </c>
      <c r="C10" s="59" t="n">
        <v>0.8</v>
      </c>
      <c r="D10" s="59" t="n">
        <v>2.3</v>
      </c>
      <c r="E10" s="59" t="n">
        <v>0</v>
      </c>
      <c r="F10" s="59" t="n">
        <v>0</v>
      </c>
      <c r="G10" s="59" t="n">
        <v>0.1</v>
      </c>
      <c r="H10" s="59" t="n">
        <v>0</v>
      </c>
      <c r="I10" s="59" t="n">
        <v>0</v>
      </c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  <c r="IU10" s="56"/>
      <c r="IV10" s="56"/>
      <c r="IW10" s="56"/>
    </row>
    <row r="11" customFormat="false" ht="15" hidden="false" customHeight="true" outlineLevel="0" collapsed="false">
      <c r="A11" s="58" t="s">
        <v>32</v>
      </c>
      <c r="B11" s="60" t="n">
        <v>0.1</v>
      </c>
      <c r="C11" s="60" t="n">
        <v>0.9</v>
      </c>
      <c r="D11" s="60" t="n">
        <v>2.4</v>
      </c>
      <c r="E11" s="60" t="n">
        <v>0</v>
      </c>
      <c r="F11" s="60" t="n">
        <v>0</v>
      </c>
      <c r="G11" s="60" t="n">
        <v>0.1</v>
      </c>
      <c r="H11" s="60" t="n">
        <v>0</v>
      </c>
      <c r="I11" s="60" t="n">
        <v>0</v>
      </c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  <c r="GX11" s="56"/>
      <c r="GY11" s="56"/>
      <c r="GZ11" s="56"/>
      <c r="HA11" s="56"/>
      <c r="HB11" s="56"/>
      <c r="HC11" s="56"/>
      <c r="HD11" s="56"/>
      <c r="HE11" s="56"/>
      <c r="HF11" s="56"/>
      <c r="HG11" s="56"/>
      <c r="HH11" s="56"/>
      <c r="HI11" s="56"/>
      <c r="HJ11" s="56"/>
      <c r="HK11" s="56"/>
      <c r="HL11" s="56"/>
      <c r="HM11" s="56"/>
      <c r="HN11" s="56"/>
      <c r="HO11" s="56"/>
      <c r="HP11" s="56"/>
      <c r="HQ11" s="56"/>
      <c r="HR11" s="56"/>
      <c r="HS11" s="56"/>
      <c r="HT11" s="56"/>
      <c r="HU11" s="56"/>
      <c r="HV11" s="56"/>
      <c r="HW11" s="56"/>
      <c r="HX11" s="56"/>
      <c r="HY11" s="56"/>
      <c r="HZ11" s="56"/>
      <c r="IA11" s="56"/>
      <c r="IB11" s="56"/>
      <c r="IC11" s="56"/>
      <c r="ID11" s="56"/>
      <c r="IE11" s="56"/>
      <c r="IF11" s="56"/>
      <c r="IG11" s="56"/>
      <c r="IH11" s="56"/>
      <c r="II11" s="56"/>
      <c r="IJ11" s="56"/>
      <c r="IK11" s="56"/>
      <c r="IL11" s="56"/>
      <c r="IM11" s="56"/>
      <c r="IN11" s="56"/>
      <c r="IO11" s="56"/>
      <c r="IP11" s="56"/>
      <c r="IQ11" s="56"/>
      <c r="IR11" s="56"/>
      <c r="IS11" s="56"/>
      <c r="IT11" s="56"/>
      <c r="IU11" s="56"/>
      <c r="IV11" s="56"/>
      <c r="IW11" s="56"/>
    </row>
    <row r="12" customFormat="false" ht="15" hidden="false" customHeight="true" outlineLevel="0" collapsed="false">
      <c r="A12" s="58" t="s">
        <v>33</v>
      </c>
      <c r="B12" s="60"/>
      <c r="C12" s="60"/>
      <c r="D12" s="60"/>
      <c r="E12" s="60"/>
      <c r="F12" s="60"/>
      <c r="G12" s="60"/>
      <c r="H12" s="60"/>
      <c r="I12" s="60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  <c r="GX12" s="56"/>
      <c r="GY12" s="56"/>
      <c r="GZ12" s="56"/>
      <c r="HA12" s="56"/>
      <c r="HB12" s="56"/>
      <c r="HC12" s="56"/>
      <c r="HD12" s="56"/>
      <c r="HE12" s="56"/>
      <c r="HF12" s="56"/>
      <c r="HG12" s="56"/>
      <c r="HH12" s="56"/>
      <c r="HI12" s="56"/>
      <c r="HJ12" s="56"/>
      <c r="HK12" s="56"/>
      <c r="HL12" s="56"/>
      <c r="HM12" s="56"/>
      <c r="HN12" s="56"/>
      <c r="HO12" s="56"/>
      <c r="HP12" s="56"/>
      <c r="HQ12" s="56"/>
      <c r="HR12" s="56"/>
      <c r="HS12" s="56"/>
      <c r="HT12" s="56"/>
      <c r="HU12" s="56"/>
      <c r="HV12" s="56"/>
      <c r="HW12" s="56"/>
      <c r="HX12" s="56"/>
      <c r="HY12" s="56"/>
      <c r="HZ12" s="56"/>
      <c r="IA12" s="56"/>
      <c r="IB12" s="56"/>
      <c r="IC12" s="56"/>
      <c r="ID12" s="56"/>
      <c r="IE12" s="56"/>
      <c r="IF12" s="56"/>
      <c r="IG12" s="56"/>
      <c r="IH12" s="56"/>
      <c r="II12" s="56"/>
      <c r="IJ12" s="56"/>
      <c r="IK12" s="56"/>
      <c r="IL12" s="56"/>
      <c r="IM12" s="56"/>
      <c r="IN12" s="56"/>
      <c r="IO12" s="56"/>
      <c r="IP12" s="56"/>
      <c r="IQ12" s="56"/>
      <c r="IR12" s="56"/>
      <c r="IS12" s="56"/>
      <c r="IT12" s="56"/>
      <c r="IU12" s="56"/>
      <c r="IV12" s="56"/>
      <c r="IW12" s="56"/>
    </row>
    <row r="13" customFormat="false" ht="15" hidden="false" customHeight="true" outlineLevel="0" collapsed="false">
      <c r="A13" s="58" t="s">
        <v>34</v>
      </c>
      <c r="B13" s="60"/>
      <c r="C13" s="60"/>
      <c r="D13" s="60"/>
      <c r="E13" s="60"/>
      <c r="F13" s="60"/>
      <c r="G13" s="60"/>
      <c r="H13" s="60"/>
      <c r="I13" s="60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  <c r="HS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H13" s="56"/>
      <c r="II13" s="56"/>
      <c r="IJ13" s="56"/>
      <c r="IK13" s="56"/>
      <c r="IL13" s="56"/>
      <c r="IM13" s="56"/>
      <c r="IN13" s="56"/>
      <c r="IO13" s="56"/>
      <c r="IP13" s="56"/>
      <c r="IQ13" s="56"/>
      <c r="IR13" s="56"/>
      <c r="IS13" s="56"/>
      <c r="IT13" s="56"/>
      <c r="IU13" s="56"/>
      <c r="IV13" s="56"/>
      <c r="IW13" s="56"/>
    </row>
    <row r="14" customFormat="false" ht="15" hidden="false" customHeight="true" outlineLevel="0" collapsed="false">
      <c r="A14" s="58" t="s">
        <v>35</v>
      </c>
      <c r="B14" s="60"/>
      <c r="C14" s="60"/>
      <c r="D14" s="60"/>
      <c r="E14" s="60"/>
      <c r="F14" s="60"/>
      <c r="G14" s="60"/>
      <c r="H14" s="60"/>
      <c r="I14" s="60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6"/>
      <c r="GR14" s="56"/>
      <c r="GS14" s="56"/>
      <c r="GT14" s="56"/>
      <c r="GU14" s="56"/>
      <c r="GV14" s="56"/>
      <c r="GW14" s="56"/>
      <c r="GX14" s="56"/>
      <c r="GY14" s="56"/>
      <c r="GZ14" s="56"/>
      <c r="HA14" s="56"/>
      <c r="HB14" s="56"/>
      <c r="HC14" s="56"/>
      <c r="HD14" s="56"/>
      <c r="HE14" s="56"/>
      <c r="HF14" s="56"/>
      <c r="HG14" s="56"/>
      <c r="HH14" s="56"/>
      <c r="HI14" s="56"/>
      <c r="HJ14" s="56"/>
      <c r="HK14" s="56"/>
      <c r="HL14" s="56"/>
      <c r="HM14" s="56"/>
      <c r="HN14" s="56"/>
      <c r="HO14" s="56"/>
      <c r="HP14" s="56"/>
      <c r="HQ14" s="56"/>
      <c r="HR14" s="56"/>
      <c r="HS14" s="56"/>
      <c r="HT14" s="56"/>
      <c r="HU14" s="56"/>
      <c r="HV14" s="56"/>
      <c r="HW14" s="56"/>
      <c r="HX14" s="56"/>
      <c r="HY14" s="56"/>
      <c r="HZ14" s="56"/>
      <c r="IA14" s="56"/>
      <c r="IB14" s="56"/>
      <c r="IC14" s="56"/>
      <c r="ID14" s="56"/>
      <c r="IE14" s="56"/>
      <c r="IF14" s="56"/>
      <c r="IG14" s="56"/>
      <c r="IH14" s="56"/>
      <c r="II14" s="56"/>
      <c r="IJ14" s="56"/>
      <c r="IK14" s="56"/>
      <c r="IL14" s="56"/>
      <c r="IM14" s="56"/>
      <c r="IN14" s="56"/>
      <c r="IO14" s="56"/>
      <c r="IP14" s="56"/>
      <c r="IQ14" s="56"/>
      <c r="IR14" s="56"/>
      <c r="IS14" s="56"/>
      <c r="IT14" s="56"/>
      <c r="IU14" s="56"/>
      <c r="IV14" s="56"/>
      <c r="IW14" s="56"/>
    </row>
    <row r="15" customFormat="false" ht="15" hidden="false" customHeight="true" outlineLevel="0" collapsed="false">
      <c r="A15" s="56"/>
      <c r="B15" s="59"/>
      <c r="C15" s="61"/>
      <c r="D15" s="61"/>
      <c r="E15" s="61"/>
      <c r="F15" s="61"/>
      <c r="G15" s="61"/>
      <c r="H15" s="61"/>
      <c r="I15" s="61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56"/>
      <c r="FX15" s="56"/>
      <c r="FY15" s="56"/>
      <c r="FZ15" s="56"/>
      <c r="GA15" s="56"/>
      <c r="GB15" s="56"/>
      <c r="GC15" s="56"/>
      <c r="GD15" s="56"/>
      <c r="GE15" s="56"/>
      <c r="GF15" s="56"/>
      <c r="GG15" s="56"/>
      <c r="GH15" s="56"/>
      <c r="GI15" s="56"/>
      <c r="GJ15" s="56"/>
      <c r="GK15" s="56"/>
      <c r="GL15" s="56"/>
      <c r="GM15" s="56"/>
      <c r="GN15" s="56"/>
      <c r="GO15" s="56"/>
      <c r="GP15" s="56"/>
      <c r="GQ15" s="56"/>
      <c r="GR15" s="56"/>
      <c r="GS15" s="56"/>
      <c r="GT15" s="56"/>
      <c r="GU15" s="56"/>
      <c r="GV15" s="56"/>
      <c r="GW15" s="56"/>
      <c r="GX15" s="56"/>
      <c r="GY15" s="56"/>
      <c r="GZ15" s="56"/>
      <c r="HA15" s="56"/>
      <c r="HB15" s="56"/>
      <c r="HC15" s="56"/>
      <c r="HD15" s="56"/>
      <c r="HE15" s="56"/>
      <c r="HF15" s="56"/>
      <c r="HG15" s="56"/>
      <c r="HH15" s="56"/>
      <c r="HI15" s="56"/>
      <c r="HJ15" s="56"/>
      <c r="HK15" s="56"/>
      <c r="HL15" s="56"/>
      <c r="HM15" s="56"/>
      <c r="HN15" s="56"/>
      <c r="HO15" s="56"/>
      <c r="HP15" s="56"/>
      <c r="HQ15" s="56"/>
      <c r="HR15" s="56"/>
      <c r="HS15" s="56"/>
      <c r="HT15" s="56"/>
      <c r="HU15" s="56"/>
      <c r="HV15" s="56"/>
      <c r="HW15" s="56"/>
      <c r="HX15" s="56"/>
      <c r="HY15" s="56"/>
      <c r="HZ15" s="56"/>
      <c r="IA15" s="56"/>
      <c r="IB15" s="56"/>
      <c r="IC15" s="56"/>
      <c r="ID15" s="56"/>
      <c r="IE15" s="56"/>
      <c r="IF15" s="56"/>
      <c r="IG15" s="56"/>
      <c r="IH15" s="56"/>
      <c r="II15" s="56"/>
      <c r="IJ15" s="56"/>
      <c r="IK15" s="56"/>
      <c r="IL15" s="56"/>
      <c r="IM15" s="56"/>
      <c r="IN15" s="56"/>
      <c r="IO15" s="56"/>
      <c r="IP15" s="56"/>
      <c r="IQ15" s="56"/>
      <c r="IR15" s="56"/>
      <c r="IS15" s="56"/>
      <c r="IT15" s="56"/>
      <c r="IU15" s="56"/>
      <c r="IV15" s="56"/>
      <c r="IW15" s="56"/>
    </row>
    <row r="16" customFormat="false" ht="15" hidden="false" customHeight="true" outlineLevel="0" collapsed="false"/>
    <row r="17" customFormat="false" ht="15" hidden="false" customHeight="true" outlineLevel="0" collapsed="false"/>
    <row r="18" customFormat="false" ht="15" hidden="false" customHeight="true" outlineLevel="0" collapsed="false"/>
    <row r="19" customFormat="false" ht="15" hidden="false" customHeight="true" outlineLevel="0" collapsed="false"/>
    <row r="20" customFormat="false" ht="15" hidden="false" customHeight="true" outlineLevel="0" collapsed="false"/>
    <row r="21" customFormat="false" ht="15" hidden="false" customHeight="true" outlineLevel="0" collapsed="false"/>
    <row r="22" customFormat="false" ht="15" hidden="false" customHeight="true" outlineLevel="0" collapsed="false"/>
    <row r="23" customFormat="false" ht="15" hidden="false" customHeight="true" outlineLevel="0" collapsed="false"/>
    <row r="24" customFormat="false" ht="15" hidden="false" customHeight="true" outlineLevel="0" collapsed="false"/>
    <row r="25" customFormat="false" ht="15" hidden="false" customHeight="true" outlineLevel="0" collapsed="false"/>
    <row r="26" customFormat="false" ht="15" hidden="false" customHeight="true" outlineLevel="0" collapsed="false"/>
    <row r="27" customFormat="false" ht="15" hidden="false" customHeight="true" outlineLevel="0" collapsed="false"/>
    <row r="28" customFormat="false" ht="15" hidden="false" customHeight="true" outlineLevel="0" collapsed="false"/>
    <row r="29" customFormat="false" ht="15" hidden="false" customHeight="true" outlineLevel="0" collapsed="false"/>
    <row r="30" customFormat="false" ht="15" hidden="false" customHeight="true" outlineLevel="0" collapsed="false"/>
    <row r="31" customFormat="false" ht="15" hidden="false" customHeight="true" outlineLevel="0" collapsed="false"/>
    <row r="32" customFormat="false" ht="15" hidden="false" customHeight="true" outlineLevel="0" collapsed="false"/>
    <row r="33" customFormat="false" ht="15" hidden="false" customHeight="true" outlineLevel="0" collapsed="false"/>
    <row r="34" customFormat="false" ht="15" hidden="false" customHeight="true" outlineLevel="0" collapsed="false"/>
    <row r="35" customFormat="false" ht="15" hidden="false" customHeight="true" outlineLevel="0" collapsed="false"/>
    <row r="36" customFormat="false" ht="15" hidden="false" customHeight="true" outlineLevel="0" collapsed="false"/>
    <row r="37" customFormat="false" ht="15" hidden="false" customHeight="true" outlineLevel="0" collapsed="false"/>
    <row r="38" customFormat="false" ht="15" hidden="false" customHeight="true" outlineLevel="0" collapsed="false"/>
    <row r="39" customFormat="false" ht="15" hidden="false" customHeight="true" outlineLevel="0" collapsed="false"/>
    <row r="40" customFormat="false" ht="15" hidden="false" customHeight="true" outlineLevel="0" collapsed="false"/>
    <row r="41" customFormat="false" ht="15" hidden="false" customHeight="true" outlineLevel="0" collapsed="false"/>
    <row r="42" customFormat="false" ht="15" hidden="false" customHeight="true" outlineLevel="0" collapsed="false"/>
    <row r="43" customFormat="false" ht="15" hidden="false" customHeight="true" outlineLevel="0" collapsed="false"/>
    <row r="44" customFormat="false" ht="15" hidden="false" customHeight="true" outlineLevel="0" collapsed="false"/>
    <row r="45" customFormat="false" ht="15" hidden="false" customHeight="true" outlineLevel="0" collapsed="false"/>
    <row r="46" customFormat="false" ht="15" hidden="false" customHeight="true" outlineLevel="0" collapsed="false"/>
    <row r="47" customFormat="false" ht="15" hidden="false" customHeight="true" outlineLevel="0" collapsed="false"/>
    <row r="48" customFormat="false" ht="15" hidden="false" customHeight="true" outlineLevel="0" collapsed="false"/>
    <row r="49" customFormat="false" ht="15" hidden="false" customHeight="true" outlineLevel="0" collapsed="false"/>
    <row r="50" customFormat="false" ht="15" hidden="false" customHeight="true" outlineLevel="0" collapsed="false"/>
    <row r="51" customFormat="false" ht="15" hidden="false" customHeight="true" outlineLevel="0" collapsed="false"/>
    <row r="52" customFormat="false" ht="15" hidden="false" customHeight="true" outlineLevel="0" collapsed="false"/>
    <row r="53" customFormat="false" ht="15" hidden="false" customHeight="true" outlineLevel="0" collapsed="false"/>
    <row r="54" customFormat="false" ht="15" hidden="false" customHeight="true" outlineLevel="0" collapsed="false"/>
  </sheetData>
  <printOptions headings="false" gridLines="false" gridLinesSet="true" horizontalCentered="false" verticalCentered="false"/>
  <pageMargins left="0.5" right="0.25" top="0.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14"/>
    <col collapsed="false" customWidth="true" hidden="false" outlineLevel="0" max="2" min="2" style="0" width="4.14"/>
    <col collapsed="false" customWidth="true" hidden="false" outlineLevel="0" max="3" min="3" style="62" width="12.99"/>
    <col collapsed="false" customWidth="true" hidden="false" outlineLevel="0" max="4" min="4" style="63" width="6.99"/>
    <col collapsed="false" customWidth="true" hidden="false" outlineLevel="0" max="5" min="5" style="62" width="12.85"/>
    <col collapsed="false" customWidth="true" hidden="false" outlineLevel="0" max="6" min="6" style="0" width="6.99"/>
    <col collapsed="false" customWidth="true" hidden="false" outlineLevel="0" max="7" min="7" style="62" width="15.28"/>
    <col collapsed="false" customWidth="true" hidden="false" outlineLevel="0" max="8" min="8" style="0" width="1.56"/>
    <col collapsed="false" customWidth="true" hidden="false" outlineLevel="0" max="9" min="9" style="62" width="15.85"/>
    <col collapsed="false" customWidth="true" hidden="false" outlineLevel="0" max="10" min="10" style="63" width="2.28"/>
    <col collapsed="false" customWidth="true" hidden="false" outlineLevel="0" max="11" min="11" style="62" width="15.85"/>
    <col collapsed="false" customWidth="true" hidden="false" outlineLevel="0" max="12" min="12" style="0" width="1.41"/>
    <col collapsed="false" customWidth="true" hidden="false" outlineLevel="0" max="13" min="13" style="62" width="15.41"/>
    <col collapsed="false" customWidth="true" hidden="false" outlineLevel="0" max="14" min="14" style="0" width="1.7"/>
    <col collapsed="false" customWidth="true" hidden="false" outlineLevel="0" max="15" min="15" style="62" width="14.7"/>
    <col collapsed="false" customWidth="true" hidden="false" outlineLevel="0" max="16" min="16" style="0" width="2.28"/>
    <col collapsed="false" customWidth="true" hidden="false" outlineLevel="0" max="17" min="17" style="0" width="17.42"/>
  </cols>
  <sheetData>
    <row r="1" customFormat="false" ht="18" hidden="false" customHeight="false" outlineLevel="0" collapsed="false">
      <c r="A1" s="64" t="s">
        <v>0</v>
      </c>
    </row>
    <row r="2" customFormat="false" ht="18.75" hidden="false" customHeight="true" outlineLevel="0" collapsed="false">
      <c r="I2" s="65"/>
      <c r="J2" s="66"/>
      <c r="K2" s="65"/>
    </row>
    <row r="3" customFormat="false" ht="12" hidden="false" customHeight="false" outlineLevel="0" collapsed="false">
      <c r="A3" s="67" t="s">
        <v>36</v>
      </c>
      <c r="B3" s="68"/>
      <c r="C3" s="69" t="s">
        <v>37</v>
      </c>
      <c r="D3" s="69"/>
      <c r="E3" s="69" t="s">
        <v>5</v>
      </c>
      <c r="F3" s="70"/>
      <c r="G3" s="69"/>
      <c r="H3" s="70"/>
      <c r="I3" s="69" t="s">
        <v>38</v>
      </c>
      <c r="J3" s="69"/>
      <c r="K3" s="69" t="s">
        <v>39</v>
      </c>
      <c r="L3" s="70"/>
      <c r="M3" s="69"/>
      <c r="N3" s="70"/>
      <c r="O3" s="69" t="s">
        <v>5</v>
      </c>
      <c r="P3" s="71"/>
      <c r="Q3" s="72"/>
    </row>
    <row r="4" customFormat="false" ht="12" hidden="false" customHeight="false" outlineLevel="0" collapsed="false">
      <c r="A4" s="73"/>
      <c r="B4" s="72"/>
      <c r="C4" s="74" t="s">
        <v>6</v>
      </c>
      <c r="D4" s="75"/>
      <c r="E4" s="74" t="s">
        <v>6</v>
      </c>
      <c r="F4" s="76"/>
      <c r="G4" s="75"/>
      <c r="H4" s="76"/>
      <c r="I4" s="74" t="s">
        <v>40</v>
      </c>
      <c r="J4" s="75"/>
      <c r="K4" s="74" t="s">
        <v>40</v>
      </c>
      <c r="L4" s="76"/>
      <c r="M4" s="74" t="s">
        <v>8</v>
      </c>
      <c r="N4" s="76"/>
      <c r="O4" s="74" t="s">
        <v>8</v>
      </c>
      <c r="P4" s="77"/>
      <c r="Q4" s="78"/>
    </row>
    <row r="5" customFormat="false" ht="6.75" hidden="false" customHeight="true" outlineLevel="0" collapsed="false">
      <c r="A5" s="79"/>
      <c r="B5" s="80"/>
      <c r="C5" s="65"/>
      <c r="D5" s="66"/>
      <c r="E5" s="65"/>
      <c r="F5" s="80"/>
      <c r="G5" s="65"/>
      <c r="H5" s="80"/>
      <c r="I5" s="65"/>
      <c r="J5" s="66"/>
      <c r="K5" s="65"/>
      <c r="L5" s="80"/>
      <c r="M5" s="65"/>
      <c r="N5" s="80"/>
      <c r="O5" s="65"/>
      <c r="P5" s="81"/>
    </row>
    <row r="6" customFormat="false" ht="12.75" hidden="false" customHeight="false" outlineLevel="0" collapsed="false">
      <c r="A6" s="82" t="s">
        <v>10</v>
      </c>
      <c r="B6" s="80"/>
      <c r="C6" s="83" t="n">
        <v>0.1</v>
      </c>
      <c r="D6" s="66"/>
      <c r="E6" s="84" t="n">
        <v>1.9</v>
      </c>
      <c r="F6" s="80"/>
      <c r="G6" s="65"/>
      <c r="H6" s="80"/>
      <c r="I6" s="65" t="n">
        <f aca="false">0.8-0.1</f>
        <v>0.7</v>
      </c>
      <c r="J6" s="66"/>
      <c r="K6" s="65" t="n">
        <v>1</v>
      </c>
      <c r="L6" s="80"/>
      <c r="M6" s="65" t="n">
        <f aca="false">C6-I6</f>
        <v>-0.6</v>
      </c>
      <c r="N6" s="80"/>
      <c r="O6" s="65" t="n">
        <f aca="false">+E6-K6</f>
        <v>0.9</v>
      </c>
      <c r="P6" s="81"/>
      <c r="Q6" s="85" t="s">
        <v>41</v>
      </c>
    </row>
    <row r="7" customFormat="false" ht="12.75" hidden="false" customHeight="false" outlineLevel="0" collapsed="false">
      <c r="A7" s="82" t="s">
        <v>11</v>
      </c>
      <c r="B7" s="80"/>
      <c r="C7" s="83" t="n">
        <v>0.9</v>
      </c>
      <c r="D7" s="66"/>
      <c r="E7" s="84" t="n">
        <v>1.3</v>
      </c>
      <c r="F7" s="80"/>
      <c r="G7" s="65"/>
      <c r="H7" s="80"/>
      <c r="I7" s="65" t="n">
        <v>-0.2</v>
      </c>
      <c r="J7" s="66"/>
      <c r="K7" s="65" t="n">
        <v>0</v>
      </c>
      <c r="L7" s="80"/>
      <c r="M7" s="65" t="n">
        <f aca="false">C7-I7</f>
        <v>1.1</v>
      </c>
      <c r="N7" s="80"/>
      <c r="O7" s="65" t="n">
        <f aca="false">+E7-K7</f>
        <v>1.3</v>
      </c>
      <c r="P7" s="81"/>
      <c r="Q7" s="86" t="s">
        <v>42</v>
      </c>
    </row>
    <row r="8" customFormat="false" ht="12.75" hidden="false" customHeight="false" outlineLevel="0" collapsed="false">
      <c r="A8" s="82" t="s">
        <v>12</v>
      </c>
      <c r="B8" s="80"/>
      <c r="C8" s="83" t="n">
        <v>2.4</v>
      </c>
      <c r="D8" s="66"/>
      <c r="E8" s="84" t="n">
        <v>0</v>
      </c>
      <c r="F8" s="80"/>
      <c r="G8" s="65"/>
      <c r="H8" s="80"/>
      <c r="I8" s="65" t="n">
        <v>0</v>
      </c>
      <c r="J8" s="66"/>
      <c r="K8" s="65" t="n">
        <v>0</v>
      </c>
      <c r="L8" s="80"/>
      <c r="M8" s="65" t="n">
        <f aca="false">C8-I8</f>
        <v>2.4</v>
      </c>
      <c r="N8" s="80"/>
      <c r="O8" s="65" t="n">
        <f aca="false">+E8-K8</f>
        <v>0</v>
      </c>
      <c r="P8" s="81"/>
      <c r="Q8" s="86"/>
    </row>
    <row r="9" customFormat="false" ht="12.75" hidden="false" customHeight="false" outlineLevel="0" collapsed="false">
      <c r="A9" s="82" t="s">
        <v>13</v>
      </c>
      <c r="B9" s="80"/>
      <c r="C9" s="83" t="n">
        <v>0</v>
      </c>
      <c r="D9" s="66"/>
      <c r="E9" s="84" t="n">
        <v>2.4</v>
      </c>
      <c r="F9" s="80"/>
      <c r="G9" s="65"/>
      <c r="H9" s="80"/>
      <c r="I9" s="65" t="n">
        <f aca="false">0.6+0.3+0.2+0.2-0.1</f>
        <v>1.2</v>
      </c>
      <c r="J9" s="66"/>
      <c r="K9" s="65" t="n">
        <f aca="false">1+0.3+0.2</f>
        <v>1.5</v>
      </c>
      <c r="L9" s="80"/>
      <c r="M9" s="65" t="n">
        <f aca="false">C9-I9</f>
        <v>-1.2</v>
      </c>
      <c r="N9" s="80"/>
      <c r="O9" s="65" t="n">
        <f aca="false">+E9-K9</f>
        <v>0.9</v>
      </c>
      <c r="P9" s="81"/>
      <c r="Q9" s="86"/>
    </row>
    <row r="10" customFormat="false" ht="12.75" hidden="false" customHeight="false" outlineLevel="0" collapsed="false">
      <c r="A10" s="82" t="s">
        <v>14</v>
      </c>
      <c r="B10" s="80"/>
      <c r="C10" s="83" t="n">
        <v>0</v>
      </c>
      <c r="D10" s="66"/>
      <c r="E10" s="84" t="n">
        <v>1.9</v>
      </c>
      <c r="F10" s="80"/>
      <c r="G10" s="65"/>
      <c r="H10" s="80"/>
      <c r="I10" s="66" t="n">
        <v>0</v>
      </c>
      <c r="J10" s="66"/>
      <c r="K10" s="66" t="n">
        <v>0</v>
      </c>
      <c r="L10" s="80"/>
      <c r="M10" s="65" t="n">
        <f aca="false">C10-I10</f>
        <v>0</v>
      </c>
      <c r="N10" s="80"/>
      <c r="O10" s="65" t="n">
        <f aca="false">+E10-K10</f>
        <v>1.9</v>
      </c>
      <c r="P10" s="81"/>
      <c r="Q10" s="86"/>
    </row>
    <row r="11" customFormat="false" ht="12.75" hidden="false" customHeight="false" outlineLevel="0" collapsed="false">
      <c r="A11" s="82" t="s">
        <v>15</v>
      </c>
      <c r="B11" s="80"/>
      <c r="C11" s="83" t="n">
        <v>0.1</v>
      </c>
      <c r="D11" s="66"/>
      <c r="E11" s="84" t="n">
        <v>1.3</v>
      </c>
      <c r="F11" s="80"/>
      <c r="G11" s="65"/>
      <c r="H11" s="80"/>
      <c r="I11" s="66" t="n">
        <f aca="false">0.6-0.1</f>
        <v>0.5</v>
      </c>
      <c r="J11" s="66"/>
      <c r="K11" s="66" t="n">
        <v>1.2</v>
      </c>
      <c r="L11" s="80"/>
      <c r="M11" s="65" t="n">
        <f aca="false">C11-I11</f>
        <v>-0.4</v>
      </c>
      <c r="N11" s="80"/>
      <c r="O11" s="65" t="n">
        <f aca="false">+E11-K11</f>
        <v>0.1</v>
      </c>
      <c r="P11" s="81"/>
      <c r="Q11" s="86"/>
    </row>
    <row r="12" customFormat="false" ht="12.75" hidden="false" customHeight="false" outlineLevel="0" collapsed="false">
      <c r="A12" s="82" t="s">
        <v>16</v>
      </c>
      <c r="B12" s="80"/>
      <c r="C12" s="83" t="n">
        <v>0</v>
      </c>
      <c r="D12" s="66"/>
      <c r="E12" s="84" t="n">
        <v>0</v>
      </c>
      <c r="F12" s="80"/>
      <c r="G12" s="65"/>
      <c r="H12" s="80"/>
      <c r="I12" s="66" t="n">
        <v>0</v>
      </c>
      <c r="J12" s="66"/>
      <c r="K12" s="66" t="n">
        <v>0</v>
      </c>
      <c r="L12" s="80"/>
      <c r="M12" s="65" t="n">
        <f aca="false">C12-I12</f>
        <v>0</v>
      </c>
      <c r="N12" s="80"/>
      <c r="O12" s="65" t="n">
        <f aca="false">+E12-K12</f>
        <v>0</v>
      </c>
      <c r="P12" s="81"/>
      <c r="Q12" s="86"/>
    </row>
    <row r="13" customFormat="false" ht="12.75" hidden="false" customHeight="false" outlineLevel="0" collapsed="false">
      <c r="A13" s="82" t="s">
        <v>17</v>
      </c>
      <c r="B13" s="87"/>
      <c r="C13" s="88" t="n">
        <v>0</v>
      </c>
      <c r="D13" s="66"/>
      <c r="E13" s="89" t="n">
        <v>0</v>
      </c>
      <c r="F13" s="87"/>
      <c r="G13" s="66"/>
      <c r="H13" s="87"/>
      <c r="I13" s="90" t="n">
        <f aca="false">3.4-0.5</f>
        <v>2.9</v>
      </c>
      <c r="J13" s="66"/>
      <c r="K13" s="90" t="n">
        <v>5.4</v>
      </c>
      <c r="L13" s="87"/>
      <c r="M13" s="90" t="n">
        <f aca="false">C13-I13</f>
        <v>-2.9</v>
      </c>
      <c r="N13" s="87"/>
      <c r="O13" s="91" t="n">
        <f aca="false">+E13-K13</f>
        <v>-5.4</v>
      </c>
      <c r="P13" s="92"/>
      <c r="Q13" s="86"/>
    </row>
    <row r="14" customFormat="false" ht="12.75" hidden="false" customHeight="false" outlineLevel="0" collapsed="false">
      <c r="A14" s="93"/>
      <c r="B14" s="87"/>
      <c r="C14" s="94" t="n">
        <f aca="false">SUM(C6:C13)</f>
        <v>3.5</v>
      </c>
      <c r="D14" s="66"/>
      <c r="E14" s="66" t="n">
        <f aca="false">SUM(E6:E13)</f>
        <v>8.8</v>
      </c>
      <c r="F14" s="87"/>
      <c r="G14" s="66"/>
      <c r="H14" s="87"/>
      <c r="I14" s="95" t="n">
        <f aca="false">SUM(I6:I13)</f>
        <v>5.1</v>
      </c>
      <c r="J14" s="66"/>
      <c r="K14" s="95" t="n">
        <f aca="false">SUM(K6:K13)</f>
        <v>9.1</v>
      </c>
      <c r="L14" s="87"/>
      <c r="M14" s="66" t="n">
        <f aca="false">C14-I14</f>
        <v>-1.6</v>
      </c>
      <c r="N14" s="87"/>
      <c r="O14" s="66" t="n">
        <f aca="false">SUM(O6:O13)</f>
        <v>-0.300000000000001</v>
      </c>
      <c r="P14" s="92"/>
      <c r="Q14" s="96"/>
    </row>
    <row r="15" customFormat="false" ht="6.75" hidden="false" customHeight="true" outlineLevel="0" collapsed="false">
      <c r="A15" s="97"/>
      <c r="B15" s="98"/>
      <c r="C15" s="99"/>
      <c r="D15" s="100"/>
      <c r="E15" s="100"/>
      <c r="F15" s="98"/>
      <c r="G15" s="100"/>
      <c r="H15" s="98"/>
      <c r="I15" s="100"/>
      <c r="J15" s="100"/>
      <c r="K15" s="100"/>
      <c r="L15" s="98"/>
      <c r="M15" s="100"/>
      <c r="N15" s="98"/>
      <c r="O15" s="100"/>
      <c r="P15" s="101"/>
      <c r="Q15" s="96"/>
    </row>
    <row r="16" customFormat="false" ht="12.75" hidden="false" customHeight="false" outlineLevel="0" collapsed="false">
      <c r="A16" s="13"/>
      <c r="B16" s="96"/>
      <c r="C16" s="102"/>
      <c r="E16" s="63"/>
      <c r="F16" s="96"/>
      <c r="G16" s="63"/>
      <c r="H16" s="96"/>
      <c r="I16" s="63"/>
      <c r="K16" s="63"/>
      <c r="L16" s="96"/>
      <c r="M16" s="63"/>
      <c r="N16" s="96"/>
      <c r="O16" s="63"/>
      <c r="P16" s="96"/>
      <c r="Q16" s="96"/>
    </row>
    <row r="17" customFormat="false" ht="25.5" hidden="false" customHeight="true" outlineLevel="0" collapsed="false">
      <c r="C17" s="103"/>
    </row>
    <row r="18" customFormat="false" ht="15" hidden="false" customHeight="true" outlineLevel="0" collapsed="false">
      <c r="A18" s="67" t="s">
        <v>43</v>
      </c>
      <c r="B18" s="68"/>
      <c r="C18" s="69" t="s">
        <v>37</v>
      </c>
      <c r="D18" s="69"/>
      <c r="E18" s="69" t="s">
        <v>5</v>
      </c>
      <c r="F18" s="70"/>
      <c r="G18" s="69"/>
      <c r="H18" s="70"/>
      <c r="I18" s="69" t="s">
        <v>38</v>
      </c>
      <c r="J18" s="69"/>
      <c r="K18" s="69" t="s">
        <v>39</v>
      </c>
      <c r="L18" s="70"/>
      <c r="M18" s="69"/>
      <c r="N18" s="70"/>
      <c r="O18" s="69" t="s">
        <v>5</v>
      </c>
      <c r="P18" s="71"/>
      <c r="Q18" s="78"/>
    </row>
    <row r="19" customFormat="false" ht="14.25" hidden="false" customHeight="true" outlineLevel="0" collapsed="false">
      <c r="A19" s="73"/>
      <c r="B19" s="72"/>
      <c r="C19" s="74" t="s">
        <v>6</v>
      </c>
      <c r="D19" s="75"/>
      <c r="E19" s="74" t="s">
        <v>6</v>
      </c>
      <c r="F19" s="76"/>
      <c r="G19" s="74" t="s">
        <v>44</v>
      </c>
      <c r="H19" s="76"/>
      <c r="I19" s="74" t="s">
        <v>40</v>
      </c>
      <c r="J19" s="75"/>
      <c r="K19" s="74" t="s">
        <v>40</v>
      </c>
      <c r="L19" s="76"/>
      <c r="M19" s="74" t="s">
        <v>8</v>
      </c>
      <c r="N19" s="76"/>
      <c r="O19" s="74" t="s">
        <v>8</v>
      </c>
      <c r="P19" s="77"/>
      <c r="Q19" s="78"/>
    </row>
    <row r="20" customFormat="false" ht="15.75" hidden="false" customHeight="false" outlineLevel="0" collapsed="false">
      <c r="A20" s="104"/>
      <c r="B20" s="105"/>
      <c r="C20" s="106" t="n">
        <v>0</v>
      </c>
      <c r="D20" s="100"/>
      <c r="E20" s="107" t="n">
        <v>0</v>
      </c>
      <c r="F20" s="105"/>
      <c r="G20" s="108" t="n">
        <f aca="false">+'[2]Hot List'!E16</f>
        <v>0.9</v>
      </c>
      <c r="H20" s="105"/>
      <c r="I20" s="109" t="n">
        <v>0</v>
      </c>
      <c r="J20" s="100"/>
      <c r="K20" s="109" t="n">
        <v>0</v>
      </c>
      <c r="L20" s="105"/>
      <c r="M20" s="108" t="n">
        <f aca="false">C20+G20-I20</f>
        <v>0.9</v>
      </c>
      <c r="N20" s="105"/>
      <c r="O20" s="108" t="n">
        <f aca="false">+E20-K20</f>
        <v>0</v>
      </c>
      <c r="P20" s="110"/>
    </row>
    <row r="21" customFormat="false" ht="27" hidden="false" customHeight="true" outlineLevel="0" collapsed="false">
      <c r="C21" s="103"/>
      <c r="O21" s="0"/>
    </row>
    <row r="22" customFormat="false" ht="15" hidden="false" customHeight="true" outlineLevel="0" collapsed="false">
      <c r="A22" s="67" t="s">
        <v>45</v>
      </c>
      <c r="B22" s="68"/>
      <c r="C22" s="69" t="s">
        <v>37</v>
      </c>
      <c r="D22" s="69"/>
      <c r="E22" s="69" t="s">
        <v>5</v>
      </c>
      <c r="F22" s="68"/>
      <c r="G22" s="111"/>
      <c r="H22" s="68"/>
      <c r="I22" s="69" t="s">
        <v>38</v>
      </c>
      <c r="J22" s="69"/>
      <c r="K22" s="69" t="s">
        <v>39</v>
      </c>
      <c r="L22" s="68"/>
      <c r="M22" s="69"/>
      <c r="N22" s="70"/>
      <c r="O22" s="69" t="s">
        <v>5</v>
      </c>
      <c r="P22" s="71"/>
      <c r="Q22" s="78"/>
    </row>
    <row r="23" customFormat="false" ht="12" hidden="false" customHeight="false" outlineLevel="0" collapsed="false">
      <c r="A23" s="73"/>
      <c r="B23" s="72"/>
      <c r="C23" s="74" t="s">
        <v>6</v>
      </c>
      <c r="D23" s="75"/>
      <c r="E23" s="74" t="s">
        <v>6</v>
      </c>
      <c r="F23" s="72"/>
      <c r="G23" s="112"/>
      <c r="H23" s="72"/>
      <c r="I23" s="74" t="s">
        <v>40</v>
      </c>
      <c r="J23" s="75"/>
      <c r="K23" s="74" t="s">
        <v>40</v>
      </c>
      <c r="L23" s="72"/>
      <c r="M23" s="74" t="s">
        <v>8</v>
      </c>
      <c r="N23" s="76"/>
      <c r="O23" s="74" t="s">
        <v>8</v>
      </c>
      <c r="P23" s="77"/>
      <c r="Q23" s="78"/>
    </row>
    <row r="24" customFormat="false" ht="12.75" hidden="false" customHeight="false" outlineLevel="0" collapsed="false">
      <c r="A24" s="113" t="s">
        <v>46</v>
      </c>
      <c r="B24" s="80"/>
      <c r="C24" s="83" t="n">
        <v>0</v>
      </c>
      <c r="D24" s="66"/>
      <c r="E24" s="84" t="n">
        <v>0</v>
      </c>
      <c r="F24" s="80"/>
      <c r="G24" s="65"/>
      <c r="H24" s="80"/>
      <c r="I24" s="65"/>
      <c r="J24" s="66"/>
      <c r="K24" s="65"/>
      <c r="L24" s="80"/>
      <c r="M24" s="65"/>
      <c r="N24" s="80"/>
      <c r="O24" s="80"/>
      <c r="P24" s="81"/>
    </row>
    <row r="25" customFormat="false" ht="12.75" hidden="false" customHeight="false" outlineLevel="0" collapsed="false">
      <c r="A25" s="113" t="s">
        <v>47</v>
      </c>
      <c r="B25" s="80"/>
      <c r="C25" s="83" t="n">
        <v>-0.7</v>
      </c>
      <c r="D25" s="66"/>
      <c r="E25" s="84" t="n">
        <v>1.2</v>
      </c>
      <c r="F25" s="80"/>
      <c r="G25" s="65"/>
      <c r="H25" s="80"/>
      <c r="I25" s="65" t="n">
        <v>0.4</v>
      </c>
      <c r="J25" s="66"/>
      <c r="K25" s="65" t="n">
        <v>0.7</v>
      </c>
      <c r="L25" s="80"/>
      <c r="M25" s="65" t="n">
        <f aca="false">+C25-I25</f>
        <v>-1.1</v>
      </c>
      <c r="N25" s="80"/>
      <c r="O25" s="65" t="n">
        <f aca="false">+E25-K25</f>
        <v>0.5</v>
      </c>
      <c r="P25" s="81"/>
    </row>
    <row r="26" customFormat="false" ht="12.75" hidden="false" customHeight="false" outlineLevel="0" collapsed="false">
      <c r="A26" s="113" t="s">
        <v>48</v>
      </c>
      <c r="B26" s="80"/>
      <c r="C26" s="83" t="n">
        <v>0</v>
      </c>
      <c r="D26" s="66"/>
      <c r="E26" s="84" t="n">
        <v>0</v>
      </c>
      <c r="F26" s="80"/>
      <c r="G26" s="65"/>
      <c r="H26" s="80"/>
      <c r="I26" s="65"/>
      <c r="J26" s="66"/>
      <c r="K26" s="65"/>
      <c r="L26" s="80"/>
      <c r="M26" s="65"/>
      <c r="N26" s="80"/>
      <c r="O26" s="80"/>
      <c r="P26" s="81"/>
    </row>
    <row r="27" customFormat="false" ht="12.75" hidden="false" customHeight="false" outlineLevel="0" collapsed="false">
      <c r="A27" s="113" t="s">
        <v>49</v>
      </c>
      <c r="B27" s="80"/>
      <c r="C27" s="84" t="n">
        <v>0</v>
      </c>
      <c r="D27" s="66"/>
      <c r="E27" s="84" t="n">
        <v>0</v>
      </c>
      <c r="F27" s="80"/>
      <c r="G27" s="65"/>
      <c r="H27" s="80"/>
      <c r="I27" s="65"/>
      <c r="J27" s="66"/>
      <c r="K27" s="65"/>
      <c r="L27" s="80"/>
      <c r="M27" s="65"/>
      <c r="N27" s="80"/>
      <c r="O27" s="80"/>
      <c r="P27" s="81"/>
    </row>
    <row r="28" customFormat="false" ht="12.75" hidden="false" customHeight="false" outlineLevel="0" collapsed="false">
      <c r="A28" s="113" t="s">
        <v>50</v>
      </c>
      <c r="B28" s="80"/>
      <c r="C28" s="84" t="n">
        <v>0</v>
      </c>
      <c r="D28" s="66"/>
      <c r="E28" s="84" t="n">
        <v>0</v>
      </c>
      <c r="F28" s="80"/>
      <c r="G28" s="65"/>
      <c r="H28" s="80"/>
      <c r="I28" s="65"/>
      <c r="J28" s="66"/>
      <c r="K28" s="65"/>
      <c r="L28" s="80"/>
      <c r="M28" s="65"/>
      <c r="N28" s="80"/>
      <c r="O28" s="80"/>
      <c r="P28" s="81"/>
    </row>
    <row r="29" customFormat="false" ht="13.5" hidden="false" customHeight="false" outlineLevel="0" collapsed="false">
      <c r="A29" s="114"/>
      <c r="B29" s="105"/>
      <c r="C29" s="108" t="n">
        <f aca="false">SUM(C24:C28)</f>
        <v>-0.7</v>
      </c>
      <c r="D29" s="100"/>
      <c r="E29" s="108" t="n">
        <f aca="false">SUM(E24:E28)</f>
        <v>1.2</v>
      </c>
      <c r="F29" s="105"/>
      <c r="G29" s="108"/>
      <c r="H29" s="105"/>
      <c r="I29" s="109" t="n">
        <f aca="false">SUM(I24:I28)</f>
        <v>0.4</v>
      </c>
      <c r="J29" s="100"/>
      <c r="K29" s="109" t="n">
        <f aca="false">SUM(K24:K28)</f>
        <v>0.7</v>
      </c>
      <c r="L29" s="105"/>
      <c r="M29" s="108" t="n">
        <f aca="false">SUM(M24:M28)</f>
        <v>-1.1</v>
      </c>
      <c r="N29" s="105"/>
      <c r="O29" s="108" t="n">
        <f aca="false">SUM(O24:O28)</f>
        <v>0.5</v>
      </c>
      <c r="P29" s="110"/>
    </row>
    <row r="30" customFormat="false" ht="21" hidden="false" customHeight="true" outlineLevel="0" collapsed="false">
      <c r="O30" s="0"/>
    </row>
    <row r="31" customFormat="false" ht="18" hidden="false" customHeight="true" outlineLevel="0" collapsed="false">
      <c r="A31" s="115" t="s">
        <v>51</v>
      </c>
      <c r="B31" s="116"/>
      <c r="I31" s="117" t="n">
        <f aca="false">I14+I20+I29</f>
        <v>5.5</v>
      </c>
      <c r="K31" s="117" t="n">
        <f aca="false">K14+K20+K29</f>
        <v>9.8</v>
      </c>
    </row>
    <row r="32" customFormat="false" ht="30.75" hidden="false" customHeight="true" outlineLevel="0" collapsed="false"/>
    <row r="33" customFormat="false" ht="12.75" hidden="false" customHeight="false" outlineLevel="0" collapsed="false">
      <c r="A33" s="118" t="s">
        <v>52</v>
      </c>
      <c r="B33" s="119"/>
      <c r="C33" s="120"/>
      <c r="D33" s="121"/>
      <c r="E33" s="120"/>
      <c r="F33" s="119"/>
      <c r="G33" s="120"/>
      <c r="H33" s="119"/>
      <c r="I33" s="122" t="s">
        <v>53</v>
      </c>
      <c r="J33" s="111"/>
      <c r="K33" s="122" t="s">
        <v>5</v>
      </c>
      <c r="L33" s="119"/>
      <c r="M33" s="120"/>
      <c r="N33" s="119"/>
      <c r="O33" s="69"/>
      <c r="P33" s="71"/>
      <c r="Q33" s="123"/>
    </row>
    <row r="34" customFormat="false" ht="12.75" hidden="false" customHeight="false" outlineLevel="0" collapsed="false">
      <c r="A34" s="124" t="s">
        <v>54</v>
      </c>
      <c r="B34" s="125"/>
      <c r="C34" s="126"/>
      <c r="D34" s="94"/>
      <c r="E34" s="126"/>
      <c r="F34" s="125"/>
      <c r="G34" s="126"/>
      <c r="H34" s="125"/>
      <c r="I34" s="126" t="n">
        <f aca="false">+I31</f>
        <v>5.5</v>
      </c>
      <c r="J34" s="94"/>
      <c r="K34" s="126" t="n">
        <f aca="false">+K31</f>
        <v>9.8</v>
      </c>
      <c r="L34" s="125"/>
      <c r="M34" s="126"/>
      <c r="N34" s="125"/>
      <c r="O34" s="112"/>
      <c r="P34" s="77"/>
      <c r="Q34" s="123"/>
    </row>
    <row r="35" customFormat="false" ht="12.75" hidden="false" customHeight="false" outlineLevel="0" collapsed="false">
      <c r="A35" s="124" t="s">
        <v>55</v>
      </c>
      <c r="B35" s="125"/>
      <c r="C35" s="126"/>
      <c r="D35" s="94"/>
      <c r="E35" s="126"/>
      <c r="F35" s="125"/>
      <c r="G35" s="126"/>
      <c r="H35" s="125"/>
      <c r="I35" s="127" t="n">
        <v>0</v>
      </c>
      <c r="J35" s="94"/>
      <c r="K35" s="127" t="n">
        <v>0</v>
      </c>
      <c r="L35" s="125"/>
      <c r="M35" s="126"/>
      <c r="N35" s="125"/>
      <c r="O35" s="112"/>
      <c r="P35" s="77"/>
      <c r="Q35" s="123"/>
    </row>
    <row r="36" customFormat="false" ht="12.75" hidden="false" customHeight="false" outlineLevel="0" collapsed="false">
      <c r="A36" s="128"/>
      <c r="B36" s="125"/>
      <c r="C36" s="126"/>
      <c r="D36" s="94"/>
      <c r="E36" s="126"/>
      <c r="F36" s="125"/>
      <c r="G36" s="126"/>
      <c r="H36" s="125"/>
      <c r="I36" s="83" t="n">
        <f aca="false">SUM(I34:I35)</f>
        <v>5.5</v>
      </c>
      <c r="J36" s="94"/>
      <c r="K36" s="83" t="n">
        <f aca="false">SUM(K34:K35)</f>
        <v>9.8</v>
      </c>
      <c r="L36" s="125"/>
      <c r="M36" s="126"/>
      <c r="N36" s="125"/>
      <c r="O36" s="112"/>
      <c r="P36" s="77"/>
      <c r="Q36" s="123"/>
    </row>
    <row r="37" customFormat="false" ht="12.75" hidden="false" customHeight="false" outlineLevel="0" collapsed="false">
      <c r="A37" s="128"/>
      <c r="B37" s="125"/>
      <c r="C37" s="126"/>
      <c r="D37" s="94"/>
      <c r="E37" s="126"/>
      <c r="F37" s="125"/>
      <c r="G37" s="126"/>
      <c r="H37" s="125"/>
      <c r="I37" s="126"/>
      <c r="J37" s="94"/>
      <c r="K37" s="126"/>
      <c r="L37" s="125"/>
      <c r="M37" s="126"/>
      <c r="N37" s="125"/>
      <c r="O37" s="112"/>
      <c r="P37" s="77"/>
      <c r="Q37" s="123"/>
    </row>
    <row r="38" customFormat="false" ht="12.75" hidden="false" customHeight="false" outlineLevel="0" collapsed="false">
      <c r="A38" s="129" t="s">
        <v>56</v>
      </c>
      <c r="B38" s="125"/>
      <c r="C38" s="126"/>
      <c r="D38" s="94"/>
      <c r="E38" s="126"/>
      <c r="F38" s="125"/>
      <c r="G38" s="126"/>
      <c r="H38" s="125"/>
      <c r="I38" s="83" t="n">
        <v>2.5</v>
      </c>
      <c r="J38" s="94"/>
      <c r="K38" s="83" t="n">
        <v>3.4</v>
      </c>
      <c r="L38" s="125"/>
      <c r="M38" s="126"/>
      <c r="N38" s="125"/>
      <c r="O38" s="112"/>
      <c r="P38" s="77"/>
      <c r="Q38" s="123"/>
    </row>
    <row r="39" customFormat="false" ht="12.75" hidden="false" customHeight="false" outlineLevel="0" collapsed="false">
      <c r="A39" s="129" t="s">
        <v>57</v>
      </c>
      <c r="B39" s="125"/>
      <c r="C39" s="126"/>
      <c r="D39" s="94"/>
      <c r="E39" s="126"/>
      <c r="F39" s="125"/>
      <c r="G39" s="126"/>
      <c r="H39" s="125"/>
      <c r="I39" s="88" t="n">
        <f aca="false">0.6</f>
        <v>0.6</v>
      </c>
      <c r="J39" s="94"/>
      <c r="K39" s="88" t="n">
        <f aca="false">0.6</f>
        <v>0.6</v>
      </c>
      <c r="L39" s="125"/>
      <c r="M39" s="126"/>
      <c r="N39" s="125"/>
      <c r="O39" s="112"/>
      <c r="P39" s="77"/>
      <c r="Q39" s="123"/>
    </row>
    <row r="40" customFormat="false" ht="12.75" hidden="false" customHeight="false" outlineLevel="0" collapsed="false">
      <c r="A40" s="129" t="s">
        <v>58</v>
      </c>
      <c r="B40" s="125"/>
      <c r="C40" s="126"/>
      <c r="D40" s="94"/>
      <c r="E40" s="126"/>
      <c r="F40" s="125"/>
      <c r="G40" s="126"/>
      <c r="H40" s="125"/>
      <c r="I40" s="126" t="n">
        <f aca="false">SUM(I38:I39)</f>
        <v>3.1</v>
      </c>
      <c r="J40" s="94"/>
      <c r="K40" s="126" t="n">
        <f aca="false">SUM(K38:K39)</f>
        <v>4</v>
      </c>
      <c r="L40" s="125"/>
      <c r="M40" s="126"/>
      <c r="N40" s="125"/>
      <c r="O40" s="112"/>
      <c r="P40" s="77"/>
      <c r="Q40" s="123"/>
    </row>
    <row r="41" customFormat="false" ht="12.75" hidden="false" customHeight="false" outlineLevel="0" collapsed="false">
      <c r="A41" s="124"/>
      <c r="B41" s="125"/>
      <c r="C41" s="126"/>
      <c r="D41" s="94"/>
      <c r="E41" s="126"/>
      <c r="F41" s="125"/>
      <c r="G41" s="126"/>
      <c r="H41" s="125"/>
      <c r="I41" s="126"/>
      <c r="J41" s="94"/>
      <c r="K41" s="126"/>
      <c r="L41" s="125"/>
      <c r="M41" s="126"/>
      <c r="N41" s="125"/>
      <c r="O41" s="112"/>
      <c r="P41" s="77"/>
      <c r="Q41" s="123"/>
    </row>
    <row r="42" customFormat="false" ht="12.75" hidden="false" customHeight="false" outlineLevel="0" collapsed="false">
      <c r="A42" s="124" t="s">
        <v>59</v>
      </c>
      <c r="B42" s="125"/>
      <c r="C42" s="126"/>
      <c r="D42" s="94"/>
      <c r="E42" s="126"/>
      <c r="F42" s="125"/>
      <c r="G42" s="126"/>
      <c r="H42" s="125"/>
      <c r="I42" s="126" t="n">
        <v>0</v>
      </c>
      <c r="J42" s="94"/>
      <c r="K42" s="126" t="n">
        <v>0</v>
      </c>
      <c r="L42" s="125"/>
      <c r="M42" s="126"/>
      <c r="N42" s="125"/>
      <c r="O42" s="112"/>
      <c r="P42" s="77"/>
      <c r="Q42" s="123"/>
    </row>
    <row r="43" customFormat="false" ht="15" hidden="false" customHeight="true" outlineLevel="0" collapsed="false">
      <c r="A43" s="124"/>
      <c r="B43" s="72"/>
      <c r="C43" s="112"/>
      <c r="D43" s="130"/>
      <c r="E43" s="130"/>
      <c r="F43" s="72"/>
      <c r="G43" s="112"/>
      <c r="H43" s="72"/>
      <c r="I43" s="112"/>
      <c r="J43" s="130"/>
      <c r="K43" s="112"/>
      <c r="L43" s="72"/>
      <c r="M43" s="112"/>
      <c r="N43" s="72"/>
      <c r="O43" s="112"/>
      <c r="P43" s="77"/>
      <c r="Q43" s="78"/>
    </row>
    <row r="44" customFormat="false" ht="15" hidden="false" customHeight="true" outlineLevel="0" collapsed="false">
      <c r="A44" s="124" t="s">
        <v>60</v>
      </c>
      <c r="B44" s="72"/>
      <c r="C44" s="112"/>
      <c r="D44" s="130"/>
      <c r="E44" s="130"/>
      <c r="F44" s="72"/>
      <c r="G44" s="112"/>
      <c r="H44" s="72"/>
      <c r="I44" s="83" t="n">
        <v>0</v>
      </c>
      <c r="J44" s="94"/>
      <c r="K44" s="83" t="n">
        <v>0</v>
      </c>
      <c r="L44" s="72"/>
      <c r="M44" s="112"/>
      <c r="N44" s="72"/>
      <c r="O44" s="112"/>
      <c r="P44" s="77"/>
      <c r="Q44" s="78"/>
    </row>
    <row r="45" customFormat="false" ht="15" hidden="false" customHeight="true" outlineLevel="0" collapsed="false">
      <c r="A45" s="124" t="s">
        <v>61</v>
      </c>
      <c r="B45" s="72"/>
      <c r="C45" s="112"/>
      <c r="D45" s="130"/>
      <c r="E45" s="130"/>
      <c r="F45" s="72"/>
      <c r="G45" s="112"/>
      <c r="H45" s="72"/>
      <c r="I45" s="88" t="n">
        <v>0</v>
      </c>
      <c r="J45" s="94"/>
      <c r="K45" s="88" t="n">
        <v>0</v>
      </c>
      <c r="L45" s="72"/>
      <c r="M45" s="112"/>
      <c r="N45" s="72"/>
      <c r="O45" s="112"/>
      <c r="P45" s="77"/>
      <c r="Q45" s="78"/>
    </row>
    <row r="46" customFormat="false" ht="15" hidden="false" customHeight="true" outlineLevel="0" collapsed="false">
      <c r="A46" s="129" t="s">
        <v>62</v>
      </c>
      <c r="B46" s="72"/>
      <c r="C46" s="112"/>
      <c r="D46" s="130"/>
      <c r="E46" s="130"/>
      <c r="F46" s="72"/>
      <c r="G46" s="112"/>
      <c r="H46" s="72"/>
      <c r="I46" s="131" t="n">
        <f aca="false">SUM(I44:I45)</f>
        <v>0</v>
      </c>
      <c r="J46" s="94"/>
      <c r="K46" s="131" t="n">
        <f aca="false">SUM(K44:K45)</f>
        <v>0</v>
      </c>
      <c r="L46" s="72"/>
      <c r="M46" s="112"/>
      <c r="N46" s="72"/>
      <c r="O46" s="112"/>
      <c r="P46" s="77"/>
      <c r="Q46" s="78"/>
    </row>
    <row r="47" customFormat="false" ht="24.75" hidden="false" customHeight="true" outlineLevel="0" collapsed="false">
      <c r="A47" s="124"/>
      <c r="B47" s="72"/>
      <c r="C47" s="112"/>
      <c r="D47" s="130"/>
      <c r="E47" s="130"/>
      <c r="F47" s="72"/>
      <c r="G47" s="112"/>
      <c r="H47" s="72"/>
      <c r="I47" s="112"/>
      <c r="J47" s="130"/>
      <c r="K47" s="112"/>
      <c r="L47" s="72"/>
      <c r="M47" s="112"/>
      <c r="N47" s="72"/>
      <c r="O47" s="112"/>
      <c r="P47" s="77"/>
      <c r="Q47" s="78"/>
    </row>
    <row r="48" customFormat="false" ht="15" hidden="false" customHeight="true" outlineLevel="0" collapsed="false">
      <c r="A48" s="132" t="s">
        <v>63</v>
      </c>
      <c r="B48" s="72"/>
      <c r="C48" s="133" t="s">
        <v>64</v>
      </c>
      <c r="D48" s="130"/>
      <c r="E48" s="130"/>
      <c r="F48" s="72"/>
      <c r="G48" s="130"/>
      <c r="H48" s="134"/>
      <c r="I48" s="135" t="n">
        <f aca="false">I36+I40+I42+I46</f>
        <v>8.6</v>
      </c>
      <c r="J48" s="94"/>
      <c r="K48" s="135" t="n">
        <f aca="false">K36+K40+K42+K46</f>
        <v>13.8</v>
      </c>
      <c r="L48" s="134"/>
      <c r="M48" s="130"/>
      <c r="N48" s="72"/>
      <c r="O48" s="112"/>
      <c r="P48" s="77"/>
      <c r="Q48" s="78"/>
    </row>
    <row r="49" customFormat="false" ht="15" hidden="false" customHeight="true" outlineLevel="0" collapsed="false">
      <c r="A49" s="136"/>
      <c r="B49" s="137"/>
      <c r="C49" s="138"/>
      <c r="D49" s="139"/>
      <c r="E49" s="139"/>
      <c r="F49" s="137"/>
      <c r="G49" s="138"/>
      <c r="H49" s="137"/>
      <c r="I49" s="137"/>
      <c r="J49" s="137"/>
      <c r="K49" s="137"/>
      <c r="L49" s="137"/>
      <c r="M49" s="137"/>
      <c r="N49" s="137"/>
      <c r="O49" s="138"/>
      <c r="P49" s="140"/>
      <c r="Q49" s="78"/>
    </row>
    <row r="50" customFormat="false" ht="18" hidden="false" customHeight="true" outlineLevel="0" collapsed="false">
      <c r="A50" s="78"/>
      <c r="B50" s="78"/>
      <c r="C50" s="141"/>
      <c r="D50" s="142"/>
      <c r="E50" s="142"/>
      <c r="F50" s="78"/>
      <c r="G50" s="141"/>
      <c r="H50" s="78"/>
      <c r="I50" s="141"/>
      <c r="J50" s="142"/>
      <c r="K50" s="142"/>
      <c r="L50" s="78"/>
      <c r="M50" s="141"/>
      <c r="N50" s="78"/>
      <c r="O50" s="141"/>
      <c r="P50" s="78"/>
      <c r="Q50" s="78"/>
    </row>
    <row r="51" customFormat="false" ht="15.75" hidden="false" customHeight="false" outlineLevel="0" collapsed="false">
      <c r="A51" s="143" t="s">
        <v>65</v>
      </c>
      <c r="B51" s="144"/>
      <c r="C51" s="145"/>
      <c r="D51" s="145"/>
      <c r="E51" s="145"/>
      <c r="F51" s="146"/>
      <c r="G51" s="145"/>
      <c r="H51" s="146"/>
      <c r="I51" s="147" t="s">
        <v>37</v>
      </c>
      <c r="J51" s="145"/>
      <c r="K51" s="147" t="s">
        <v>5</v>
      </c>
      <c r="L51" s="146"/>
      <c r="M51" s="146"/>
      <c r="N51" s="146"/>
      <c r="O51" s="145"/>
      <c r="P51" s="148"/>
      <c r="Q51" s="78"/>
    </row>
    <row r="52" customFormat="false" ht="18.75" hidden="false" customHeight="true" outlineLevel="0" collapsed="false">
      <c r="A52" s="149" t="s">
        <v>66</v>
      </c>
      <c r="B52" s="150"/>
      <c r="C52" s="151" t="s">
        <v>67</v>
      </c>
      <c r="D52" s="152"/>
      <c r="E52" s="152"/>
      <c r="F52" s="153"/>
      <c r="G52" s="152"/>
      <c r="H52" s="153"/>
      <c r="I52" s="152" t="n">
        <f aca="false">C14+C20+C29</f>
        <v>2.8</v>
      </c>
      <c r="J52" s="152"/>
      <c r="K52" s="152" t="n">
        <f aca="false">E14+E20+E29</f>
        <v>10</v>
      </c>
      <c r="L52" s="153"/>
      <c r="M52" s="153"/>
      <c r="N52" s="153"/>
      <c r="O52" s="152"/>
      <c r="P52" s="154"/>
      <c r="Q52" s="78"/>
    </row>
    <row r="53" customFormat="false" ht="15" hidden="false" customHeight="true" outlineLevel="0" collapsed="false">
      <c r="A53" s="149" t="s">
        <v>8</v>
      </c>
      <c r="B53" s="150"/>
      <c r="C53" s="151" t="s">
        <v>68</v>
      </c>
      <c r="D53" s="152"/>
      <c r="E53" s="152"/>
      <c r="F53" s="153"/>
      <c r="G53" s="152"/>
      <c r="H53" s="153"/>
      <c r="I53" s="155" t="n">
        <f aca="false">I52-I36-I40-I42-I44</f>
        <v>-5.8</v>
      </c>
      <c r="J53" s="152"/>
      <c r="K53" s="155" t="n">
        <f aca="false">K52-K36-K40-K42-K44</f>
        <v>-3.8</v>
      </c>
      <c r="L53" s="153"/>
      <c r="M53" s="153"/>
      <c r="N53" s="153"/>
      <c r="O53" s="152"/>
      <c r="P53" s="154"/>
      <c r="Q53" s="78"/>
    </row>
    <row r="54" customFormat="false" ht="16.5" hidden="false" customHeight="true" outlineLevel="0" collapsed="false">
      <c r="A54" s="149" t="s">
        <v>69</v>
      </c>
      <c r="B54" s="150"/>
      <c r="C54" s="151" t="s">
        <v>70</v>
      </c>
      <c r="D54" s="152"/>
      <c r="E54" s="152"/>
      <c r="F54" s="153"/>
      <c r="G54" s="152"/>
      <c r="H54" s="153"/>
      <c r="I54" s="156" t="n">
        <f aca="false">I53-I45</f>
        <v>-5.8</v>
      </c>
      <c r="J54" s="152"/>
      <c r="K54" s="156" t="n">
        <f aca="false">K53-K45</f>
        <v>-3.8</v>
      </c>
      <c r="L54" s="153"/>
      <c r="M54" s="153"/>
      <c r="N54" s="153"/>
      <c r="O54" s="152"/>
      <c r="P54" s="154"/>
      <c r="Q54" s="78"/>
    </row>
    <row r="55" customFormat="false" ht="9" hidden="false" customHeight="true" outlineLevel="0" collapsed="false">
      <c r="A55" s="157"/>
      <c r="B55" s="158"/>
      <c r="C55" s="159"/>
      <c r="D55" s="159"/>
      <c r="E55" s="159"/>
      <c r="F55" s="158"/>
      <c r="G55" s="159"/>
      <c r="H55" s="158"/>
      <c r="I55" s="159"/>
      <c r="J55" s="159"/>
      <c r="K55" s="159"/>
      <c r="L55" s="158"/>
      <c r="M55" s="159"/>
      <c r="N55" s="158"/>
      <c r="O55" s="159"/>
      <c r="P55" s="160"/>
      <c r="Q55" s="161"/>
    </row>
    <row r="56" customFormat="false" ht="15" hidden="false" customHeight="true" outlineLevel="0" collapsed="false">
      <c r="A56" s="78"/>
      <c r="B56" s="78"/>
      <c r="C56" s="141"/>
      <c r="D56" s="142"/>
      <c r="E56" s="142"/>
      <c r="F56" s="78"/>
      <c r="G56" s="141"/>
      <c r="H56" s="78"/>
      <c r="I56" s="141"/>
      <c r="J56" s="142"/>
      <c r="K56" s="142"/>
      <c r="L56" s="78"/>
      <c r="M56" s="141"/>
      <c r="N56" s="78"/>
      <c r="O56" s="141"/>
      <c r="P56" s="78"/>
      <c r="Q56" s="78"/>
    </row>
    <row r="57" customFormat="false" ht="20.25" hidden="false" customHeight="true" outlineLevel="0" collapsed="false">
      <c r="A57" s="162" t="s">
        <v>71</v>
      </c>
      <c r="B57" s="163"/>
      <c r="C57" s="164"/>
      <c r="D57" s="164"/>
      <c r="E57" s="164"/>
      <c r="F57" s="164"/>
      <c r="G57" s="165" t="s">
        <v>72</v>
      </c>
      <c r="H57" s="165"/>
      <c r="I57" s="165"/>
      <c r="J57" s="166"/>
      <c r="K57" s="164"/>
      <c r="L57" s="167"/>
      <c r="M57" s="164"/>
      <c r="N57" s="167"/>
      <c r="O57" s="168"/>
      <c r="P57" s="169"/>
      <c r="Q57" s="170"/>
    </row>
    <row r="58" customFormat="false" ht="16.5" hidden="false" customHeight="true" outlineLevel="0" collapsed="false">
      <c r="A58" s="171"/>
      <c r="B58" s="172"/>
      <c r="C58" s="173" t="s">
        <v>4</v>
      </c>
      <c r="D58" s="173"/>
      <c r="E58" s="173" t="s">
        <v>73</v>
      </c>
      <c r="F58" s="173"/>
      <c r="G58" s="173" t="s">
        <v>74</v>
      </c>
      <c r="H58" s="174"/>
      <c r="I58" s="173" t="s">
        <v>75</v>
      </c>
      <c r="J58" s="175"/>
      <c r="K58" s="176" t="s">
        <v>76</v>
      </c>
      <c r="L58" s="177"/>
      <c r="M58" s="176" t="s">
        <v>5</v>
      </c>
      <c r="N58" s="177"/>
      <c r="O58" s="177" t="s">
        <v>9</v>
      </c>
      <c r="P58" s="178"/>
      <c r="Q58" s="170"/>
    </row>
    <row r="59" customFormat="false" ht="20.25" hidden="false" customHeight="true" outlineLevel="0" collapsed="false">
      <c r="A59" s="179" t="s">
        <v>77</v>
      </c>
      <c r="B59" s="180"/>
      <c r="C59" s="181" t="n">
        <v>93</v>
      </c>
      <c r="D59" s="182"/>
      <c r="E59" s="181" t="n">
        <v>580</v>
      </c>
      <c r="F59" s="182"/>
      <c r="G59" s="181" t="n">
        <v>932</v>
      </c>
      <c r="H59" s="181"/>
      <c r="I59" s="181" t="n">
        <v>344</v>
      </c>
      <c r="J59" s="182"/>
      <c r="K59" s="183" t="n">
        <f aca="false">SUM(C59:I59)</f>
        <v>1949</v>
      </c>
      <c r="L59" s="183"/>
      <c r="M59" s="183" t="n">
        <f aca="false">1934+69+111</f>
        <v>2114</v>
      </c>
      <c r="N59" s="184"/>
      <c r="O59" s="183" t="n">
        <f aca="false">M59-K59</f>
        <v>165</v>
      </c>
      <c r="P59" s="185"/>
      <c r="Q59" s="186"/>
    </row>
    <row r="60" customFormat="false" ht="9.75" hidden="false" customHeight="true" outlineLevel="0" collapsed="false">
      <c r="A60" s="187"/>
      <c r="B60" s="180"/>
      <c r="C60" s="181"/>
      <c r="D60" s="182"/>
      <c r="E60" s="181"/>
      <c r="F60" s="182"/>
      <c r="G60" s="181"/>
      <c r="H60" s="181"/>
      <c r="I60" s="181"/>
      <c r="J60" s="182"/>
      <c r="K60" s="182"/>
      <c r="L60" s="182"/>
      <c r="M60" s="182"/>
      <c r="N60" s="180"/>
      <c r="O60" s="182"/>
      <c r="P60" s="185"/>
      <c r="Q60" s="186"/>
    </row>
    <row r="61" customFormat="false" ht="29.25" hidden="false" customHeight="true" outlineLevel="0" collapsed="false">
      <c r="A61" s="188"/>
      <c r="B61" s="172"/>
      <c r="C61" s="175" t="s">
        <v>78</v>
      </c>
      <c r="D61" s="175"/>
      <c r="E61" s="175" t="s">
        <v>79</v>
      </c>
      <c r="F61" s="175"/>
      <c r="G61" s="175" t="s">
        <v>80</v>
      </c>
      <c r="H61" s="189"/>
      <c r="I61" s="175" t="s">
        <v>81</v>
      </c>
      <c r="J61" s="175"/>
      <c r="K61" s="173"/>
      <c r="L61" s="174"/>
      <c r="M61" s="173"/>
      <c r="N61" s="174"/>
      <c r="O61" s="189"/>
      <c r="P61" s="178"/>
      <c r="Q61" s="170"/>
    </row>
    <row r="62" customFormat="false" ht="21.75" hidden="false" customHeight="true" outlineLevel="0" collapsed="false">
      <c r="A62" s="190" t="s">
        <v>82</v>
      </c>
      <c r="B62" s="191"/>
      <c r="C62" s="192" t="n">
        <v>169</v>
      </c>
      <c r="D62" s="193"/>
      <c r="E62" s="192" t="n">
        <f aca="false">17+90+466+69+111</f>
        <v>753</v>
      </c>
      <c r="F62" s="193"/>
      <c r="G62" s="192" t="n">
        <v>997</v>
      </c>
      <c r="H62" s="192"/>
      <c r="I62" s="192" t="n">
        <v>195</v>
      </c>
      <c r="J62" s="193"/>
      <c r="K62" s="193"/>
      <c r="L62" s="193"/>
      <c r="M62" s="192" t="n">
        <f aca="false">SUM(C62:I62)</f>
        <v>2114</v>
      </c>
      <c r="N62" s="191"/>
      <c r="O62" s="193"/>
      <c r="P62" s="194"/>
      <c r="Q62" s="186"/>
    </row>
    <row r="63" customFormat="false" ht="15" hidden="false" customHeight="true" outlineLevel="0" collapsed="false">
      <c r="A63" s="78"/>
      <c r="B63" s="78"/>
      <c r="C63" s="141"/>
      <c r="D63" s="142"/>
      <c r="E63" s="142"/>
      <c r="F63" s="78"/>
      <c r="G63" s="141"/>
      <c r="H63" s="78"/>
      <c r="I63" s="141"/>
      <c r="J63" s="142"/>
      <c r="K63" s="142"/>
      <c r="L63" s="78"/>
      <c r="M63" s="141"/>
      <c r="N63" s="78"/>
      <c r="O63" s="141"/>
      <c r="P63" s="78"/>
      <c r="Q63" s="78"/>
    </row>
    <row r="64" customFormat="false" ht="21" hidden="false" customHeight="true" outlineLevel="0" collapsed="false">
      <c r="A64" s="195" t="s">
        <v>83</v>
      </c>
      <c r="B64" s="196"/>
      <c r="C64" s="197"/>
      <c r="D64" s="198"/>
      <c r="E64" s="198"/>
      <c r="F64" s="199"/>
      <c r="G64" s="200"/>
      <c r="H64" s="199"/>
      <c r="I64" s="200"/>
      <c r="J64" s="198"/>
      <c r="K64" s="198"/>
      <c r="L64" s="199"/>
      <c r="M64" s="200"/>
      <c r="N64" s="199"/>
      <c r="O64" s="200"/>
      <c r="P64" s="199"/>
      <c r="Q64" s="199"/>
    </row>
  </sheetData>
  <mergeCells count="1">
    <mergeCell ref="G57:I57"/>
  </mergeCells>
  <printOptions headings="false" gridLines="false" gridLinesSet="true" horizontalCentered="false" verticalCentered="fals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14"/>
    <col collapsed="false" customWidth="true" hidden="false" outlineLevel="0" max="2" min="2" style="0" width="15.13"/>
    <col collapsed="false" customWidth="true" hidden="false" outlineLevel="0" max="3" min="3" style="0" width="2.42"/>
    <col collapsed="false" customWidth="true" hidden="false" outlineLevel="0" max="4" min="4" style="0" width="15.13"/>
    <col collapsed="false" customWidth="true" hidden="false" outlineLevel="0" max="6" min="6" style="0" width="3.14"/>
    <col collapsed="false" customWidth="true" hidden="false" outlineLevel="0" max="7" min="7" style="0" width="64.13"/>
  </cols>
  <sheetData>
    <row r="1" customFormat="false" ht="18" hidden="false" customHeight="false" outlineLevel="0" collapsed="false">
      <c r="A1" s="201" t="s">
        <v>84</v>
      </c>
      <c r="B1" s="201"/>
      <c r="C1" s="201"/>
      <c r="D1" s="201"/>
    </row>
    <row r="3" customFormat="false" ht="12.75" hidden="false" customHeight="false" outlineLevel="0" collapsed="false">
      <c r="A3" s="202" t="s">
        <v>85</v>
      </c>
      <c r="B3" s="202"/>
      <c r="C3" s="45"/>
      <c r="D3" s="45"/>
    </row>
    <row r="4" customFormat="false" ht="12.75" hidden="false" customHeight="false" outlineLevel="0" collapsed="false">
      <c r="A4" s="203" t="n">
        <v>1</v>
      </c>
      <c r="B4" s="45" t="s">
        <v>86</v>
      </c>
      <c r="C4" s="45"/>
      <c r="D4" s="1"/>
      <c r="E4" s="204" t="n">
        <v>0.9</v>
      </c>
      <c r="G4" s="205" t="s">
        <v>87</v>
      </c>
    </row>
    <row r="5" customFormat="false" ht="12.75" hidden="false" customHeight="false" outlineLevel="0" collapsed="false">
      <c r="A5" s="206" t="n">
        <v>2</v>
      </c>
      <c r="B5" s="45"/>
      <c r="C5" s="45"/>
      <c r="D5" s="1"/>
      <c r="E5" s="204"/>
      <c r="G5" s="205" t="s">
        <v>88</v>
      </c>
    </row>
    <row r="6" customFormat="false" ht="12.75" hidden="false" customHeight="false" outlineLevel="0" collapsed="false">
      <c r="A6" s="206" t="n">
        <v>3</v>
      </c>
      <c r="B6" s="45"/>
      <c r="C6" s="45"/>
      <c r="D6" s="1"/>
      <c r="E6" s="204"/>
    </row>
    <row r="7" customFormat="false" ht="12.75" hidden="false" customHeight="false" outlineLevel="0" collapsed="false">
      <c r="A7" s="206" t="n">
        <v>4</v>
      </c>
      <c r="B7" s="45"/>
      <c r="C7" s="45"/>
      <c r="D7" s="1"/>
      <c r="E7" s="204"/>
    </row>
    <row r="8" customFormat="false" ht="12.75" hidden="false" customHeight="false" outlineLevel="0" collapsed="false">
      <c r="A8" s="206" t="n">
        <v>5</v>
      </c>
      <c r="B8" s="45"/>
      <c r="C8" s="45"/>
      <c r="D8" s="1"/>
      <c r="E8" s="204"/>
    </row>
    <row r="9" customFormat="false" ht="12.75" hidden="false" customHeight="false" outlineLevel="0" collapsed="false">
      <c r="A9" s="206" t="n">
        <v>6</v>
      </c>
      <c r="B9" s="45"/>
      <c r="C9" s="45"/>
      <c r="D9" s="1"/>
      <c r="E9" s="204"/>
    </row>
    <row r="10" customFormat="false" ht="12.75" hidden="false" customHeight="false" outlineLevel="0" collapsed="false">
      <c r="A10" s="206" t="n">
        <v>7</v>
      </c>
      <c r="B10" s="45"/>
      <c r="C10" s="45"/>
      <c r="D10" s="1"/>
      <c r="E10" s="204"/>
    </row>
    <row r="11" customFormat="false" ht="12.75" hidden="false" customHeight="false" outlineLevel="0" collapsed="false">
      <c r="A11" s="206" t="n">
        <v>8</v>
      </c>
      <c r="B11" s="45"/>
      <c r="C11" s="45"/>
      <c r="D11" s="1"/>
      <c r="E11" s="204"/>
    </row>
    <row r="12" customFormat="false" ht="12.75" hidden="false" customHeight="false" outlineLevel="0" collapsed="false">
      <c r="A12" s="206" t="n">
        <v>9</v>
      </c>
      <c r="B12" s="45"/>
      <c r="C12" s="45"/>
      <c r="D12" s="1"/>
      <c r="E12" s="204"/>
    </row>
    <row r="13" customFormat="false" ht="12.75" hidden="false" customHeight="false" outlineLevel="0" collapsed="false">
      <c r="A13" s="206" t="n">
        <v>10</v>
      </c>
      <c r="B13" s="45"/>
      <c r="C13" s="45"/>
      <c r="D13" s="1"/>
      <c r="E13" s="207"/>
    </row>
    <row r="14" customFormat="false" ht="12.75" hidden="false" customHeight="false" outlineLevel="0" collapsed="false">
      <c r="A14" s="208"/>
      <c r="B14" s="206"/>
      <c r="C14" s="45"/>
      <c r="D14" s="1"/>
      <c r="E14" s="204" t="n">
        <f aca="false">SUM(E4:E13)</f>
        <v>0.9</v>
      </c>
    </row>
    <row r="15" customFormat="false" ht="12.75" hidden="false" customHeight="false" outlineLevel="0" collapsed="false">
      <c r="A15" s="208"/>
      <c r="B15" s="45" t="s">
        <v>89</v>
      </c>
      <c r="C15" s="45"/>
      <c r="D15" s="1"/>
      <c r="E15" s="207" t="n">
        <v>0</v>
      </c>
    </row>
    <row r="16" customFormat="false" ht="13.5" hidden="false" customHeight="false" outlineLevel="0" collapsed="false">
      <c r="A16" s="209"/>
      <c r="B16" s="210" t="s">
        <v>90</v>
      </c>
      <c r="C16" s="45"/>
      <c r="D16" s="1"/>
      <c r="E16" s="211" t="n">
        <f aca="false">SUM(E14:E15)</f>
        <v>0.9</v>
      </c>
      <c r="G16" s="212" t="s">
        <v>91</v>
      </c>
    </row>
    <row r="17" customFormat="false" ht="13.5" hidden="false" customHeight="false" outlineLevel="0" collapsed="false">
      <c r="A17" s="213"/>
      <c r="B17" s="45"/>
      <c r="C17" s="45"/>
      <c r="D17" s="1"/>
      <c r="E17" s="45"/>
    </row>
    <row r="18" customFormat="false" ht="12.75" hidden="false" customHeight="false" outlineLevel="0" collapsed="false">
      <c r="E18" s="204"/>
    </row>
  </sheetData>
  <mergeCells count="1">
    <mergeCell ref="A1:D1"/>
  </mergeCells>
  <printOptions headings="false" gridLines="false" gridLinesSet="true" horizontalCentered="false" verticalCentered="false"/>
  <pageMargins left="0.747916666666667" right="0.747916666666667" top="0.75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41"/>
    <col collapsed="false" customWidth="true" hidden="false" outlineLevel="0" max="2" min="2" style="0" width="23.7"/>
    <col collapsed="false" customWidth="true" hidden="false" outlineLevel="0" max="3" min="3" style="0" width="13.41"/>
  </cols>
  <sheetData>
    <row r="1" customFormat="false" ht="18" hidden="false" customHeight="false" outlineLevel="0" collapsed="false">
      <c r="A1" s="201" t="s">
        <v>84</v>
      </c>
      <c r="B1" s="201"/>
      <c r="C1" s="201"/>
      <c r="D1" s="201"/>
    </row>
    <row r="3" customFormat="false" ht="12.75" hidden="false" customHeight="false" outlineLevel="0" collapsed="false">
      <c r="A3" s="214" t="s">
        <v>92</v>
      </c>
    </row>
    <row r="4" customFormat="false" ht="15" hidden="false" customHeight="true" outlineLevel="0" collapsed="false">
      <c r="B4" s="215" t="s">
        <v>93</v>
      </c>
      <c r="C4" s="216" t="s">
        <v>94</v>
      </c>
    </row>
    <row r="5" customFormat="false" ht="12.75" hidden="false" customHeight="false" outlineLevel="0" collapsed="false">
      <c r="B5" s="217" t="s">
        <v>95</v>
      </c>
      <c r="C5" s="218" t="n">
        <v>2</v>
      </c>
    </row>
    <row r="6" customFormat="false" ht="12.75" hidden="false" customHeight="false" outlineLevel="0" collapsed="false">
      <c r="B6" s="217" t="s">
        <v>96</v>
      </c>
      <c r="C6" s="218" t="n">
        <v>0</v>
      </c>
    </row>
    <row r="7" customFormat="false" ht="12.75" hidden="false" customHeight="false" outlineLevel="0" collapsed="false">
      <c r="B7" s="217" t="s">
        <v>97</v>
      </c>
      <c r="C7" s="218" t="n">
        <v>3</v>
      </c>
    </row>
    <row r="8" customFormat="false" ht="12.75" hidden="false" customHeight="false" outlineLevel="0" collapsed="false">
      <c r="B8" s="217" t="s">
        <v>98</v>
      </c>
      <c r="C8" s="218" t="n">
        <v>3.5</v>
      </c>
    </row>
    <row r="9" customFormat="false" ht="12.75" hidden="false" customHeight="false" outlineLevel="0" collapsed="false">
      <c r="B9" s="217" t="s">
        <v>99</v>
      </c>
      <c r="C9" s="218" t="n">
        <v>0</v>
      </c>
    </row>
    <row r="10" customFormat="false" ht="12.75" hidden="false" customHeight="false" outlineLevel="0" collapsed="false">
      <c r="B10" s="217" t="s">
        <v>100</v>
      </c>
      <c r="C10" s="218" t="n">
        <v>3</v>
      </c>
    </row>
    <row r="11" customFormat="false" ht="12.75" hidden="false" customHeight="false" outlineLevel="0" collapsed="false">
      <c r="B11" s="217" t="s">
        <v>101</v>
      </c>
      <c r="C11" s="218" t="n">
        <f aca="false">3.9-0.7</f>
        <v>3.2</v>
      </c>
    </row>
    <row r="12" customFormat="false" ht="12.75" hidden="false" customHeight="false" outlineLevel="0" collapsed="false">
      <c r="B12" s="217" t="s">
        <v>102</v>
      </c>
      <c r="C12" s="218" t="n">
        <v>3.8</v>
      </c>
    </row>
    <row r="13" customFormat="false" ht="13.5" hidden="false" customHeight="false" outlineLevel="0" collapsed="false">
      <c r="B13" s="217" t="s">
        <v>103</v>
      </c>
      <c r="C13" s="219" t="n">
        <f aca="false">SUM(C5:C12)</f>
        <v>18.5</v>
      </c>
    </row>
    <row r="14" customFormat="false" ht="13.5" hidden="false" customHeight="false" outlineLevel="0" collapsed="false">
      <c r="B14" s="217"/>
      <c r="C14" s="220"/>
    </row>
    <row r="15" customFormat="false" ht="12.75" hidden="false" customHeight="false" outlineLevel="0" collapsed="false">
      <c r="A15" s="214" t="s">
        <v>104</v>
      </c>
      <c r="B15" s="221"/>
      <c r="C15" s="221"/>
      <c r="D15" s="221"/>
    </row>
    <row r="16" customFormat="false" ht="12.75" hidden="false" customHeight="false" outlineLevel="0" collapsed="false">
      <c r="A16" s="222" t="s">
        <v>105</v>
      </c>
      <c r="B16" s="223" t="n">
        <v>0</v>
      </c>
      <c r="C16" s="223"/>
    </row>
    <row r="17" customFormat="false" ht="12.75" hidden="false" customHeight="false" outlineLevel="0" collapsed="false">
      <c r="A17" s="222" t="s">
        <v>106</v>
      </c>
      <c r="B17" s="223" t="n">
        <v>0</v>
      </c>
      <c r="C17" s="223"/>
    </row>
    <row r="18" customFormat="false" ht="12.75" hidden="false" customHeight="false" outlineLevel="0" collapsed="false">
      <c r="A18" s="222" t="s">
        <v>107</v>
      </c>
      <c r="B18" s="223" t="n">
        <v>0</v>
      </c>
      <c r="C18" s="224"/>
    </row>
    <row r="19" customFormat="false" ht="12.75" hidden="false" customHeight="false" outlineLevel="0" collapsed="false">
      <c r="A19" s="222" t="s">
        <v>108</v>
      </c>
      <c r="B19" s="223" t="n">
        <v>0</v>
      </c>
      <c r="C19" s="223"/>
      <c r="D19" s="223"/>
    </row>
    <row r="20" customFormat="false" ht="12.75" hidden="false" customHeight="false" outlineLevel="0" collapsed="false">
      <c r="A20" s="222" t="s">
        <v>109</v>
      </c>
      <c r="B20" s="223" t="n">
        <v>0.1</v>
      </c>
      <c r="C20" s="223"/>
      <c r="D20" s="223"/>
    </row>
    <row r="21" customFormat="false" ht="12.75" hidden="false" customHeight="false" outlineLevel="0" collapsed="false">
      <c r="A21" s="222" t="s">
        <v>110</v>
      </c>
      <c r="B21" s="223" t="n">
        <v>0.1</v>
      </c>
      <c r="C21" s="223"/>
      <c r="D21" s="223"/>
    </row>
    <row r="22" customFormat="false" ht="12.75" hidden="false" customHeight="false" outlineLevel="0" collapsed="false">
      <c r="A22" s="222" t="s">
        <v>111</v>
      </c>
      <c r="B22" s="223" t="n">
        <v>0.1</v>
      </c>
      <c r="C22" s="223"/>
      <c r="D22" s="223"/>
    </row>
    <row r="23" customFormat="false" ht="12.75" hidden="false" customHeight="false" outlineLevel="0" collapsed="false">
      <c r="A23" s="222" t="s">
        <v>112</v>
      </c>
      <c r="B23" s="223" t="n">
        <v>0.1</v>
      </c>
      <c r="C23" s="223"/>
      <c r="D23" s="223"/>
    </row>
    <row r="24" customFormat="false" ht="12.75" hidden="false" customHeight="false" outlineLevel="0" collapsed="false">
      <c r="A24" s="222" t="s">
        <v>113</v>
      </c>
      <c r="B24" s="223" t="n">
        <v>0.1</v>
      </c>
      <c r="C24" s="223"/>
      <c r="D24" s="223"/>
    </row>
    <row r="25" customFormat="false" ht="12.75" hidden="false" customHeight="false" outlineLevel="0" collapsed="false">
      <c r="A25" s="222" t="s">
        <v>114</v>
      </c>
      <c r="B25" s="223" t="n">
        <v>0.1</v>
      </c>
      <c r="C25" s="223"/>
      <c r="D25" s="223"/>
    </row>
    <row r="26" customFormat="false" ht="12.75" hidden="false" customHeight="false" outlineLevel="0" collapsed="false">
      <c r="A26" s="222" t="s">
        <v>115</v>
      </c>
      <c r="B26" s="223" t="n">
        <v>0.1</v>
      </c>
      <c r="C26" s="223"/>
      <c r="D26" s="223"/>
    </row>
    <row r="27" customFormat="false" ht="12.75" hidden="false" customHeight="false" outlineLevel="0" collapsed="false">
      <c r="A27" s="222" t="s">
        <v>116</v>
      </c>
      <c r="B27" s="223" t="n">
        <v>0.1</v>
      </c>
      <c r="C27" s="221"/>
      <c r="D27" s="223"/>
    </row>
    <row r="28" customFormat="false" ht="12.75" hidden="false" customHeight="false" outlineLevel="0" collapsed="false">
      <c r="A28" s="222" t="s">
        <v>117</v>
      </c>
      <c r="B28" s="223" t="n">
        <v>-0.1</v>
      </c>
      <c r="C28" s="221"/>
      <c r="D28" s="221"/>
    </row>
    <row r="30" customFormat="false" ht="12.75" hidden="false" customHeight="false" outlineLevel="0" collapsed="false">
      <c r="A30" s="222" t="s">
        <v>118</v>
      </c>
      <c r="B30" s="223" t="n">
        <v>0</v>
      </c>
    </row>
    <row r="31" customFormat="false" ht="12.75" hidden="false" customHeight="false" outlineLevel="0" collapsed="false">
      <c r="A31" s="222" t="s">
        <v>119</v>
      </c>
      <c r="B31" s="223" t="n">
        <v>0</v>
      </c>
    </row>
    <row r="32" customFormat="false" ht="12.75" hidden="false" customHeight="false" outlineLevel="0" collapsed="false">
      <c r="A32" s="222" t="s">
        <v>25</v>
      </c>
      <c r="B32" s="223" t="n">
        <v>0</v>
      </c>
    </row>
    <row r="33" customFormat="false" ht="12.75" hidden="false" customHeight="false" outlineLevel="0" collapsed="false">
      <c r="A33" s="222" t="s">
        <v>26</v>
      </c>
      <c r="B33" s="223" t="n">
        <v>0</v>
      </c>
    </row>
    <row r="34" customFormat="false" ht="12.75" hidden="false" customHeight="false" outlineLevel="0" collapsed="false">
      <c r="A34" s="222" t="s">
        <v>120</v>
      </c>
      <c r="B34" s="223" t="n">
        <v>0</v>
      </c>
    </row>
    <row r="35" customFormat="false" ht="12.75" hidden="false" customHeight="false" outlineLevel="0" collapsed="false">
      <c r="A35" s="222" t="s">
        <v>28</v>
      </c>
      <c r="B35" s="223" t="n">
        <v>-0.7</v>
      </c>
    </row>
    <row r="36" customFormat="false" ht="12.75" hidden="false" customHeight="false" outlineLevel="0" collapsed="false">
      <c r="A36" s="222" t="s">
        <v>29</v>
      </c>
      <c r="B36" s="223" t="n">
        <v>-0.7</v>
      </c>
    </row>
    <row r="37" customFormat="false" ht="12.75" hidden="false" customHeight="false" outlineLevel="0" collapsed="false">
      <c r="A37" s="222" t="s">
        <v>30</v>
      </c>
      <c r="B37" s="223" t="n">
        <v>-0.7</v>
      </c>
    </row>
    <row r="38" customFormat="false" ht="12.75" hidden="false" customHeight="false" outlineLevel="0" collapsed="false">
      <c r="A38" s="222" t="s">
        <v>121</v>
      </c>
      <c r="B38" s="223" t="n">
        <v>-0.7</v>
      </c>
    </row>
    <row r="39" customFormat="false" ht="12.75" hidden="false" customHeight="false" outlineLevel="0" collapsed="false">
      <c r="A39" s="222" t="s">
        <v>122</v>
      </c>
      <c r="B39" s="223" t="n">
        <v>-0.7</v>
      </c>
    </row>
  </sheetData>
  <mergeCells count="1">
    <mergeCell ref="A1:D1"/>
  </mergeCells>
  <printOptions headings="false" gridLines="false" gridLinesSet="true" horizontalCentered="false" verticalCentered="false"/>
  <pageMargins left="0.747916666666667" right="0.747916666666667" top="0.5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16" activeCellId="0" sqref="F16"/>
    </sheetView>
  </sheetViews>
  <sheetFormatPr defaultColWidth="11.41796875" defaultRowHeight="12.75" customHeight="true" zeroHeight="false" outlineLevelRow="0" outlineLevelCol="0"/>
  <cols>
    <col collapsed="false" customWidth="true" hidden="false" outlineLevel="0" max="1" min="1" style="225" width="9.99"/>
    <col collapsed="false" customWidth="true" hidden="false" outlineLevel="0" max="2" min="2" style="226" width="16.42"/>
    <col collapsed="false" customWidth="true" hidden="false" outlineLevel="0" max="4" min="3" style="225" width="13.41"/>
    <col collapsed="false" customWidth="true" hidden="false" outlineLevel="0" max="5" min="5" style="225" width="10.85"/>
    <col collapsed="false" customWidth="true" hidden="false" outlineLevel="0" max="6" min="6" style="225" width="16.84"/>
    <col collapsed="false" customWidth="true" hidden="false" outlineLevel="0" max="7" min="7" style="225" width="9.28"/>
    <col collapsed="false" customWidth="false" hidden="false" outlineLevel="0" max="257" min="8" style="225" width="11.42"/>
  </cols>
  <sheetData>
    <row r="1" customFormat="false" ht="21.75" hidden="false" customHeight="true" outlineLevel="0" collapsed="false">
      <c r="A1" s="201" t="s">
        <v>84</v>
      </c>
      <c r="B1" s="201"/>
      <c r="C1" s="201"/>
      <c r="D1" s="201"/>
      <c r="G1" s="227"/>
    </row>
    <row r="2" customFormat="false" ht="27.75" hidden="false" customHeight="true" outlineLevel="0" collapsed="false">
      <c r="A2" s="228" t="s">
        <v>123</v>
      </c>
      <c r="B2" s="229"/>
      <c r="C2" s="229"/>
      <c r="D2" s="0"/>
      <c r="E2" s="0"/>
      <c r="F2" s="0"/>
      <c r="G2" s="0"/>
    </row>
    <row r="3" customFormat="false" ht="12" hidden="false" customHeight="true" outlineLevel="0" collapsed="false">
      <c r="B3" s="230" t="s">
        <v>124</v>
      </c>
      <c r="C3" s="230" t="s">
        <v>125</v>
      </c>
      <c r="D3" s="0"/>
      <c r="E3" s="0"/>
      <c r="F3" s="0"/>
      <c r="G3" s="0"/>
    </row>
    <row r="4" customFormat="false" ht="12" hidden="false" customHeight="true" outlineLevel="0" collapsed="false">
      <c r="A4" s="231" t="s">
        <v>126</v>
      </c>
      <c r="B4" s="232" t="n">
        <v>35</v>
      </c>
      <c r="C4" s="232" t="n">
        <f aca="false">13+10</f>
        <v>23</v>
      </c>
      <c r="D4" s="0"/>
      <c r="E4" s="0"/>
      <c r="F4" s="0"/>
      <c r="G4" s="0"/>
    </row>
    <row r="5" customFormat="false" ht="12" hidden="false" customHeight="true" outlineLevel="0" collapsed="false">
      <c r="A5" s="231" t="s">
        <v>127</v>
      </c>
      <c r="B5" s="232" t="n">
        <v>53</v>
      </c>
      <c r="C5" s="232" t="n">
        <f aca="false">9+15</f>
        <v>24</v>
      </c>
      <c r="D5" s="0"/>
      <c r="E5" s="0"/>
      <c r="F5" s="233"/>
      <c r="G5" s="0"/>
    </row>
    <row r="6" customFormat="false" ht="12" hidden="false" customHeight="true" outlineLevel="0" collapsed="false">
      <c r="A6" s="231" t="s">
        <v>128</v>
      </c>
      <c r="B6" s="232" t="n">
        <v>49</v>
      </c>
      <c r="C6" s="232" t="n">
        <f aca="false">12+18</f>
        <v>30</v>
      </c>
      <c r="D6" s="0"/>
      <c r="E6" s="0"/>
      <c r="F6" s="0"/>
      <c r="G6" s="0"/>
    </row>
    <row r="7" customFormat="false" ht="12" hidden="false" customHeight="true" outlineLevel="0" collapsed="false">
      <c r="A7" s="231" t="s">
        <v>129</v>
      </c>
      <c r="B7" s="232" t="n">
        <v>63</v>
      </c>
      <c r="C7" s="232" t="n">
        <v>25</v>
      </c>
      <c r="D7" s="0"/>
      <c r="E7" s="0"/>
      <c r="F7" s="0"/>
      <c r="G7" s="0"/>
    </row>
    <row r="8" customFormat="false" ht="12" hidden="false" customHeight="true" outlineLevel="0" collapsed="false">
      <c r="A8" s="231" t="s">
        <v>130</v>
      </c>
      <c r="B8" s="232" t="n">
        <v>48</v>
      </c>
      <c r="C8" s="232" t="n">
        <v>27</v>
      </c>
      <c r="D8" s="0"/>
      <c r="E8" s="0"/>
      <c r="F8" s="0"/>
      <c r="G8" s="0"/>
    </row>
    <row r="9" customFormat="false" ht="12" hidden="false" customHeight="true" outlineLevel="0" collapsed="false">
      <c r="A9" s="231" t="s">
        <v>131</v>
      </c>
      <c r="B9" s="232" t="n">
        <v>18</v>
      </c>
      <c r="C9" s="232" t="n">
        <v>2</v>
      </c>
      <c r="E9" s="232"/>
      <c r="F9" s="232"/>
      <c r="G9" s="234"/>
    </row>
    <row r="10" customFormat="false" ht="12" hidden="false" customHeight="true" outlineLevel="0" collapsed="false">
      <c r="A10" s="231" t="s">
        <v>132</v>
      </c>
      <c r="B10" s="232"/>
      <c r="C10" s="232"/>
      <c r="E10" s="232"/>
      <c r="F10" s="232"/>
      <c r="G10" s="234"/>
    </row>
    <row r="11" customFormat="false" ht="12" hidden="false" customHeight="true" outlineLevel="0" collapsed="false">
      <c r="A11" s="231" t="s">
        <v>133</v>
      </c>
      <c r="B11" s="232"/>
      <c r="C11" s="232"/>
      <c r="E11" s="232"/>
      <c r="F11" s="232"/>
      <c r="G11" s="234"/>
    </row>
    <row r="12" customFormat="false" ht="12" hidden="false" customHeight="true" outlineLevel="0" collapsed="false">
      <c r="A12" s="231" t="s">
        <v>134</v>
      </c>
      <c r="B12" s="232"/>
      <c r="C12" s="232"/>
      <c r="E12" s="232"/>
      <c r="F12" s="232"/>
      <c r="G12" s="234"/>
    </row>
    <row r="13" customFormat="false" ht="12" hidden="false" customHeight="true" outlineLevel="0" collapsed="false">
      <c r="A13" s="231" t="s">
        <v>135</v>
      </c>
      <c r="B13" s="232"/>
      <c r="C13" s="232"/>
      <c r="E13" s="232"/>
      <c r="F13" s="232"/>
      <c r="G13" s="234"/>
    </row>
    <row r="14" customFormat="false" ht="12" hidden="false" customHeight="true" outlineLevel="0" collapsed="false">
      <c r="A14" s="231" t="s">
        <v>136</v>
      </c>
      <c r="B14" s="232"/>
      <c r="C14" s="232"/>
      <c r="E14" s="232"/>
      <c r="F14" s="232"/>
      <c r="G14" s="234"/>
    </row>
    <row r="15" customFormat="false" ht="12" hidden="false" customHeight="true" outlineLevel="0" collapsed="false">
      <c r="A15" s="235" t="s">
        <v>137</v>
      </c>
      <c r="B15" s="232"/>
      <c r="C15" s="232"/>
      <c r="E15" s="232"/>
      <c r="F15" s="232"/>
      <c r="G15" s="234"/>
    </row>
    <row r="16" customFormat="false" ht="12" hidden="false" customHeight="true" outlineLevel="0" collapsed="false">
      <c r="A16" s="235"/>
      <c r="E16" s="0"/>
      <c r="F16" s="0"/>
      <c r="G16" s="227"/>
    </row>
    <row r="17" customFormat="false" ht="20.25" hidden="false" customHeight="true" outlineLevel="0" collapsed="false">
      <c r="A17" s="228" t="s">
        <v>138</v>
      </c>
      <c r="E17" s="0"/>
      <c r="F17" s="0"/>
      <c r="G17" s="227"/>
    </row>
    <row r="18" customFormat="false" ht="12" hidden="false" customHeight="true" outlineLevel="0" collapsed="false">
      <c r="A18" s="235"/>
      <c r="B18" s="230" t="s">
        <v>4</v>
      </c>
      <c r="C18" s="0"/>
      <c r="D18" s="0"/>
      <c r="E18" s="0"/>
      <c r="F18" s="0"/>
      <c r="G18" s="236"/>
    </row>
    <row r="19" customFormat="false" ht="12" hidden="false" customHeight="true" outlineLevel="0" collapsed="false">
      <c r="A19" s="231" t="s">
        <v>126</v>
      </c>
      <c r="B19" s="237" t="n">
        <v>89</v>
      </c>
      <c r="C19" s="0"/>
      <c r="D19" s="0"/>
      <c r="E19" s="0"/>
      <c r="F19" s="0"/>
      <c r="G19" s="238"/>
    </row>
    <row r="20" customFormat="false" ht="12" hidden="false" customHeight="true" outlineLevel="0" collapsed="false">
      <c r="A20" s="231" t="s">
        <v>127</v>
      </c>
      <c r="B20" s="237" t="n">
        <v>114</v>
      </c>
      <c r="C20" s="0"/>
      <c r="D20" s="0"/>
      <c r="E20" s="0"/>
      <c r="F20" s="0"/>
      <c r="G20" s="238"/>
    </row>
    <row r="21" customFormat="false" ht="12" hidden="false" customHeight="true" outlineLevel="0" collapsed="false">
      <c r="A21" s="231" t="s">
        <v>128</v>
      </c>
      <c r="B21" s="237" t="n">
        <v>106</v>
      </c>
      <c r="C21" s="0"/>
      <c r="D21" s="0"/>
      <c r="E21" s="0"/>
      <c r="F21" s="0"/>
      <c r="G21" s="238"/>
    </row>
    <row r="22" customFormat="false" ht="12" hidden="false" customHeight="true" outlineLevel="0" collapsed="false">
      <c r="A22" s="231" t="s">
        <v>129</v>
      </c>
      <c r="B22" s="237" t="n">
        <v>96</v>
      </c>
      <c r="C22" s="0"/>
      <c r="D22" s="0"/>
      <c r="E22" s="0"/>
      <c r="F22" s="0"/>
      <c r="G22" s="238"/>
    </row>
    <row r="23" customFormat="false" ht="12" hidden="false" customHeight="true" outlineLevel="0" collapsed="false">
      <c r="A23" s="231" t="s">
        <v>130</v>
      </c>
      <c r="B23" s="237" t="n">
        <v>98</v>
      </c>
      <c r="C23" s="0"/>
      <c r="D23" s="0"/>
      <c r="E23" s="0"/>
      <c r="F23" s="0"/>
      <c r="G23" s="238"/>
    </row>
    <row r="24" customFormat="false" ht="12" hidden="false" customHeight="true" outlineLevel="0" collapsed="false">
      <c r="A24" s="231" t="s">
        <v>131</v>
      </c>
      <c r="B24" s="237" t="n">
        <v>93</v>
      </c>
      <c r="C24" s="0"/>
      <c r="D24" s="0"/>
      <c r="E24" s="0"/>
      <c r="F24" s="0"/>
      <c r="G24" s="238"/>
    </row>
    <row r="25" customFormat="false" ht="12" hidden="false" customHeight="true" outlineLevel="0" collapsed="false">
      <c r="A25" s="231" t="s">
        <v>132</v>
      </c>
      <c r="B25" s="237"/>
      <c r="C25" s="0"/>
      <c r="D25" s="0"/>
      <c r="E25" s="0"/>
      <c r="F25" s="0"/>
      <c r="G25" s="238"/>
    </row>
    <row r="26" customFormat="false" ht="12" hidden="false" customHeight="true" outlineLevel="0" collapsed="false">
      <c r="A26" s="231" t="s">
        <v>133</v>
      </c>
      <c r="B26" s="237"/>
      <c r="C26" s="0"/>
      <c r="D26" s="0"/>
      <c r="E26" s="0"/>
      <c r="F26" s="0"/>
      <c r="G26" s="238"/>
    </row>
    <row r="27" customFormat="false" ht="12" hidden="false" customHeight="true" outlineLevel="0" collapsed="false">
      <c r="A27" s="231" t="s">
        <v>134</v>
      </c>
      <c r="B27" s="237"/>
      <c r="C27" s="0"/>
      <c r="D27" s="0"/>
      <c r="E27" s="0"/>
      <c r="F27" s="0"/>
      <c r="G27" s="238"/>
    </row>
    <row r="28" customFormat="false" ht="12" hidden="false" customHeight="true" outlineLevel="0" collapsed="false">
      <c r="A28" s="231" t="s">
        <v>135</v>
      </c>
      <c r="B28" s="237"/>
      <c r="C28" s="0"/>
      <c r="D28" s="0"/>
      <c r="E28" s="0"/>
      <c r="F28" s="0"/>
      <c r="G28" s="238"/>
    </row>
    <row r="29" customFormat="false" ht="12" hidden="false" customHeight="true" outlineLevel="0" collapsed="false">
      <c r="A29" s="231" t="s">
        <v>136</v>
      </c>
      <c r="B29" s="237"/>
      <c r="C29" s="0"/>
      <c r="D29" s="0"/>
      <c r="E29" s="0"/>
      <c r="F29" s="0"/>
      <c r="G29" s="238"/>
    </row>
    <row r="30" customFormat="false" ht="12" hidden="false" customHeight="true" outlineLevel="0" collapsed="false">
      <c r="A30" s="235" t="s">
        <v>137</v>
      </c>
      <c r="B30" s="237"/>
      <c r="C30" s="0"/>
      <c r="D30" s="0"/>
      <c r="E30" s="0"/>
      <c r="F30" s="0"/>
      <c r="G30" s="234"/>
    </row>
    <row r="31" customFormat="false" ht="30" hidden="false" customHeight="true" outlineLevel="0" collapsed="false">
      <c r="C31" s="0"/>
      <c r="D31" s="0"/>
      <c r="E31" s="0"/>
      <c r="F31" s="0"/>
      <c r="G31" s="227"/>
    </row>
    <row r="32" customFormat="false" ht="15.75" hidden="false" customHeight="false" outlineLevel="0" collapsed="false">
      <c r="A32" s="228" t="s">
        <v>139</v>
      </c>
      <c r="G32" s="227"/>
    </row>
    <row r="33" customFormat="false" ht="12" hidden="false" customHeight="true" outlineLevel="0" collapsed="false">
      <c r="A33" s="231" t="s">
        <v>126</v>
      </c>
      <c r="B33" s="232" t="n">
        <f aca="false">481+1243</f>
        <v>1724</v>
      </c>
      <c r="C33" s="0"/>
      <c r="D33" s="0"/>
      <c r="E33" s="0"/>
      <c r="F33" s="0"/>
      <c r="G33" s="0"/>
      <c r="H33" s="0"/>
    </row>
    <row r="34" customFormat="false" ht="12" hidden="false" customHeight="true" outlineLevel="0" collapsed="false">
      <c r="A34" s="231" t="s">
        <v>127</v>
      </c>
      <c r="B34" s="232" t="n">
        <f aca="false">54+1267+387+29</f>
        <v>1737</v>
      </c>
      <c r="C34" s="0"/>
      <c r="D34" s="0"/>
      <c r="E34" s="0"/>
      <c r="F34" s="0"/>
      <c r="G34" s="0"/>
      <c r="H34" s="0"/>
    </row>
    <row r="35" customFormat="false" ht="12" hidden="false" customHeight="true" outlineLevel="0" collapsed="false">
      <c r="A35" s="231" t="s">
        <v>128</v>
      </c>
      <c r="B35" s="232" t="n">
        <f aca="false">1807-B21</f>
        <v>1701</v>
      </c>
      <c r="C35" s="0"/>
      <c r="D35" s="0"/>
      <c r="E35" s="0"/>
      <c r="F35" s="0"/>
      <c r="G35" s="0"/>
      <c r="H35" s="0"/>
    </row>
    <row r="36" customFormat="false" ht="12" hidden="false" customHeight="true" outlineLevel="0" collapsed="false">
      <c r="A36" s="231" t="s">
        <v>129</v>
      </c>
      <c r="B36" s="232" t="n">
        <v>1821</v>
      </c>
      <c r="C36" s="0"/>
      <c r="D36" s="0"/>
      <c r="E36" s="0"/>
      <c r="F36" s="0"/>
      <c r="G36" s="0"/>
      <c r="H36" s="0"/>
    </row>
    <row r="37" customFormat="false" ht="12" hidden="false" customHeight="true" outlineLevel="0" collapsed="false">
      <c r="A37" s="231" t="s">
        <v>130</v>
      </c>
      <c r="B37" s="232" t="n">
        <f aca="false">401+85+928+457</f>
        <v>1871</v>
      </c>
      <c r="C37" s="0"/>
      <c r="D37" s="0"/>
      <c r="E37" s="0"/>
      <c r="F37" s="233"/>
      <c r="G37" s="0"/>
      <c r="H37" s="0"/>
    </row>
    <row r="38" customFormat="false" ht="12" hidden="false" customHeight="true" outlineLevel="0" collapsed="false">
      <c r="A38" s="231" t="s">
        <v>131</v>
      </c>
      <c r="B38" s="232" t="n">
        <f aca="false">580+932+344</f>
        <v>1856</v>
      </c>
      <c r="C38" s="0"/>
      <c r="D38" s="0"/>
      <c r="E38" s="0"/>
      <c r="F38" s="0"/>
      <c r="G38" s="0"/>
      <c r="H38" s="0"/>
    </row>
    <row r="39" customFormat="false" ht="12" hidden="false" customHeight="true" outlineLevel="0" collapsed="false">
      <c r="A39" s="231" t="s">
        <v>132</v>
      </c>
      <c r="B39" s="232"/>
      <c r="C39" s="0"/>
      <c r="D39" s="0"/>
      <c r="E39" s="0"/>
      <c r="F39" s="0"/>
      <c r="G39" s="0"/>
      <c r="H39" s="0"/>
    </row>
    <row r="40" customFormat="false" ht="12" hidden="false" customHeight="true" outlineLevel="0" collapsed="false">
      <c r="A40" s="231" t="s">
        <v>133</v>
      </c>
      <c r="B40" s="232"/>
      <c r="C40" s="0"/>
      <c r="D40" s="0"/>
      <c r="E40" s="0"/>
      <c r="F40" s="0"/>
      <c r="G40" s="0"/>
      <c r="H40" s="0"/>
    </row>
    <row r="41" customFormat="false" ht="12" hidden="false" customHeight="true" outlineLevel="0" collapsed="false">
      <c r="A41" s="231" t="s">
        <v>134</v>
      </c>
      <c r="B41" s="232"/>
      <c r="C41" s="0"/>
      <c r="D41" s="0"/>
      <c r="E41" s="0"/>
      <c r="F41" s="0"/>
      <c r="G41" s="0"/>
      <c r="H41" s="0"/>
    </row>
    <row r="42" customFormat="false" ht="12" hidden="false" customHeight="true" outlineLevel="0" collapsed="false">
      <c r="A42" s="231" t="s">
        <v>135</v>
      </c>
      <c r="B42" s="237"/>
      <c r="C42" s="0"/>
      <c r="D42" s="0"/>
      <c r="E42" s="0"/>
      <c r="F42" s="0"/>
      <c r="G42" s="0"/>
      <c r="H42" s="0"/>
    </row>
    <row r="43" customFormat="false" ht="12" hidden="false" customHeight="true" outlineLevel="0" collapsed="false">
      <c r="A43" s="231" t="s">
        <v>136</v>
      </c>
      <c r="B43" s="237"/>
      <c r="C43" s="0"/>
      <c r="D43" s="0"/>
      <c r="E43" s="0"/>
      <c r="F43" s="0"/>
      <c r="G43" s="0"/>
      <c r="H43" s="0"/>
    </row>
    <row r="44" customFormat="false" ht="12" hidden="false" customHeight="true" outlineLevel="0" collapsed="false">
      <c r="A44" s="235" t="s">
        <v>137</v>
      </c>
      <c r="B44" s="239"/>
      <c r="C44" s="0"/>
      <c r="D44" s="0"/>
      <c r="E44" s="0"/>
      <c r="F44" s="0"/>
      <c r="G44" s="0"/>
      <c r="H44" s="0"/>
    </row>
    <row r="45" customFormat="false" ht="12" hidden="false" customHeight="true" outlineLevel="0" collapsed="false">
      <c r="C45" s="0"/>
      <c r="D45" s="0"/>
      <c r="E45" s="0"/>
      <c r="F45" s="0"/>
      <c r="G45" s="0"/>
      <c r="H45" s="0"/>
    </row>
    <row r="46" customFormat="false" ht="12" hidden="false" customHeight="true" outlineLevel="0" collapsed="false">
      <c r="C46" s="0"/>
      <c r="D46" s="0"/>
      <c r="E46" s="0"/>
      <c r="F46" s="0"/>
      <c r="G46" s="0"/>
      <c r="H46" s="0"/>
    </row>
    <row r="47" customFormat="false" ht="12" hidden="false" customHeight="true" outlineLevel="0" collapsed="false"/>
    <row r="48" customFormat="false" ht="12" hidden="false" customHeight="true" outlineLevel="0" collapsed="false"/>
    <row r="49" customFormat="false" ht="12" hidden="false" customHeight="true" outlineLevel="0" collapsed="false"/>
    <row r="50" customFormat="false" ht="12" hidden="false" customHeight="true" outlineLevel="0" collapsed="false"/>
    <row r="51" customFormat="false" ht="12" hidden="false" customHeight="true" outlineLevel="0" collapsed="false"/>
    <row r="52" customFormat="false" ht="12" hidden="false" customHeight="true" outlineLevel="0" collapsed="false"/>
    <row r="53" customFormat="false" ht="12" hidden="false" customHeight="true" outlineLevel="0" collapsed="false"/>
    <row r="54" customFormat="false" ht="12" hidden="false" customHeight="true" outlineLevel="0" collapsed="false"/>
    <row r="55" customFormat="false" ht="12" hidden="false" customHeight="true" outlineLevel="0" collapsed="false"/>
    <row r="56" customFormat="false" ht="12" hidden="false" customHeight="true" outlineLevel="0" collapsed="false"/>
    <row r="57" customFormat="false" ht="12" hidden="false" customHeight="true" outlineLevel="0" collapsed="false"/>
    <row r="58" customFormat="false" ht="12" hidden="false" customHeight="true" outlineLevel="0" collapsed="false"/>
    <row r="59" customFormat="false" ht="12" hidden="false" customHeight="true" outlineLevel="0" collapsed="false"/>
    <row r="60" customFormat="false" ht="12" hidden="false" customHeight="true" outlineLevel="0" collapsed="false"/>
  </sheetData>
  <mergeCells count="1">
    <mergeCell ref="A1:D1"/>
  </mergeCells>
  <printOptions headings="false" gridLines="false" gridLinesSet="true" horizontalCentered="false" verticalCentered="false"/>
  <pageMargins left="0.5" right="0.747916666666667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2000-07-11T12:41:33Z</dcterms:created>
  <dc:creator>Enron</dc:creator>
  <dc:description/>
  <dc:language>en-US</dc:language>
  <cp:lastModifiedBy>sstrong</cp:lastModifiedBy>
  <cp:lastPrinted>2001-06-11T18:30:27Z</cp:lastPrinted>
  <dcterms:modified xsi:type="dcterms:W3CDTF">2001-06-11T18:30:30Z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