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erms" sheetId="1" state="visible" r:id="rId3"/>
    <sheet name="Cash Comparison" sheetId="2" state="visible" r:id="rId4"/>
  </sheets>
  <definedNames>
    <definedName function="false" hidden="false" localSheetId="1" name="_xlnm.Print_Area" vbProcedure="false">'Cash Comparison'!$A$1:$G$25</definedName>
    <definedName function="false" hidden="false" localSheetId="0" name="_xlnm.Print_Titles" vbProcedure="false">Terms!$1:$10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<sst xmlns="http://schemas.openxmlformats.org/spreadsheetml/2006/main" count="97" uniqueCount="89">
  <si>
    <t xml:space="preserve">UAE Lowell Power LLC</t>
  </si>
  <si>
    <t xml:space="preserve">Tolling Agreement with Enron NA</t>
  </si>
  <si>
    <t xml:space="preserve">Draft Terms and Conditions</t>
  </si>
  <si>
    <t xml:space="preserve">Prepared April 20, 2000</t>
  </si>
  <si>
    <t xml:space="preserve">Developer</t>
  </si>
  <si>
    <t xml:space="preserve">UAE Power Operations Corp.  (UAE Power)</t>
  </si>
  <si>
    <t xml:space="preserve">Power Purchaser</t>
  </si>
  <si>
    <t xml:space="preserve">Enron North America (Enron)</t>
  </si>
  <si>
    <t xml:space="preserve">Term Sheet Period</t>
  </si>
  <si>
    <t xml:space="preserve">Sign by May 5, valid through June</t>
  </si>
  <si>
    <t xml:space="preserve">DEVELOPMENT</t>
  </si>
  <si>
    <t xml:space="preserve">Expansion Project (92 MW summer)</t>
  </si>
  <si>
    <t xml:space="preserve">Existing Project (up to 80 MW summer)</t>
  </si>
  <si>
    <t xml:space="preserve">Exclusivity </t>
  </si>
  <si>
    <t xml:space="preserve">The parties agree to work exclusively together on the project</t>
  </si>
  <si>
    <t xml:space="preserve">Confidentiality</t>
  </si>
  <si>
    <t xml:space="preserve">Working relationship will not be confidential; project specifics will be treated as confidential, except that both parties may inform their consultants, accountants, lenders, investors, etc of the project specifics.</t>
  </si>
  <si>
    <t xml:space="preserve">Right to Purchase Turbines</t>
  </si>
  <si>
    <t xml:space="preserve">Enron will reserve two gas turbines for the exclusive use by UAE Power.  Enron currently has two or more GE LM6000 Enhanced Sprint Turbine Packages (as defined below) on order for delivery in December 2000.    </t>
  </si>
  <si>
    <t xml:space="preserve">NA</t>
  </si>
  <si>
    <t xml:space="preserve">Turbine Package Scope, Pricing and Terms</t>
  </si>
  <si>
    <t xml:space="preserve">See Attached Exhibit A</t>
  </si>
  <si>
    <t xml:space="preserve">Turbine Price of $14.2 million plus $450,000 for the enhanced sprint package.</t>
  </si>
  <si>
    <t xml:space="preserve">Turbine Option Payment</t>
  </si>
  <si>
    <t xml:space="preserve">open</t>
  </si>
  <si>
    <t xml:space="preserve">TOLLING</t>
  </si>
  <si>
    <t xml:space="preserve">Capacity</t>
  </si>
  <si>
    <t xml:space="preserve">96 MW nominal</t>
  </si>
  <si>
    <t xml:space="preserve"> 82 MW nominal</t>
  </si>
  <si>
    <t xml:space="preserve">92 MW summer rated</t>
  </si>
  <si>
    <t xml:space="preserve"> Up to 80 MW summer rated (allows for upgrades)</t>
  </si>
  <si>
    <t xml:space="preserve">Reservation Charge</t>
  </si>
  <si>
    <t xml:space="preserve">$10 per kw-month from 6/01 through 12/01</t>
  </si>
  <si>
    <t xml:space="preserve">$6.25 per kw-month from 1/01 through 12/05</t>
  </si>
  <si>
    <t xml:space="preserve">(based on summer rating)</t>
  </si>
  <si>
    <t xml:space="preserve">$6.50 per kw-month 01/02 through 12/05</t>
  </si>
  <si>
    <t xml:space="preserve">Availability Standard</t>
  </si>
  <si>
    <t xml:space="preserve">Forced Outage Payment</t>
  </si>
  <si>
    <t xml:space="preserve">After 95% availability threshold, UAE Power pays difference between $70/mwhr and system average market price.  An ACE policy should cover this risk. </t>
  </si>
  <si>
    <t xml:space="preserve">Start Charge</t>
  </si>
  <si>
    <t xml:space="preserve">$500 per start per unit</t>
  </si>
  <si>
    <t xml:space="preserve">$28,000 per start</t>
  </si>
  <si>
    <t xml:space="preserve">No start restrictions</t>
  </si>
  <si>
    <t xml:space="preserve">Limit of two starts per week, fifty per year</t>
  </si>
  <si>
    <t xml:space="preserve">Heat Rate and Capacity</t>
  </si>
  <si>
    <t xml:space="preserve">HOL of 92 MW at 90 degrees F</t>
  </si>
  <si>
    <t xml:space="preserve">HOL of up to 80 MW at 90 degrees F</t>
  </si>
  <si>
    <t xml:space="preserve">Approximately 9600 btu/kwhr at 90 degrees F</t>
  </si>
  <si>
    <t xml:space="preserve">Approximately 8500 btu/kwhr at 90 degrees F</t>
  </si>
  <si>
    <t xml:space="preserve">Approximately 8200 btu/kwhr at 20 degrees F</t>
  </si>
  <si>
    <t xml:space="preserve">Fuel Charges</t>
  </si>
  <si>
    <t xml:space="preserve">Enron delivers gas to Tennessee/Tewksbury city gate, variable O&amp;M charge pays for LDC transport.  Enron pays for all charges to deliver to the city gate.  Gas imbalance risk taken by Enron until 95% availability threshold is met,  project takes risk for gas imbalance charges if availability is less than 95% for plant failures only.  The project will not burn fuel oil.  </t>
  </si>
  <si>
    <t xml:space="preserve">Enron delivers gas to Tennessee/Tewksbury city gate, variable O&amp;M charge pays for LDC transport.  Enron pays for all charges to deliver to the city gate.  Gas imbalance risk taken by Enron up to 95% availability, project takes risk thereafter for plant failures only.  </t>
  </si>
  <si>
    <t xml:space="preserve">The existing project has the right to burn light distillate fuel when gas is not available.  Enron will be responsible for the delivery of light distillate.  The project has 250,000 gallons of storage capacity on site, and burns ~160,000 gallons per day at winter HOL conditions. Heat rates will be higher for liquid fuel.</t>
  </si>
  <si>
    <t xml:space="preserve">Variable O&amp;M</t>
  </si>
  <si>
    <t xml:space="preserve">$1.85 per mw-hr overhaul reserve</t>
  </si>
  <si>
    <t xml:space="preserve">$2.50 per mw-hr for LDC</t>
  </si>
  <si>
    <t xml:space="preserve">$0.40 per mw-hr consumables</t>
  </si>
  <si>
    <t xml:space="preserve">$1.00 per mw-hr for consumables and maint</t>
  </si>
  <si>
    <t xml:space="preserve">$0.50 per mw-hr for water</t>
  </si>
  <si>
    <t xml:space="preserve">$2.00 per mw-hr for LDC (open issue)</t>
  </si>
  <si>
    <t xml:space="preserve">$3.50 per mw-hr for maint on fuel oil</t>
  </si>
  <si>
    <t xml:space="preserve">Profit Sharing</t>
  </si>
  <si>
    <t xml:space="preserve">Enron NA and Lowell Power will share 50/50 of the following benefits: (1) uplift premiums, (2) busbar premiums (congestion, etc), and (3) revenue less cost of generation sold above the guaranteed capacity levels.</t>
  </si>
  <si>
    <t xml:space="preserve">Sharing of Ancillary Revenues to be discussed.</t>
  </si>
  <si>
    <t xml:space="preserve">Force Majeure Risks</t>
  </si>
  <si>
    <t xml:space="preserve">During Force Majeure, Lowell Power will not be liable for damages, and will receive Reservation Charges.  Force Majeure will be considered an event outside of the Site boundaries; events inside the plant boundaries will not be considered Force Majeure.  I am assuming that Force Majeure risks inside the plant boundary can be covered by the ACE policy</t>
  </si>
  <si>
    <t xml:space="preserve">ULP Expansion</t>
  </si>
  <si>
    <t xml:space="preserve">Comparable cashflows</t>
  </si>
  <si>
    <t xml:space="preserve">(assuming two LM6000 units)</t>
  </si>
  <si>
    <t xml:space="preserve">kw</t>
  </si>
  <si>
    <t xml:space="preserve">per kw-year tolling offer</t>
  </si>
  <si>
    <t xml:space="preserve">Revenue</t>
  </si>
  <si>
    <t xml:space="preserve">single year revenue</t>
  </si>
  <si>
    <t xml:space="preserve">Five year revenue (no discount)</t>
  </si>
  <si>
    <t xml:space="preserve">Five year expenses ($1 million per year)</t>
  </si>
  <si>
    <t xml:space="preserve">EBITDA</t>
  </si>
  <si>
    <t xml:space="preserve">Interest at 9%</t>
  </si>
  <si>
    <t xml:space="preserve">ten year amortization of $40 million</t>
  </si>
  <si>
    <t xml:space="preserve">Reduction in plant basis</t>
  </si>
  <si>
    <t xml:space="preserve">Capital cost</t>
  </si>
  <si>
    <t xml:space="preserve">Capital basis starting Jan 2006</t>
  </si>
  <si>
    <t xml:space="preserve">MW</t>
  </si>
  <si>
    <t xml:space="preserve">Unit Basis</t>
  </si>
  <si>
    <t xml:space="preserve">per kw of investment starting Jan 2006</t>
  </si>
  <si>
    <t xml:space="preserve">The capital basis is an indication of the risk position that I am comfortable </t>
  </si>
  <si>
    <t xml:space="preserve">   taking to the UAE board at the end of a five season toll</t>
  </si>
  <si>
    <t xml:space="preserve">Acceptance of this risk position is assumes a toll at $6.25 per kw-month for the existing ULP asset,</t>
  </si>
  <si>
    <t xml:space="preserve">  as well as other terms and conditions in the attached term sheet</t>
  </si>
</sst>
</file>

<file path=xl/styles.xml><?xml version="1.0" encoding="utf-8"?>
<styleSheet xmlns="http://schemas.openxmlformats.org/spreadsheetml/2006/main">
  <numFmts count="4">
    <numFmt numFmtId="164" formatCode="General"/>
    <numFmt numFmtId="165" formatCode="0%"/>
    <numFmt numFmtId="166" formatCode="\$#,##0_);[RED]&quot;($&quot;#,##0\)"/>
    <numFmt numFmtId="167" formatCode="\$#,##0.00_);[RED]&quot;($&quot;#,##0.00\)"/>
  </numFmts>
  <fonts count="9">
    <font>
      <sz val="10"/>
      <name val="Arial"/>
      <family val="0"/>
    </font>
    <font>
      <sz val="10"/>
      <name val="Arial"/>
      <family val="0"/>
    </font>
    <font>
      <sz val="10"/>
      <name val="Arial"/>
      <family val="0"/>
    </font>
    <font>
      <sz val="10"/>
      <name val="Arial"/>
      <family val="0"/>
    </font>
    <font>
      <b val="true"/>
      <sz val="10"/>
      <name val="Arial"/>
      <family val="2"/>
    </font>
    <font>
      <b val="true"/>
      <sz val="12"/>
      <name val="Arial"/>
      <family val="2"/>
    </font>
    <font>
      <sz val="10"/>
      <name val="Arial"/>
      <family val="2"/>
    </font>
    <font>
      <sz val="8"/>
      <name val="Arial"/>
      <family val="2"/>
    </font>
    <font>
      <u val="single"/>
      <sz val="10"/>
      <name val="Arial"/>
      <family val="2"/>
    </font>
  </fonts>
  <fills count="2">
    <fill>
      <patternFill patternType="none"/>
    </fill>
    <fill>
      <patternFill patternType="gray125"/>
    </fill>
  </fills>
  <borders count="13">
    <border diagonalUp="false" diagonalDown="false">
      <left/>
      <right/>
      <top/>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4" fillId="0" borderId="3" xfId="0" applyFont="true" applyBorder="true" applyAlignment="true" applyProtection="false">
      <alignment horizontal="center" vertical="top" textRotation="0" wrapText="true" indent="0" shrinkToFit="false"/>
      <protection locked="true" hidden="false"/>
    </xf>
    <xf numFmtId="164" fontId="4" fillId="0" borderId="4" xfId="0" applyFont="true" applyBorder="true" applyAlignment="true" applyProtection="false">
      <alignment horizontal="general" vertical="top" textRotation="0" wrapText="true" indent="0" shrinkToFit="false"/>
      <protection locked="true" hidden="false"/>
    </xf>
    <xf numFmtId="164" fontId="0" fillId="0" borderId="5" xfId="0" applyFont="false" applyBorder="true" applyAlignment="true" applyProtection="false">
      <alignment horizontal="general" vertical="top" textRotation="0" wrapText="true" indent="0" shrinkToFit="false"/>
      <protection locked="true" hidden="false"/>
    </xf>
    <xf numFmtId="164" fontId="0" fillId="0" borderId="6"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0" fillId="0" borderId="8" xfId="0" applyFont="false" applyBorder="true" applyAlignment="true" applyProtection="false">
      <alignment horizontal="general" vertical="top" textRotation="0" wrapText="true" indent="0" shrinkToFit="false"/>
      <protection locked="true" hidden="false"/>
    </xf>
    <xf numFmtId="164" fontId="0" fillId="0" borderId="9" xfId="0" applyFont="false" applyBorder="true" applyAlignment="true" applyProtection="false">
      <alignment horizontal="general" vertical="top" textRotation="0" wrapText="true" indent="0" shrinkToFit="false"/>
      <protection locked="true" hidden="false"/>
    </xf>
    <xf numFmtId="165" fontId="0" fillId="0" borderId="2" xfId="0" applyFont="false" applyBorder="true" applyAlignment="true" applyProtection="false">
      <alignment horizontal="center" vertical="top" textRotation="0" wrapText="true" indent="0" shrinkToFit="false"/>
      <protection locked="true" hidden="false"/>
    </xf>
    <xf numFmtId="165" fontId="0" fillId="0" borderId="3" xfId="0" applyFont="false" applyBorder="true" applyAlignment="true" applyProtection="false">
      <alignment horizontal="center" vertical="top" textRotation="0" wrapText="true" indent="0" shrinkToFit="false"/>
      <protection locked="true" hidden="false"/>
    </xf>
    <xf numFmtId="164" fontId="4" fillId="0" borderId="10" xfId="0" applyFont="true" applyBorder="true" applyAlignment="true" applyProtection="false">
      <alignment horizontal="general" vertical="top" textRotation="0" wrapText="true" indent="0" shrinkToFit="false"/>
      <protection locked="true" hidden="false"/>
    </xf>
    <xf numFmtId="164" fontId="0"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fals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6" fontId="0" fillId="0" borderId="0" xfId="0" applyFont="fals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6" fontId="8" fillId="0" borderId="0" xfId="0" applyFont="true" applyBorder="false" applyAlignment="true" applyProtection="false">
      <alignment horizontal="general" vertical="top" textRotation="0" wrapText="false" indent="0" shrinkToFit="false"/>
      <protection locked="true" hidden="false"/>
    </xf>
    <xf numFmtId="167" fontId="0" fillId="0" borderId="0" xfId="0" applyFont="fals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4.7"/>
    <col collapsed="false" customWidth="true" hidden="false" outlineLevel="0" max="3" min="2" style="2" width="45.84"/>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4" customFormat="false" ht="12.75" hidden="false" customHeight="false" outlineLevel="0" collapsed="false">
      <c r="A4" s="1" t="s">
        <v>3</v>
      </c>
    </row>
    <row r="6" customFormat="false" ht="12.75" hidden="false" customHeight="false" outlineLevel="0" collapsed="false">
      <c r="A6" s="1" t="s">
        <v>4</v>
      </c>
      <c r="B6" s="2" t="s">
        <v>5</v>
      </c>
    </row>
    <row r="7" customFormat="false" ht="12.75" hidden="false" customHeight="false" outlineLevel="0" collapsed="false">
      <c r="A7" s="1" t="s">
        <v>6</v>
      </c>
      <c r="B7" s="2" t="s">
        <v>7</v>
      </c>
    </row>
    <row r="9" customFormat="false" ht="12.75" hidden="false" customHeight="false" outlineLevel="0" collapsed="false">
      <c r="A9" s="1" t="s">
        <v>8</v>
      </c>
      <c r="B9" s="2" t="s">
        <v>9</v>
      </c>
    </row>
    <row r="12" customFormat="false" ht="15.75" hidden="false" customHeight="false" outlineLevel="0" collapsed="false">
      <c r="A12" s="3" t="s">
        <v>10</v>
      </c>
      <c r="B12" s="4" t="s">
        <v>11</v>
      </c>
      <c r="C12" s="5" t="s">
        <v>12</v>
      </c>
    </row>
    <row r="13" customFormat="false" ht="12.75" hidden="false" customHeight="false" outlineLevel="0" collapsed="false">
      <c r="A13" s="6"/>
      <c r="B13" s="7"/>
      <c r="C13" s="8"/>
    </row>
    <row r="14" customFormat="false" ht="25.5" hidden="false" customHeight="false" outlineLevel="0" collapsed="false">
      <c r="A14" s="9" t="s">
        <v>13</v>
      </c>
      <c r="B14" s="10" t="s">
        <v>14</v>
      </c>
      <c r="C14" s="11" t="s">
        <v>14</v>
      </c>
    </row>
    <row r="15" customFormat="false" ht="12.75" hidden="false" customHeight="false" outlineLevel="0" collapsed="false">
      <c r="A15" s="12"/>
      <c r="B15" s="13"/>
      <c r="C15" s="14"/>
    </row>
    <row r="16" customFormat="false" ht="63.75" hidden="false" customHeight="false" outlineLevel="0" collapsed="false">
      <c r="A16" s="9" t="s">
        <v>15</v>
      </c>
      <c r="B16" s="10" t="s">
        <v>16</v>
      </c>
      <c r="C16" s="11" t="s">
        <v>16</v>
      </c>
    </row>
    <row r="17" customFormat="false" ht="12.75" hidden="false" customHeight="false" outlineLevel="0" collapsed="false">
      <c r="A17" s="12"/>
      <c r="B17" s="13"/>
      <c r="C17" s="14"/>
    </row>
    <row r="18" customFormat="false" ht="88.5" hidden="false" customHeight="true" outlineLevel="0" collapsed="false">
      <c r="A18" s="9" t="s">
        <v>17</v>
      </c>
      <c r="B18" s="10" t="s">
        <v>18</v>
      </c>
      <c r="C18" s="11" t="s">
        <v>19</v>
      </c>
    </row>
    <row r="19" customFormat="false" ht="12.75" hidden="false" customHeight="false" outlineLevel="0" collapsed="false">
      <c r="A19" s="12"/>
      <c r="B19" s="13"/>
      <c r="C19" s="14"/>
    </row>
    <row r="20" customFormat="false" ht="27.75" hidden="false" customHeight="true" outlineLevel="0" collapsed="false">
      <c r="A20" s="9" t="s">
        <v>20</v>
      </c>
      <c r="B20" s="10" t="s">
        <v>21</v>
      </c>
      <c r="C20" s="11"/>
    </row>
    <row r="21" customFormat="false" ht="25.5" hidden="false" customHeight="false" outlineLevel="0" collapsed="false">
      <c r="A21" s="12"/>
      <c r="B21" s="13" t="s">
        <v>22</v>
      </c>
      <c r="C21" s="14"/>
    </row>
    <row r="22" customFormat="false" ht="12.75" hidden="false" customHeight="false" outlineLevel="0" collapsed="false">
      <c r="A22" s="6" t="s">
        <v>23</v>
      </c>
      <c r="B22" s="7" t="s">
        <v>24</v>
      </c>
      <c r="C22" s="8"/>
    </row>
    <row r="23" customFormat="false" ht="12.75" hidden="false" customHeight="false" outlineLevel="0" collapsed="false">
      <c r="A23" s="12"/>
      <c r="B23" s="13"/>
      <c r="C23" s="14"/>
    </row>
    <row r="26" customFormat="false" ht="15.75" hidden="false" customHeight="false" outlineLevel="0" collapsed="false">
      <c r="A26" s="3" t="s">
        <v>25</v>
      </c>
      <c r="B26" s="4" t="s">
        <v>11</v>
      </c>
      <c r="C26" s="5" t="s">
        <v>12</v>
      </c>
    </row>
    <row r="27" customFormat="false" ht="12.75" hidden="false" customHeight="false" outlineLevel="0" collapsed="false">
      <c r="A27" s="12"/>
      <c r="B27" s="13"/>
      <c r="C27" s="14"/>
    </row>
    <row r="28" customFormat="false" ht="12.75" hidden="false" customHeight="false" outlineLevel="0" collapsed="false">
      <c r="A28" s="9" t="s">
        <v>26</v>
      </c>
      <c r="B28" s="10" t="s">
        <v>27</v>
      </c>
      <c r="C28" s="11" t="s">
        <v>28</v>
      </c>
    </row>
    <row r="29" customFormat="false" ht="12.75" hidden="false" customHeight="false" outlineLevel="0" collapsed="false">
      <c r="A29" s="6"/>
      <c r="B29" s="7" t="s">
        <v>29</v>
      </c>
      <c r="C29" s="8" t="s">
        <v>30</v>
      </c>
    </row>
    <row r="30" customFormat="false" ht="12.75" hidden="false" customHeight="false" outlineLevel="0" collapsed="false">
      <c r="A30" s="12"/>
      <c r="B30" s="13"/>
      <c r="C30" s="14"/>
    </row>
    <row r="31" customFormat="false" ht="12.75" hidden="false" customHeight="false" outlineLevel="0" collapsed="false">
      <c r="A31" s="9" t="s">
        <v>31</v>
      </c>
      <c r="B31" s="10" t="s">
        <v>32</v>
      </c>
      <c r="C31" s="11" t="s">
        <v>33</v>
      </c>
    </row>
    <row r="32" customFormat="false" ht="12.75" hidden="false" customHeight="false" outlineLevel="0" collapsed="false">
      <c r="A32" s="6" t="s">
        <v>34</v>
      </c>
      <c r="B32" s="7" t="s">
        <v>35</v>
      </c>
      <c r="C32" s="8"/>
    </row>
    <row r="33" customFormat="false" ht="12.75" hidden="false" customHeight="false" outlineLevel="0" collapsed="false">
      <c r="A33" s="12"/>
      <c r="B33" s="13"/>
      <c r="C33" s="14"/>
    </row>
    <row r="34" customFormat="false" ht="12.75" hidden="false" customHeight="false" outlineLevel="0" collapsed="false">
      <c r="A34" s="9" t="s">
        <v>36</v>
      </c>
      <c r="B34" s="15" t="n">
        <v>0.95</v>
      </c>
      <c r="C34" s="16" t="n">
        <v>0.95</v>
      </c>
    </row>
    <row r="35" customFormat="false" ht="12.75" hidden="false" customHeight="false" outlineLevel="0" collapsed="false">
      <c r="A35" s="12"/>
      <c r="B35" s="13"/>
      <c r="C35" s="14"/>
    </row>
    <row r="36" customFormat="false" ht="38.25" hidden="false" customHeight="false" outlineLevel="0" collapsed="false">
      <c r="A36" s="9" t="s">
        <v>37</v>
      </c>
      <c r="B36" s="10" t="s">
        <v>38</v>
      </c>
      <c r="C36" s="11" t="str">
        <f aca="false">B36</f>
        <v>After 95% availability threshold, UAE Power pays difference between $70/mwhr and system average market price.  An ACE policy should cover this risk. </v>
      </c>
    </row>
    <row r="37" customFormat="false" ht="12.75" hidden="false" customHeight="false" outlineLevel="0" collapsed="false">
      <c r="A37" s="12"/>
      <c r="B37" s="13"/>
      <c r="C37" s="14"/>
    </row>
    <row r="38" customFormat="false" ht="12.75" hidden="false" customHeight="false" outlineLevel="0" collapsed="false">
      <c r="A38" s="9" t="s">
        <v>39</v>
      </c>
      <c r="B38" s="10" t="s">
        <v>40</v>
      </c>
      <c r="C38" s="11" t="s">
        <v>41</v>
      </c>
    </row>
    <row r="39" customFormat="false" ht="12.75" hidden="false" customHeight="false" outlineLevel="0" collapsed="false">
      <c r="A39" s="6"/>
      <c r="B39" s="7" t="s">
        <v>42</v>
      </c>
      <c r="C39" s="8" t="s">
        <v>43</v>
      </c>
    </row>
    <row r="40" customFormat="false" ht="12.75" hidden="false" customHeight="false" outlineLevel="0" collapsed="false">
      <c r="A40" s="12"/>
      <c r="B40" s="13"/>
      <c r="C40" s="14"/>
    </row>
    <row r="41" customFormat="false" ht="12.75" hidden="false" customHeight="false" outlineLevel="0" collapsed="false">
      <c r="A41" s="6" t="s">
        <v>44</v>
      </c>
      <c r="B41" s="7" t="s">
        <v>45</v>
      </c>
      <c r="C41" s="7" t="s">
        <v>46</v>
      </c>
    </row>
    <row r="42" customFormat="false" ht="12.75" hidden="false" customHeight="false" outlineLevel="0" collapsed="false">
      <c r="A42" s="6"/>
      <c r="B42" s="7" t="s">
        <v>47</v>
      </c>
      <c r="C42" s="7" t="s">
        <v>48</v>
      </c>
    </row>
    <row r="43" customFormat="false" ht="12.75" hidden="false" customHeight="false" outlineLevel="0" collapsed="false">
      <c r="A43" s="6"/>
      <c r="B43" s="7"/>
      <c r="C43" s="7" t="s">
        <v>49</v>
      </c>
    </row>
    <row r="44" customFormat="false" ht="89.25" hidden="false" customHeight="false" outlineLevel="0" collapsed="false">
      <c r="A44" s="9" t="s">
        <v>50</v>
      </c>
      <c r="B44" s="10" t="s">
        <v>51</v>
      </c>
      <c r="C44" s="11" t="s">
        <v>52</v>
      </c>
    </row>
    <row r="45" customFormat="false" ht="89.25" hidden="false" customHeight="false" outlineLevel="0" collapsed="false">
      <c r="A45" s="6"/>
      <c r="B45" s="7"/>
      <c r="C45" s="8" t="s">
        <v>53</v>
      </c>
    </row>
    <row r="46" customFormat="false" ht="12.75" hidden="false" customHeight="false" outlineLevel="0" collapsed="false">
      <c r="A46" s="12"/>
      <c r="B46" s="13"/>
      <c r="C46" s="14"/>
    </row>
    <row r="47" customFormat="false" ht="12.75" hidden="false" customHeight="false" outlineLevel="0" collapsed="false">
      <c r="A47" s="9" t="s">
        <v>54</v>
      </c>
      <c r="B47" s="10" t="s">
        <v>55</v>
      </c>
      <c r="C47" s="11" t="s">
        <v>56</v>
      </c>
    </row>
    <row r="48" customFormat="false" ht="12.75" hidden="false" customHeight="false" outlineLevel="0" collapsed="false">
      <c r="A48" s="6"/>
      <c r="B48" s="7" t="s">
        <v>57</v>
      </c>
      <c r="C48" s="8" t="s">
        <v>58</v>
      </c>
    </row>
    <row r="49" customFormat="false" ht="12.75" hidden="false" customHeight="false" outlineLevel="0" collapsed="false">
      <c r="A49" s="6"/>
      <c r="B49" s="7" t="s">
        <v>59</v>
      </c>
      <c r="C49" s="8"/>
    </row>
    <row r="50" customFormat="false" ht="12.75" hidden="false" customHeight="false" outlineLevel="0" collapsed="false">
      <c r="A50" s="6"/>
      <c r="B50" s="7" t="s">
        <v>60</v>
      </c>
      <c r="C50" s="8" t="s">
        <v>61</v>
      </c>
    </row>
    <row r="51" customFormat="false" ht="12.75" hidden="false" customHeight="false" outlineLevel="0" collapsed="false">
      <c r="A51" s="12"/>
      <c r="B51" s="13"/>
      <c r="C51" s="14"/>
    </row>
    <row r="52" customFormat="false" ht="63.75" hidden="false" customHeight="false" outlineLevel="0" collapsed="false">
      <c r="A52" s="9" t="s">
        <v>62</v>
      </c>
      <c r="B52" s="10" t="s">
        <v>63</v>
      </c>
      <c r="C52" s="11" t="str">
        <f aca="false">B52</f>
        <v>Enron NA and Lowell Power will share 50/50 of the following benefits: (1) uplift premiums, (2) busbar premiums (congestion, etc), and (3) revenue less cost of generation sold above the guaranteed capacity levels.</v>
      </c>
    </row>
    <row r="53" customFormat="false" ht="12.75" hidden="false" customHeight="false" outlineLevel="0" collapsed="false">
      <c r="A53" s="12"/>
      <c r="B53" s="13" t="s">
        <v>64</v>
      </c>
      <c r="C53" s="13" t="s">
        <v>64</v>
      </c>
    </row>
    <row r="54" customFormat="false" ht="111.75" hidden="false" customHeight="true" outlineLevel="0" collapsed="false">
      <c r="A54" s="17" t="s">
        <v>65</v>
      </c>
      <c r="B54" s="18" t="s">
        <v>66</v>
      </c>
      <c r="C54" s="19" t="str">
        <f aca="false">B54</f>
        <v>During Force Majeure, Lowell Power will not be liable for damages, and will receive Reservation Charges.  Force Majeure will be considered an event outside of the Site boundaries; events inside the plant boundaries will not be considered Force Majeure.  I am assuming that Force Majeure risks inside the plant boundary can be covered by the ACE policy</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66"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25"/>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25" activeCellId="0" sqref="A25"/>
    </sheetView>
  </sheetViews>
  <sheetFormatPr defaultColWidth="9.0546875" defaultRowHeight="12.75" customHeight="true" zeroHeight="false" outlineLevelRow="0" outlineLevelCol="0"/>
  <cols>
    <col collapsed="false" customWidth="true" hidden="false" outlineLevel="0" max="1" min="1" style="0" width="30.13"/>
    <col collapsed="false" customWidth="true" hidden="false" outlineLevel="0" max="2" min="2" style="0" width="14.99"/>
  </cols>
  <sheetData>
    <row r="1" customFormat="false" ht="12.75" hidden="false" customHeight="false" outlineLevel="0" collapsed="false">
      <c r="A1" s="20" t="s">
        <v>67</v>
      </c>
    </row>
    <row r="2" customFormat="false" ht="12.75" hidden="false" customHeight="false" outlineLevel="0" collapsed="false">
      <c r="A2" s="21" t="s">
        <v>68</v>
      </c>
    </row>
    <row r="3" customFormat="false" ht="12.75" hidden="false" customHeight="false" outlineLevel="0" collapsed="false">
      <c r="A3" s="21" t="s">
        <v>69</v>
      </c>
    </row>
    <row r="5" customFormat="false" ht="12.75" hidden="false" customHeight="false" outlineLevel="0" collapsed="false">
      <c r="A5" s="0" t="s">
        <v>26</v>
      </c>
      <c r="B5" s="22" t="n">
        <v>92000</v>
      </c>
      <c r="C5" s="22" t="s">
        <v>70</v>
      </c>
    </row>
    <row r="6" customFormat="false" ht="12.75" hidden="false" customHeight="false" outlineLevel="0" collapsed="false">
      <c r="A6" s="0" t="s">
        <v>31</v>
      </c>
      <c r="B6" s="22" t="n">
        <f aca="false">6.5*12</f>
        <v>78</v>
      </c>
      <c r="C6" s="22" t="s">
        <v>71</v>
      </c>
    </row>
    <row r="7" customFormat="false" ht="12.75" hidden="false" customHeight="false" outlineLevel="0" collapsed="false">
      <c r="A7" s="23" t="s">
        <v>72</v>
      </c>
      <c r="B7" s="24" t="n">
        <f aca="false">B5*B6</f>
        <v>7176000</v>
      </c>
      <c r="C7" s="22" t="s">
        <v>73</v>
      </c>
    </row>
    <row r="8" customFormat="false" ht="12.75" hidden="false" customHeight="false" outlineLevel="0" collapsed="false">
      <c r="A8" s="25"/>
      <c r="B8" s="22"/>
      <c r="C8" s="22"/>
    </row>
    <row r="9" customFormat="false" ht="12.75" hidden="false" customHeight="false" outlineLevel="0" collapsed="false">
      <c r="A9" s="22" t="s">
        <v>74</v>
      </c>
      <c r="B9" s="24" t="n">
        <f aca="false">5*B7</f>
        <v>35880000</v>
      </c>
    </row>
    <row r="10" customFormat="false" ht="12.75" hidden="false" customHeight="false" outlineLevel="0" collapsed="false">
      <c r="A10" s="22" t="s">
        <v>75</v>
      </c>
      <c r="B10" s="26" t="n">
        <v>-5600000</v>
      </c>
    </row>
    <row r="11" customFormat="false" ht="12.75" hidden="false" customHeight="false" outlineLevel="0" collapsed="false">
      <c r="A11" s="22" t="s">
        <v>76</v>
      </c>
      <c r="B11" s="24" t="n">
        <f aca="false">B9+B10</f>
        <v>30280000</v>
      </c>
    </row>
    <row r="12" customFormat="false" ht="12.75" hidden="false" customHeight="false" outlineLevel="0" collapsed="false">
      <c r="A12" s="22" t="s">
        <v>77</v>
      </c>
      <c r="B12" s="26" t="n">
        <v>-14700000</v>
      </c>
      <c r="C12" s="0" t="s">
        <v>78</v>
      </c>
    </row>
    <row r="13" customFormat="false" ht="12.75" hidden="false" customHeight="false" outlineLevel="0" collapsed="false">
      <c r="A13" s="22" t="s">
        <v>79</v>
      </c>
      <c r="B13" s="24" t="n">
        <f aca="false">SUM(B11:B12)</f>
        <v>15580000</v>
      </c>
    </row>
    <row r="14" customFormat="false" ht="12.75" hidden="false" customHeight="false" outlineLevel="0" collapsed="false">
      <c r="A14" s="22"/>
      <c r="B14" s="22"/>
    </row>
    <row r="15" customFormat="false" ht="12.75" hidden="false" customHeight="false" outlineLevel="0" collapsed="false">
      <c r="A15" s="22" t="s">
        <v>80</v>
      </c>
      <c r="B15" s="24" t="n">
        <v>55000000</v>
      </c>
    </row>
    <row r="16" customFormat="false" ht="12.75" hidden="false" customHeight="false" outlineLevel="0" collapsed="false">
      <c r="A16" s="22" t="str">
        <f aca="false">A13</f>
        <v>Reduction in plant basis</v>
      </c>
      <c r="B16" s="26" t="n">
        <f aca="false">-B13</f>
        <v>-15580000</v>
      </c>
    </row>
    <row r="17" customFormat="false" ht="12.75" hidden="false" customHeight="false" outlineLevel="0" collapsed="false">
      <c r="A17" s="22" t="s">
        <v>81</v>
      </c>
      <c r="B17" s="24" t="n">
        <f aca="false">B15+B16</f>
        <v>39420000</v>
      </c>
    </row>
    <row r="18" customFormat="false" ht="12.75" hidden="false" customHeight="false" outlineLevel="0" collapsed="false">
      <c r="A18" s="0" t="s">
        <v>26</v>
      </c>
      <c r="B18" s="22" t="n">
        <f aca="false">96</f>
        <v>96</v>
      </c>
      <c r="C18" s="22" t="s">
        <v>82</v>
      </c>
    </row>
    <row r="19" customFormat="false" ht="12.75" hidden="false" customHeight="false" outlineLevel="0" collapsed="false">
      <c r="A19" s="0" t="s">
        <v>83</v>
      </c>
      <c r="B19" s="27" t="n">
        <f aca="false">B17/B18/1000</f>
        <v>410.625</v>
      </c>
      <c r="C19" s="22" t="s">
        <v>84</v>
      </c>
    </row>
    <row r="21" customFormat="false" ht="12.75" hidden="false" customHeight="false" outlineLevel="0" collapsed="false">
      <c r="A21" s="0" t="s">
        <v>85</v>
      </c>
    </row>
    <row r="22" customFormat="false" ht="12.75" hidden="false" customHeight="false" outlineLevel="0" collapsed="false">
      <c r="A22" s="0" t="s">
        <v>86</v>
      </c>
    </row>
    <row r="24" customFormat="false" ht="12.75" hidden="false" customHeight="false" outlineLevel="0" collapsed="false">
      <c r="A24" s="0" t="s">
        <v>87</v>
      </c>
    </row>
    <row r="25" customFormat="false" ht="12.75" hidden="false" customHeight="false" outlineLevel="0" collapsed="false">
      <c r="A25" s="0" t="s">
        <v>88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2000-03-23T08:50:58Z</dcterms:created>
  <dc:creator>Reed Wills</dc:creator>
  <dc:description/>
  <dc:language>en-US</dc:language>
  <cp:lastModifiedBy>Reed Wills</cp:lastModifiedBy>
  <cp:lastPrinted>2000-04-20T19:06:02Z</cp:lastPrinted>
  <cp:revision>0</cp:revision>
  <dc:subject/>
  <dc:title/>
</cp:coreProperties>
</file>