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<sst xmlns="http://schemas.openxmlformats.org/spreadsheetml/2006/main" count="306" uniqueCount="86">
  <si>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</si>
  <si>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</si>
  <si>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</si>
  <si>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</si>
  <si>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</si>
  <si>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</si>
  <si>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</si>
  <si>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</si>
  <si>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</si>
  <si>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</si>
  <si>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</si>
  <si>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</si>
  <si>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</si>
  <si>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</si>
  <si>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</si>
  <si>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</si>
  <si>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</si>
  <si>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</si>
  <si>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</si>
  <si>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</si>
  <si>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</si>
  <si>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</si>
  <si>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</si>
  <si>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</si>
  <si>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</si>
  <si>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</si>
  <si>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</si>
  <si>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</si>
  <si>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</si>
  <si>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</si>
  <si>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</si>
  <si>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</si>
  <si>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</si>
  <si>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</si>
  <si>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</si>
  <si>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</si>
  <si>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</si>
  <si>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</si>
  <si>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</si>
  <si>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</si>
  <si>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</si>
  <si>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</si>
  <si>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</si>
  <si>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</si>
  <si>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</si>
  <si>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</si>
  <si>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</si>
  <si>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</si>
  <si>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</si>
  <si>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</si>
  <si>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</si>
  <si>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</si>
  <si>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</si>
  <si>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Fixed Price Zone 3</t>
  </si>
  <si>
    <t xml:space="preserve">N/A</t>
  </si>
  <si>
    <t xml:space="preserve">FGT Z1 GD + .06 </t>
  </si>
  <si>
    <t xml:space="preserve">Z1 DRN 6489</t>
  </si>
  <si>
    <t xml:space="preserve">Z2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</si>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</sst>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5" topLeftCell="BM26" activePane="bottomLeft" state="frozen"/>
      <selection pane="topLeft" activeCell="A1" activeCellId="0" sqref="A1"/>
      <selection pane="bottomLeft" activeCell="G33" activeCellId="0" sqref="G33: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49</v>
      </c>
      <c r="C6" s="0" t="s">
        <v>50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51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52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/>
      <c r="E18" s="5" t="s">
        <v>53</v>
      </c>
      <c r="F18" s="6" t="s">
        <v>54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/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/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/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/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/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/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/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55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55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56</v>
      </c>
      <c r="E32" s="19" t="s">
        <v>55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57</v>
      </c>
      <c r="E33" s="5" t="s">
        <v>33</v>
      </c>
      <c r="F33" s="6" t="n">
        <v>3.305</v>
      </c>
      <c r="G33" s="6" t="n">
        <f aca="false">IF(F33&gt;0,+F33+0.06,0)</f>
        <v>3.365</v>
      </c>
      <c r="H33" s="7" t="n">
        <f aca="false">C33*G33</f>
        <v>6730</v>
      </c>
      <c r="I33" s="7"/>
      <c r="J33" s="7" t="n">
        <v>0</v>
      </c>
      <c r="K33" s="7" t="n">
        <f aca="false">+K32+J33-H33</f>
        <v>61840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 t="n">
        <v>2000</v>
      </c>
      <c r="D34" s="4" t="s">
        <v>57</v>
      </c>
      <c r="E34" s="5" t="s">
        <v>33</v>
      </c>
      <c r="F34" s="6" t="n">
        <v>3.45</v>
      </c>
      <c r="G34" s="6" t="n">
        <f aca="false">IF(F34&gt;0,+F34+0.06,0)</f>
        <v>3.51</v>
      </c>
      <c r="H34" s="7" t="n">
        <f aca="false">C34*G34</f>
        <v>7020</v>
      </c>
      <c r="I34" s="7"/>
      <c r="J34" s="7" t="n">
        <v>0</v>
      </c>
      <c r="K34" s="7" t="n">
        <f aca="false">+K33+J34-H34</f>
        <v>54820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 t="n">
        <v>0</v>
      </c>
      <c r="D35" s="4"/>
      <c r="E35" s="5" t="s">
        <v>33</v>
      </c>
      <c r="F35" s="6"/>
      <c r="G35" s="6" t="n">
        <f aca="false">IF(F35&gt;0,+F35+0.06,0)</f>
        <v>0</v>
      </c>
      <c r="H35" s="7" t="n">
        <f aca="false">C35*G35</f>
        <v>0</v>
      </c>
      <c r="I35" s="7"/>
      <c r="J35" s="7" t="n">
        <v>0</v>
      </c>
      <c r="K35" s="7" t="n">
        <f aca="false">+K34+J35-H35</f>
        <v>54820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/>
      <c r="D36" s="4"/>
      <c r="E36" s="20" t="s">
        <v>44</v>
      </c>
      <c r="F36" s="6"/>
      <c r="G36" s="6" t="n">
        <f aca="false">IF(F36&gt;0,+F36+0.06,0)</f>
        <v>0</v>
      </c>
      <c r="H36" s="7" t="n">
        <f aca="false">C36*G36</f>
        <v>0</v>
      </c>
      <c r="I36" s="7"/>
      <c r="J36" s="7" t="n">
        <v>0</v>
      </c>
      <c r="K36" s="7" t="n">
        <f aca="false">+K35+J36-H36</f>
        <v>54820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/>
      <c r="D37" s="4"/>
      <c r="E37" s="20" t="s">
        <v>44</v>
      </c>
      <c r="F37" s="6"/>
      <c r="G37" s="6" t="n">
        <f aca="false">IF(F37&gt;0,+F37+0.06,0)</f>
        <v>0</v>
      </c>
      <c r="H37" s="7" t="n">
        <f aca="false">C37*G37</f>
        <v>0</v>
      </c>
      <c r="I37" s="7"/>
      <c r="J37" s="7" t="n">
        <v>0</v>
      </c>
      <c r="K37" s="7" t="n">
        <f aca="false">+K36+J37-H37</f>
        <v>54820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/>
      <c r="D38" s="4"/>
      <c r="E38" s="20" t="s">
        <v>44</v>
      </c>
      <c r="F38" s="6"/>
      <c r="G38" s="6" t="n">
        <f aca="false">IF(F38&gt;0,+F38+0.06,0)</f>
        <v>0</v>
      </c>
      <c r="H38" s="7" t="n">
        <f aca="false">C38*G38</f>
        <v>0</v>
      </c>
      <c r="I38" s="7"/>
      <c r="J38" s="7" t="n">
        <v>0</v>
      </c>
      <c r="K38" s="7" t="n">
        <f aca="false">+K37+J38-H38</f>
        <v>54820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/>
      <c r="D39" s="4"/>
      <c r="E39" s="20" t="s">
        <v>44</v>
      </c>
      <c r="F39" s="6"/>
      <c r="G39" s="6" t="n">
        <f aca="false">IF(F39&gt;0,+F39+0.06,0)</f>
        <v>0</v>
      </c>
      <c r="H39" s="7" t="n">
        <f aca="false">C39*G39</f>
        <v>0</v>
      </c>
      <c r="I39" s="7"/>
      <c r="J39" s="7" t="n">
        <v>0</v>
      </c>
      <c r="K39" s="7" t="n">
        <f aca="false">+K38+J39-H39</f>
        <v>54820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/>
      <c r="D40" s="4"/>
      <c r="E40" s="20" t="s">
        <v>44</v>
      </c>
      <c r="F40" s="6"/>
      <c r="G40" s="6" t="n">
        <f aca="false">IF(F40&gt;0,+F40+0.06,0)</f>
        <v>0</v>
      </c>
      <c r="H40" s="7" t="n">
        <f aca="false">C40*G40</f>
        <v>0</v>
      </c>
      <c r="I40" s="7"/>
      <c r="J40" s="7" t="n">
        <v>0</v>
      </c>
      <c r="K40" s="7" t="n">
        <f aca="false">+K39+J40-H40</f>
        <v>54820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/>
      <c r="D41" s="4"/>
      <c r="E41" s="20" t="s">
        <v>44</v>
      </c>
      <c r="F41" s="6"/>
      <c r="G41" s="6" t="n">
        <f aca="false">IF(F41&gt;0,+F41+0.06,0)</f>
        <v>0</v>
      </c>
      <c r="H41" s="7" t="n">
        <f aca="false">C41*G41</f>
        <v>0</v>
      </c>
      <c r="I41" s="7"/>
      <c r="J41" s="7" t="n">
        <v>0</v>
      </c>
      <c r="K41" s="7" t="n">
        <f aca="false">+K40+J41-H41</f>
        <v>54820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/>
      <c r="D42" s="4"/>
      <c r="E42" s="20" t="s">
        <v>44</v>
      </c>
      <c r="F42" s="6"/>
      <c r="G42" s="6" t="n">
        <f aca="false">IF(F42&gt;0,+F42+0.06,0)</f>
        <v>0</v>
      </c>
      <c r="H42" s="7" t="n">
        <f aca="false">C42*G42</f>
        <v>0</v>
      </c>
      <c r="I42" s="7"/>
      <c r="J42" s="7" t="n">
        <v>0</v>
      </c>
      <c r="K42" s="7" t="n">
        <f aca="false">+K41+J42-H42</f>
        <v>54820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/>
      <c r="D43" s="4"/>
      <c r="E43" s="20" t="s">
        <v>44</v>
      </c>
      <c r="F43" s="6"/>
      <c r="G43" s="6" t="n">
        <f aca="false">IF(F43&gt;0,+F43+0.06,0)</f>
        <v>0</v>
      </c>
      <c r="H43" s="7" t="n">
        <f aca="false">C43*G43</f>
        <v>0</v>
      </c>
      <c r="I43" s="7"/>
      <c r="J43" s="7" t="n">
        <v>0</v>
      </c>
      <c r="K43" s="7" t="n">
        <f aca="false">+K42+J43-H43</f>
        <v>54820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/>
      <c r="D44" s="4"/>
      <c r="E44" s="20" t="s">
        <v>44</v>
      </c>
      <c r="F44" s="6"/>
      <c r="G44" s="6" t="n">
        <f aca="false">IF(F44&gt;0,+F44+0.06,0)</f>
        <v>0</v>
      </c>
      <c r="H44" s="7" t="n">
        <f aca="false">C44*G44</f>
        <v>0</v>
      </c>
      <c r="I44" s="7"/>
      <c r="J44" s="7" t="n">
        <v>0</v>
      </c>
      <c r="K44" s="7" t="n">
        <f aca="false">+K43+J44-H44</f>
        <v>54820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/>
      <c r="D45" s="4"/>
      <c r="E45" s="20" t="s">
        <v>44</v>
      </c>
      <c r="F45" s="6"/>
      <c r="G45" s="6" t="n">
        <f aca="false">IF(F45&gt;0,+F45+0.06,0)</f>
        <v>0</v>
      </c>
      <c r="H45" s="7" t="n">
        <f aca="false">C45*G45</f>
        <v>0</v>
      </c>
      <c r="I45" s="7"/>
      <c r="J45" s="7" t="n">
        <v>0</v>
      </c>
      <c r="K45" s="7" t="n">
        <f aca="false">+K44+J45-H45</f>
        <v>54820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/>
      <c r="D46" s="4"/>
      <c r="E46" s="20" t="s">
        <v>44</v>
      </c>
      <c r="F46" s="6"/>
      <c r="G46" s="6" t="n">
        <f aca="false">IF(F46&gt;0,+F46+0.06,0)</f>
        <v>0</v>
      </c>
      <c r="H46" s="7" t="n">
        <f aca="false">C46*G46</f>
        <v>0</v>
      </c>
      <c r="I46" s="7"/>
      <c r="J46" s="7" t="n">
        <v>0</v>
      </c>
      <c r="K46" s="7" t="n">
        <f aca="false">+K45+J46-H46</f>
        <v>54820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4"/>
      <c r="E47" s="20" t="s">
        <v>44</v>
      </c>
      <c r="F47" s="6"/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54820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54820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22000</v>
      </c>
      <c r="D50" s="17"/>
      <c r="E50" s="0" t="s">
        <v>58</v>
      </c>
      <c r="H50" s="7" t="n">
        <f aca="false">SUM(H18:H49)</f>
        <v>76200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24" activePane="bottomLeft" state="frozen"/>
      <selection pane="topLeft" activeCell="A1" activeCellId="0" sqref="A1"/>
      <selection pane="bottom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59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60</v>
      </c>
    </row>
    <row r="7" customFormat="false" ht="12.75" hidden="false" customHeight="false" outlineLevel="0" collapsed="false">
      <c r="C7" s="2" t="s">
        <v>14</v>
      </c>
      <c r="D7" s="2" t="s">
        <v>61</v>
      </c>
      <c r="E7" s="22" t="s">
        <v>62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63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64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65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66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67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68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69</v>
      </c>
    </row>
    <row r="24" customFormat="false" ht="12.75" hidden="false" customHeight="false" outlineLevel="0" collapsed="false">
      <c r="C24" s="23" t="s">
        <v>70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71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72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73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74</v>
      </c>
    </row>
    <row r="31" customFormat="false" ht="12.75" hidden="false" customHeight="false" outlineLevel="0" collapsed="false">
      <c r="B31" s="0" t="s">
        <v>23</v>
      </c>
      <c r="C31" s="3" t="n">
        <f aca="false">+C30+7-1</f>
        <v>37364</v>
      </c>
      <c r="D31" s="28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8" t="n">
        <v>0</v>
      </c>
      <c r="E32" s="28"/>
    </row>
    <row r="33" customFormat="false" ht="12.75" hidden="false" customHeight="false" outlineLevel="0" collapsed="false">
      <c r="C33" s="23" t="s">
        <v>75</v>
      </c>
      <c r="D33" s="24" t="n">
        <f aca="false">SUM(D29:D32)</f>
        <v>59000</v>
      </c>
      <c r="E33" s="25"/>
    </row>
    <row r="34" customFormat="false" ht="12.75" hidden="false" customHeight="false" outlineLevel="0" collapsed="false">
      <c r="C34" s="23"/>
      <c r="D34" s="25"/>
      <c r="E34" s="25"/>
    </row>
    <row r="35" customFormat="false" ht="12.75" hidden="false" customHeight="false" outlineLevel="0" collapsed="false">
      <c r="C35" s="23" t="s">
        <v>76</v>
      </c>
      <c r="D35" s="33" t="n">
        <f aca="false">-204000*3.44</f>
        <v>-701760</v>
      </c>
      <c r="E35" s="25" t="s">
        <v>77</v>
      </c>
    </row>
    <row r="36" customFormat="false" ht="12.75" hidden="false" customHeight="false" outlineLevel="0" collapsed="false">
      <c r="C36" s="23" t="s">
        <v>78</v>
      </c>
      <c r="D36" s="33" t="n">
        <f aca="false">-(10000*3.27)-(10000*29*3.3)</f>
        <v>-989700</v>
      </c>
      <c r="E36" s="25" t="s">
        <v>79</v>
      </c>
    </row>
    <row r="37" customFormat="false" ht="12.75" hidden="false" customHeight="false" outlineLevel="0" collapsed="false">
      <c r="C37" s="23" t="s">
        <v>80</v>
      </c>
      <c r="D37" s="33" t="n">
        <f aca="false">-'Apr 2002'!H50</f>
        <v>-76200</v>
      </c>
      <c r="E37" s="33" t="s">
        <v>81</v>
      </c>
    </row>
    <row r="38" customFormat="false" ht="12.75" hidden="false" customHeight="false" outlineLevel="0" collapsed="false">
      <c r="C38" s="23" t="s">
        <v>82</v>
      </c>
      <c r="D38" s="24" t="n">
        <f aca="false">SUM(D35:D37)</f>
        <v>-1767660</v>
      </c>
    </row>
    <row r="39" customFormat="false" ht="13.5" hidden="false" customHeight="false" outlineLevel="0" collapsed="false">
      <c r="C39" s="34" t="s">
        <v>83</v>
      </c>
      <c r="D39" s="35" t="n">
        <f aca="false">+D38+D33+D26</f>
        <v>54820</v>
      </c>
    </row>
    <row r="40" customFormat="false" ht="13.5" hidden="false" customHeight="false" outlineLevel="0" collapsed="false"/>
    <row r="42" customFormat="false" ht="12.75" hidden="false" customHeight="false" outlineLevel="0" collapsed="false">
      <c r="A42" s="36" t="s">
        <v>84</v>
      </c>
      <c r="B42" s="0" t="s">
        <v>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2002-04-17T12:27:41Z</dcterms:modified>
  <cp:revision>0</cp:revision>
  <dc:subject/>
  <dc:title/>
</cp:coreProperties>
</file>