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<sst xmlns="http://schemas.openxmlformats.org/spreadsheetml/2006/main" count="60" uniqueCount="52">
  <si>
    <t xml:space="preserve">I. Existing Contract: VAMC Cogen Project</t>
  </si>
  <si>
    <t xml:space="preserve">Assume Cogen facilities will be up and running by July 1, 2002</t>
  </si>
  <si>
    <t xml:space="preserve">This means: 16 months will remain to contract expiration: October 31, 2003</t>
  </si>
  <si>
    <t xml:space="preserve">Impaced facilities include those three VAMCs Hospitals currently receiving physical power behind BECO</t>
  </si>
  <si>
    <t xml:space="preserve">e.g. Bedford, Jamaica Plain, and West Roxbury</t>
  </si>
  <si>
    <t xml:space="preserve">Annual BECO Consumption (kWh) &amp; Account Number Pre Cogen Installation</t>
  </si>
  <si>
    <t xml:space="preserve">Site:</t>
  </si>
  <si>
    <t xml:space="preserve">Account Number</t>
  </si>
  <si>
    <t xml:space="preserve">kWh</t>
  </si>
  <si>
    <t xml:space="preserve">Bedford</t>
  </si>
  <si>
    <t xml:space="preserve">Jamaica Plain</t>
  </si>
  <si>
    <t xml:space="preserve">West Roxbury</t>
  </si>
  <si>
    <t xml:space="preserve">Annual BECO Consumption (kWh) Post Cogen Installation:</t>
  </si>
  <si>
    <t xml:space="preserve">Annual Negawatts Generated by EFS Cogen Project</t>
  </si>
  <si>
    <t xml:space="preserve">(i.e. reduction in kWh)</t>
  </si>
  <si>
    <t xml:space="preserve">Cogen Negawatts generated through end of Contract: 16 months</t>
  </si>
  <si>
    <t xml:space="preserve">Cogen Negatwatt Cost:</t>
  </si>
  <si>
    <t xml:space="preserve">VA EES Contract Price:</t>
  </si>
  <si>
    <t xml:space="preserve">Discount:</t>
  </si>
  <si>
    <t xml:space="preserve">Std Offer</t>
  </si>
  <si>
    <t xml:space="preserve">Contract Disc</t>
  </si>
  <si>
    <t xml:space="preserve">Negawatt Cost:</t>
  </si>
  <si>
    <t xml:space="preserve">Cogen Negawatt Revenue:</t>
  </si>
  <si>
    <t xml:space="preserve">Negawatt Price: NEPOOL Future Price: July 2002:</t>
  </si>
  <si>
    <t xml:space="preserve">July-August 2002 NEPOOL Future Price as of today: 10/10/01</t>
  </si>
  <si>
    <t xml:space="preserve">Enron On Line:</t>
  </si>
  <si>
    <t xml:space="preserve">Off Peak</t>
  </si>
  <si>
    <t xml:space="preserve">$56/mWhr</t>
  </si>
  <si>
    <t xml:space="preserve">On Peak</t>
  </si>
  <si>
    <t xml:space="preserve">$40/mWhr</t>
  </si>
  <si>
    <t xml:space="preserve">Blend:</t>
  </si>
  <si>
    <t xml:space="preserve">$50/mWh</t>
  </si>
  <si>
    <t xml:space="preserve">Approx Retail Adder:</t>
  </si>
  <si>
    <t xml:space="preserve">$20/mWh</t>
  </si>
  <si>
    <t xml:space="preserve">Retail Forward Price/mWh*</t>
  </si>
  <si>
    <t xml:space="preserve">*Assumes 65% load factor and secondary voltage</t>
  </si>
  <si>
    <t xml:space="preserve">Negawatt Revenue in Futures Market</t>
  </si>
  <si>
    <t xml:space="preserve">EES Commodity Desk Benefit from EFS Cogen Negawatts</t>
  </si>
  <si>
    <t xml:space="preserve">II. New Energy and Water Conservation Project: To be closed December 2001</t>
  </si>
  <si>
    <t xml:space="preserve">Annual Negawatts Generated by Projects (kWh Saved from Proposed Projects)*</t>
  </si>
  <si>
    <t xml:space="preserve">Total kWh saved</t>
  </si>
  <si>
    <t xml:space="preserve">*</t>
  </si>
  <si>
    <t xml:space="preserve">Vendor Analysis</t>
  </si>
  <si>
    <t xml:space="preserve">Projects installed and commissioned by September 2001</t>
  </si>
  <si>
    <t xml:space="preserve">Project Negawatts generated through end of contract: 12 months</t>
  </si>
  <si>
    <t xml:space="preserve">Project Negawatt Cost</t>
  </si>
  <si>
    <t xml:space="preserve">VA EES Contract Price</t>
  </si>
  <si>
    <t xml:space="preserve">Discount</t>
  </si>
  <si>
    <t xml:space="preserve">Cont Disc</t>
  </si>
  <si>
    <t xml:space="preserve">Project Negawatt Revenue:</t>
  </si>
  <si>
    <t xml:space="preserve">Negawatt Revenue in Futures Mket</t>
  </si>
  <si>
    <t xml:space="preserve">EES Commodity Desk Benefit form EFS Proposed Project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</si>
</sst>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_(\$* #,##0.000_);_(\$* \(#,##0.000\);_(\$* \-??_);_(@_)"/>
    <numFmt numFmtId="170" formatCode="[$-409]mmm\-yy"/>
    <numFmt numFmtId="171" formatCode="\$#,##0_);[RED]&quot;($&quot;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3366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H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15.7"/>
    <col collapsed="false" customWidth="true" hidden="false" outlineLevel="0" max="4" min="4" style="0" width="17.28"/>
    <col collapsed="false" customWidth="true" hidden="false" outlineLevel="0" max="5" min="5" style="0" width="13.85"/>
    <col collapsed="false" customWidth="true" hidden="false" outlineLevel="0" max="8" min="8" style="2" width="15.28"/>
  </cols>
  <sheetData>
    <row r="3" customFormat="false" ht="12.75" hidden="false" customHeight="false" outlineLevel="0" collapsed="false">
      <c r="A3" s="3" t="s">
        <v>0</v>
      </c>
    </row>
    <row r="4" customFormat="false" ht="12.75" hidden="false" customHeight="false" outlineLevel="0" collapsed="false">
      <c r="A4" s="4"/>
    </row>
    <row r="5" customFormat="false" ht="12.75" hidden="false" customHeight="false" outlineLevel="0" collapsed="false">
      <c r="A5" s="1" t="n">
        <v>1</v>
      </c>
      <c r="B5" s="0" t="s">
        <v>1</v>
      </c>
    </row>
    <row r="7" customFormat="false" ht="12.75" hidden="false" customHeight="false" outlineLevel="0" collapsed="false">
      <c r="A7" s="1" t="n">
        <v>2</v>
      </c>
      <c r="B7" s="0" t="s">
        <v>2</v>
      </c>
    </row>
    <row r="9" customFormat="false" ht="12.75" hidden="false" customHeight="false" outlineLevel="0" collapsed="false">
      <c r="A9" s="1" t="n">
        <v>3</v>
      </c>
      <c r="B9" s="0" t="s">
        <v>3</v>
      </c>
    </row>
    <row r="10" customFormat="false" ht="12.75" hidden="false" customHeight="false" outlineLevel="0" collapsed="false">
      <c r="C10" s="0" t="s">
        <v>4</v>
      </c>
    </row>
    <row r="12" customFormat="false" ht="12.75" hidden="false" customHeight="false" outlineLevel="0" collapsed="false">
      <c r="A12" s="1" t="n">
        <v>4</v>
      </c>
      <c r="B12" s="0" t="s">
        <v>5</v>
      </c>
    </row>
    <row r="13" customFormat="false" ht="12.75" hidden="false" customHeight="false" outlineLevel="0" collapsed="false">
      <c r="C13" s="5" t="s">
        <v>6</v>
      </c>
      <c r="D13" s="5" t="s">
        <v>7</v>
      </c>
      <c r="E13" s="5" t="s">
        <v>8</v>
      </c>
    </row>
    <row r="14" customFormat="false" ht="12.75" hidden="false" customHeight="false" outlineLevel="0" collapsed="false">
      <c r="C14" s="0" t="s">
        <v>9</v>
      </c>
      <c r="D14" s="0" t="n">
        <v>26575561001</v>
      </c>
      <c r="E14" s="2" t="n">
        <v>11412548</v>
      </c>
    </row>
    <row r="15" customFormat="false" ht="12.75" hidden="false" customHeight="false" outlineLevel="0" collapsed="false">
      <c r="C15" s="0" t="s">
        <v>10</v>
      </c>
      <c r="D15" s="0" t="n">
        <v>26029951006</v>
      </c>
      <c r="E15" s="2" t="n">
        <v>22896005</v>
      </c>
    </row>
    <row r="16" customFormat="false" ht="12.75" hidden="false" customHeight="false" outlineLevel="0" collapsed="false">
      <c r="C16" s="0" t="s">
        <v>11</v>
      </c>
      <c r="D16" s="0" t="n">
        <v>26045601007</v>
      </c>
      <c r="E16" s="2" t="n">
        <v>17586469</v>
      </c>
      <c r="H16" s="2" t="n">
        <f aca="false">SUM(E14:E16)</f>
        <v>51895022</v>
      </c>
    </row>
    <row r="17" customFormat="false" ht="12.75" hidden="false" customHeight="false" outlineLevel="0" collapsed="false">
      <c r="E17" s="2"/>
    </row>
    <row r="18" customFormat="false" ht="12.75" hidden="false" customHeight="false" outlineLevel="0" collapsed="false">
      <c r="A18" s="1" t="n">
        <v>5</v>
      </c>
      <c r="B18" s="0" t="s">
        <v>12</v>
      </c>
      <c r="E18" s="2"/>
    </row>
    <row r="19" customFormat="false" ht="12.75" hidden="false" customHeight="false" outlineLevel="0" collapsed="false">
      <c r="C19" s="0" t="s">
        <v>9</v>
      </c>
      <c r="E19" s="2" t="n">
        <v>737051</v>
      </c>
    </row>
    <row r="20" customFormat="false" ht="12.75" hidden="false" customHeight="false" outlineLevel="0" collapsed="false">
      <c r="C20" s="0" t="s">
        <v>10</v>
      </c>
      <c r="E20" s="2" t="n">
        <v>467265</v>
      </c>
    </row>
    <row r="21" customFormat="false" ht="12.75" hidden="false" customHeight="false" outlineLevel="0" collapsed="false">
      <c r="C21" s="0" t="s">
        <v>11</v>
      </c>
      <c r="E21" s="2" t="n">
        <v>366231</v>
      </c>
      <c r="H21" s="2" t="n">
        <f aca="false">SUM(E19:E21)</f>
        <v>1570547</v>
      </c>
    </row>
    <row r="22" customFormat="false" ht="12.75" hidden="false" customHeight="false" outlineLevel="0" collapsed="false">
      <c r="E22" s="2"/>
    </row>
    <row r="23" customFormat="false" ht="12.75" hidden="false" customHeight="false" outlineLevel="0" collapsed="false">
      <c r="A23" s="6" t="n">
        <v>6</v>
      </c>
      <c r="B23" s="7" t="s">
        <v>13</v>
      </c>
      <c r="C23" s="7"/>
      <c r="D23" s="7"/>
      <c r="E23" s="8"/>
      <c r="F23" s="7"/>
      <c r="G23" s="7"/>
      <c r="H23" s="8" t="n">
        <f aca="false">H16-H21</f>
        <v>50324475</v>
      </c>
    </row>
    <row r="24" customFormat="false" ht="12.75" hidden="false" customHeight="false" outlineLevel="0" collapsed="false">
      <c r="A24" s="9"/>
      <c r="B24" s="10"/>
      <c r="C24" s="7" t="s">
        <v>14</v>
      </c>
      <c r="D24" s="10"/>
      <c r="E24" s="11"/>
      <c r="F24" s="10"/>
      <c r="G24" s="10"/>
      <c r="H24" s="11"/>
    </row>
    <row r="25" customFormat="false" ht="12.75" hidden="false" customHeight="false" outlineLevel="0" collapsed="false">
      <c r="A25" s="9"/>
      <c r="B25" s="10"/>
      <c r="C25" s="7"/>
      <c r="D25" s="10"/>
      <c r="E25" s="11"/>
      <c r="F25" s="10"/>
      <c r="G25" s="10"/>
      <c r="H25" s="11"/>
    </row>
    <row r="26" customFormat="false" ht="12.75" hidden="false" customHeight="false" outlineLevel="0" collapsed="false">
      <c r="A26" s="6" t="n">
        <v>7</v>
      </c>
      <c r="B26" s="7" t="s">
        <v>15</v>
      </c>
      <c r="C26" s="10"/>
      <c r="D26" s="10"/>
      <c r="E26" s="11"/>
      <c r="F26" s="10"/>
      <c r="G26" s="10"/>
      <c r="H26" s="8" t="n">
        <f aca="false">H23*1.33</f>
        <v>66931551.75</v>
      </c>
    </row>
    <row r="27" customFormat="false" ht="12.75" hidden="false" customHeight="false" outlineLevel="0" collapsed="false">
      <c r="A27" s="9"/>
      <c r="B27" s="10"/>
      <c r="C27" s="10"/>
      <c r="D27" s="10"/>
      <c r="E27" s="11"/>
      <c r="F27" s="10"/>
      <c r="G27" s="10"/>
      <c r="H27" s="11"/>
    </row>
    <row r="28" customFormat="false" ht="12.75" hidden="false" customHeight="false" outlineLevel="0" collapsed="false">
      <c r="A28" s="9" t="n">
        <v>8</v>
      </c>
      <c r="B28" s="10" t="s">
        <v>16</v>
      </c>
      <c r="C28" s="10"/>
    </row>
    <row r="29" customFormat="false" ht="12.75" hidden="false" customHeight="false" outlineLevel="0" collapsed="false">
      <c r="C29" s="0" t="s">
        <v>17</v>
      </c>
      <c r="D29" s="0" t="n">
        <v>0.049</v>
      </c>
      <c r="H29" s="12" t="n">
        <f aca="false">D29*H26</f>
        <v>3279646.03575</v>
      </c>
    </row>
    <row r="30" customFormat="false" ht="12.75" hidden="false" customHeight="false" outlineLevel="0" collapsed="false">
      <c r="C30" s="0" t="s">
        <v>18</v>
      </c>
      <c r="D30" s="13" t="s">
        <v>19</v>
      </c>
      <c r="E30" s="13" t="s">
        <v>20</v>
      </c>
    </row>
    <row r="31" customFormat="false" ht="12.75" hidden="false" customHeight="false" outlineLevel="0" collapsed="false">
      <c r="D31" s="14" t="n">
        <v>0.047</v>
      </c>
      <c r="E31" s="15" t="n">
        <v>0.035</v>
      </c>
      <c r="H31" s="12" t="n">
        <f aca="false">-D31*E31*H26</f>
        <v>-110102.40262875</v>
      </c>
    </row>
    <row r="32" customFormat="false" ht="12.75" hidden="false" customHeight="false" outlineLevel="0" collapsed="false">
      <c r="C32" s="16" t="s">
        <v>21</v>
      </c>
      <c r="D32" s="16"/>
      <c r="E32" s="16"/>
      <c r="F32" s="16"/>
      <c r="G32" s="16"/>
      <c r="H32" s="17" t="n">
        <f aca="false">SUM(H29:H31)</f>
        <v>3169543.63312125</v>
      </c>
    </row>
    <row r="33" customFormat="false" ht="12.75" hidden="false" customHeight="false" outlineLevel="0" collapsed="false">
      <c r="A33" s="9" t="n">
        <v>9</v>
      </c>
      <c r="B33" s="10" t="s">
        <v>22</v>
      </c>
      <c r="C33" s="10"/>
      <c r="D33" s="10"/>
      <c r="E33" s="10"/>
      <c r="F33" s="10"/>
      <c r="G33" s="10"/>
      <c r="H33" s="18"/>
    </row>
    <row r="34" customFormat="false" ht="12.75" hidden="false" customHeight="false" outlineLevel="0" collapsed="false">
      <c r="B34" s="0" t="s">
        <v>23</v>
      </c>
      <c r="C34" s="10"/>
      <c r="D34" s="10"/>
      <c r="E34" s="10"/>
      <c r="F34" s="10"/>
      <c r="G34" s="10"/>
      <c r="H34" s="19"/>
    </row>
    <row r="35" customFormat="false" ht="12.75" hidden="false" customHeight="false" outlineLevel="0" collapsed="false">
      <c r="C35" s="20" t="s">
        <v>24</v>
      </c>
      <c r="D35" s="10"/>
      <c r="E35" s="10"/>
      <c r="F35" s="10"/>
      <c r="G35" s="10"/>
      <c r="H35" s="19"/>
    </row>
    <row r="36" customFormat="false" ht="12.75" hidden="false" customHeight="false" outlineLevel="0" collapsed="false">
      <c r="C36" s="7" t="s">
        <v>25</v>
      </c>
      <c r="D36" s="10" t="s">
        <v>26</v>
      </c>
      <c r="E36" s="10" t="s">
        <v>27</v>
      </c>
      <c r="G36" s="10"/>
      <c r="H36" s="19"/>
    </row>
    <row r="37" customFormat="false" ht="12.75" hidden="false" customHeight="false" outlineLevel="0" collapsed="false">
      <c r="C37" s="10"/>
      <c r="D37" s="10" t="s">
        <v>28</v>
      </c>
      <c r="E37" s="10" t="s">
        <v>29</v>
      </c>
      <c r="G37" s="10"/>
      <c r="H37" s="19"/>
    </row>
    <row r="38" customFormat="false" ht="12.75" hidden="false" customHeight="false" outlineLevel="0" collapsed="false">
      <c r="C38" s="10"/>
      <c r="D38" s="10" t="s">
        <v>30</v>
      </c>
      <c r="E38" s="10" t="s">
        <v>31</v>
      </c>
      <c r="G38" s="10"/>
      <c r="H38" s="19"/>
    </row>
    <row r="39" customFormat="false" ht="12.75" hidden="false" customHeight="false" outlineLevel="0" collapsed="false">
      <c r="C39" s="10" t="s">
        <v>32</v>
      </c>
      <c r="D39" s="10"/>
      <c r="E39" s="10" t="s">
        <v>33</v>
      </c>
      <c r="G39" s="10"/>
      <c r="H39" s="19"/>
    </row>
    <row r="40" customFormat="false" ht="12.75" hidden="false" customHeight="false" outlineLevel="0" collapsed="false">
      <c r="C40" s="10" t="s">
        <v>34</v>
      </c>
      <c r="D40" s="10"/>
      <c r="E40" s="21" t="n">
        <v>70</v>
      </c>
      <c r="G40" s="10"/>
    </row>
    <row r="41" customFormat="false" ht="12.75" hidden="false" customHeight="false" outlineLevel="0" collapsed="false">
      <c r="C41" s="0" t="s">
        <v>35</v>
      </c>
    </row>
    <row r="42" customFormat="false" ht="12.75" hidden="false" customHeight="false" outlineLevel="0" collapsed="false">
      <c r="C42" s="16" t="s">
        <v>36</v>
      </c>
      <c r="D42" s="22"/>
      <c r="E42" s="22"/>
      <c r="F42" s="22"/>
      <c r="G42" s="22"/>
      <c r="H42" s="17" t="n">
        <f aca="false">H26*(E40/1000)</f>
        <v>4685208.6225</v>
      </c>
    </row>
    <row r="45" customFormat="false" ht="12.75" hidden="false" customHeight="false" outlineLevel="0" collapsed="false">
      <c r="A45" s="23" t="n">
        <v>10</v>
      </c>
      <c r="B45" s="24" t="s">
        <v>37</v>
      </c>
      <c r="C45" s="24"/>
      <c r="D45" s="24"/>
      <c r="E45" s="24"/>
      <c r="F45" s="24"/>
      <c r="G45" s="24"/>
      <c r="H45" s="25" t="n">
        <f aca="false">H42-H32</f>
        <v>1515664.98937875</v>
      </c>
    </row>
    <row r="48" customFormat="false" ht="12.75" hidden="false" customHeight="false" outlineLevel="0" collapsed="false">
      <c r="A48" s="26"/>
      <c r="B48" s="27"/>
      <c r="C48" s="27"/>
      <c r="D48" s="27"/>
      <c r="E48" s="27"/>
      <c r="F48" s="27"/>
      <c r="G48" s="27"/>
      <c r="H48" s="28"/>
    </row>
    <row r="49" customFormat="false" ht="12.75" hidden="false" customHeight="false" outlineLevel="0" collapsed="false">
      <c r="A49" s="3" t="s">
        <v>38</v>
      </c>
      <c r="B49" s="10"/>
      <c r="C49" s="10"/>
    </row>
    <row r="50" customFormat="false" ht="12.75" hidden="false" customHeight="false" outlineLevel="0" collapsed="false">
      <c r="D50" s="2"/>
    </row>
    <row r="51" customFormat="false" ht="12.75" hidden="false" customHeight="false" outlineLevel="0" collapsed="false">
      <c r="A51" s="1" t="n">
        <v>1</v>
      </c>
      <c r="B51" s="0" t="s">
        <v>39</v>
      </c>
      <c r="D51" s="2"/>
    </row>
    <row r="52" customFormat="false" ht="12.75" hidden="false" customHeight="false" outlineLevel="0" collapsed="false">
      <c r="C52" s="0" t="s">
        <v>9</v>
      </c>
      <c r="D52" s="2"/>
      <c r="E52" s="2" t="n">
        <v>350370</v>
      </c>
    </row>
    <row r="53" customFormat="false" ht="12.75" hidden="false" customHeight="false" outlineLevel="0" collapsed="false">
      <c r="C53" s="0" t="s">
        <v>10</v>
      </c>
      <c r="D53" s="2"/>
      <c r="E53" s="2" t="n">
        <v>269419</v>
      </c>
    </row>
    <row r="54" customFormat="false" ht="12.75" hidden="false" customHeight="false" outlineLevel="0" collapsed="false">
      <c r="C54" s="0" t="s">
        <v>11</v>
      </c>
      <c r="D54" s="29"/>
      <c r="E54" s="2" t="n">
        <v>275716</v>
      </c>
    </row>
    <row r="55" customFormat="false" ht="12.75" hidden="false" customHeight="false" outlineLevel="0" collapsed="false">
      <c r="C55" s="10" t="s">
        <v>40</v>
      </c>
      <c r="D55" s="30"/>
      <c r="E55" s="11" t="n">
        <f aca="false">SUM(E52:E54)</f>
        <v>895505</v>
      </c>
    </row>
    <row r="56" customFormat="false" ht="12.75" hidden="false" customHeight="false" outlineLevel="0" collapsed="false">
      <c r="B56" s="13" t="s">
        <v>41</v>
      </c>
      <c r="C56" s="0" t="s">
        <v>42</v>
      </c>
      <c r="D56" s="2"/>
    </row>
    <row r="57" customFormat="false" ht="12.75" hidden="false" customHeight="false" outlineLevel="0" collapsed="false">
      <c r="B57" s="13"/>
      <c r="D57" s="2"/>
    </row>
    <row r="58" customFormat="false" ht="12.75" hidden="false" customHeight="false" outlineLevel="0" collapsed="false">
      <c r="A58" s="1" t="n">
        <v>2</v>
      </c>
      <c r="B58" s="0" t="s">
        <v>43</v>
      </c>
      <c r="D58" s="2"/>
    </row>
    <row r="59" customFormat="false" ht="12.75" hidden="false" customHeight="false" outlineLevel="0" collapsed="false">
      <c r="D59" s="2"/>
    </row>
    <row r="60" customFormat="false" ht="12.75" hidden="false" customHeight="false" outlineLevel="0" collapsed="false">
      <c r="A60" s="1" t="n">
        <v>3</v>
      </c>
      <c r="B60" s="7" t="s">
        <v>44</v>
      </c>
      <c r="D60" s="31"/>
      <c r="H60" s="2" t="n">
        <f aca="false">E55</f>
        <v>895505</v>
      </c>
    </row>
    <row r="61" customFormat="false" ht="12.75" hidden="false" customHeight="false" outlineLevel="0" collapsed="false">
      <c r="B61" s="10"/>
      <c r="D61" s="32"/>
    </row>
    <row r="62" customFormat="false" ht="12.75" hidden="false" customHeight="false" outlineLevel="0" collapsed="false">
      <c r="A62" s="9" t="n">
        <v>4</v>
      </c>
      <c r="B62" s="10" t="s">
        <v>45</v>
      </c>
      <c r="C62" s="10"/>
    </row>
    <row r="63" customFormat="false" ht="12.75" hidden="false" customHeight="false" outlineLevel="0" collapsed="false">
      <c r="C63" s="0" t="s">
        <v>46</v>
      </c>
      <c r="E63" s="15" t="n">
        <v>0.049</v>
      </c>
      <c r="H63" s="12" t="n">
        <f aca="false">H60*E63</f>
        <v>43879.745</v>
      </c>
    </row>
    <row r="64" customFormat="false" ht="12.75" hidden="false" customHeight="false" outlineLevel="0" collapsed="false">
      <c r="C64" s="0" t="s">
        <v>47</v>
      </c>
      <c r="E64" s="13" t="s">
        <v>19</v>
      </c>
      <c r="F64" s="13" t="s">
        <v>48</v>
      </c>
      <c r="H64" s="12"/>
    </row>
    <row r="65" customFormat="false" ht="12.75" hidden="false" customHeight="false" outlineLevel="0" collapsed="false">
      <c r="E65" s="15" t="n">
        <v>0.047</v>
      </c>
      <c r="F65" s="15" t="n">
        <v>0.035</v>
      </c>
      <c r="H65" s="12" t="n">
        <f aca="false">-E65*F65*H60</f>
        <v>-1473.105725</v>
      </c>
    </row>
    <row r="66" customFormat="false" ht="12.75" hidden="false" customHeight="false" outlineLevel="0" collapsed="false">
      <c r="C66" s="33" t="s">
        <v>21</v>
      </c>
      <c r="D66" s="33"/>
      <c r="E66" s="33"/>
      <c r="F66" s="33"/>
      <c r="G66" s="33"/>
      <c r="H66" s="34" t="n">
        <f aca="false">SUM(H63:H65)</f>
        <v>42406.639275</v>
      </c>
    </row>
    <row r="68" customFormat="false" ht="12.75" hidden="false" customHeight="false" outlineLevel="0" collapsed="false">
      <c r="A68" s="9" t="n">
        <v>5</v>
      </c>
      <c r="B68" s="10" t="s">
        <v>49</v>
      </c>
    </row>
    <row r="69" customFormat="false" ht="12.75" hidden="false" customHeight="false" outlineLevel="0" collapsed="false">
      <c r="C69" s="33" t="s">
        <v>50</v>
      </c>
      <c r="D69" s="10"/>
      <c r="E69" s="31" t="n">
        <v>0.07</v>
      </c>
      <c r="H69" s="34" t="n">
        <f aca="false">H60*E69</f>
        <v>62685.35</v>
      </c>
    </row>
    <row r="71" customFormat="false" ht="12.75" hidden="false" customHeight="false" outlineLevel="0" collapsed="false">
      <c r="A71" s="23" t="n">
        <v>6</v>
      </c>
      <c r="B71" s="24" t="s">
        <v>51</v>
      </c>
      <c r="C71" s="24"/>
      <c r="D71" s="24"/>
      <c r="E71" s="24"/>
      <c r="F71" s="24"/>
      <c r="G71" s="24"/>
      <c r="H71" s="35" t="n">
        <f aca="false">H69-H66</f>
        <v>20278.710725</v>
      </c>
    </row>
  </sheetData>
  <printOptions headings="false" gridLines="false" gridLinesSet="true" horizontalCentered="false" verticalCentered="false"/>
  <pageMargins left="1.20972222222222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&amp;C&amp;"Arial,Bold"&amp;14Impact of VAMC Cogen Project on Power Commodity Desk
(aka Cogen Negawatt Generation Project)</oddHead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2001-10-03T16:07:44Z</dcterms:created>
  <dc:creator>bhatch</dc:creator>
  <dc:description/>
  <dc:language>en-US</dc:language>
  <cp:lastModifiedBy>bhatch</cp:lastModifiedBy>
  <cp:lastPrinted>2001-10-10T12:58:57Z</cp:lastPrinted>
  <cp:revision>0</cp:revision>
  <dc:subject/>
  <dc:title/>
</cp:coreProperties>
</file>