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Bid - Full Volume" sheetId="1" state="visible" r:id="rId3"/>
    <sheet name="NYMEX Offer - BW Unwind" sheetId="2" state="visible" r:id="rId4"/>
    <sheet name="NYMEX Bid - Incremental Vo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'NYMEX Bid - Full Volume'!$A$1:$N$41</definedName>
    <definedName function="false" hidden="false" localSheetId="2" name="_xlnm.Print_Area" vbProcedure="false">'NYMEX Bid - Incremental Vol'!$A$1:$N$41</definedName>
    <definedName function="false" hidden="false" localSheetId="1" name="_xlnm.Print_Area" vbProcedure="false">'NYMEX Offer - BW Unwind'!$A$1:$N$41</definedName>
    <definedName function="false" hidden="false" name="AMC" vbProcedure="false">[6]Inputs!$E$5</definedName>
    <definedName function="false" hidden="false" name="Avg_Load" vbProcedure="false">[6]Inputs!$B$28</definedName>
    <definedName function="false" hidden="false" name="BasisIndexWarning" vbProcedure="false">OFFSET(#REF!,0,0,1,COUNT(#REF!))</definedName>
    <definedName function="false" hidden="false" name="basis_post_id" vbProcedure="false">'[5]'!$B$4</definedName>
    <definedName function="false" hidden="false" name="buckettable" vbProcedure="false">[4]DateTable!$D$4:$F$288</definedName>
    <definedName function="false" hidden="false" name="correlationone" vbProcedure="false">OFFSET([3]Intracorrel!$A$2,0,0,COUNT([3]Intracorrel!$A$1:$A$1048576)+2,COUNT([3]Intracorrel!$A$5:$XFD$5))</definedName>
    <definedName function="false" hidden="false" name="correlationtwo" vbProcedure="false">OFFSET([3]Intercorrel!$A$1,0,0,COUNT([3]Intercorrel!$A$1:$A$1048576),COUNT([3]Intercorrel!$A$3:$XFD$3))</definedName>
    <definedName function="false" hidden="false" name="correlfrom" vbProcedure="false">OFFSET([3]Intracorrel!$A$2,0,0,1,COUNT(correlmatchline))</definedName>
    <definedName function="false" hidden="false" name="correlmatchline" vbProcedure="false">OFFSET([3]Intracorrel!$A$1,0,0,1,COUNT([3]Intracorrel!$A$1:$XFD$1))</definedName>
    <definedName function="false" hidden="false" name="correlto" vbProcedure="false">OFFSET([3]Intracorrel!$A$3,0,0,1,COUNT(correlmatchline))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[2]Curves!$A$5:$G$5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OFFSET('[3]Mainline to Leach'!$K$21,0,0,Enddate-'[3]Mainline to Leach'!$A$20,1)</definedName>
    <definedName function="false" hidden="false" name="Enddate" vbProcedure="false">'[3]Mainline to Leach'!$H$6</definedName>
    <definedName function="false" hidden="false" name="Dailydiscountedadjustedspread" vbProcedure="false">OFFSET('[3]Mainline to Leach'!$M$21,0,0,Enddate-'[3]Mainline to Leach'!$A$20,1)</definedName>
    <definedName function="false" hidden="false" name="Dailydiscountedintrinsicvalue" vbProcedure="false">OFFSET('[3]Mainline to Leach'!$O$21,0,0,Enddate-'[3]Mainline to Leach'!$A$20,1)</definedName>
    <definedName function="false" hidden="false" name="Dailydiscountedspread" vbProcedure="false">OFFSET('[3]Mainline to Leach'!$O$21,0,0,Enddate-'[3]Mainline to Leach'!$A$20,1)</definedName>
    <definedName function="false" hidden="false" name="Dailyoptionprice" vbProcedure="false">OFFSET('[3]Mainline to Leach'!$J$21,0,0,'[3]Mainline to Leach'!$H$6-'[3]Mainline to Leach'!$A$20,1)</definedName>
    <definedName function="false" hidden="false" name="days_month" vbProcedure="false">[6]Inputs!$B$34</definedName>
    <definedName function="false" hidden="false" name="days_year" vbProcedure="false">[6]Inputs!$B$33</definedName>
    <definedName function="false" hidden="false" name="DBase" vbProcedure="false">#REF!</definedName>
    <definedName function="false" hidden="false" name="End_Year" vbProcedure="false">[6]Inputs!$E$19</definedName>
    <definedName function="false" hidden="false" name="escalator" vbProcedure="false">'[5]'!$W$8</definedName>
    <definedName function="false" hidden="false" name="Excel_BuiltIn_Print_Area" vbProcedure="false">'[5]'!$A$1:$A$1048576</definedName>
    <definedName function="false" hidden="false" name="Excel_BuiltIn_Print_Titles" vbProcedure="false">'[5]'!$A$1:$XFD$1</definedName>
    <definedName function="false" hidden="false" name="Gas_Price" vbProcedure="false">[6]Inputs!$B$11</definedName>
    <definedName function="false" hidden="false" name="Heat_Rate" vbProcedure="false">[6]Inputs!$B$6</definedName>
    <definedName function="false" hidden="false" name="hours_year" vbProcedure="false">[6]Inputs!$B$35</definedName>
    <definedName function="false" hidden="false" name="HP" vbProcedure="false">[6]Inputs!$B$5</definedName>
    <definedName function="false" hidden="false" name="index_post_id" vbProcedure="false">'[5]'!$B$5</definedName>
    <definedName function="false" hidden="false" name="kW_HP" vbProcedure="false">[6]Inputs!$B$40</definedName>
    <definedName function="false" hidden="false" name="Min_Load" vbProcedure="false">[6]Inputs!$B$29</definedName>
    <definedName function="false" hidden="false" name="Password" vbProcedure="false">#REF!</definedName>
    <definedName function="false" hidden="false" name="post_id" vbProcedure="false">'[5]'!$B$4</definedName>
    <definedName function="false" hidden="false" name="price_post_id" vbProcedure="false">'[5]'!$B$3</definedName>
    <definedName function="false" hidden="false" name="PW" vbProcedure="false">'[5]'!$B$3</definedName>
    <definedName function="false" hidden="false" name="sencount" vbProcedure="false">1</definedName>
    <definedName function="false" hidden="false" name="Start_Year" vbProcedure="false">[6]Inputs!$E$18</definedName>
    <definedName function="false" hidden="false" name="Table" vbProcedure="false">[2]Curves!$A$5:$G$88</definedName>
    <definedName function="false" hidden="false" name="today" vbProcedure="false">#REF!</definedName>
    <definedName function="false" hidden="false" name="UID" vbProcedure="false">'[5]'!$B$2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umes" vbProcedure="false">[1]Volume!$A$11:$D$106</definedName>
    <definedName function="false" hidden="false" name="weeks_month" vbProcedure="false">[6]Inputs!$B$38</definedName>
    <definedName function="false" hidden="false" localSheetId="0" name="escalator" vbProcedure="false">'[5]'!$T$8</definedName>
    <definedName function="false" hidden="false" localSheetId="0" name="mthbeg" vbProcedure="false">'[5]'!$A$3</definedName>
    <definedName function="false" hidden="false" localSheetId="0" name="mthend" vbProcedure="false">'[5]'!$B$3</definedName>
    <definedName function="false" hidden="false" localSheetId="1" name="correlfrom" vbProcedure="false">OFFSET([3]Intracorrel!$A$2,0,0,1,COUNT(correlmatchline))</definedName>
    <definedName function="false" hidden="false" localSheetId="1" name="correlto" vbProcedure="false">OFFSET([3]Intracorrel!$A$3,0,0,1,COUNT(correlmatchline))</definedName>
    <definedName function="false" hidden="false" localSheetId="1" name="Dailydemandcharge" vbProcedure="false">OFFSET('[3]Mainline to Leach'!$K$21,0,0,Enddate-'[3]Mainline to Leach'!$A$20,1)</definedName>
    <definedName function="false" hidden="false" localSheetId="1" name="Dailydiscountedadjustedspread" vbProcedure="false">OFFSET('[3]Mainline to Leach'!$M$21,0,0,Enddate-'[3]Mainline to Leach'!$A$20,1)</definedName>
    <definedName function="false" hidden="false" localSheetId="1" name="Dailydiscountedintrinsicvalue" vbProcedure="false">OFFSET('[3]Mainline to Leach'!$O$21,0,0,Enddate-'[3]Mainline to Leach'!$A$20,1)</definedName>
    <definedName function="false" hidden="false" localSheetId="1" name="Dailydiscountedspread" vbProcedure="false">OFFSET('[3]Mainline to Leach'!$O$21,0,0,Enddate-'[3]Mainline to Leach'!$A$20,1)</definedName>
    <definedName function="false" hidden="false" localSheetId="1" name="escalator" vbProcedure="false">'[5]'!$T$8</definedName>
    <definedName function="false" hidden="false" localSheetId="1" name="mthbeg" vbProcedure="false">'[5]'!$A$3</definedName>
    <definedName function="false" hidden="false" localSheetId="1" name="mthend" vbProcedure="false">'[5]'!$B$3</definedName>
    <definedName function="false" hidden="false" localSheetId="2" name="correlfrom" vbProcedure="false">OFFSET([3]Intracorrel!$A$2,0,0,1,COUNT(correlmatchline))</definedName>
    <definedName function="false" hidden="false" localSheetId="2" name="correlto" vbProcedure="false">OFFSET([3]Intracorrel!$A$3,0,0,1,COUNT(correlmatchline))</definedName>
    <definedName function="false" hidden="false" localSheetId="2" name="Dailydemandcharge" vbProcedure="false">OFFSET('[3]Mainline to Leach'!$K$21,0,0,Enddate-'[3]Mainline to Leach'!$A$20,1)</definedName>
    <definedName function="false" hidden="false" localSheetId="2" name="Dailydiscountedadjustedspread" vbProcedure="false">OFFSET('[3]Mainline to Leach'!$M$21,0,0,Enddate-'[3]Mainline to Leach'!$A$20,1)</definedName>
    <definedName function="false" hidden="false" localSheetId="2" name="Dailydiscountedintrinsicvalue" vbProcedure="false">OFFSET('[3]Mainline to Leach'!$O$21,0,0,Enddate-'[3]Mainline to Leach'!$A$20,1)</definedName>
    <definedName function="false" hidden="false" localSheetId="2" name="Dailydiscountedspread" vbProcedure="false">OFFSET('[3]Mainline to Leach'!$O$21,0,0,Enddate-'[3]Mainline to Leach'!$A$20,1)</definedName>
    <definedName function="false" hidden="false" localSheetId="2" name="escalator" vbProcedure="false">'[5]'!$T$8</definedName>
    <definedName function="false" hidden="false" localSheetId="2" name="mthbeg" vbProcedure="false">'[5]'!$A$3</definedName>
    <definedName function="false" hidden="false" localSheetId="2" name="mthend" vbProcedure="false">'[5]'!$B$3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<sst xmlns="http://schemas.openxmlformats.org/spreadsheetml/2006/main" count="71" uniqueCount="26">
  <si>
    <t xml:space="preserve">Trader</t>
  </si>
  <si>
    <t xml:space="preserve">Originator</t>
  </si>
  <si>
    <t xml:space="preserve">Structurer</t>
  </si>
  <si>
    <t xml:space="preserve">Customer</t>
  </si>
  <si>
    <t xml:space="preserve">John Arnold/ Dutch Quigley</t>
  </si>
  <si>
    <t xml:space="preserve">Phil Ballard</t>
  </si>
  <si>
    <t xml:space="preserve">Eric Boyt - x57754</t>
  </si>
  <si>
    <t xml:space="preserve">EEX VPP</t>
  </si>
  <si>
    <t xml:space="preserve">Russell Diamond - x5-7095</t>
  </si>
  <si>
    <t xml:space="preserve">Start</t>
  </si>
  <si>
    <t xml:space="preserve">Stop</t>
  </si>
  <si>
    <t xml:space="preserve">Monthly</t>
  </si>
  <si>
    <t xml:space="preserve">NYMEX</t>
  </si>
  <si>
    <t xml:space="preserve">TOTAL VOLUME</t>
  </si>
  <si>
    <t xml:space="preserve">Date</t>
  </si>
  <si>
    <t xml:space="preserve">Term</t>
  </si>
  <si>
    <t xml:space="preserve">MMbtu</t>
  </si>
  <si>
    <t xml:space="preserve">Pricing Point</t>
  </si>
  <si>
    <t xml:space="preserve">BID</t>
  </si>
  <si>
    <t xml:space="preserve">See Below</t>
  </si>
  <si>
    <t xml:space="preserve">Monthly </t>
  </si>
  <si>
    <t xml:space="preserve">Month</t>
  </si>
  <si>
    <t xml:space="preserve">Volume</t>
  </si>
  <si>
    <t xml:space="preserve">Eric Boyt - x5-7754</t>
  </si>
  <si>
    <t xml:space="preserve">OFFER</t>
  </si>
  <si>
    <t xml:space="preserve">Eric Boyt - X57754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</si>
</sst>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urveload_E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EX%20New%20VPP%20%20-%20Swap%20(7.19.0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ummary"/>
      <sheetName val="N60753.2 - Unwind"/>
      <sheetName val="NYMEX Swap - Total Volume"/>
      <sheetName val="NYMEX Swap - Incremental Volume"/>
      <sheetName val="NYMEX Quote - Full Volume"/>
      <sheetName val="NYMEX Quote - Incremental Vol"/>
      <sheetName val="NYMEX Quote - BW Unwind"/>
      <sheetName val="Volume"/>
      <sheetName val="N60753.2"/>
      <sheetName val="N60753.1"/>
      <sheetName val="N60753.3"/>
      <sheetName val="N60753.6"/>
    </sheetNames>
    <sheetDataSet>
      <sheetData sheetId="0"/>
      <sheetData sheetId="1">
        <row r="15">
          <cell r="C15">
            <v>39995</v>
          </cell>
        </row>
        <row r="16">
          <cell r="B16">
            <v>37104</v>
          </cell>
          <cell r="C16">
            <v>38322</v>
          </cell>
        </row>
      </sheetData>
      <sheetData sheetId="2"/>
      <sheetData sheetId="3"/>
      <sheetData sheetId="4"/>
      <sheetData sheetId="5">
        <row r="2">
          <cell r="A2" t="str">
            <v>John Arnold/ Dutch Quigley</v>
          </cell>
        </row>
        <row r="2">
          <cell r="C2" t="str">
            <v>Phil Ballard</v>
          </cell>
        </row>
        <row r="3">
          <cell r="E3" t="str">
            <v>Russell Diamond - x5-7095</v>
          </cell>
        </row>
        <row r="11">
          <cell r="A11">
            <v>37104</v>
          </cell>
          <cell r="B11">
            <v>39995</v>
          </cell>
        </row>
      </sheetData>
      <sheetData sheetId="6">
        <row r="2">
          <cell r="A2" t="str">
            <v>John Arnold/ Dutch Quigley</v>
          </cell>
        </row>
        <row r="2">
          <cell r="C2" t="str">
            <v>Phil Ballard</v>
          </cell>
        </row>
        <row r="3">
          <cell r="E3" t="str">
            <v>Russell Diamond - x5-7095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1.42"/>
    <col collapsed="false" customWidth="true" hidden="false" outlineLevel="0" max="5" min="5" style="1" width="24.28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7.14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true" hidden="false" outlineLevel="0" max="14" min="13" style="1" width="9.28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C4" s="5"/>
      <c r="G4" s="7"/>
      <c r="H4" s="7"/>
    </row>
    <row r="5" customFormat="false" ht="12.75" hidden="false" customHeight="false" outlineLevel="0" collapsed="false">
      <c r="A5" s="5"/>
      <c r="C5" s="5"/>
      <c r="E5" s="0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J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18</v>
      </c>
      <c r="J9" s="16" t="n">
        <f aca="false">SUM(F15:F34)+SUM(F35:F58)+SUM(F59:F82)+SUM(F83:F106)+SUM(F107:F110)</f>
        <v>58501000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f aca="false">[6]Summary!B16</f>
        <v>37104</v>
      </c>
      <c r="B11" s="18" t="n">
        <f aca="false">[6]Summary!C15</f>
        <v>39995</v>
      </c>
      <c r="C11" s="19" t="str">
        <f aca="false">CONCATENATE(INT((EDATE(B11,1)-A11)/365)," Y - ",INT(((EDATE(B11,1)-A11)-INT((EDATE(B11,1)-A11)/365)*365)/28)," M")</f>
        <v>8 Y - 0 M</v>
      </c>
      <c r="D11" s="20" t="s">
        <v>19</v>
      </c>
      <c r="F11" s="21" t="s">
        <v>12</v>
      </c>
      <c r="H11" s="22"/>
      <c r="I11" s="23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E13" s="12"/>
      <c r="F13" s="26" t="s">
        <v>20</v>
      </c>
      <c r="H13" s="25"/>
    </row>
    <row r="14" customFormat="false" ht="13.5" hidden="false" customHeight="false" outlineLevel="0" collapsed="false">
      <c r="D14" s="24"/>
      <c r="E14" s="27" t="s">
        <v>21</v>
      </c>
      <c r="F14" s="28" t="s">
        <v>22</v>
      </c>
      <c r="H14" s="25"/>
    </row>
    <row r="15" customFormat="false" ht="12.75" hidden="false" customHeight="false" outlineLevel="0" collapsed="false">
      <c r="D15" s="25"/>
      <c r="E15" s="18" t="n">
        <f aca="false">A11</f>
        <v>37104</v>
      </c>
      <c r="F15" s="16" t="n">
        <f aca="false">VLOOKUP(E15,Volumes,2,E15)</f>
        <v>1613764.7878859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customFormat="false" ht="12.75" hidden="false" customHeight="false" outlineLevel="0" collapsed="false">
      <c r="D16" s="29"/>
      <c r="E16" s="18" t="n">
        <f aca="false">EDATE(E15,1)</f>
        <v>37135</v>
      </c>
      <c r="F16" s="16" t="n">
        <f aca="false">VLOOKUP(E16,Volumes,2,E16)</f>
        <v>1556802.04903036</v>
      </c>
      <c r="G16" s="29"/>
      <c r="H16" s="26"/>
      <c r="I16" s="22"/>
      <c r="J16" s="29"/>
      <c r="K16" s="26"/>
      <c r="L16" s="25"/>
      <c r="M16" s="29"/>
      <c r="N16" s="26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customFormat="false" ht="12.75" hidden="false" customHeight="false" outlineLevel="0" collapsed="false">
      <c r="D17" s="29"/>
      <c r="E17" s="18" t="n">
        <f aca="false">EDATE(E16,1)</f>
        <v>37165</v>
      </c>
      <c r="F17" s="16" t="n">
        <f aca="false">VLOOKUP(E17,Volumes,2,E17)</f>
        <v>1501241.2553278</v>
      </c>
      <c r="G17" s="29"/>
      <c r="H17" s="26"/>
      <c r="I17" s="22"/>
      <c r="J17" s="29"/>
      <c r="K17" s="26"/>
      <c r="L17" s="25"/>
      <c r="M17" s="29"/>
      <c r="N17" s="26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customFormat="false" ht="12.75" hidden="false" customHeight="false" outlineLevel="0" collapsed="false">
      <c r="C18" s="24"/>
      <c r="D18" s="25"/>
      <c r="E18" s="18" t="n">
        <f aca="false">EDATE(E17,1)</f>
        <v>37196</v>
      </c>
      <c r="F18" s="16" t="n">
        <f aca="false">VLOOKUP(E18,Volumes,2,E18)</f>
        <v>1447023.70651897</v>
      </c>
      <c r="G18" s="25"/>
      <c r="H18" s="25"/>
      <c r="I18" s="22"/>
      <c r="J18" s="25"/>
      <c r="K18" s="25"/>
      <c r="L18" s="30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customFormat="false" ht="12.75" hidden="false" customHeight="false" outlineLevel="0" collapsed="false">
      <c r="C19" s="24"/>
      <c r="E19" s="18" t="n">
        <f aca="false">EDATE(E18,1)</f>
        <v>37226</v>
      </c>
      <c r="F19" s="16" t="n">
        <f aca="false">VLOOKUP(E19,Volumes,2,E19)</f>
        <v>1394093.1601586</v>
      </c>
      <c r="I19" s="25"/>
      <c r="L19" s="18"/>
    </row>
    <row r="20" customFormat="false" ht="12.75" hidden="false" customHeight="false" outlineLevel="0" collapsed="false">
      <c r="C20" s="24"/>
      <c r="E20" s="18" t="n">
        <f aca="false">EDATE(E19,1)</f>
        <v>37257</v>
      </c>
      <c r="F20" s="16" t="n">
        <f aca="false">VLOOKUP(E20,Volumes,2,E20)</f>
        <v>1342395.72870534</v>
      </c>
    </row>
    <row r="21" customFormat="false" ht="12.75" hidden="false" customHeight="false" outlineLevel="0" collapsed="false">
      <c r="C21" s="24"/>
      <c r="E21" s="18" t="n">
        <f aca="false">EDATE(E20,1)</f>
        <v>37288</v>
      </c>
      <c r="F21" s="16" t="n">
        <f aca="false">VLOOKUP(E21,Volumes,2,E21)</f>
        <v>1291879.78092057</v>
      </c>
    </row>
    <row r="22" customFormat="false" ht="12.75" hidden="false" customHeight="false" outlineLevel="0" collapsed="false">
      <c r="C22" s="24"/>
      <c r="E22" s="18" t="n">
        <f aca="false">EDATE(E21,1)</f>
        <v>37316</v>
      </c>
      <c r="F22" s="16" t="n">
        <f aca="false">VLOOKUP(E22,Volumes,2,E22)</f>
        <v>1242495.84739564</v>
      </c>
      <c r="M22" s="18"/>
      <c r="N22" s="16"/>
    </row>
    <row r="23" customFormat="false" ht="12.75" hidden="false" customHeight="false" outlineLevel="0" collapsed="false">
      <c r="C23" s="24"/>
      <c r="E23" s="18" t="n">
        <f aca="false">EDATE(E22,1)</f>
        <v>37347</v>
      </c>
      <c r="F23" s="16" t="n">
        <f aca="false">VLOOKUP(E23,Volumes,2,E23)</f>
        <v>1194196.53003485</v>
      </c>
      <c r="M23" s="18"/>
      <c r="N23" s="16"/>
    </row>
    <row r="24" customFormat="false" ht="12.75" hidden="false" customHeight="false" outlineLevel="0" collapsed="false">
      <c r="C24" s="24"/>
      <c r="E24" s="18" t="n">
        <f aca="false">EDATE(E23,1)</f>
        <v>37377</v>
      </c>
      <c r="F24" s="16" t="n">
        <f aca="false">VLOOKUP(E24,Volumes,2,E24)</f>
        <v>1146936.41532833</v>
      </c>
      <c r="M24" s="18"/>
      <c r="N24" s="16"/>
    </row>
    <row r="25" customFormat="false" ht="12.75" hidden="false" customHeight="false" outlineLevel="0" collapsed="false">
      <c r="C25" s="24"/>
      <c r="E25" s="18" t="n">
        <f aca="false">EDATE(E24,1)</f>
        <v>37408</v>
      </c>
      <c r="F25" s="16" t="n">
        <f aca="false">VLOOKUP(E25,Volumes,2,E25)</f>
        <v>1100671.99125629</v>
      </c>
      <c r="M25" s="18"/>
      <c r="N25" s="16"/>
    </row>
    <row r="26" customFormat="false" ht="12.75" hidden="false" customHeight="false" outlineLevel="0" collapsed="false">
      <c r="C26" s="24"/>
      <c r="E26" s="18" t="n">
        <f aca="false">EDATE(E25,1)</f>
        <v>37438</v>
      </c>
      <c r="F26" s="16" t="n">
        <f aca="false">VLOOKUP(E26,Volumes,2,E26)</f>
        <v>1051842.27631195</v>
      </c>
      <c r="M26" s="18"/>
      <c r="N26" s="16"/>
    </row>
    <row r="27" customFormat="false" ht="12.75" hidden="false" customHeight="false" outlineLevel="0" collapsed="false">
      <c r="C27" s="24"/>
      <c r="E27" s="18" t="n">
        <f aca="false">EDATE(E26,1)</f>
        <v>37469</v>
      </c>
      <c r="F27" s="16" t="n">
        <f aca="false">VLOOKUP(E27,Volumes,2,E27)</f>
        <v>1019495.46953065</v>
      </c>
      <c r="M27" s="18"/>
      <c r="N27" s="16"/>
    </row>
    <row r="28" customFormat="false" ht="12.75" hidden="false" customHeight="false" outlineLevel="0" collapsed="false">
      <c r="C28" s="24"/>
      <c r="E28" s="18" t="n">
        <f aca="false">EDATE(E27,1)</f>
        <v>37500</v>
      </c>
      <c r="F28" s="16" t="n">
        <f aca="false">VLOOKUP(E28,Volumes,2,E28)</f>
        <v>987307.164432416</v>
      </c>
      <c r="M28" s="18"/>
      <c r="N28" s="16"/>
    </row>
    <row r="29" customFormat="false" ht="12.75" hidden="false" customHeight="false" outlineLevel="0" collapsed="false">
      <c r="C29" s="24"/>
      <c r="E29" s="18" t="n">
        <f aca="false">EDATE(E28,1)</f>
        <v>37530</v>
      </c>
      <c r="F29" s="16" t="n">
        <f aca="false">VLOOKUP(E29,Volumes,2,E29)</f>
        <v>955274.527691294</v>
      </c>
      <c r="M29" s="18"/>
      <c r="N29" s="16"/>
    </row>
    <row r="30" customFormat="false" ht="12.75" hidden="false" customHeight="false" outlineLevel="0" collapsed="false">
      <c r="C30" s="24"/>
      <c r="E30" s="18" t="n">
        <f aca="false">EDATE(E29,1)</f>
        <v>37561</v>
      </c>
      <c r="F30" s="16" t="n">
        <f aca="false">VLOOKUP(E30,Volumes,2,E30)</f>
        <v>923005.749451636</v>
      </c>
      <c r="M30" s="18"/>
      <c r="N30" s="16"/>
    </row>
    <row r="31" customFormat="false" ht="12.75" hidden="false" customHeight="false" outlineLevel="0" collapsed="false">
      <c r="C31" s="24"/>
      <c r="E31" s="18" t="n">
        <f aca="false">EDATE(E30,1)</f>
        <v>37591</v>
      </c>
      <c r="F31" s="16" t="n">
        <f aca="false">VLOOKUP(E31,Volumes,2,E31)</f>
        <v>906506.390622677</v>
      </c>
      <c r="M31" s="18"/>
      <c r="N31" s="16"/>
    </row>
    <row r="32" customFormat="false" ht="12.75" hidden="false" customHeight="false" outlineLevel="0" collapsed="false">
      <c r="C32" s="24"/>
      <c r="E32" s="18" t="n">
        <f aca="false">EDATE(E31,1)</f>
        <v>37622</v>
      </c>
      <c r="F32" s="16" t="n">
        <f aca="false">VLOOKUP(E32,Volumes,2,E32)</f>
        <v>890301.969113369</v>
      </c>
      <c r="M32" s="18"/>
      <c r="N32" s="16"/>
    </row>
    <row r="33" customFormat="false" ht="12.75" hidden="false" customHeight="false" outlineLevel="0" collapsed="false">
      <c r="C33" s="24"/>
      <c r="E33" s="18" t="n">
        <f aca="false">EDATE(E32,1)</f>
        <v>37653</v>
      </c>
      <c r="F33" s="16" t="n">
        <f aca="false">VLOOKUP(E33,Volumes,2,E33)</f>
        <v>874387.212717477</v>
      </c>
      <c r="M33" s="18"/>
      <c r="N33" s="16"/>
    </row>
    <row r="34" customFormat="false" ht="12.75" hidden="false" customHeight="false" outlineLevel="0" collapsed="false">
      <c r="C34" s="24"/>
      <c r="E34" s="18" t="n">
        <f aca="false">EDATE(E33,1)</f>
        <v>37681</v>
      </c>
      <c r="F34" s="16" t="n">
        <f aca="false">VLOOKUP(E34,Volumes,2,E34)</f>
        <v>858756.943473054</v>
      </c>
      <c r="M34" s="18"/>
    </row>
    <row r="35" customFormat="false" ht="12.75" hidden="false" customHeight="false" outlineLevel="0" collapsed="false">
      <c r="C35" s="24"/>
      <c r="E35" s="18" t="n">
        <f aca="false">EDATE(E34,1)</f>
        <v>37712</v>
      </c>
      <c r="F35" s="16" t="n">
        <f aca="false">VLOOKUP(E35,Volumes,2,E35)</f>
        <v>843406.075977765</v>
      </c>
      <c r="M35" s="18"/>
    </row>
    <row r="36" customFormat="false" ht="12.75" hidden="false" customHeight="false" outlineLevel="0" collapsed="false">
      <c r="C36" s="24"/>
      <c r="E36" s="18" t="n">
        <f aca="false">EDATE(E35,1)</f>
        <v>37742</v>
      </c>
      <c r="F36" s="16" t="n">
        <f aca="false">VLOOKUP(E36,Volumes,2,E36)</f>
        <v>828329.615734317</v>
      </c>
      <c r="M36" s="18"/>
    </row>
    <row r="37" customFormat="false" ht="12.75" hidden="false" customHeight="false" outlineLevel="0" collapsed="false">
      <c r="C37" s="24"/>
      <c r="E37" s="18" t="n">
        <f aca="false">EDATE(E36,1)</f>
        <v>37773</v>
      </c>
      <c r="F37" s="16" t="n">
        <f aca="false">VLOOKUP(E37,Volumes,2,E37)</f>
        <v>813522.657525471</v>
      </c>
      <c r="M37" s="18"/>
    </row>
    <row r="38" customFormat="false" ht="12.75" hidden="false" customHeight="false" outlineLevel="0" collapsed="false">
      <c r="C38" s="0"/>
      <c r="E38" s="18" t="n">
        <f aca="false">EDATE(E37,1)</f>
        <v>37803</v>
      </c>
      <c r="F38" s="16" t="n">
        <f aca="false">VLOOKUP(E38,Volumes,2,E38)</f>
        <v>798980.383818101</v>
      </c>
      <c r="M38" s="18"/>
    </row>
    <row r="39" customFormat="false" ht="12.75" hidden="false" customHeight="false" outlineLevel="0" collapsed="false">
      <c r="E39" s="18" t="n">
        <f aca="false">EDATE(E38,1)</f>
        <v>37834</v>
      </c>
      <c r="F39" s="16" t="n">
        <f aca="false">VLOOKUP(E39,Volumes,2,E39)</f>
        <v>784698.06319578</v>
      </c>
      <c r="M39" s="18"/>
    </row>
    <row r="40" customFormat="false" ht="12.75" hidden="false" customHeight="false" outlineLevel="0" collapsed="false">
      <c r="E40" s="18" t="n">
        <f aca="false">EDATE(E39,1)</f>
        <v>37865</v>
      </c>
      <c r="F40" s="16" t="n">
        <f aca="false">VLOOKUP(E40,Volumes,2,E40)</f>
        <v>770671.048819381</v>
      </c>
      <c r="M40" s="18"/>
    </row>
    <row r="41" customFormat="false" ht="12.75" hidden="false" customHeight="false" outlineLevel="0" collapsed="false">
      <c r="E41" s="18" t="n">
        <f aca="false">EDATE(E40,1)</f>
        <v>37895</v>
      </c>
      <c r="F41" s="16" t="n">
        <f aca="false">VLOOKUP(E41,Volumes,2,E41)</f>
        <v>756894.776915207</v>
      </c>
      <c r="M41" s="18"/>
    </row>
    <row r="42" customFormat="false" ht="12.75" hidden="false" customHeight="false" outlineLevel="0" collapsed="false">
      <c r="E42" s="18" t="n">
        <f aca="false">EDATE(E41,1)</f>
        <v>37926</v>
      </c>
      <c r="F42" s="16" t="n">
        <f aca="false">VLOOKUP(E42,Volumes,2,E42)</f>
        <v>743364.765290135</v>
      </c>
    </row>
    <row r="43" customFormat="false" ht="12.75" hidden="false" customHeight="false" outlineLevel="0" collapsed="false">
      <c r="E43" s="18" t="n">
        <f aca="false">EDATE(E42,1)</f>
        <v>37956</v>
      </c>
      <c r="F43" s="16" t="n">
        <f aca="false">VLOOKUP(E43,Volumes,2,E43)</f>
        <v>730076.611873307</v>
      </c>
    </row>
    <row r="44" customFormat="false" ht="12.75" hidden="false" customHeight="false" outlineLevel="0" collapsed="false">
      <c r="E44" s="18" t="n">
        <f aca="false">EDATE(E43,1)</f>
        <v>37987</v>
      </c>
      <c r="F44" s="16" t="n">
        <f aca="false">VLOOKUP(E44,Volumes,2,E44)</f>
        <v>717025.993283894</v>
      </c>
    </row>
    <row r="45" customFormat="false" ht="12.75" hidden="false" customHeight="false" outlineLevel="0" collapsed="false">
      <c r="E45" s="18" t="n">
        <f aca="false">EDATE(E44,1)</f>
        <v>38018</v>
      </c>
      <c r="F45" s="16" t="n">
        <f aca="false">VLOOKUP(E45,Volumes,2,E45)</f>
        <v>704208.663424453</v>
      </c>
    </row>
    <row r="46" customFormat="false" ht="12.75" hidden="false" customHeight="false" outlineLevel="0" collapsed="false">
      <c r="E46" s="18" t="n">
        <f aca="false">EDATE(E45,1)</f>
        <v>38047</v>
      </c>
      <c r="F46" s="16" t="n">
        <f aca="false">VLOOKUP(E46,Volumes,2,E46)</f>
        <v>691620.452099437</v>
      </c>
    </row>
    <row r="47" customFormat="false" ht="12.75" hidden="false" customHeight="false" outlineLevel="0" collapsed="false">
      <c r="E47" s="18" t="n">
        <f aca="false">EDATE(E46,1)</f>
        <v>38078</v>
      </c>
      <c r="F47" s="16" t="n">
        <f aca="false">VLOOKUP(E47,Volumes,2,E47)</f>
        <v>679257.263658395</v>
      </c>
    </row>
    <row r="48" customFormat="false" ht="12.75" hidden="false" customHeight="false" outlineLevel="0" collapsed="false">
      <c r="E48" s="18" t="n">
        <f aca="false">EDATE(E47,1)</f>
        <v>38108</v>
      </c>
      <c r="F48" s="16" t="n">
        <f aca="false">VLOOKUP(E48,Volumes,2,E48)</f>
        <v>667115.075663428</v>
      </c>
    </row>
    <row r="49" customFormat="false" ht="12.75" hidden="false" customHeight="false" outlineLevel="0" collapsed="false">
      <c r="E49" s="18" t="n">
        <f aca="false">EDATE(E48,1)</f>
        <v>38139</v>
      </c>
      <c r="F49" s="16" t="n">
        <f aca="false">VLOOKUP(E49,Volumes,2,E49)</f>
        <v>655189.937580466</v>
      </c>
    </row>
    <row r="50" customFormat="false" ht="12.75" hidden="false" customHeight="false" outlineLevel="0" collapsed="false">
      <c r="E50" s="18" t="n">
        <f aca="false">EDATE(E49,1)</f>
        <v>38169</v>
      </c>
      <c r="F50" s="16" t="n">
        <f aca="false">VLOOKUP(E50,Volumes,2,E50)</f>
        <v>643477.969493933</v>
      </c>
    </row>
    <row r="51" customFormat="false" ht="12.75" hidden="false" customHeight="false" outlineLevel="0" collapsed="false">
      <c r="E51" s="18" t="n">
        <f aca="false">EDATE(E50,1)</f>
        <v>38200</v>
      </c>
      <c r="F51" s="16" t="n">
        <f aca="false">VLOOKUP(E51,Volumes,2,E51)</f>
        <v>631975.3608444</v>
      </c>
    </row>
    <row r="52" customFormat="false" ht="12.75" hidden="false" customHeight="false" outlineLevel="0" collapsed="false">
      <c r="E52" s="18" t="n">
        <f aca="false">EDATE(E51,1)</f>
        <v>38231</v>
      </c>
      <c r="F52" s="16" t="n">
        <f aca="false">VLOOKUP(E52,Volumes,2,E52)</f>
        <v>620678.369188793</v>
      </c>
    </row>
    <row r="53" customFormat="false" ht="12.75" hidden="false" customHeight="false" outlineLevel="0" collapsed="false">
      <c r="E53" s="18" t="n">
        <f aca="false">EDATE(E52,1)</f>
        <v>38261</v>
      </c>
      <c r="F53" s="16" t="n">
        <f aca="false">VLOOKUP(E53,Volumes,2,E53)</f>
        <v>609583.318982764</v>
      </c>
    </row>
    <row r="54" customFormat="false" ht="12.75" hidden="false" customHeight="false" outlineLevel="0" collapsed="false">
      <c r="E54" s="18" t="n">
        <f aca="false">EDATE(E53,1)</f>
        <v>38292</v>
      </c>
      <c r="F54" s="16" t="n">
        <f aca="false">VLOOKUP(E54,Volumes,2,E54)</f>
        <v>598686.600384835</v>
      </c>
    </row>
    <row r="55" customFormat="false" ht="12.75" hidden="false" customHeight="false" outlineLevel="0" collapsed="false">
      <c r="E55" s="18" t="n">
        <f aca="false">EDATE(E54,1)</f>
        <v>38322</v>
      </c>
      <c r="F55" s="16" t="n">
        <f aca="false">VLOOKUP(E55,Volumes,2,E55)</f>
        <v>587984.668081913</v>
      </c>
    </row>
    <row r="56" customFormat="false" ht="12.75" hidden="false" customHeight="false" outlineLevel="0" collapsed="false">
      <c r="E56" s="18" t="n">
        <f aca="false">EDATE(E55,1)</f>
        <v>38353</v>
      </c>
      <c r="F56" s="16" t="n">
        <f aca="false">VLOOKUP(E56,Volumes,2,E56)</f>
        <v>577474.040135799</v>
      </c>
    </row>
    <row r="57" customFormat="false" ht="12.75" hidden="false" customHeight="false" outlineLevel="0" collapsed="false">
      <c r="E57" s="18" t="n">
        <f aca="false">EDATE(E56,1)</f>
        <v>38384</v>
      </c>
      <c r="F57" s="16" t="n">
        <f aca="false">VLOOKUP(E57,Volumes,2,E57)</f>
        <v>567151.296850321</v>
      </c>
    </row>
    <row r="58" customFormat="false" ht="12.75" hidden="false" customHeight="false" outlineLevel="0" collapsed="false">
      <c r="E58" s="18" t="n">
        <f aca="false">EDATE(E57,1)</f>
        <v>38412</v>
      </c>
      <c r="F58" s="16" t="n">
        <f aca="false">VLOOKUP(E58,Volumes,2,E58)</f>
        <v>557013.079658713</v>
      </c>
    </row>
    <row r="59" customFormat="false" ht="12.75" hidden="false" customHeight="false" outlineLevel="0" collapsed="false">
      <c r="E59" s="18" t="n">
        <f aca="false">EDATE(E58,1)</f>
        <v>38443</v>
      </c>
      <c r="F59" s="16" t="n">
        <f aca="false">VLOOKUP(E59,Volumes,2,E59)</f>
        <v>547056.090030888</v>
      </c>
    </row>
    <row r="60" customFormat="false" ht="12.75" hidden="false" customHeight="false" outlineLevel="0" collapsed="false">
      <c r="E60" s="18" t="n">
        <f aca="false">EDATE(E59,1)</f>
        <v>38473</v>
      </c>
      <c r="F60" s="16" t="n">
        <f aca="false">VLOOKUP(E60,Volumes,2,E60)</f>
        <v>537277.088400238</v>
      </c>
    </row>
    <row r="61" customFormat="false" ht="12.75" hidden="false" customHeight="false" outlineLevel="0" collapsed="false">
      <c r="E61" s="18" t="n">
        <f aca="false">EDATE(E60,1)</f>
        <v>38504</v>
      </c>
      <c r="F61" s="16" t="n">
        <f aca="false">VLOOKUP(E61,Volumes,2,E61)</f>
        <v>527672.893109623</v>
      </c>
    </row>
    <row r="62" customFormat="false" ht="12.75" hidden="false" customHeight="false" outlineLevel="0" collapsed="false">
      <c r="E62" s="18" t="n">
        <f aca="false">EDATE(E61,1)</f>
        <v>38534</v>
      </c>
      <c r="F62" s="16" t="n">
        <f aca="false">VLOOKUP(E62,Volumes,2,E62)</f>
        <v>518240.3793762</v>
      </c>
    </row>
    <row r="63" customFormat="false" ht="12.75" hidden="false" customHeight="false" outlineLevel="0" collapsed="false">
      <c r="E63" s="18" t="n">
        <f aca="false">EDATE(E62,1)</f>
        <v>38565</v>
      </c>
      <c r="F63" s="16" t="n">
        <f aca="false">VLOOKUP(E63,Volumes,2,E63)</f>
        <v>508976.478274756</v>
      </c>
    </row>
    <row r="64" customFormat="false" ht="12.75" hidden="false" customHeight="false" outlineLevel="0" collapsed="false">
      <c r="E64" s="18" t="n">
        <f aca="false">EDATE(E63,1)</f>
        <v>38596</v>
      </c>
      <c r="F64" s="16" t="n">
        <f aca="false">VLOOKUP(E64,Volumes,2,E64)</f>
        <v>499878.175739214</v>
      </c>
    </row>
    <row r="65" customFormat="false" ht="12.75" hidden="false" customHeight="false" outlineLevel="0" collapsed="false">
      <c r="E65" s="18" t="n">
        <f aca="false">EDATE(E64,1)</f>
        <v>38626</v>
      </c>
      <c r="F65" s="16" t="n">
        <f aca="false">VLOOKUP(E65,Volumes,2,E65)</f>
        <v>490942.51158199</v>
      </c>
    </row>
    <row r="66" customFormat="false" ht="12.75" hidden="false" customHeight="false" outlineLevel="0" collapsed="false">
      <c r="E66" s="18" t="n">
        <f aca="false">EDATE(E65,1)</f>
        <v>38657</v>
      </c>
      <c r="F66" s="16" t="n">
        <f aca="false">VLOOKUP(E66,Volumes,2,E66)</f>
        <v>482166.578530875</v>
      </c>
    </row>
    <row r="67" customFormat="false" ht="12.75" hidden="false" customHeight="false" outlineLevel="0" collapsed="false">
      <c r="E67" s="18" t="n">
        <f aca="false">EDATE(E66,1)</f>
        <v>38687</v>
      </c>
      <c r="F67" s="16" t="n">
        <f aca="false">VLOOKUP(E67,Volumes,2,E67)</f>
        <v>473547.52128314</v>
      </c>
    </row>
    <row r="68" customFormat="false" ht="12.75" hidden="false" customHeight="false" outlineLevel="0" collapsed="false">
      <c r="E68" s="18" t="n">
        <f aca="false">EDATE(E67,1)</f>
        <v>38718</v>
      </c>
      <c r="F68" s="16" t="n">
        <f aca="false">VLOOKUP(E68,Volumes,2,E68)</f>
        <v>465082.535576543</v>
      </c>
    </row>
    <row r="69" customFormat="false" ht="12.75" hidden="false" customHeight="false" outlineLevel="0" collapsed="false">
      <c r="E69" s="18" t="n">
        <f aca="false">EDATE(E68,1)</f>
        <v>38749</v>
      </c>
      <c r="F69" s="16" t="n">
        <f aca="false">VLOOKUP(E69,Volumes,2,E69)</f>
        <v>456768.867276948</v>
      </c>
    </row>
    <row r="70" customFormat="false" ht="12.75" hidden="false" customHeight="false" outlineLevel="0" collapsed="false">
      <c r="E70" s="18" t="n">
        <f aca="false">EDATE(E69,1)</f>
        <v>38777</v>
      </c>
      <c r="F70" s="16" t="n">
        <f aca="false">VLOOKUP(E70,Volumes,2,E70)</f>
        <v>448603.81148225</v>
      </c>
    </row>
    <row r="71" customFormat="false" ht="12.75" hidden="false" customHeight="false" outlineLevel="0" collapsed="false">
      <c r="E71" s="18" t="n">
        <f aca="false">EDATE(E70,1)</f>
        <v>38808</v>
      </c>
      <c r="F71" s="16" t="n">
        <f aca="false">VLOOKUP(E71,Volumes,2,E71)</f>
        <v>440584.711642317</v>
      </c>
    </row>
    <row r="72" customFormat="false" ht="12.75" hidden="false" customHeight="false" outlineLevel="0" collapsed="false">
      <c r="E72" s="18" t="n">
        <f aca="false">EDATE(E71,1)</f>
        <v>38838</v>
      </c>
      <c r="F72" s="16" t="n">
        <f aca="false">VLOOKUP(E72,Volumes,2,E72)</f>
        <v>432708.958694669</v>
      </c>
    </row>
    <row r="73" customFormat="false" ht="12.75" hidden="false" customHeight="false" outlineLevel="0" collapsed="false">
      <c r="E73" s="18" t="n">
        <f aca="false">EDATE(E72,1)</f>
        <v>38869</v>
      </c>
      <c r="F73" s="16" t="n">
        <f aca="false">VLOOKUP(E73,Volumes,2,E73)</f>
        <v>424973.990215599</v>
      </c>
    </row>
    <row r="74" customFormat="false" ht="12.75" hidden="false" customHeight="false" outlineLevel="0" collapsed="false">
      <c r="E74" s="18" t="n">
        <f aca="false">EDATE(E73,1)</f>
        <v>38899</v>
      </c>
      <c r="F74" s="16" t="n">
        <f aca="false">VLOOKUP(E74,Volumes,2,E74)</f>
        <v>417377.289586477</v>
      </c>
    </row>
    <row r="75" customFormat="false" ht="12.75" hidden="false" customHeight="false" outlineLevel="0" collapsed="false">
      <c r="E75" s="18" t="n">
        <f aca="false">EDATE(E74,1)</f>
        <v>38930</v>
      </c>
      <c r="F75" s="16" t="n">
        <f aca="false">VLOOKUP(E75,Volumes,2,E75)</f>
        <v>409916.385174953</v>
      </c>
    </row>
    <row r="76" customFormat="false" ht="12.75" hidden="false" customHeight="false" outlineLevel="0" collapsed="false">
      <c r="E76" s="18" t="n">
        <f aca="false">EDATE(E75,1)</f>
        <v>38961</v>
      </c>
      <c r="F76" s="16" t="n">
        <f aca="false">VLOOKUP(E76,Volumes,2,E76)</f>
        <v>402588.849530793</v>
      </c>
    </row>
    <row r="77" customFormat="false" ht="12.75" hidden="false" customHeight="false" outlineLevel="0" collapsed="false">
      <c r="E77" s="18" t="n">
        <f aca="false">EDATE(E76,1)</f>
        <v>38991</v>
      </c>
      <c r="F77" s="16" t="n">
        <f aca="false">VLOOKUP(E77,Volumes,2,E77)</f>
        <v>395392.298596097</v>
      </c>
    </row>
    <row r="78" customFormat="false" ht="12.75" hidden="false" customHeight="false" outlineLevel="0" collapsed="false">
      <c r="E78" s="18" t="n">
        <f aca="false">EDATE(E77,1)</f>
        <v>39022</v>
      </c>
      <c r="F78" s="16" t="n">
        <f aca="false">VLOOKUP(E78,Volumes,2,E78)</f>
        <v>388324.390929628</v>
      </c>
    </row>
    <row r="79" customFormat="false" ht="12.75" hidden="false" customHeight="false" outlineLevel="0" collapsed="false">
      <c r="E79" s="18" t="n">
        <f aca="false">EDATE(E78,1)</f>
        <v>39052</v>
      </c>
      <c r="F79" s="16" t="n">
        <f aca="false">VLOOKUP(E79,Volumes,2,E79)</f>
        <v>381382.826945014</v>
      </c>
    </row>
    <row r="80" customFormat="false" ht="12.75" hidden="false" customHeight="false" outlineLevel="0" collapsed="false">
      <c r="E80" s="18" t="n">
        <f aca="false">EDATE(E79,1)</f>
        <v>39083</v>
      </c>
      <c r="F80" s="16" t="n">
        <f aca="false">VLOOKUP(E80,Volumes,2,E80)</f>
        <v>374565.348162561</v>
      </c>
    </row>
    <row r="81" customFormat="false" ht="12.75" hidden="false" customHeight="false" outlineLevel="0" collapsed="false">
      <c r="E81" s="18" t="n">
        <f aca="false">EDATE(E80,1)</f>
        <v>39114</v>
      </c>
      <c r="F81" s="16" t="n">
        <f aca="false">VLOOKUP(E81,Volumes,2,E81)</f>
        <v>367869.736474443</v>
      </c>
    </row>
    <row r="82" customFormat="false" ht="12.75" hidden="false" customHeight="false" outlineLevel="0" collapsed="false">
      <c r="E82" s="18" t="n">
        <f aca="false">EDATE(E81,1)</f>
        <v>39142</v>
      </c>
      <c r="F82" s="16" t="n">
        <f aca="false">VLOOKUP(E82,Volumes,2,E82)</f>
        <v>361293.813423029</v>
      </c>
    </row>
    <row r="83" customFormat="false" ht="12.75" hidden="false" customHeight="false" outlineLevel="0" collapsed="false">
      <c r="E83" s="18" t="n">
        <f aca="false">EDATE(E82,1)</f>
        <v>39173</v>
      </c>
      <c r="F83" s="16" t="n">
        <f aca="false">VLOOKUP(E83,Volumes,2,E83)</f>
        <v>354835.439492107</v>
      </c>
    </row>
    <row r="84" customFormat="false" ht="12.75" hidden="false" customHeight="false" outlineLevel="0" collapsed="false">
      <c r="E84" s="18" t="n">
        <f aca="false">EDATE(E83,1)</f>
        <v>39203</v>
      </c>
      <c r="F84" s="16" t="n">
        <f aca="false">VLOOKUP(E84,Volumes,2,E84)</f>
        <v>348492.51341078</v>
      </c>
    </row>
    <row r="85" customFormat="false" ht="12.75" hidden="false" customHeight="false" outlineLevel="0" collapsed="false">
      <c r="E85" s="18" t="n">
        <f aca="false">EDATE(E84,1)</f>
        <v>39234</v>
      </c>
      <c r="F85" s="16" t="n">
        <f aca="false">VLOOKUP(E85,Volumes,2,E85)</f>
        <v>342262.971469804</v>
      </c>
    </row>
    <row r="86" customFormat="false" ht="12.75" hidden="false" customHeight="false" outlineLevel="0" collapsed="false">
      <c r="E86" s="18" t="n">
        <f aca="false">EDATE(E85,1)</f>
        <v>39264</v>
      </c>
      <c r="F86" s="16" t="n">
        <f aca="false">VLOOKUP(E86,Volumes,2,E86)</f>
        <v>336144.786850151</v>
      </c>
    </row>
    <row r="87" customFormat="false" ht="12.75" hidden="false" customHeight="false" outlineLevel="0" collapsed="false">
      <c r="E87" s="18" t="n">
        <f aca="false">EDATE(E86,1)</f>
        <v>39295</v>
      </c>
      <c r="F87" s="16" t="n">
        <f aca="false">VLOOKUP(E87,Volumes,2,E87)</f>
        <v>330135.968963567</v>
      </c>
    </row>
    <row r="88" customFormat="false" ht="12.75" hidden="false" customHeight="false" outlineLevel="0" collapsed="false">
      <c r="E88" s="18" t="n">
        <f aca="false">EDATE(E87,1)</f>
        <v>39326</v>
      </c>
      <c r="F88" s="16" t="n">
        <f aca="false">VLOOKUP(E88,Volumes,2,E88)</f>
        <v>324234.562804925</v>
      </c>
    </row>
    <row r="89" customFormat="false" ht="12.75" hidden="false" customHeight="false" outlineLevel="0" collapsed="false">
      <c r="E89" s="18" t="n">
        <f aca="false">EDATE(E88,1)</f>
        <v>39356</v>
      </c>
      <c r="F89" s="16" t="n">
        <f aca="false">VLOOKUP(E89,Volumes,2,E89)</f>
        <v>318438.64831615</v>
      </c>
    </row>
    <row r="90" customFormat="false" ht="12.75" hidden="false" customHeight="false" outlineLevel="0" collapsed="false">
      <c r="E90" s="18" t="n">
        <f aca="false">EDATE(E89,1)</f>
        <v>39387</v>
      </c>
      <c r="F90" s="16" t="n">
        <f aca="false">VLOOKUP(E90,Volumes,2,E90)</f>
        <v>312746.339761519</v>
      </c>
    </row>
    <row r="91" customFormat="false" ht="12.75" hidden="false" customHeight="false" outlineLevel="0" collapsed="false">
      <c r="E91" s="18" t="n">
        <f aca="false">EDATE(E90,1)</f>
        <v>39417</v>
      </c>
      <c r="F91" s="16" t="n">
        <f aca="false">VLOOKUP(E91,Volumes,2,E91)</f>
        <v>307155.785114124</v>
      </c>
    </row>
    <row r="92" customFormat="false" ht="12.75" hidden="false" customHeight="false" outlineLevel="0" collapsed="false">
      <c r="E92" s="18" t="n">
        <f aca="false">EDATE(E91,1)</f>
        <v>39448</v>
      </c>
      <c r="F92" s="16" t="n">
        <f aca="false">VLOOKUP(E92,Volumes,2,E92)</f>
        <v>301665.165453305</v>
      </c>
    </row>
    <row r="93" customFormat="false" ht="12.75" hidden="false" customHeight="false" outlineLevel="0" collapsed="false">
      <c r="E93" s="18" t="n">
        <f aca="false">EDATE(E92,1)</f>
        <v>39479</v>
      </c>
      <c r="F93" s="16" t="n">
        <f aca="false">VLOOKUP(E93,Volumes,2,E93)</f>
        <v>296272.69437285</v>
      </c>
    </row>
    <row r="94" customFormat="false" ht="12.75" hidden="false" customHeight="false" outlineLevel="0" collapsed="false">
      <c r="E94" s="18" t="n">
        <f aca="false">EDATE(E93,1)</f>
        <v>39508</v>
      </c>
      <c r="F94" s="16" t="n">
        <f aca="false">VLOOKUP(E94,Volumes,2,E94)</f>
        <v>290976.617399782</v>
      </c>
    </row>
    <row r="95" customFormat="false" ht="12.75" hidden="false" customHeight="false" outlineLevel="0" collapsed="false">
      <c r="E95" s="18" t="n">
        <f aca="false">EDATE(E94,1)</f>
        <v>39539</v>
      </c>
      <c r="F95" s="16" t="n">
        <f aca="false">VLOOKUP(E95,Volumes,2,E95)</f>
        <v>285775.211423526</v>
      </c>
    </row>
    <row r="96" customFormat="false" ht="12.75" hidden="false" customHeight="false" outlineLevel="0" collapsed="false">
      <c r="E96" s="18" t="n">
        <f aca="false">EDATE(E95,1)</f>
        <v>39569</v>
      </c>
      <c r="F96" s="16" t="n">
        <f aca="false">VLOOKUP(E96,Volumes,2,E96)</f>
        <v>280666.784135289</v>
      </c>
    </row>
    <row r="97" customFormat="false" ht="12.75" hidden="false" customHeight="false" outlineLevel="0" collapsed="false">
      <c r="E97" s="18" t="n">
        <f aca="false">EDATE(E96,1)</f>
        <v>39600</v>
      </c>
      <c r="F97" s="16" t="n">
        <f aca="false">VLOOKUP(E97,Volumes,2,E97)</f>
        <v>275649.673477453</v>
      </c>
    </row>
    <row r="98" customFormat="false" ht="12.75" hidden="false" customHeight="false" outlineLevel="0" collapsed="false">
      <c r="E98" s="18" t="n">
        <f aca="false">EDATE(E97,1)</f>
        <v>39630</v>
      </c>
      <c r="F98" s="16" t="n">
        <f aca="false">VLOOKUP(E98,Volumes,2,E98)</f>
        <v>270722.247102815</v>
      </c>
    </row>
    <row r="99" customFormat="false" ht="12.75" hidden="false" customHeight="false" outlineLevel="0" collapsed="false">
      <c r="E99" s="18" t="n">
        <f aca="false">EDATE(E98,1)</f>
        <v>39661</v>
      </c>
      <c r="F99" s="16" t="n">
        <f aca="false">VLOOKUP(E99,Volumes,2,E99)</f>
        <v>265882.901843498</v>
      </c>
    </row>
    <row r="100" customFormat="false" ht="12.75" hidden="false" customHeight="false" outlineLevel="0" collapsed="false">
      <c r="E100" s="18" t="n">
        <f aca="false">EDATE(E99,1)</f>
        <v>39692</v>
      </c>
      <c r="F100" s="16" t="n">
        <f aca="false">VLOOKUP(E100,Volumes,2,E100)</f>
        <v>261130.063189343</v>
      </c>
    </row>
    <row r="101" customFormat="false" ht="12.75" hidden="false" customHeight="false" outlineLevel="0" collapsed="false">
      <c r="E101" s="18" t="n">
        <f aca="false">EDATE(E100,1)</f>
        <v>39722</v>
      </c>
      <c r="F101" s="16" t="n">
        <f aca="false">VLOOKUP(E101,Volumes,2,E101)</f>
        <v>256462.184775639</v>
      </c>
    </row>
    <row r="102" customFormat="false" ht="12.75" hidden="false" customHeight="false" outlineLevel="0" collapsed="false">
      <c r="E102" s="18" t="n">
        <f aca="false">EDATE(E101,1)</f>
        <v>39753</v>
      </c>
      <c r="F102" s="16" t="n">
        <f aca="false">VLOOKUP(E102,Volumes,2,E102)</f>
        <v>251877.747880001</v>
      </c>
    </row>
    <row r="103" customFormat="false" ht="12.75" hidden="false" customHeight="false" outlineLevel="0" collapsed="false">
      <c r="E103" s="18" t="n">
        <f aca="false">EDATE(E102,1)</f>
        <v>39783</v>
      </c>
      <c r="F103" s="16" t="n">
        <f aca="false">VLOOKUP(E103,Volumes,2,E103)</f>
        <v>247375.260928244</v>
      </c>
    </row>
    <row r="104" customFormat="false" ht="12.75" hidden="false" customHeight="false" outlineLevel="0" collapsed="false">
      <c r="E104" s="18" t="n">
        <f aca="false">EDATE(E103,1)</f>
        <v>39814</v>
      </c>
      <c r="F104" s="16" t="n">
        <f aca="false">VLOOKUP(E104,Volumes,2,E104)</f>
        <v>242953.259009093</v>
      </c>
    </row>
    <row r="105" customFormat="false" ht="12.75" hidden="false" customHeight="false" outlineLevel="0" collapsed="false">
      <c r="E105" s="18" t="n">
        <f aca="false">EDATE(E104,1)</f>
        <v>39845</v>
      </c>
      <c r="F105" s="16" t="n">
        <f aca="false">VLOOKUP(E105,Volumes,2,E105)</f>
        <v>238610.303397562</v>
      </c>
    </row>
    <row r="106" customFormat="false" ht="12.75" hidden="false" customHeight="false" outlineLevel="0" collapsed="false">
      <c r="E106" s="18" t="n">
        <f aca="false">EDATE(E105,1)</f>
        <v>39873</v>
      </c>
      <c r="F106" s="16" t="n">
        <f aca="false">VLOOKUP(E106,Volumes,2,E106)</f>
        <v>234344.981086859</v>
      </c>
    </row>
    <row r="107" customFormat="false" ht="12.75" hidden="false" customHeight="false" outlineLevel="0" collapsed="false">
      <c r="E107" s="18" t="n">
        <f aca="false">EDATE(E106,1)</f>
        <v>39904</v>
      </c>
      <c r="F107" s="16" t="n">
        <f aca="false">VLOOKUP(E107,Volumes,2,E107)</f>
        <v>230155.904328654</v>
      </c>
    </row>
    <row r="108" customFormat="false" ht="12.75" hidden="false" customHeight="false" outlineLevel="0" collapsed="false">
      <c r="E108" s="18" t="n">
        <f aca="false">EDATE(E107,1)</f>
        <v>39934</v>
      </c>
      <c r="F108" s="16" t="n">
        <f aca="false">VLOOKUP(E108,Volumes,2,E108)</f>
        <v>226041.710181566</v>
      </c>
    </row>
    <row r="109" customFormat="false" ht="12.75" hidden="false" customHeight="false" outlineLevel="0" collapsed="false">
      <c r="E109" s="18" t="n">
        <f aca="false">EDATE(E108,1)</f>
        <v>39965</v>
      </c>
      <c r="F109" s="16" t="n">
        <f aca="false">VLOOKUP(E109,Volumes,2,E109)</f>
        <v>222001.060067726</v>
      </c>
    </row>
    <row r="110" customFormat="false" ht="12.75" hidden="false" customHeight="false" outlineLevel="0" collapsed="false">
      <c r="E110" s="18" t="n">
        <f aca="false">EDATE(E109,1)</f>
        <v>39995</v>
      </c>
      <c r="F110" s="16" t="n">
        <f aca="false">VLOOKUP(E110,Volumes,2,E110)</f>
        <v>218032.639337256</v>
      </c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2.56"/>
    <col collapsed="false" customWidth="true" hidden="false" outlineLevel="0" max="3" min="3" style="1" width="12.99"/>
    <col collapsed="false" customWidth="true" hidden="false" outlineLevel="0" max="4" min="4" style="1" width="11.42"/>
    <col collapsed="false" customWidth="true" hidden="false" outlineLevel="0" max="5" min="5" style="1" width="12.85"/>
    <col collapsed="false" customWidth="true" hidden="false" outlineLevel="0" max="6" min="6" style="1" width="12.7"/>
    <col collapsed="false" customWidth="true" hidden="false" outlineLevel="0" max="7" min="7" style="1" width="10.28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6.56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I1" s="3" t="s">
        <v>3</v>
      </c>
    </row>
    <row r="2" customFormat="false" ht="12.75" hidden="false" customHeight="false" outlineLevel="0" collapsed="false">
      <c r="A2" s="1" t="str">
        <f aca="false">'[6]NYMEX Quote - Incremental Vol'!A2</f>
        <v>John Arnold/ Dutch Quigley</v>
      </c>
      <c r="C2" s="5" t="str">
        <f aca="false">'[6]NYMEX Quote - Incremental Vol'!C2</f>
        <v>Phil Ballard</v>
      </c>
      <c r="E2" s="5" t="s">
        <v>23</v>
      </c>
      <c r="I2" s="5" t="s">
        <v>7</v>
      </c>
    </row>
    <row r="3" customFormat="false" ht="12.75" hidden="false" customHeight="false" outlineLevel="0" collapsed="false">
      <c r="A3" s="6"/>
      <c r="B3" s="0"/>
      <c r="C3" s="5"/>
      <c r="E3" s="5" t="str">
        <f aca="false">'[6]NYMEX Quote - Incremental Vol'!E3</f>
        <v>Russell Diamond - x5-7095</v>
      </c>
    </row>
    <row r="4" customFormat="false" ht="12.75" hidden="false" customHeight="false" outlineLevel="0" collapsed="false"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J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24</v>
      </c>
      <c r="J9" s="16" t="n">
        <f aca="false">SUM(F15:F35)+SUM(F36:F55)</f>
        <v>30502396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f aca="false">[6]Summary!B16</f>
        <v>37104</v>
      </c>
      <c r="B11" s="18" t="n">
        <f aca="false">[6]Summary!C16</f>
        <v>38322</v>
      </c>
      <c r="C11" s="19" t="str">
        <f aca="false">CONCATENATE(INT((EDATE(B11,1)-A11)/365)," Y - ",INT(((EDATE(B11,1)-A11)-INT((EDATE(B11,1)-A11)/365)*365)/28)," M")</f>
        <v>3 Y - 5 M</v>
      </c>
      <c r="D11" s="20" t="s">
        <v>19</v>
      </c>
      <c r="F11" s="21" t="s">
        <v>12</v>
      </c>
      <c r="H11" s="22"/>
      <c r="I11" s="31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E13" s="12"/>
      <c r="F13" s="26" t="s">
        <v>20</v>
      </c>
      <c r="H13" s="25"/>
    </row>
    <row r="14" customFormat="false" ht="13.5" hidden="false" customHeight="false" outlineLevel="0" collapsed="false">
      <c r="D14" s="24"/>
      <c r="E14" s="27" t="s">
        <v>21</v>
      </c>
      <c r="F14" s="28" t="s">
        <v>22</v>
      </c>
      <c r="H14" s="25"/>
    </row>
    <row r="15" customFormat="false" ht="12.75" hidden="false" customHeight="false" outlineLevel="0" collapsed="false">
      <c r="E15" s="18" t="n">
        <f aca="false">A11</f>
        <v>37104</v>
      </c>
      <c r="F15" s="16" t="n">
        <f aca="false">VLOOKUP(E15,Volumes,3,E15)</f>
        <v>1088855</v>
      </c>
      <c r="H15" s="25"/>
      <c r="I15" s="29"/>
      <c r="J15" s="26"/>
    </row>
    <row r="16" customFormat="false" ht="12.75" hidden="false" customHeight="false" outlineLevel="0" collapsed="false">
      <c r="E16" s="18" t="n">
        <f aca="false">EDATE(E15,1)</f>
        <v>37135</v>
      </c>
      <c r="F16" s="16" t="n">
        <f aca="false">VLOOKUP(E16,Volumes,3,E16)</f>
        <v>1088855</v>
      </c>
      <c r="G16" s="29"/>
      <c r="H16" s="26"/>
      <c r="I16" s="29"/>
      <c r="J16" s="26"/>
      <c r="K16" s="26"/>
      <c r="L16" s="25"/>
      <c r="M16" s="29"/>
      <c r="N16" s="26"/>
    </row>
    <row r="17" customFormat="false" ht="12.75" hidden="false" customHeight="false" outlineLevel="0" collapsed="false">
      <c r="E17" s="18" t="n">
        <f aca="false">EDATE(E16,1)</f>
        <v>37165</v>
      </c>
      <c r="F17" s="16" t="n">
        <f aca="false">VLOOKUP(E17,Volumes,3,E17)</f>
        <v>1036181</v>
      </c>
      <c r="G17" s="29"/>
      <c r="H17" s="26"/>
      <c r="I17" s="25"/>
      <c r="J17" s="25"/>
      <c r="K17" s="26"/>
      <c r="L17" s="25"/>
      <c r="M17" s="29"/>
      <c r="N17" s="26"/>
    </row>
    <row r="18" customFormat="false" ht="12.75" hidden="false" customHeight="false" outlineLevel="0" collapsed="false">
      <c r="C18" s="24"/>
      <c r="E18" s="18" t="n">
        <f aca="false">EDATE(E17,1)</f>
        <v>37196</v>
      </c>
      <c r="F18" s="16" t="n">
        <f aca="false">VLOOKUP(E18,Volumes,3,E18)</f>
        <v>1036181</v>
      </c>
      <c r="G18" s="30"/>
      <c r="H18" s="32"/>
      <c r="I18" s="25"/>
      <c r="J18" s="25"/>
      <c r="K18" s="32"/>
      <c r="L18" s="30"/>
      <c r="M18" s="30"/>
      <c r="N18" s="32"/>
    </row>
    <row r="19" customFormat="false" ht="12.75" hidden="false" customHeight="false" outlineLevel="0" collapsed="false">
      <c r="C19" s="24"/>
      <c r="E19" s="18" t="n">
        <f aca="false">EDATE(E18,1)</f>
        <v>37226</v>
      </c>
      <c r="F19" s="16" t="n">
        <f aca="false">VLOOKUP(E19,Volumes,3,E19)</f>
        <v>1036181</v>
      </c>
      <c r="G19" s="30"/>
      <c r="H19" s="32"/>
      <c r="K19" s="32"/>
      <c r="L19" s="30"/>
      <c r="M19" s="30"/>
      <c r="N19" s="32"/>
    </row>
    <row r="20" customFormat="false" ht="12.75" hidden="false" customHeight="false" outlineLevel="0" collapsed="false">
      <c r="C20" s="24"/>
      <c r="E20" s="18" t="n">
        <f aca="false">EDATE(E19,1)</f>
        <v>37257</v>
      </c>
      <c r="F20" s="16" t="n">
        <f aca="false">VLOOKUP(E20,Volumes,3,E20)</f>
        <v>936948</v>
      </c>
      <c r="G20" s="30"/>
      <c r="H20" s="32"/>
      <c r="K20" s="32"/>
      <c r="L20" s="25"/>
      <c r="M20" s="30"/>
      <c r="N20" s="32"/>
    </row>
    <row r="21" customFormat="false" ht="12.75" hidden="false" customHeight="false" outlineLevel="0" collapsed="false">
      <c r="C21" s="24"/>
      <c r="E21" s="18" t="n">
        <f aca="false">EDATE(E20,1)</f>
        <v>37288</v>
      </c>
      <c r="F21" s="16" t="n">
        <f aca="false">VLOOKUP(E21,Volumes,3,E21)</f>
        <v>936948</v>
      </c>
      <c r="G21" s="30"/>
      <c r="H21" s="32"/>
      <c r="K21" s="32"/>
      <c r="L21" s="25"/>
      <c r="M21" s="30"/>
      <c r="N21" s="32"/>
    </row>
    <row r="22" customFormat="false" ht="12.75" hidden="false" customHeight="false" outlineLevel="0" collapsed="false">
      <c r="C22" s="24"/>
      <c r="E22" s="18" t="n">
        <f aca="false">EDATE(E21,1)</f>
        <v>37316</v>
      </c>
      <c r="F22" s="16" t="n">
        <f aca="false">VLOOKUP(E22,Volumes,3,E22)</f>
        <v>936948</v>
      </c>
      <c r="G22" s="30"/>
      <c r="H22" s="32"/>
      <c r="K22" s="32"/>
      <c r="L22" s="25"/>
      <c r="M22" s="30"/>
      <c r="N22" s="32"/>
    </row>
    <row r="23" customFormat="false" ht="12.75" hidden="false" customHeight="false" outlineLevel="0" collapsed="false">
      <c r="C23" s="24"/>
      <c r="E23" s="18" t="n">
        <f aca="false">EDATE(E22,1)</f>
        <v>37347</v>
      </c>
      <c r="F23" s="16" t="n">
        <f aca="false">VLOOKUP(E23,Volumes,3,E23)</f>
        <v>881736</v>
      </c>
      <c r="G23" s="30"/>
      <c r="H23" s="32"/>
      <c r="K23" s="32"/>
      <c r="L23" s="25"/>
      <c r="M23" s="30"/>
      <c r="N23" s="32"/>
    </row>
    <row r="24" customFormat="false" ht="12.75" hidden="false" customHeight="false" outlineLevel="0" collapsed="false">
      <c r="C24" s="24"/>
      <c r="E24" s="18" t="n">
        <f aca="false">EDATE(E23,1)</f>
        <v>37377</v>
      </c>
      <c r="F24" s="16" t="n">
        <f aca="false">VLOOKUP(E24,Volumes,3,E24)</f>
        <v>881736</v>
      </c>
      <c r="G24" s="30"/>
      <c r="H24" s="32"/>
      <c r="K24" s="32"/>
      <c r="L24" s="25"/>
      <c r="M24" s="30"/>
      <c r="N24" s="32"/>
    </row>
    <row r="25" customFormat="false" ht="12.75" hidden="false" customHeight="false" outlineLevel="0" collapsed="false">
      <c r="C25" s="24"/>
      <c r="E25" s="18" t="n">
        <f aca="false">EDATE(E24,1)</f>
        <v>37408</v>
      </c>
      <c r="F25" s="16" t="n">
        <f aca="false">VLOOKUP(E25,Volumes,3,E25)</f>
        <v>881736</v>
      </c>
      <c r="G25" s="30"/>
      <c r="H25" s="32"/>
      <c r="K25" s="32"/>
      <c r="L25" s="25"/>
      <c r="M25" s="30"/>
      <c r="N25" s="32"/>
    </row>
    <row r="26" customFormat="false" ht="12.75" hidden="false" customHeight="false" outlineLevel="0" collapsed="false">
      <c r="C26" s="24"/>
      <c r="E26" s="18" t="n">
        <f aca="false">EDATE(E25,1)</f>
        <v>37438</v>
      </c>
      <c r="F26" s="16" t="n">
        <f aca="false">VLOOKUP(E26,Volumes,3,E26)</f>
        <v>828184</v>
      </c>
      <c r="G26" s="30"/>
      <c r="H26" s="32"/>
      <c r="K26" s="32"/>
      <c r="L26" s="25"/>
      <c r="M26" s="30"/>
      <c r="N26" s="32"/>
    </row>
    <row r="27" customFormat="false" ht="12.75" hidden="false" customHeight="false" outlineLevel="0" collapsed="false">
      <c r="C27" s="24"/>
      <c r="E27" s="18" t="n">
        <f aca="false">EDATE(E26,1)</f>
        <v>37469</v>
      </c>
      <c r="F27" s="16" t="n">
        <f aca="false">VLOOKUP(E27,Volumes,3,E27)</f>
        <v>828184</v>
      </c>
      <c r="G27" s="30"/>
      <c r="H27" s="32"/>
      <c r="K27" s="32"/>
      <c r="L27" s="25"/>
      <c r="M27" s="30"/>
      <c r="N27" s="32"/>
    </row>
    <row r="28" customFormat="false" ht="12.75" hidden="false" customHeight="false" outlineLevel="0" collapsed="false">
      <c r="C28" s="24"/>
      <c r="E28" s="18" t="n">
        <f aca="false">EDATE(E27,1)</f>
        <v>37500</v>
      </c>
      <c r="F28" s="16" t="n">
        <f aca="false">VLOOKUP(E28,Volumes,3,E28)</f>
        <v>828184</v>
      </c>
      <c r="G28" s="30"/>
      <c r="H28" s="32"/>
      <c r="K28" s="32"/>
      <c r="L28" s="25"/>
      <c r="M28" s="30"/>
      <c r="N28" s="32"/>
    </row>
    <row r="29" customFormat="false" ht="12.75" hidden="false" customHeight="false" outlineLevel="0" collapsed="false">
      <c r="C29" s="24"/>
      <c r="E29" s="18" t="n">
        <f aca="false">EDATE(E28,1)</f>
        <v>37530</v>
      </c>
      <c r="F29" s="16" t="n">
        <f aca="false">VLOOKUP(E29,Volumes,3,E29)</f>
        <v>778002</v>
      </c>
      <c r="G29" s="30"/>
      <c r="H29" s="32"/>
      <c r="K29" s="32"/>
      <c r="L29" s="25"/>
      <c r="M29" s="30"/>
      <c r="N29" s="32"/>
    </row>
    <row r="30" customFormat="false" ht="12.75" hidden="false" customHeight="false" outlineLevel="0" collapsed="false">
      <c r="C30" s="24"/>
      <c r="E30" s="18" t="n">
        <f aca="false">EDATE(E29,1)</f>
        <v>37561</v>
      </c>
      <c r="F30" s="16" t="n">
        <f aca="false">VLOOKUP(E30,Volumes,3,E30)</f>
        <v>778002</v>
      </c>
      <c r="G30" s="30"/>
      <c r="H30" s="32"/>
      <c r="K30" s="32"/>
      <c r="L30" s="25"/>
      <c r="M30" s="30"/>
      <c r="N30" s="32"/>
    </row>
    <row r="31" customFormat="false" ht="12.75" hidden="false" customHeight="false" outlineLevel="0" collapsed="false">
      <c r="C31" s="24"/>
      <c r="E31" s="18" t="n">
        <f aca="false">EDATE(E30,1)</f>
        <v>37591</v>
      </c>
      <c r="F31" s="16" t="n">
        <f aca="false">VLOOKUP(E31,Volumes,3,E31)</f>
        <v>778002</v>
      </c>
      <c r="G31" s="30"/>
      <c r="H31" s="32"/>
      <c r="K31" s="32"/>
      <c r="L31" s="25"/>
      <c r="M31" s="30"/>
      <c r="N31" s="32"/>
    </row>
    <row r="32" customFormat="false" ht="12.75" hidden="false" customHeight="false" outlineLevel="0" collapsed="false">
      <c r="C32" s="24"/>
      <c r="E32" s="18" t="n">
        <f aca="false">EDATE(E31,1)</f>
        <v>37622</v>
      </c>
      <c r="F32" s="16" t="n">
        <f aca="false">VLOOKUP(E32,Volumes,3,E32)</f>
        <v>743350</v>
      </c>
      <c r="G32" s="30"/>
      <c r="H32" s="32"/>
      <c r="K32" s="32"/>
      <c r="L32" s="25"/>
      <c r="M32" s="30"/>
      <c r="N32" s="32"/>
    </row>
    <row r="33" customFormat="false" ht="12.75" hidden="false" customHeight="false" outlineLevel="0" collapsed="false">
      <c r="C33" s="24"/>
      <c r="E33" s="18" t="n">
        <f aca="false">EDATE(E32,1)</f>
        <v>37653</v>
      </c>
      <c r="F33" s="16" t="n">
        <f aca="false">VLOOKUP(E33,Volumes,3,E33)</f>
        <v>743350</v>
      </c>
      <c r="G33" s="30"/>
      <c r="H33" s="32"/>
      <c r="K33" s="32"/>
      <c r="L33" s="25"/>
      <c r="M33" s="30"/>
      <c r="N33" s="32"/>
    </row>
    <row r="34" customFormat="false" ht="12.75" hidden="false" customHeight="false" outlineLevel="0" collapsed="false">
      <c r="C34" s="24"/>
      <c r="E34" s="18" t="n">
        <f aca="false">EDATE(E33,1)</f>
        <v>37681</v>
      </c>
      <c r="F34" s="16" t="n">
        <f aca="false">VLOOKUP(E34,Volumes,3,E34)</f>
        <v>743350</v>
      </c>
      <c r="G34" s="30"/>
      <c r="H34" s="32"/>
      <c r="K34" s="32"/>
      <c r="L34" s="25"/>
      <c r="M34" s="30"/>
      <c r="N34" s="25"/>
    </row>
    <row r="35" customFormat="false" ht="12.75" hidden="false" customHeight="false" outlineLevel="0" collapsed="false">
      <c r="C35" s="24"/>
      <c r="E35" s="18" t="n">
        <f aca="false">EDATE(E34,1)</f>
        <v>37712</v>
      </c>
      <c r="F35" s="16" t="n">
        <f aca="false">VLOOKUP(E35,Volumes,3,E35)</f>
        <v>715141</v>
      </c>
      <c r="G35" s="30"/>
      <c r="H35" s="32"/>
      <c r="K35" s="32"/>
      <c r="L35" s="25"/>
      <c r="M35" s="30"/>
      <c r="N35" s="25"/>
    </row>
    <row r="36" customFormat="false" ht="12.75" hidden="false" customHeight="false" outlineLevel="0" collapsed="false">
      <c r="C36" s="24"/>
      <c r="E36" s="18" t="n">
        <f aca="false">EDATE(E35,1)</f>
        <v>37742</v>
      </c>
      <c r="F36" s="16" t="n">
        <f aca="false">VLOOKUP(E36,Volumes,3,E36)</f>
        <v>715141</v>
      </c>
      <c r="G36" s="30"/>
      <c r="H36" s="32"/>
      <c r="K36" s="32"/>
      <c r="L36" s="25"/>
      <c r="M36" s="30"/>
      <c r="N36" s="25"/>
    </row>
    <row r="37" customFormat="false" ht="12.75" hidden="false" customHeight="false" outlineLevel="0" collapsed="false">
      <c r="C37" s="24"/>
      <c r="E37" s="18" t="n">
        <f aca="false">EDATE(E36,1)</f>
        <v>37773</v>
      </c>
      <c r="F37" s="16" t="n">
        <f aca="false">VLOOKUP(E37,Volumes,3,E37)</f>
        <v>715141</v>
      </c>
      <c r="G37" s="30"/>
      <c r="H37" s="32"/>
      <c r="I37" s="25"/>
      <c r="J37" s="30"/>
      <c r="K37" s="32"/>
      <c r="L37" s="25"/>
      <c r="M37" s="30"/>
      <c r="N37" s="25"/>
    </row>
    <row r="38" customFormat="false" ht="12.75" hidden="false" customHeight="false" outlineLevel="0" collapsed="false">
      <c r="C38" s="0"/>
      <c r="E38" s="18" t="n">
        <f aca="false">EDATE(E37,1)</f>
        <v>37803</v>
      </c>
      <c r="F38" s="16" t="n">
        <f aca="false">VLOOKUP(E38,Volumes,3,E38)</f>
        <v>666432</v>
      </c>
      <c r="G38" s="30"/>
      <c r="H38" s="32"/>
      <c r="I38" s="25"/>
      <c r="J38" s="30"/>
      <c r="K38" s="32"/>
      <c r="L38" s="25"/>
      <c r="M38" s="30"/>
      <c r="N38" s="25"/>
    </row>
    <row r="39" customFormat="false" ht="12.75" hidden="false" customHeight="false" outlineLevel="0" collapsed="false">
      <c r="E39" s="18" t="n">
        <f aca="false">EDATE(E38,1)</f>
        <v>37834</v>
      </c>
      <c r="F39" s="16" t="n">
        <f aca="false">VLOOKUP(E39,Volumes,3,E39)</f>
        <v>666432</v>
      </c>
      <c r="G39" s="30"/>
      <c r="H39" s="32"/>
      <c r="I39" s="25"/>
      <c r="J39" s="30"/>
      <c r="K39" s="32"/>
      <c r="L39" s="25"/>
      <c r="M39" s="30"/>
      <c r="N39" s="25"/>
    </row>
    <row r="40" customFormat="false" ht="12.75" hidden="false" customHeight="false" outlineLevel="0" collapsed="false">
      <c r="D40" s="18"/>
      <c r="E40" s="18" t="n">
        <f aca="false">EDATE(E39,1)</f>
        <v>37865</v>
      </c>
      <c r="F40" s="16" t="n">
        <f aca="false">VLOOKUP(E40,Volumes,3,E40)</f>
        <v>666432</v>
      </c>
      <c r="G40" s="30"/>
      <c r="H40" s="32"/>
      <c r="I40" s="25"/>
      <c r="J40" s="30"/>
      <c r="K40" s="32"/>
      <c r="L40" s="25"/>
      <c r="M40" s="30"/>
      <c r="N40" s="25"/>
    </row>
    <row r="41" customFormat="false" ht="12.75" hidden="false" customHeight="false" outlineLevel="0" collapsed="false">
      <c r="D41" s="18"/>
      <c r="E41" s="18" t="n">
        <f aca="false">EDATE(E40,1)</f>
        <v>37895</v>
      </c>
      <c r="F41" s="16" t="n">
        <f aca="false">VLOOKUP(E41,Volumes,3,E41)</f>
        <v>632265</v>
      </c>
      <c r="G41" s="30"/>
      <c r="H41" s="32"/>
      <c r="I41" s="25"/>
      <c r="J41" s="30"/>
      <c r="K41" s="32"/>
      <c r="L41" s="25"/>
      <c r="M41" s="30"/>
      <c r="N41" s="25"/>
    </row>
    <row r="42" customFormat="false" ht="12.75" hidden="false" customHeight="false" outlineLevel="0" collapsed="false">
      <c r="E42" s="18" t="n">
        <f aca="false">EDATE(E41,1)</f>
        <v>37926</v>
      </c>
      <c r="F42" s="16" t="n">
        <f aca="false">VLOOKUP(E42,Volumes,3,E42)</f>
        <v>632265</v>
      </c>
    </row>
    <row r="43" customFormat="false" ht="12.75" hidden="false" customHeight="false" outlineLevel="0" collapsed="false">
      <c r="E43" s="18" t="n">
        <f aca="false">EDATE(E42,1)</f>
        <v>37956</v>
      </c>
      <c r="F43" s="16" t="n">
        <f aca="false">VLOOKUP(E43,Volumes,3,E43)</f>
        <v>632265</v>
      </c>
    </row>
    <row r="44" customFormat="false" ht="12.75" hidden="false" customHeight="false" outlineLevel="0" collapsed="false">
      <c r="E44" s="18" t="n">
        <f aca="false">EDATE(E43,1)</f>
        <v>37987</v>
      </c>
      <c r="F44" s="16" t="n">
        <f aca="false">VLOOKUP(E44,Volumes,3,E44)</f>
        <v>561604</v>
      </c>
    </row>
    <row r="45" customFormat="false" ht="12.75" hidden="false" customHeight="false" outlineLevel="0" collapsed="false">
      <c r="E45" s="18" t="n">
        <f aca="false">EDATE(E44,1)</f>
        <v>38018</v>
      </c>
      <c r="F45" s="16" t="n">
        <f aca="false">VLOOKUP(E45,Volumes,3,E45)</f>
        <v>561604</v>
      </c>
    </row>
    <row r="46" customFormat="false" ht="12.75" hidden="false" customHeight="false" outlineLevel="0" collapsed="false">
      <c r="E46" s="18" t="n">
        <f aca="false">EDATE(E45,1)</f>
        <v>38047</v>
      </c>
      <c r="F46" s="16" t="n">
        <f aca="false">VLOOKUP(E46,Volumes,3,E46)</f>
        <v>561604</v>
      </c>
    </row>
    <row r="47" customFormat="false" ht="12.75" hidden="false" customHeight="false" outlineLevel="0" collapsed="false">
      <c r="E47" s="18" t="n">
        <f aca="false">EDATE(E46,1)</f>
        <v>38078</v>
      </c>
      <c r="F47" s="16" t="n">
        <f aca="false">VLOOKUP(E47,Volumes,3,E47)</f>
        <v>563269</v>
      </c>
    </row>
    <row r="48" customFormat="false" ht="12.75" hidden="false" customHeight="false" outlineLevel="0" collapsed="false">
      <c r="E48" s="18" t="n">
        <f aca="false">EDATE(E47,1)</f>
        <v>38108</v>
      </c>
      <c r="F48" s="16" t="n">
        <f aca="false">VLOOKUP(E48,Volumes,3,E48)</f>
        <v>563269</v>
      </c>
    </row>
    <row r="49" customFormat="false" ht="12.75" hidden="false" customHeight="false" outlineLevel="0" collapsed="false">
      <c r="E49" s="18" t="n">
        <f aca="false">EDATE(E48,1)</f>
        <v>38139</v>
      </c>
      <c r="F49" s="16" t="n">
        <f aca="false">VLOOKUP(E49,Volumes,3,E49)</f>
        <v>563269</v>
      </c>
    </row>
    <row r="50" customFormat="false" ht="12.75" hidden="false" customHeight="false" outlineLevel="0" collapsed="false">
      <c r="E50" s="18" t="n">
        <f aca="false">EDATE(E49,1)</f>
        <v>38169</v>
      </c>
      <c r="F50" s="16" t="n">
        <f aca="false">VLOOKUP(E50,Volumes,3,E50)</f>
        <v>561604</v>
      </c>
    </row>
    <row r="51" customFormat="false" ht="12.75" hidden="false" customHeight="false" outlineLevel="0" collapsed="false">
      <c r="E51" s="18" t="n">
        <f aca="false">EDATE(E50,1)</f>
        <v>38200</v>
      </c>
      <c r="F51" s="16" t="n">
        <f aca="false">VLOOKUP(E51,Volumes,3,E51)</f>
        <v>561604</v>
      </c>
    </row>
    <row r="52" customFormat="false" ht="12.75" hidden="false" customHeight="false" outlineLevel="0" collapsed="false">
      <c r="E52" s="18" t="n">
        <f aca="false">EDATE(E51,1)</f>
        <v>38231</v>
      </c>
      <c r="F52" s="16" t="n">
        <f aca="false">VLOOKUP(E52,Volumes,3,E52)</f>
        <v>561604</v>
      </c>
    </row>
    <row r="53" customFormat="false" ht="12.75" hidden="false" customHeight="false" outlineLevel="0" collapsed="false">
      <c r="E53" s="18" t="n">
        <f aca="false">EDATE(E52,1)</f>
        <v>38261</v>
      </c>
      <c r="F53" s="16" t="n">
        <f aca="false">VLOOKUP(E53,Volumes,3,E53)</f>
        <v>536846</v>
      </c>
    </row>
    <row r="54" customFormat="false" ht="12.75" hidden="false" customHeight="false" outlineLevel="0" collapsed="false">
      <c r="E54" s="18" t="n">
        <f aca="false">EDATE(E53,1)</f>
        <v>38292</v>
      </c>
      <c r="F54" s="16" t="n">
        <f aca="false">VLOOKUP(E54,Volumes,3,E54)</f>
        <v>536846</v>
      </c>
    </row>
    <row r="55" customFormat="false" ht="12.75" hidden="false" customHeight="false" outlineLevel="0" collapsed="false">
      <c r="E55" s="18" t="n">
        <f aca="false">EDATE(E54,1)</f>
        <v>38322</v>
      </c>
      <c r="F55" s="16" t="n">
        <f aca="false">VLOOKUP(E55,Volumes,3,E55)</f>
        <v>536846</v>
      </c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1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0.13"/>
    <col collapsed="false" customWidth="true" hidden="false" outlineLevel="0" max="3" min="3" style="1" width="16.99"/>
    <col collapsed="false" customWidth="true" hidden="false" outlineLevel="0" max="4" min="4" style="1" width="11.42"/>
    <col collapsed="false" customWidth="true" hidden="false" outlineLevel="0" max="5" min="5" style="1" width="21.7"/>
    <col collapsed="false" customWidth="true" hidden="false" outlineLevel="0" max="6" min="6" style="1" width="12.7"/>
    <col collapsed="false" customWidth="true" hidden="false" outlineLevel="0" max="7" min="7" style="1" width="12.42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6.7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true" hidden="false" outlineLevel="0" max="14" min="13" style="1" width="9.28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tr">
        <f aca="false">'[6]NYMEX Quote - Full Volume'!A2</f>
        <v>John Arnold/ Dutch Quigley</v>
      </c>
      <c r="C2" s="5" t="str">
        <f aca="false">'[6]NYMEX Quote - Full Volume'!C2</f>
        <v>Phil Ballard</v>
      </c>
      <c r="E2" s="5" t="s">
        <v>25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tr">
        <f aca="false">'[6]NYMEX Quote - Full Volume'!E3</f>
        <v>Russell Diamond - x5-7095</v>
      </c>
    </row>
    <row r="4" customFormat="false" ht="12.75" hidden="false" customHeight="false" outlineLevel="0" collapsed="false">
      <c r="C4" s="5"/>
      <c r="G4" s="7"/>
      <c r="H4" s="7"/>
    </row>
    <row r="5" customFormat="false" ht="12.75" hidden="false" customHeight="false" outlineLevel="0" collapsed="false">
      <c r="A5" s="5"/>
      <c r="C5" s="5"/>
      <c r="E5" s="0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9</v>
      </c>
      <c r="B8" s="10" t="s">
        <v>10</v>
      </c>
      <c r="D8" s="10" t="s">
        <v>11</v>
      </c>
      <c r="E8" s="9"/>
      <c r="F8" s="9"/>
      <c r="G8" s="9"/>
      <c r="H8" s="10"/>
      <c r="I8" s="11" t="s">
        <v>12</v>
      </c>
      <c r="J8" s="12" t="s">
        <v>13</v>
      </c>
    </row>
    <row r="9" customFormat="false" ht="12.75" hidden="false" customHeight="false" outlineLevel="0" collapsed="false">
      <c r="A9" s="13" t="s">
        <v>14</v>
      </c>
      <c r="B9" s="13" t="s">
        <v>14</v>
      </c>
      <c r="C9" s="13" t="s">
        <v>15</v>
      </c>
      <c r="D9" s="13" t="s">
        <v>16</v>
      </c>
      <c r="E9" s="2"/>
      <c r="F9" s="13" t="s">
        <v>17</v>
      </c>
      <c r="G9" s="14"/>
      <c r="H9" s="13"/>
      <c r="I9" s="15" t="s">
        <v>18</v>
      </c>
      <c r="J9" s="16" t="n">
        <f aca="false">SUM(F15:F34)+SUM(F35:F58)+SUM(F59:F82)+SUM(F83:F106)+SUM(F107:F110)</f>
        <v>27998604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f aca="false">'[6]NYMEX Quote - Full Volume'!A11</f>
        <v>37104</v>
      </c>
      <c r="B11" s="18" t="n">
        <f aca="false">'[6]NYMEX Quote - Full Volume'!B11</f>
        <v>39995</v>
      </c>
      <c r="C11" s="19" t="str">
        <f aca="false">CONCATENATE(INT((EDATE(B11,1)-A11)/365)," Y - ",INT(((EDATE(B11,1)-A11)-INT((EDATE(B11,1)-A11)/365)*365)/28)," M")</f>
        <v>8 Y - 0 M</v>
      </c>
      <c r="D11" s="20" t="s">
        <v>19</v>
      </c>
      <c r="F11" s="21" t="s">
        <v>12</v>
      </c>
      <c r="H11" s="22"/>
      <c r="I11" s="33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E13" s="12"/>
      <c r="F13" s="26" t="s">
        <v>20</v>
      </c>
      <c r="H13" s="25"/>
    </row>
    <row r="14" customFormat="false" ht="13.5" hidden="false" customHeight="false" outlineLevel="0" collapsed="false">
      <c r="D14" s="24"/>
      <c r="E14" s="27" t="s">
        <v>21</v>
      </c>
      <c r="F14" s="28" t="s">
        <v>22</v>
      </c>
      <c r="H14" s="25"/>
    </row>
    <row r="15" customFormat="false" ht="12.75" hidden="false" customHeight="false" outlineLevel="0" collapsed="false">
      <c r="E15" s="18" t="n">
        <f aca="false">A11</f>
        <v>37104</v>
      </c>
      <c r="F15" s="16" t="n">
        <f aca="false">VLOOKUP(E15,Volumes,4,E15)</f>
        <v>524909.787885895</v>
      </c>
      <c r="H15" s="25"/>
    </row>
    <row r="16" customFormat="false" ht="12.75" hidden="false" customHeight="false" outlineLevel="0" collapsed="false">
      <c r="D16" s="29"/>
      <c r="E16" s="18" t="n">
        <f aca="false">EDATE(E15,1)</f>
        <v>37135</v>
      </c>
      <c r="F16" s="16" t="n">
        <f aca="false">VLOOKUP(E16,Volumes,4,E16)</f>
        <v>467947.049030358</v>
      </c>
      <c r="G16" s="29"/>
      <c r="H16" s="26"/>
      <c r="I16" s="22"/>
      <c r="J16" s="29"/>
      <c r="K16" s="26"/>
      <c r="L16" s="25"/>
      <c r="M16" s="29"/>
      <c r="N16" s="26" t="s">
        <v>20</v>
      </c>
    </row>
    <row r="17" customFormat="false" ht="13.5" hidden="false" customHeight="false" outlineLevel="0" collapsed="false">
      <c r="D17" s="29"/>
      <c r="E17" s="18" t="n">
        <f aca="false">EDATE(E16,1)</f>
        <v>37165</v>
      </c>
      <c r="F17" s="16" t="n">
        <f aca="false">VLOOKUP(E17,Volumes,4,E17)</f>
        <v>465060.255327803</v>
      </c>
      <c r="G17" s="29"/>
      <c r="H17" s="26"/>
      <c r="I17" s="22"/>
      <c r="J17" s="29"/>
      <c r="K17" s="26"/>
      <c r="L17" s="25"/>
      <c r="M17" s="29"/>
      <c r="N17" s="28" t="s">
        <v>22</v>
      </c>
    </row>
    <row r="18" customFormat="false" ht="12.75" hidden="false" customHeight="false" outlineLevel="0" collapsed="false">
      <c r="C18" s="24"/>
      <c r="D18" s="25"/>
      <c r="E18" s="18" t="n">
        <f aca="false">EDATE(E17,1)</f>
        <v>37196</v>
      </c>
      <c r="F18" s="16" t="n">
        <f aca="false">VLOOKUP(E18,Volumes,4,E18)</f>
        <v>410842.706518967</v>
      </c>
      <c r="G18" s="25"/>
      <c r="H18" s="25"/>
      <c r="I18" s="22"/>
      <c r="J18" s="25"/>
      <c r="K18" s="25"/>
      <c r="L18" s="30"/>
      <c r="M18" s="25"/>
    </row>
    <row r="19" customFormat="false" ht="12.75" hidden="false" customHeight="false" outlineLevel="0" collapsed="false">
      <c r="C19" s="24"/>
      <c r="E19" s="18" t="n">
        <f aca="false">EDATE(E18,1)</f>
        <v>37226</v>
      </c>
      <c r="F19" s="16" t="n">
        <f aca="false">VLOOKUP(E19,Volumes,4,E19)</f>
        <v>357912.160158596</v>
      </c>
      <c r="I19" s="25"/>
      <c r="L19" s="18"/>
    </row>
    <row r="20" customFormat="false" ht="12.75" hidden="false" customHeight="false" outlineLevel="0" collapsed="false">
      <c r="C20" s="24"/>
      <c r="E20" s="18" t="n">
        <f aca="false">EDATE(E19,1)</f>
        <v>37257</v>
      </c>
      <c r="F20" s="16" t="n">
        <f aca="false">VLOOKUP(E20,Volumes,4,E20)</f>
        <v>405447.728705343</v>
      </c>
    </row>
    <row r="21" customFormat="false" ht="12.75" hidden="false" customHeight="false" outlineLevel="0" collapsed="false">
      <c r="C21" s="24"/>
      <c r="E21" s="18" t="n">
        <f aca="false">EDATE(E20,1)</f>
        <v>37288</v>
      </c>
      <c r="F21" s="16" t="n">
        <f aca="false">VLOOKUP(E21,Volumes,4,E21)</f>
        <v>354931.780920571</v>
      </c>
    </row>
    <row r="22" customFormat="false" ht="12.75" hidden="false" customHeight="false" outlineLevel="0" collapsed="false">
      <c r="C22" s="24"/>
      <c r="E22" s="18" t="n">
        <f aca="false">EDATE(E21,1)</f>
        <v>37316</v>
      </c>
      <c r="F22" s="16" t="n">
        <f aca="false">VLOOKUP(E22,Volumes,4,E22)</f>
        <v>305547.847395644</v>
      </c>
      <c r="M22" s="18"/>
      <c r="N22" s="16"/>
    </row>
    <row r="23" customFormat="false" ht="12.75" hidden="false" customHeight="false" outlineLevel="0" collapsed="false">
      <c r="C23" s="24"/>
      <c r="E23" s="18" t="n">
        <f aca="false">EDATE(E22,1)</f>
        <v>37347</v>
      </c>
      <c r="F23" s="16" t="n">
        <f aca="false">VLOOKUP(E23,Volumes,4,E23)</f>
        <v>312460.530034853</v>
      </c>
      <c r="M23" s="18"/>
      <c r="N23" s="16"/>
    </row>
    <row r="24" customFormat="false" ht="12.75" hidden="false" customHeight="false" outlineLevel="0" collapsed="false">
      <c r="C24" s="24"/>
      <c r="E24" s="18" t="n">
        <f aca="false">EDATE(E23,1)</f>
        <v>37377</v>
      </c>
      <c r="F24" s="16" t="n">
        <f aca="false">VLOOKUP(E24,Volumes,4,E24)</f>
        <v>265200.415328331</v>
      </c>
      <c r="M24" s="18"/>
      <c r="N24" s="16"/>
    </row>
    <row r="25" customFormat="false" ht="12.75" hidden="false" customHeight="false" outlineLevel="0" collapsed="false">
      <c r="C25" s="24"/>
      <c r="E25" s="18" t="n">
        <f aca="false">EDATE(E24,1)</f>
        <v>37408</v>
      </c>
      <c r="F25" s="16" t="n">
        <f aca="false">VLOOKUP(E25,Volumes,4,E25)</f>
        <v>218935.991256294</v>
      </c>
      <c r="M25" s="18"/>
      <c r="N25" s="16"/>
    </row>
    <row r="26" customFormat="false" ht="12.75" hidden="false" customHeight="false" outlineLevel="0" collapsed="false">
      <c r="C26" s="24"/>
      <c r="E26" s="18" t="n">
        <f aca="false">EDATE(E25,1)</f>
        <v>37438</v>
      </c>
      <c r="F26" s="16" t="n">
        <f aca="false">VLOOKUP(E26,Volumes,4,E26)</f>
        <v>223658.276311947</v>
      </c>
      <c r="M26" s="18"/>
      <c r="N26" s="16"/>
    </row>
    <row r="27" customFormat="false" ht="12.75" hidden="false" customHeight="false" outlineLevel="0" collapsed="false">
      <c r="C27" s="24"/>
      <c r="E27" s="18" t="n">
        <f aca="false">EDATE(E26,1)</f>
        <v>37469</v>
      </c>
      <c r="F27" s="16" t="n">
        <f aca="false">VLOOKUP(E27,Volumes,4,E27)</f>
        <v>191311.469530649</v>
      </c>
      <c r="M27" s="18"/>
      <c r="N27" s="16"/>
    </row>
    <row r="28" customFormat="false" ht="12.75" hidden="false" customHeight="false" outlineLevel="0" collapsed="false">
      <c r="C28" s="24"/>
      <c r="E28" s="18" t="n">
        <f aca="false">EDATE(E27,1)</f>
        <v>37500</v>
      </c>
      <c r="F28" s="16" t="n">
        <f aca="false">VLOOKUP(E28,Volumes,4,E28)</f>
        <v>159123.164432416</v>
      </c>
      <c r="M28" s="18"/>
      <c r="N28" s="16"/>
    </row>
    <row r="29" customFormat="false" ht="12.75" hidden="false" customHeight="false" outlineLevel="0" collapsed="false">
      <c r="C29" s="24"/>
      <c r="E29" s="18" t="n">
        <f aca="false">EDATE(E28,1)</f>
        <v>37530</v>
      </c>
      <c r="F29" s="16" t="n">
        <f aca="false">VLOOKUP(E29,Volumes,4,E29)</f>
        <v>177272.527691294</v>
      </c>
      <c r="M29" s="18"/>
      <c r="N29" s="16"/>
    </row>
    <row r="30" customFormat="false" ht="12.75" hidden="false" customHeight="false" outlineLevel="0" collapsed="false">
      <c r="C30" s="24"/>
      <c r="E30" s="18" t="n">
        <f aca="false">EDATE(E29,1)</f>
        <v>37561</v>
      </c>
      <c r="F30" s="16" t="n">
        <f aca="false">VLOOKUP(E30,Volumes,4,E30)</f>
        <v>145003.749451636</v>
      </c>
      <c r="M30" s="18"/>
      <c r="N30" s="16"/>
    </row>
    <row r="31" customFormat="false" ht="12.75" hidden="false" customHeight="false" outlineLevel="0" collapsed="false">
      <c r="C31" s="24"/>
      <c r="E31" s="18" t="n">
        <f aca="false">EDATE(E30,1)</f>
        <v>37591</v>
      </c>
      <c r="F31" s="16" t="n">
        <f aca="false">VLOOKUP(E31,Volumes,4,E31)</f>
        <v>128504.390622677</v>
      </c>
      <c r="M31" s="18"/>
      <c r="N31" s="16"/>
    </row>
    <row r="32" customFormat="false" ht="12.75" hidden="false" customHeight="false" outlineLevel="0" collapsed="false">
      <c r="C32" s="24"/>
      <c r="E32" s="18" t="n">
        <f aca="false">EDATE(E31,1)</f>
        <v>37622</v>
      </c>
      <c r="F32" s="16" t="n">
        <f aca="false">VLOOKUP(E32,Volumes,4,E32)</f>
        <v>146951.969113369</v>
      </c>
      <c r="M32" s="18"/>
      <c r="N32" s="16"/>
    </row>
    <row r="33" customFormat="false" ht="12.75" hidden="false" customHeight="false" outlineLevel="0" collapsed="false">
      <c r="C33" s="24"/>
      <c r="E33" s="18" t="n">
        <f aca="false">EDATE(E32,1)</f>
        <v>37653</v>
      </c>
      <c r="F33" s="16" t="n">
        <f aca="false">VLOOKUP(E33,Volumes,4,E33)</f>
        <v>131037.212717477</v>
      </c>
      <c r="M33" s="18"/>
      <c r="N33" s="16"/>
    </row>
    <row r="34" customFormat="false" ht="12.75" hidden="false" customHeight="false" outlineLevel="0" collapsed="false">
      <c r="C34" s="24"/>
      <c r="E34" s="18" t="n">
        <f aca="false">EDATE(E33,1)</f>
        <v>37681</v>
      </c>
      <c r="F34" s="16" t="n">
        <f aca="false">VLOOKUP(E34,Volumes,4,E34)</f>
        <v>115406.943473054</v>
      </c>
      <c r="M34" s="18"/>
    </row>
    <row r="35" customFormat="false" ht="12.75" hidden="false" customHeight="false" outlineLevel="0" collapsed="false">
      <c r="C35" s="24"/>
      <c r="E35" s="18" t="n">
        <f aca="false">EDATE(E34,1)</f>
        <v>37712</v>
      </c>
      <c r="F35" s="16" t="n">
        <f aca="false">VLOOKUP(E35,Volumes,4,E35)</f>
        <v>128265.075977765</v>
      </c>
      <c r="M35" s="18"/>
    </row>
    <row r="36" customFormat="false" ht="12.75" hidden="false" customHeight="false" outlineLevel="0" collapsed="false">
      <c r="C36" s="24"/>
      <c r="E36" s="18" t="n">
        <f aca="false">EDATE(E35,1)</f>
        <v>37742</v>
      </c>
      <c r="F36" s="16" t="n">
        <f aca="false">VLOOKUP(E36,Volumes,4,E36)</f>
        <v>113188.615734317</v>
      </c>
      <c r="M36" s="18"/>
    </row>
    <row r="37" customFormat="false" ht="12.75" hidden="false" customHeight="false" outlineLevel="0" collapsed="false">
      <c r="C37" s="24"/>
      <c r="E37" s="18" t="n">
        <f aca="false">EDATE(E36,1)</f>
        <v>37773</v>
      </c>
      <c r="F37" s="16" t="n">
        <f aca="false">VLOOKUP(E37,Volumes,4,E37)</f>
        <v>98381.657525471</v>
      </c>
      <c r="M37" s="18"/>
    </row>
    <row r="38" customFormat="false" ht="12.75" hidden="false" customHeight="false" outlineLevel="0" collapsed="false">
      <c r="C38" s="0"/>
      <c r="E38" s="18" t="n">
        <f aca="false">EDATE(E37,1)</f>
        <v>37803</v>
      </c>
      <c r="F38" s="16" t="n">
        <f aca="false">VLOOKUP(E38,Volumes,4,E38)</f>
        <v>132548.383818101</v>
      </c>
      <c r="M38" s="18"/>
    </row>
    <row r="39" customFormat="false" ht="12.75" hidden="false" customHeight="false" outlineLevel="0" collapsed="false">
      <c r="E39" s="18" t="n">
        <f aca="false">EDATE(E38,1)</f>
        <v>37834</v>
      </c>
      <c r="F39" s="16" t="n">
        <f aca="false">VLOOKUP(E39,Volumes,4,E39)</f>
        <v>118266.06319578</v>
      </c>
      <c r="M39" s="18"/>
    </row>
    <row r="40" customFormat="false" ht="12.75" hidden="false" customHeight="false" outlineLevel="0" collapsed="false">
      <c r="E40" s="18" t="n">
        <f aca="false">EDATE(E39,1)</f>
        <v>37865</v>
      </c>
      <c r="F40" s="16" t="n">
        <f aca="false">VLOOKUP(E40,Volumes,4,E40)</f>
        <v>104239.048819381</v>
      </c>
      <c r="M40" s="18"/>
    </row>
    <row r="41" customFormat="false" ht="12.75" hidden="false" customHeight="false" outlineLevel="0" collapsed="false">
      <c r="E41" s="18" t="n">
        <f aca="false">EDATE(E40,1)</f>
        <v>37895</v>
      </c>
      <c r="F41" s="16" t="n">
        <f aca="false">VLOOKUP(E41,Volumes,4,E41)</f>
        <v>124629.776915207</v>
      </c>
      <c r="M41" s="18"/>
    </row>
    <row r="42" customFormat="false" ht="12.75" hidden="false" customHeight="false" outlineLevel="0" collapsed="false">
      <c r="E42" s="18" t="n">
        <f aca="false">EDATE(E41,1)</f>
        <v>37926</v>
      </c>
      <c r="F42" s="16" t="n">
        <f aca="false">VLOOKUP(E42,Volumes,4,E42)</f>
        <v>111099.765290135</v>
      </c>
    </row>
    <row r="43" customFormat="false" ht="12.75" hidden="false" customHeight="false" outlineLevel="0" collapsed="false">
      <c r="E43" s="18" t="n">
        <f aca="false">EDATE(E42,1)</f>
        <v>37956</v>
      </c>
      <c r="F43" s="16" t="n">
        <f aca="false">VLOOKUP(E43,Volumes,4,E43)</f>
        <v>97811.6118733072</v>
      </c>
    </row>
    <row r="44" customFormat="false" ht="12.75" hidden="false" customHeight="false" outlineLevel="0" collapsed="false">
      <c r="E44" s="18" t="n">
        <f aca="false">EDATE(E43,1)</f>
        <v>37987</v>
      </c>
      <c r="F44" s="16" t="n">
        <f aca="false">VLOOKUP(E44,Volumes,4,E44)</f>
        <v>155421.993283894</v>
      </c>
    </row>
    <row r="45" customFormat="false" ht="12.75" hidden="false" customHeight="false" outlineLevel="0" collapsed="false">
      <c r="E45" s="18" t="n">
        <f aca="false">EDATE(E44,1)</f>
        <v>38018</v>
      </c>
      <c r="F45" s="16" t="n">
        <f aca="false">VLOOKUP(E45,Volumes,4,E45)</f>
        <v>142604.663424453</v>
      </c>
    </row>
    <row r="46" customFormat="false" ht="12.75" hidden="false" customHeight="false" outlineLevel="0" collapsed="false">
      <c r="E46" s="18" t="n">
        <f aca="false">EDATE(E45,1)</f>
        <v>38047</v>
      </c>
      <c r="F46" s="16" t="n">
        <f aca="false">VLOOKUP(E46,Volumes,4,E46)</f>
        <v>130016.452099437</v>
      </c>
    </row>
    <row r="47" customFormat="false" ht="12.75" hidden="false" customHeight="false" outlineLevel="0" collapsed="false">
      <c r="E47" s="18" t="n">
        <f aca="false">EDATE(E46,1)</f>
        <v>38078</v>
      </c>
      <c r="F47" s="16" t="n">
        <f aca="false">VLOOKUP(E47,Volumes,4,E47)</f>
        <v>115988.263658395</v>
      </c>
    </row>
    <row r="48" customFormat="false" ht="12.75" hidden="false" customHeight="false" outlineLevel="0" collapsed="false">
      <c r="E48" s="18" t="n">
        <f aca="false">EDATE(E47,1)</f>
        <v>38108</v>
      </c>
      <c r="F48" s="16" t="n">
        <f aca="false">VLOOKUP(E48,Volumes,4,E48)</f>
        <v>103846.075663428</v>
      </c>
    </row>
    <row r="49" customFormat="false" ht="12.75" hidden="false" customHeight="false" outlineLevel="0" collapsed="false">
      <c r="E49" s="18" t="n">
        <f aca="false">EDATE(E48,1)</f>
        <v>38139</v>
      </c>
      <c r="F49" s="16" t="n">
        <f aca="false">VLOOKUP(E49,Volumes,4,E49)</f>
        <v>91920.9375804655</v>
      </c>
    </row>
    <row r="50" customFormat="false" ht="12.75" hidden="false" customHeight="false" outlineLevel="0" collapsed="false">
      <c r="E50" s="18" t="n">
        <f aca="false">EDATE(E49,1)</f>
        <v>38169</v>
      </c>
      <c r="F50" s="16" t="n">
        <f aca="false">VLOOKUP(E50,Volumes,4,E50)</f>
        <v>81873.9694939328</v>
      </c>
    </row>
    <row r="51" customFormat="false" ht="12.75" hidden="false" customHeight="false" outlineLevel="0" collapsed="false">
      <c r="E51" s="18" t="n">
        <f aca="false">EDATE(E50,1)</f>
        <v>38200</v>
      </c>
      <c r="F51" s="16" t="n">
        <f aca="false">VLOOKUP(E51,Volumes,4,E51)</f>
        <v>70371.3608444003</v>
      </c>
    </row>
    <row r="52" customFormat="false" ht="12.75" hidden="false" customHeight="false" outlineLevel="0" collapsed="false">
      <c r="E52" s="18" t="n">
        <f aca="false">EDATE(E51,1)</f>
        <v>38231</v>
      </c>
      <c r="F52" s="16" t="n">
        <f aca="false">VLOOKUP(E52,Volumes,4,E52)</f>
        <v>59074.3691887927</v>
      </c>
    </row>
    <row r="53" customFormat="false" ht="12.75" hidden="false" customHeight="false" outlineLevel="0" collapsed="false">
      <c r="E53" s="18" t="n">
        <f aca="false">EDATE(E52,1)</f>
        <v>38261</v>
      </c>
      <c r="F53" s="16" t="n">
        <f aca="false">VLOOKUP(E53,Volumes,4,E53)</f>
        <v>72737.3189827637</v>
      </c>
    </row>
    <row r="54" customFormat="false" ht="12.75" hidden="false" customHeight="false" outlineLevel="0" collapsed="false">
      <c r="E54" s="18" t="n">
        <f aca="false">EDATE(E53,1)</f>
        <v>38292</v>
      </c>
      <c r="F54" s="16" t="n">
        <f aca="false">VLOOKUP(E54,Volumes,4,E54)</f>
        <v>61840.600384835</v>
      </c>
    </row>
    <row r="55" customFormat="false" ht="12.75" hidden="false" customHeight="false" outlineLevel="0" collapsed="false">
      <c r="E55" s="18" t="n">
        <f aca="false">EDATE(E54,1)</f>
        <v>38322</v>
      </c>
      <c r="F55" s="16" t="n">
        <f aca="false">VLOOKUP(E55,Volumes,4,E55)</f>
        <v>51138.6680819129</v>
      </c>
    </row>
    <row r="56" customFormat="false" ht="12.75" hidden="false" customHeight="false" outlineLevel="0" collapsed="false">
      <c r="E56" s="18" t="n">
        <f aca="false">EDATE(E55,1)</f>
        <v>38353</v>
      </c>
      <c r="F56" s="16" t="n">
        <f aca="false">VLOOKUP(E56,Volumes,4,E56)</f>
        <v>577474.040135799</v>
      </c>
    </row>
    <row r="57" customFormat="false" ht="12.75" hidden="false" customHeight="false" outlineLevel="0" collapsed="false">
      <c r="E57" s="18" t="n">
        <f aca="false">EDATE(E56,1)</f>
        <v>38384</v>
      </c>
      <c r="F57" s="16" t="n">
        <f aca="false">VLOOKUP(E57,Volumes,4,E57)</f>
        <v>567151.296850321</v>
      </c>
    </row>
    <row r="58" customFormat="false" ht="12.75" hidden="false" customHeight="false" outlineLevel="0" collapsed="false">
      <c r="E58" s="18" t="n">
        <f aca="false">EDATE(E57,1)</f>
        <v>38412</v>
      </c>
      <c r="F58" s="16" t="n">
        <f aca="false">VLOOKUP(E58,Volumes,4,E58)</f>
        <v>557013.079658713</v>
      </c>
    </row>
    <row r="59" customFormat="false" ht="12.75" hidden="false" customHeight="false" outlineLevel="0" collapsed="false">
      <c r="E59" s="18" t="n">
        <f aca="false">EDATE(E58,1)</f>
        <v>38443</v>
      </c>
      <c r="F59" s="16" t="n">
        <f aca="false">VLOOKUP(E59,Volumes,4,E59)</f>
        <v>547056.090030888</v>
      </c>
    </row>
    <row r="60" customFormat="false" ht="12.75" hidden="false" customHeight="false" outlineLevel="0" collapsed="false">
      <c r="E60" s="18" t="n">
        <f aca="false">EDATE(E59,1)</f>
        <v>38473</v>
      </c>
      <c r="F60" s="16" t="n">
        <f aca="false">VLOOKUP(E60,Volumes,4,E60)</f>
        <v>537277.088400238</v>
      </c>
    </row>
    <row r="61" customFormat="false" ht="12.75" hidden="false" customHeight="false" outlineLevel="0" collapsed="false">
      <c r="E61" s="18" t="n">
        <f aca="false">EDATE(E60,1)</f>
        <v>38504</v>
      </c>
      <c r="F61" s="16" t="n">
        <f aca="false">VLOOKUP(E61,Volumes,4,E61)</f>
        <v>527672.893109623</v>
      </c>
    </row>
    <row r="62" customFormat="false" ht="12.75" hidden="false" customHeight="false" outlineLevel="0" collapsed="false">
      <c r="E62" s="18" t="n">
        <f aca="false">EDATE(E61,1)</f>
        <v>38534</v>
      </c>
      <c r="F62" s="16" t="n">
        <f aca="false">VLOOKUP(E62,Volumes,4,E62)</f>
        <v>518240.3793762</v>
      </c>
    </row>
    <row r="63" customFormat="false" ht="12.75" hidden="false" customHeight="false" outlineLevel="0" collapsed="false">
      <c r="E63" s="18" t="n">
        <f aca="false">EDATE(E62,1)</f>
        <v>38565</v>
      </c>
      <c r="F63" s="16" t="n">
        <f aca="false">VLOOKUP(E63,Volumes,4,E63)</f>
        <v>508976.478274756</v>
      </c>
    </row>
    <row r="64" customFormat="false" ht="12.75" hidden="false" customHeight="false" outlineLevel="0" collapsed="false">
      <c r="E64" s="18" t="n">
        <f aca="false">EDATE(E63,1)</f>
        <v>38596</v>
      </c>
      <c r="F64" s="16" t="n">
        <f aca="false">VLOOKUP(E64,Volumes,4,E64)</f>
        <v>499878.175739214</v>
      </c>
    </row>
    <row r="65" customFormat="false" ht="12.75" hidden="false" customHeight="false" outlineLevel="0" collapsed="false">
      <c r="E65" s="18" t="n">
        <f aca="false">EDATE(E64,1)</f>
        <v>38626</v>
      </c>
      <c r="F65" s="16" t="n">
        <f aca="false">VLOOKUP(E65,Volumes,4,E65)</f>
        <v>490942.51158199</v>
      </c>
    </row>
    <row r="66" customFormat="false" ht="12.75" hidden="false" customHeight="false" outlineLevel="0" collapsed="false">
      <c r="E66" s="18" t="n">
        <f aca="false">EDATE(E65,1)</f>
        <v>38657</v>
      </c>
      <c r="F66" s="16" t="n">
        <f aca="false">VLOOKUP(E66,Volumes,4,E66)</f>
        <v>482166.578530875</v>
      </c>
    </row>
    <row r="67" customFormat="false" ht="12.75" hidden="false" customHeight="false" outlineLevel="0" collapsed="false">
      <c r="E67" s="18" t="n">
        <f aca="false">EDATE(E66,1)</f>
        <v>38687</v>
      </c>
      <c r="F67" s="16" t="n">
        <f aca="false">VLOOKUP(E67,Volumes,4,E67)</f>
        <v>473547.52128314</v>
      </c>
    </row>
    <row r="68" customFormat="false" ht="12.75" hidden="false" customHeight="false" outlineLevel="0" collapsed="false">
      <c r="E68" s="18" t="n">
        <f aca="false">EDATE(E67,1)</f>
        <v>38718</v>
      </c>
      <c r="F68" s="16" t="n">
        <f aca="false">VLOOKUP(E68,Volumes,4,E68)</f>
        <v>465082.535576543</v>
      </c>
    </row>
    <row r="69" customFormat="false" ht="12.75" hidden="false" customHeight="false" outlineLevel="0" collapsed="false">
      <c r="E69" s="18" t="n">
        <f aca="false">EDATE(E68,1)</f>
        <v>38749</v>
      </c>
      <c r="F69" s="16" t="n">
        <f aca="false">VLOOKUP(E69,Volumes,4,E69)</f>
        <v>456768.867276948</v>
      </c>
    </row>
    <row r="70" customFormat="false" ht="12.75" hidden="false" customHeight="false" outlineLevel="0" collapsed="false">
      <c r="E70" s="18" t="n">
        <f aca="false">EDATE(E69,1)</f>
        <v>38777</v>
      </c>
      <c r="F70" s="16" t="n">
        <f aca="false">VLOOKUP(E70,Volumes,4,E70)</f>
        <v>448603.81148225</v>
      </c>
    </row>
    <row r="71" customFormat="false" ht="12.75" hidden="false" customHeight="false" outlineLevel="0" collapsed="false">
      <c r="E71" s="18" t="n">
        <f aca="false">EDATE(E70,1)</f>
        <v>38808</v>
      </c>
      <c r="F71" s="16" t="n">
        <f aca="false">VLOOKUP(E71,Volumes,4,E71)</f>
        <v>440584.711642317</v>
      </c>
    </row>
    <row r="72" customFormat="false" ht="12.75" hidden="false" customHeight="false" outlineLevel="0" collapsed="false">
      <c r="E72" s="18" t="n">
        <f aca="false">EDATE(E71,1)</f>
        <v>38838</v>
      </c>
      <c r="F72" s="16" t="n">
        <f aca="false">VLOOKUP(E72,Volumes,4,E72)</f>
        <v>432708.958694669</v>
      </c>
    </row>
    <row r="73" customFormat="false" ht="12.75" hidden="false" customHeight="false" outlineLevel="0" collapsed="false">
      <c r="E73" s="18" t="n">
        <f aca="false">EDATE(E72,1)</f>
        <v>38869</v>
      </c>
      <c r="F73" s="16" t="n">
        <f aca="false">VLOOKUP(E73,Volumes,4,E73)</f>
        <v>424973.990215599</v>
      </c>
    </row>
    <row r="74" customFormat="false" ht="12.75" hidden="false" customHeight="false" outlineLevel="0" collapsed="false">
      <c r="E74" s="18" t="n">
        <f aca="false">EDATE(E73,1)</f>
        <v>38899</v>
      </c>
      <c r="F74" s="16" t="n">
        <f aca="false">VLOOKUP(E74,Volumes,4,E74)</f>
        <v>417377.289586477</v>
      </c>
    </row>
    <row r="75" customFormat="false" ht="12.75" hidden="false" customHeight="false" outlineLevel="0" collapsed="false">
      <c r="E75" s="18" t="n">
        <f aca="false">EDATE(E74,1)</f>
        <v>38930</v>
      </c>
      <c r="F75" s="16" t="n">
        <f aca="false">VLOOKUP(E75,Volumes,4,E75)</f>
        <v>409916.385174953</v>
      </c>
    </row>
    <row r="76" customFormat="false" ht="12.75" hidden="false" customHeight="false" outlineLevel="0" collapsed="false">
      <c r="E76" s="18" t="n">
        <f aca="false">EDATE(E75,1)</f>
        <v>38961</v>
      </c>
      <c r="F76" s="16" t="n">
        <f aca="false">VLOOKUP(E76,Volumes,4,E76)</f>
        <v>402588.849530793</v>
      </c>
    </row>
    <row r="77" customFormat="false" ht="12.75" hidden="false" customHeight="false" outlineLevel="0" collapsed="false">
      <c r="E77" s="18" t="n">
        <f aca="false">EDATE(E76,1)</f>
        <v>38991</v>
      </c>
      <c r="F77" s="16" t="n">
        <f aca="false">VLOOKUP(E77,Volumes,4,E77)</f>
        <v>395392.298596097</v>
      </c>
    </row>
    <row r="78" customFormat="false" ht="12.75" hidden="false" customHeight="false" outlineLevel="0" collapsed="false">
      <c r="E78" s="18" t="n">
        <f aca="false">EDATE(E77,1)</f>
        <v>39022</v>
      </c>
      <c r="F78" s="16" t="n">
        <f aca="false">VLOOKUP(E78,Volumes,4,E78)</f>
        <v>388324.390929628</v>
      </c>
    </row>
    <row r="79" customFormat="false" ht="12.75" hidden="false" customHeight="false" outlineLevel="0" collapsed="false">
      <c r="E79" s="18" t="n">
        <f aca="false">EDATE(E78,1)</f>
        <v>39052</v>
      </c>
      <c r="F79" s="16" t="n">
        <f aca="false">VLOOKUP(E79,Volumes,4,E79)</f>
        <v>381382.826945014</v>
      </c>
    </row>
    <row r="80" customFormat="false" ht="12.75" hidden="false" customHeight="false" outlineLevel="0" collapsed="false">
      <c r="E80" s="18" t="n">
        <f aca="false">EDATE(E79,1)</f>
        <v>39083</v>
      </c>
      <c r="F80" s="16" t="n">
        <f aca="false">VLOOKUP(E80,Volumes,4,E80)</f>
        <v>374565.348162561</v>
      </c>
    </row>
    <row r="81" customFormat="false" ht="12.75" hidden="false" customHeight="false" outlineLevel="0" collapsed="false">
      <c r="E81" s="18" t="n">
        <f aca="false">EDATE(E80,1)</f>
        <v>39114</v>
      </c>
      <c r="F81" s="16" t="n">
        <f aca="false">VLOOKUP(E81,Volumes,4,E81)</f>
        <v>367869.736474443</v>
      </c>
    </row>
    <row r="82" customFormat="false" ht="12.75" hidden="false" customHeight="false" outlineLevel="0" collapsed="false">
      <c r="E82" s="18" t="n">
        <f aca="false">EDATE(E81,1)</f>
        <v>39142</v>
      </c>
      <c r="F82" s="16" t="n">
        <f aca="false">VLOOKUP(E82,Volumes,4,E82)</f>
        <v>361293.813423029</v>
      </c>
    </row>
    <row r="83" customFormat="false" ht="12.75" hidden="false" customHeight="false" outlineLevel="0" collapsed="false">
      <c r="E83" s="18" t="n">
        <f aca="false">EDATE(E82,1)</f>
        <v>39173</v>
      </c>
      <c r="F83" s="16" t="n">
        <f aca="false">VLOOKUP(E83,Volumes,2,E83)</f>
        <v>354835.439492107</v>
      </c>
    </row>
    <row r="84" customFormat="false" ht="12.75" hidden="false" customHeight="false" outlineLevel="0" collapsed="false">
      <c r="E84" s="18" t="n">
        <f aca="false">EDATE(E83,1)</f>
        <v>39203</v>
      </c>
      <c r="F84" s="16" t="n">
        <f aca="false">VLOOKUP(E84,Volumes,2,E84)</f>
        <v>348492.51341078</v>
      </c>
    </row>
    <row r="85" customFormat="false" ht="12.75" hidden="false" customHeight="false" outlineLevel="0" collapsed="false">
      <c r="E85" s="18" t="n">
        <f aca="false">EDATE(E84,1)</f>
        <v>39234</v>
      </c>
      <c r="F85" s="16" t="n">
        <f aca="false">VLOOKUP(E85,Volumes,2,E85)</f>
        <v>342262.971469804</v>
      </c>
    </row>
    <row r="86" customFormat="false" ht="12.75" hidden="false" customHeight="false" outlineLevel="0" collapsed="false">
      <c r="E86" s="18" t="n">
        <f aca="false">EDATE(E85,1)</f>
        <v>39264</v>
      </c>
      <c r="F86" s="16" t="n">
        <f aca="false">VLOOKUP(E86,Volumes,2,E86)</f>
        <v>336144.786850151</v>
      </c>
    </row>
    <row r="87" customFormat="false" ht="12.75" hidden="false" customHeight="false" outlineLevel="0" collapsed="false">
      <c r="E87" s="18" t="n">
        <f aca="false">EDATE(E86,1)</f>
        <v>39295</v>
      </c>
      <c r="F87" s="16" t="n">
        <f aca="false">VLOOKUP(E87,Volumes,2,E87)</f>
        <v>330135.968963567</v>
      </c>
    </row>
    <row r="88" customFormat="false" ht="12.75" hidden="false" customHeight="false" outlineLevel="0" collapsed="false">
      <c r="E88" s="18" t="n">
        <f aca="false">EDATE(E87,1)</f>
        <v>39326</v>
      </c>
      <c r="F88" s="16" t="n">
        <f aca="false">VLOOKUP(E88,Volumes,2,E88)</f>
        <v>324234.562804925</v>
      </c>
    </row>
    <row r="89" customFormat="false" ht="12.75" hidden="false" customHeight="false" outlineLevel="0" collapsed="false">
      <c r="E89" s="18" t="n">
        <f aca="false">EDATE(E88,1)</f>
        <v>39356</v>
      </c>
      <c r="F89" s="16" t="n">
        <f aca="false">VLOOKUP(E89,Volumes,2,E89)</f>
        <v>318438.64831615</v>
      </c>
    </row>
    <row r="90" customFormat="false" ht="12.75" hidden="false" customHeight="false" outlineLevel="0" collapsed="false">
      <c r="E90" s="18" t="n">
        <f aca="false">EDATE(E89,1)</f>
        <v>39387</v>
      </c>
      <c r="F90" s="16" t="n">
        <f aca="false">VLOOKUP(E90,Volumes,2,E90)</f>
        <v>312746.339761519</v>
      </c>
    </row>
    <row r="91" customFormat="false" ht="12.75" hidden="false" customHeight="false" outlineLevel="0" collapsed="false">
      <c r="E91" s="18" t="n">
        <f aca="false">EDATE(E90,1)</f>
        <v>39417</v>
      </c>
      <c r="F91" s="16" t="n">
        <f aca="false">VLOOKUP(E91,Volumes,2,E91)</f>
        <v>307155.785114124</v>
      </c>
    </row>
    <row r="92" customFormat="false" ht="12.75" hidden="false" customHeight="false" outlineLevel="0" collapsed="false">
      <c r="E92" s="18" t="n">
        <f aca="false">EDATE(E91,1)</f>
        <v>39448</v>
      </c>
      <c r="F92" s="16" t="n">
        <f aca="false">VLOOKUP(E92,Volumes,2,E92)</f>
        <v>301665.165453305</v>
      </c>
    </row>
    <row r="93" customFormat="false" ht="12.75" hidden="false" customHeight="false" outlineLevel="0" collapsed="false">
      <c r="E93" s="18" t="n">
        <f aca="false">EDATE(E92,1)</f>
        <v>39479</v>
      </c>
      <c r="F93" s="16" t="n">
        <f aca="false">VLOOKUP(E93,Volumes,2,E93)</f>
        <v>296272.69437285</v>
      </c>
    </row>
    <row r="94" customFormat="false" ht="12.75" hidden="false" customHeight="false" outlineLevel="0" collapsed="false">
      <c r="E94" s="18" t="n">
        <f aca="false">EDATE(E93,1)</f>
        <v>39508</v>
      </c>
      <c r="F94" s="16" t="n">
        <f aca="false">VLOOKUP(E94,Volumes,2,E94)</f>
        <v>290976.617399782</v>
      </c>
    </row>
    <row r="95" customFormat="false" ht="12.75" hidden="false" customHeight="false" outlineLevel="0" collapsed="false">
      <c r="E95" s="18" t="n">
        <f aca="false">EDATE(E94,1)</f>
        <v>39539</v>
      </c>
      <c r="F95" s="16" t="n">
        <f aca="false">VLOOKUP(E95,Volumes,2,E95)</f>
        <v>285775.211423526</v>
      </c>
    </row>
    <row r="96" customFormat="false" ht="12.75" hidden="false" customHeight="false" outlineLevel="0" collapsed="false">
      <c r="E96" s="18" t="n">
        <f aca="false">EDATE(E95,1)</f>
        <v>39569</v>
      </c>
      <c r="F96" s="16" t="n">
        <f aca="false">VLOOKUP(E96,Volumes,2,E96)</f>
        <v>280666.784135289</v>
      </c>
    </row>
    <row r="97" customFormat="false" ht="12.75" hidden="false" customHeight="false" outlineLevel="0" collapsed="false">
      <c r="E97" s="18" t="n">
        <f aca="false">EDATE(E96,1)</f>
        <v>39600</v>
      </c>
      <c r="F97" s="16" t="n">
        <f aca="false">VLOOKUP(E97,Volumes,2,E97)</f>
        <v>275649.673477453</v>
      </c>
    </row>
    <row r="98" customFormat="false" ht="12.75" hidden="false" customHeight="false" outlineLevel="0" collapsed="false">
      <c r="E98" s="18" t="n">
        <f aca="false">EDATE(E97,1)</f>
        <v>39630</v>
      </c>
      <c r="F98" s="16" t="n">
        <f aca="false">VLOOKUP(E98,Volumes,2,E98)</f>
        <v>270722.247102815</v>
      </c>
    </row>
    <row r="99" customFormat="false" ht="12.75" hidden="false" customHeight="false" outlineLevel="0" collapsed="false">
      <c r="E99" s="18" t="n">
        <f aca="false">EDATE(E98,1)</f>
        <v>39661</v>
      </c>
      <c r="F99" s="16" t="n">
        <f aca="false">VLOOKUP(E99,Volumes,2,E99)</f>
        <v>265882.901843498</v>
      </c>
    </row>
    <row r="100" customFormat="false" ht="12.75" hidden="false" customHeight="false" outlineLevel="0" collapsed="false">
      <c r="E100" s="18" t="n">
        <f aca="false">EDATE(E99,1)</f>
        <v>39692</v>
      </c>
      <c r="F100" s="16" t="n">
        <f aca="false">VLOOKUP(E100,Volumes,2,E100)</f>
        <v>261130.063189343</v>
      </c>
    </row>
    <row r="101" customFormat="false" ht="12.75" hidden="false" customHeight="false" outlineLevel="0" collapsed="false">
      <c r="E101" s="18" t="n">
        <f aca="false">EDATE(E100,1)</f>
        <v>39722</v>
      </c>
      <c r="F101" s="16" t="n">
        <f aca="false">VLOOKUP(E101,Volumes,2,E101)</f>
        <v>256462.184775639</v>
      </c>
    </row>
    <row r="102" customFormat="false" ht="12.75" hidden="false" customHeight="false" outlineLevel="0" collapsed="false">
      <c r="E102" s="18" t="n">
        <f aca="false">EDATE(E101,1)</f>
        <v>39753</v>
      </c>
      <c r="F102" s="16" t="n">
        <f aca="false">VLOOKUP(E102,Volumes,2,E102)</f>
        <v>251877.747880001</v>
      </c>
    </row>
    <row r="103" customFormat="false" ht="12.75" hidden="false" customHeight="false" outlineLevel="0" collapsed="false">
      <c r="E103" s="18" t="n">
        <f aca="false">EDATE(E102,1)</f>
        <v>39783</v>
      </c>
      <c r="F103" s="16" t="n">
        <f aca="false">VLOOKUP(E103,Volumes,2,E103)</f>
        <v>247375.260928244</v>
      </c>
    </row>
    <row r="104" customFormat="false" ht="12.75" hidden="false" customHeight="false" outlineLevel="0" collapsed="false">
      <c r="E104" s="18" t="n">
        <f aca="false">EDATE(E103,1)</f>
        <v>39814</v>
      </c>
      <c r="F104" s="16" t="n">
        <f aca="false">VLOOKUP(E104,Volumes,2,E104)</f>
        <v>242953.259009093</v>
      </c>
    </row>
    <row r="105" customFormat="false" ht="12.75" hidden="false" customHeight="false" outlineLevel="0" collapsed="false">
      <c r="E105" s="18" t="n">
        <f aca="false">EDATE(E104,1)</f>
        <v>39845</v>
      </c>
      <c r="F105" s="16" t="n">
        <f aca="false">VLOOKUP(E105,Volumes,2,E105)</f>
        <v>238610.303397562</v>
      </c>
    </row>
    <row r="106" customFormat="false" ht="12.75" hidden="false" customHeight="false" outlineLevel="0" collapsed="false">
      <c r="E106" s="18" t="n">
        <f aca="false">EDATE(E105,1)</f>
        <v>39873</v>
      </c>
      <c r="F106" s="16" t="n">
        <f aca="false">VLOOKUP(E106,Volumes,2,E106)</f>
        <v>234344.981086859</v>
      </c>
    </row>
    <row r="107" customFormat="false" ht="12.75" hidden="false" customHeight="false" outlineLevel="0" collapsed="false">
      <c r="E107" s="18" t="n">
        <f aca="false">EDATE(E106,1)</f>
        <v>39904</v>
      </c>
      <c r="F107" s="16" t="n">
        <f aca="false">VLOOKUP(E107,Volumes,2,E107)</f>
        <v>230155.904328654</v>
      </c>
    </row>
    <row r="108" customFormat="false" ht="12.75" hidden="false" customHeight="false" outlineLevel="0" collapsed="false">
      <c r="E108" s="18" t="n">
        <f aca="false">EDATE(E107,1)</f>
        <v>39934</v>
      </c>
      <c r="F108" s="16" t="n">
        <f aca="false">VLOOKUP(E108,Volumes,2,E108)</f>
        <v>226041.710181566</v>
      </c>
    </row>
    <row r="109" customFormat="false" ht="12.75" hidden="false" customHeight="false" outlineLevel="0" collapsed="false">
      <c r="E109" s="18" t="n">
        <f aca="false">EDATE(E108,1)</f>
        <v>39965</v>
      </c>
      <c r="F109" s="16" t="n">
        <f aca="false">VLOOKUP(E109,Volumes,2,E109)</f>
        <v>222001.060067726</v>
      </c>
    </row>
    <row r="110" customFormat="false" ht="12.75" hidden="false" customHeight="false" outlineLevel="0" collapsed="false">
      <c r="E110" s="18" t="n">
        <f aca="false">EDATE(E109,1)</f>
        <v>39995</v>
      </c>
      <c r="F110" s="16" t="n">
        <f aca="false">VLOOKUP(E110,Volumes,2,E110)</f>
        <v>218032.639337256</v>
      </c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2001-07-20T09:57:54Z</dcterms:created>
  <dc:creator>Eric Boyt</dc:creator>
  <dc:description/>
  <dc:language>en-US</dc:language>
  <cp:lastModifiedBy>Eric Boyt</cp:lastModifiedBy>
  <dcterms:modified xsi:type="dcterms:W3CDTF">2001-07-20T10:02:45Z</dcterms:modified>
  <cp:revision>0</cp:revision>
  <dc:subject/>
  <dc:title/>
</cp:coreProperties>
</file>