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21</xdr:row>
                <xdr:rowOff>7</xdr:rowOff>
              </xdr:from>
              <xdr:to>
                <xdr:col>12</xdr:col>
                <xdr:colOff>105</xdr:colOff>
                <xdr:row>25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18</xdr:row>
                <xdr:rowOff>10</xdr:rowOff>
              </xdr:from>
              <xdr:to>
                <xdr:col>16</xdr:col>
                <xdr:colOff>84</xdr:colOff>
                <xdr:row>22</xdr:row>
                <xdr:rowOff>16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18</xdr:row>
                <xdr:rowOff>7</xdr:rowOff>
              </xdr:from>
              <xdr:to>
                <xdr:col>22</xdr:col>
                <xdr:colOff>6</xdr:colOff>
                <xdr:row>22</xdr:row>
                <xdr:rowOff>13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28</xdr:row>
                <xdr:rowOff>7</xdr:rowOff>
              </xdr:from>
              <xdr:to>
                <xdr:col>22</xdr:col>
                <xdr:colOff>6</xdr:colOff>
                <xdr:row>32</xdr:row>
                <xdr:rowOff>13</xdr:rowOff>
              </xdr:to>
            </anchor>
          </commentPr>
        </mc:Choice>
        <mc:Fallback/>
      </mc:AlternateContent>
    </comment>
    <comment ref="Q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30</xdr:row>
                <xdr:rowOff>7</xdr:rowOff>
              </xdr:from>
              <xdr:to>
                <xdr:col>22</xdr:col>
                <xdr:colOff>6</xdr:colOff>
                <xdr:row>34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28</xdr:row>
                <xdr:rowOff>7</xdr:rowOff>
              </xdr:from>
              <xdr:to>
                <xdr:col>28</xdr:col>
                <xdr:colOff>44</xdr:colOff>
                <xdr:row>32</xdr:row>
                <xdr:rowOff>13</xdr:rowOff>
              </xdr:to>
            </anchor>
          </commentPr>
        </mc:Choice>
        <mc:Fallback/>
      </mc:AlternateContent>
    </comment>
    <comment ref="Y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30</xdr:row>
                <xdr:rowOff>7</xdr:rowOff>
              </xdr:from>
              <xdr:to>
                <xdr:col>28</xdr:col>
                <xdr:colOff>44</xdr:colOff>
                <xdr:row>34</xdr:row>
                <xdr:rowOff>13</xdr:rowOff>
              </xdr:to>
            </anchor>
          </commentPr>
        </mc:Choice>
        <mc:Fallback/>
      </mc:AlternateContent>
    </comment>
    <comment ref="Y5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52</xdr:row>
                <xdr:rowOff>7</xdr:rowOff>
              </xdr:from>
              <xdr:to>
                <xdr:col>28</xdr:col>
                <xdr:colOff>44</xdr:colOff>
                <xdr:row>56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28</xdr:row>
                <xdr:rowOff>7</xdr:rowOff>
              </xdr:from>
              <xdr:to>
                <xdr:col>30</xdr:col>
                <xdr:colOff>58</xdr:colOff>
                <xdr:row>32</xdr:row>
                <xdr:rowOff>13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30</xdr:row>
                <xdr:rowOff>7</xdr:rowOff>
              </xdr:from>
              <xdr:to>
                <xdr:col>30</xdr:col>
                <xdr:colOff>58</xdr:colOff>
                <xdr:row>34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32</xdr:row>
                <xdr:rowOff>7</xdr:rowOff>
              </xdr:from>
              <xdr:to>
                <xdr:col>30</xdr:col>
                <xdr:colOff>52</xdr:colOff>
                <xdr:row>36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32</xdr:row>
                <xdr:rowOff>7</xdr:rowOff>
              </xdr:from>
              <xdr:to>
                <xdr:col>32</xdr:col>
                <xdr:colOff>56</xdr:colOff>
                <xdr:row>36</xdr:row>
                <xdr:rowOff>13</xdr:rowOff>
              </xdr:to>
            </anchor>
          </commentPr>
        </mc:Choice>
        <mc:Fallback/>
      </mc:AlternateContent>
    </comment>
    <comment ref="AE3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31</xdr:row>
                <xdr:rowOff>7</xdr:rowOff>
              </xdr:from>
              <xdr:to>
                <xdr:col>34</xdr:col>
                <xdr:colOff>51</xdr:colOff>
                <xdr:row>35</xdr:row>
                <xdr:rowOff>13</xdr:rowOff>
              </xdr:to>
            </anchor>
          </commentPr>
        </mc:Choice>
        <mc:Fallback/>
      </mc:AlternateContent>
    </comment>
    <comment ref="A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55</xdr:colOff>
                <xdr:row>14</xdr:row>
                <xdr:rowOff>7</xdr:rowOff>
              </xdr:from>
              <xdr:to>
                <xdr:col>41</xdr:col>
                <xdr:colOff>2</xdr:colOff>
                <xdr:row>18</xdr:row>
                <xdr:rowOff>13</xdr:rowOff>
              </xdr:to>
            </anchor>
          </commentPr>
        </mc:Choice>
        <mc:Fallback/>
      </mc:AlternateContent>
    </comment>
    <comment ref="AM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23</xdr:colOff>
                <xdr:row>28</xdr:row>
                <xdr:rowOff>7</xdr:rowOff>
              </xdr:from>
              <xdr:to>
                <xdr:col>42</xdr:col>
                <xdr:colOff>66</xdr:colOff>
                <xdr:row>32</xdr:row>
                <xdr:rowOff>13</xdr:rowOff>
              </xdr:to>
            </anchor>
          </commentPr>
        </mc:Choice>
        <mc:Fallback/>
      </mc:AlternateContent>
    </comment>
    <comment ref="AM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23</xdr:colOff>
                <xdr:row>30</xdr:row>
                <xdr:rowOff>7</xdr:rowOff>
              </xdr:from>
              <xdr:to>
                <xdr:col>42</xdr:col>
                <xdr:colOff>66</xdr:colOff>
                <xdr:row>34</xdr:row>
                <xdr:rowOff>13</xdr:rowOff>
              </xdr:to>
            </anchor>
          </commentPr>
        </mc:Choice>
        <mc:Fallback/>
      </mc:AlternateContent>
    </comment>
    <comment ref="AM3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31</xdr:row>
                <xdr:rowOff>7</xdr:rowOff>
              </xdr:from>
              <xdr:to>
                <xdr:col>42</xdr:col>
                <xdr:colOff>59</xdr:colOff>
                <xdr:row>35</xdr:row>
                <xdr:rowOff>13</xdr:rowOff>
              </xdr:to>
            </anchor>
          </commentPr>
        </mc:Choice>
        <mc:Fallback/>
      </mc:AlternateContent>
    </comment>
    <comment ref="A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46</xdr:colOff>
                <xdr:row>14</xdr:row>
                <xdr:rowOff>7</xdr:rowOff>
              </xdr:from>
              <xdr:to>
                <xdr:col>44</xdr:col>
                <xdr:colOff>91</xdr:colOff>
                <xdr:row>18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 and security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6</xdr:colOff>
                <xdr:row>12</xdr:row>
                <xdr:rowOff>7</xdr:rowOff>
              </xdr:from>
              <xdr:to>
                <xdr:col>48</xdr:col>
                <xdr:colOff>31</xdr:colOff>
                <xdr:row>16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53</xdr:colOff>
                <xdr:row>14</xdr:row>
                <xdr:rowOff>7</xdr:rowOff>
              </xdr:from>
              <xdr:to>
                <xdr:col>46</xdr:col>
                <xdr:colOff>91</xdr:colOff>
                <xdr:row>18</xdr:row>
                <xdr:rowOff>13</xdr:rowOff>
              </xdr:to>
            </anchor>
          </commentPr>
        </mc:Choice>
        <mc:Fallback/>
      </mc:AlternateContent>
    </comment>
    <comment ref="AW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7</xdr:colOff>
                <xdr:row>14</xdr:row>
                <xdr:rowOff>7</xdr:rowOff>
              </xdr:from>
              <xdr:to>
                <xdr:col>52</xdr:col>
                <xdr:colOff>50</xdr:colOff>
                <xdr:row>18</xdr:row>
                <xdr:rowOff>13</xdr:rowOff>
              </xdr:to>
            </anchor>
          </commentPr>
        </mc:Choice>
        <mc:Fallback/>
      </mc:AlternateContent>
    </comment>
    <comment ref="AW3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5 days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7</xdr:colOff>
                <xdr:row>31</xdr:row>
                <xdr:rowOff>7</xdr:rowOff>
              </xdr:from>
              <xdr:to>
                <xdr:col>52</xdr:col>
                <xdr:colOff>50</xdr:colOff>
                <xdr:row>35</xdr:row>
                <xdr:rowOff>13</xdr:rowOff>
              </xdr:to>
            </anchor>
          </commentPr>
        </mc:Choice>
        <mc:Fallback/>
      </mc:AlternateContent>
    </comment>
    <comment ref="AY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7</xdr:colOff>
                <xdr:row>28</xdr:row>
                <xdr:rowOff>7</xdr:rowOff>
              </xdr:from>
              <xdr:to>
                <xdr:col>54</xdr:col>
                <xdr:colOff>51</xdr:colOff>
                <xdr:row>32</xdr:row>
                <xdr:rowOff>13</xdr:rowOff>
              </xdr:to>
            </anchor>
          </commentPr>
        </mc:Choice>
        <mc:Fallback/>
      </mc:AlternateContent>
    </comment>
    <comment ref="AY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7</xdr:colOff>
                <xdr:row>30</xdr:row>
                <xdr:rowOff>7</xdr:rowOff>
              </xdr:from>
              <xdr:to>
                <xdr:col>54</xdr:col>
                <xdr:colOff>51</xdr:colOff>
                <xdr:row>34</xdr:row>
                <xdr:rowOff>13</xdr:rowOff>
              </xdr:to>
            </anchor>
          </commentPr>
        </mc:Choice>
        <mc:Fallback/>
      </mc:AlternateContent>
    </comment>
    <comment ref="BA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7</xdr:colOff>
                <xdr:row>14</xdr:row>
                <xdr:rowOff>7</xdr:rowOff>
              </xdr:from>
              <xdr:to>
                <xdr:col>55</xdr:col>
                <xdr:colOff>75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<sst xmlns="http://schemas.openxmlformats.org/spreadsheetml/2006/main" count="119" uniqueCount="94">
  <si>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</si>
  <si>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</si>
  <si>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</si>
  <si>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</si>
  <si>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</si>
  <si>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</si>
  <si>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</si>
  <si>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</si>
  <si>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</si>
  <si>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</si>
  <si>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</si>
  <si>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</si>
  <si>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</si>
  <si>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</si>
  <si>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</si>
  <si>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</si>
  <si>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</si>
  <si>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</si>
  <si>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</si>
  <si>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</si>
  <si>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</si>
  <si>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</si>
  <si>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</si>
  <si>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</si>
  <si>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</si>
  <si>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</si>
  <si>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</si>
  <si>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</si>
  <si>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</si>
  <si>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</si>
  <si>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</si>
  <si>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</si>
  <si>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</si>
  <si>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</si>
  <si>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</si>
  <si>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daily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</si>
  <si>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</si>
  <si>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</si>
  <si>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</si>
  <si>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</si>
  <si>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</si>
  <si>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</si>
  <si>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New York</t>
  </si>
  <si>
    <t xml:space="preserve">Energy for New York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</si>
  <si>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</si>
  <si>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</si>
  <si>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</si>
  <si>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</si>
  <si>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</si>
  <si>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</si>
  <si>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</si>
  <si>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</si>
  <si>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</si>
  <si>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</si>
  <si>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</si>
  <si>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</si>
  <si>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</si>
  <si>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</si>
  <si>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</si>
  <si>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</si>
  <si>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</si>
  <si>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</si>
  <si>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</si>
  <si>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</si>
  <si>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</si>
  <si>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</si>
  <si>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</si>
  <si>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</si>
  <si>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</si>
  <si>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</si>
  <si>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</si>
  <si>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</si>
  <si>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</si>
  <si>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</si>
  <si>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</si>
  <si>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</si>
  <si>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</si>
  <si>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</si>
  <si>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</si>
  <si>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TBD</t>
  </si>
  <si>
    <t xml:space="preserve">EEMC Ca. Bond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</si>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</sst>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2" width="12.42"/>
    <col collapsed="false" customWidth="true" hidden="false" outlineLevel="0" max="34" min="34" style="0" width="0.99"/>
    <col collapsed="false" customWidth="true" hidden="false" outlineLevel="0" max="35" min="35" style="0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6" min="5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I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I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U5" s="7" t="s">
        <v>4</v>
      </c>
      <c r="AW5" s="5"/>
      <c r="AX5" s="5"/>
      <c r="AY5" s="5"/>
      <c r="AZ5" s="5"/>
      <c r="BA5" s="5"/>
      <c r="BB5" s="5"/>
    </row>
    <row r="6" customFormat="false" ht="12.75" hidden="false" customHeight="false" outlineLevel="0" collapsed="false">
      <c r="A6" s="8" t="s">
        <v>5</v>
      </c>
      <c r="B6" s="8"/>
      <c r="C6" s="8"/>
      <c r="D6" s="7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1" t="s">
        <v>16</v>
      </c>
      <c r="AE6" s="11" t="s">
        <v>17</v>
      </c>
      <c r="AG6" s="13" t="s">
        <v>18</v>
      </c>
      <c r="AI6" s="11" t="s">
        <v>19</v>
      </c>
      <c r="AK6" s="11" t="s">
        <v>20</v>
      </c>
      <c r="AM6" s="11" t="s">
        <v>21</v>
      </c>
      <c r="AO6" s="11" t="s">
        <v>22</v>
      </c>
      <c r="AQ6" s="11" t="s">
        <v>23</v>
      </c>
      <c r="AS6" s="11" t="s">
        <v>24</v>
      </c>
      <c r="AU6" s="5" t="s">
        <v>25</v>
      </c>
      <c r="AW6" s="14" t="n">
        <v>37258</v>
      </c>
      <c r="AY6" s="15" t="n">
        <v>37259</v>
      </c>
      <c r="BA6" s="15" t="n">
        <v>37260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26</v>
      </c>
      <c r="L7" s="7"/>
      <c r="M7" s="7" t="s">
        <v>27</v>
      </c>
      <c r="N7" s="7"/>
      <c r="O7" s="7" t="s">
        <v>28</v>
      </c>
      <c r="P7" s="7"/>
      <c r="Q7" s="7" t="s">
        <v>29</v>
      </c>
      <c r="R7" s="7"/>
      <c r="S7" s="7" t="s">
        <v>30</v>
      </c>
      <c r="T7" s="7"/>
      <c r="U7" s="7" t="s">
        <v>26</v>
      </c>
      <c r="V7" s="7"/>
      <c r="W7" s="7" t="s">
        <v>27</v>
      </c>
      <c r="X7" s="7"/>
      <c r="Y7" s="7" t="s">
        <v>28</v>
      </c>
      <c r="Z7" s="7"/>
      <c r="AA7" s="7" t="s">
        <v>29</v>
      </c>
      <c r="AB7" s="7"/>
      <c r="AC7" s="7" t="s">
        <v>30</v>
      </c>
      <c r="AD7" s="7"/>
      <c r="AE7" s="7" t="s">
        <v>26</v>
      </c>
      <c r="AF7" s="7"/>
      <c r="AG7" s="16" t="s">
        <v>27</v>
      </c>
      <c r="AH7" s="7"/>
      <c r="AI7" s="7" t="s">
        <v>28</v>
      </c>
      <c r="AJ7" s="7"/>
      <c r="AK7" s="7" t="s">
        <v>29</v>
      </c>
      <c r="AL7" s="7"/>
      <c r="AM7" s="7" t="s">
        <v>30</v>
      </c>
      <c r="AN7" s="7"/>
      <c r="AO7" s="7" t="s">
        <v>26</v>
      </c>
      <c r="AP7" s="7"/>
      <c r="AQ7" s="7" t="s">
        <v>27</v>
      </c>
      <c r="AR7" s="7"/>
      <c r="AS7" s="7" t="s">
        <v>28</v>
      </c>
      <c r="AT7" s="7"/>
      <c r="AU7" s="7"/>
      <c r="AV7" s="7"/>
      <c r="AW7" s="7" t="s">
        <v>30</v>
      </c>
      <c r="AX7" s="7"/>
      <c r="AY7" s="7" t="s">
        <v>26</v>
      </c>
      <c r="AZ7" s="7"/>
      <c r="BA7" s="7" t="s">
        <v>27</v>
      </c>
      <c r="BB7" s="7"/>
      <c r="BC7" s="7"/>
      <c r="BD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customFormat="false" ht="12.75" hidden="false" customHeight="false" outlineLevel="0" collapsed="false">
      <c r="A9" s="17" t="s">
        <v>31</v>
      </c>
      <c r="B9" s="7"/>
      <c r="C9" s="7"/>
      <c r="D9" s="7"/>
      <c r="E9" s="7"/>
      <c r="F9" s="7"/>
      <c r="G9" s="7"/>
      <c r="H9" s="7"/>
      <c r="I9" s="18" t="n">
        <f aca="false">12409080.47+3389396.51+4467342.59+244680.05+1050627.7</f>
        <v>21561127.32</v>
      </c>
      <c r="J9" s="7"/>
      <c r="K9" s="19" t="n">
        <f aca="false">4382659.56-3076.28</f>
        <v>4379583.28</v>
      </c>
      <c r="L9" s="7"/>
      <c r="M9" s="20" t="n">
        <v>2309498.99</v>
      </c>
      <c r="N9" s="20"/>
      <c r="O9" s="20" t="n">
        <v>7129619.98</v>
      </c>
      <c r="P9" s="20"/>
      <c r="Q9" s="20" t="n">
        <f aca="false">7472183.2-2069617.75</f>
        <v>5402565.45</v>
      </c>
      <c r="R9" s="20"/>
      <c r="S9" s="20" t="n">
        <f aca="false">5702747.22+10796.54</f>
        <v>5713543.76</v>
      </c>
      <c r="T9" s="20"/>
      <c r="U9" s="20" t="n">
        <v>3246242.64</v>
      </c>
      <c r="V9" s="20"/>
      <c r="W9" s="20" t="n">
        <v>9985660.66</v>
      </c>
      <c r="X9" s="20"/>
      <c r="Y9" s="20" t="n">
        <v>3994875.24</v>
      </c>
      <c r="Z9" s="20"/>
      <c r="AA9" s="20" t="n">
        <v>2851273</v>
      </c>
      <c r="AB9" s="20"/>
      <c r="AC9" s="20" t="n">
        <v>1718473.58</v>
      </c>
      <c r="AD9" s="20"/>
      <c r="AE9" s="20" t="n">
        <v>0</v>
      </c>
      <c r="AF9" s="20"/>
      <c r="AG9" s="21" t="n">
        <v>0</v>
      </c>
      <c r="AH9" s="20"/>
      <c r="AI9" s="20" t="n">
        <v>0</v>
      </c>
      <c r="AJ9" s="20"/>
      <c r="AK9" s="20" t="n">
        <v>0</v>
      </c>
      <c r="AL9" s="20"/>
      <c r="AM9" s="20" t="n">
        <v>0</v>
      </c>
      <c r="AN9" s="20"/>
      <c r="AO9" s="20" t="n">
        <v>0</v>
      </c>
      <c r="AP9" s="20"/>
      <c r="AQ9" s="20" t="n">
        <v>0</v>
      </c>
      <c r="AR9" s="20"/>
      <c r="AS9" s="20" t="n">
        <v>0</v>
      </c>
      <c r="AT9" s="7"/>
      <c r="AU9" s="22" t="n">
        <f aca="false">SUM(I9:AS9)</f>
        <v>68292463.9</v>
      </c>
      <c r="AV9" s="7"/>
      <c r="AW9" s="20" t="n">
        <v>0</v>
      </c>
      <c r="AX9" s="20"/>
      <c r="AY9" s="20" t="n">
        <v>0</v>
      </c>
      <c r="AZ9" s="20"/>
      <c r="BA9" s="20" t="n">
        <v>0</v>
      </c>
      <c r="BB9" s="20"/>
      <c r="BC9" s="7"/>
      <c r="BD9" s="7"/>
    </row>
    <row r="10" customFormat="false" ht="12.75" hidden="false" customHeight="false" outlineLevel="0" collapsed="false">
      <c r="A10" s="1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6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20"/>
      <c r="AV10" s="7"/>
      <c r="AW10" s="7"/>
      <c r="AX10" s="7"/>
      <c r="AY10" s="7"/>
      <c r="AZ10" s="7"/>
      <c r="BA10" s="7"/>
      <c r="BB10" s="7"/>
      <c r="BC10" s="7"/>
      <c r="BD10" s="7"/>
    </row>
    <row r="11" customFormat="false" ht="12.75" hidden="false" customHeight="false" outlineLevel="0" collapsed="false">
      <c r="A11" s="17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3"/>
      <c r="AA11" s="7"/>
      <c r="AB11" s="7"/>
      <c r="AC11" s="7"/>
      <c r="AD11" s="7"/>
      <c r="AE11" s="7"/>
      <c r="AF11" s="7"/>
      <c r="AG11" s="16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customFormat="false" ht="12.75" hidden="false" customHeight="false" outlineLevel="0" collapsed="false">
      <c r="Y12" s="0"/>
      <c r="Z12" s="24"/>
    </row>
    <row r="13" customFormat="false" ht="12.75" hidden="false" customHeight="false" outlineLevel="0" collapsed="false">
      <c r="A13" s="25" t="s">
        <v>33</v>
      </c>
      <c r="L13" s="3"/>
      <c r="V13" s="3"/>
      <c r="Y13" s="0"/>
      <c r="AF13" s="3"/>
      <c r="AP13" s="3"/>
      <c r="AZ13" s="3"/>
    </row>
    <row r="14" customFormat="false" ht="12.75" hidden="false" customHeight="false" outlineLevel="0" collapsed="false">
      <c r="A14" s="22"/>
      <c r="B14" s="26" t="s">
        <v>34</v>
      </c>
      <c r="C14" s="22"/>
      <c r="D14" s="22"/>
      <c r="E14" s="27" t="s">
        <v>35</v>
      </c>
      <c r="F14" s="27"/>
      <c r="G14" s="27"/>
      <c r="H14" s="27"/>
      <c r="I14" s="27"/>
      <c r="J14" s="22"/>
      <c r="K14" s="22" t="n">
        <v>989440</v>
      </c>
      <c r="L14" s="22"/>
      <c r="M14" s="20" t="n">
        <v>206000</v>
      </c>
      <c r="N14" s="22"/>
      <c r="O14" s="22" t="n">
        <v>0</v>
      </c>
      <c r="P14" s="22"/>
      <c r="Q14" s="22" t="n">
        <v>0</v>
      </c>
      <c r="S14" s="22" t="n">
        <v>0</v>
      </c>
      <c r="T14" s="22"/>
      <c r="U14" s="22" t="n">
        <v>0</v>
      </c>
      <c r="V14" s="22"/>
      <c r="W14" s="22" t="n">
        <v>0</v>
      </c>
      <c r="X14" s="22"/>
      <c r="Y14" s="22" t="n">
        <v>0</v>
      </c>
      <c r="Z14" s="22"/>
      <c r="AA14" s="22" t="n">
        <v>0</v>
      </c>
      <c r="AB14" s="22"/>
      <c r="AC14" s="22" t="n">
        <v>0</v>
      </c>
      <c r="AD14" s="22"/>
      <c r="AE14" s="22" t="n">
        <v>0</v>
      </c>
      <c r="AF14" s="22"/>
      <c r="AG14" s="28" t="n">
        <v>0</v>
      </c>
      <c r="AH14" s="22"/>
      <c r="AI14" s="22" t="n">
        <v>0</v>
      </c>
      <c r="AJ14" s="22"/>
      <c r="AK14" s="22" t="n">
        <v>0</v>
      </c>
      <c r="AL14" s="22"/>
      <c r="AM14" s="22" t="n">
        <v>0</v>
      </c>
      <c r="AN14" s="22"/>
      <c r="AO14" s="22" t="n">
        <v>0</v>
      </c>
      <c r="AP14" s="22"/>
      <c r="AQ14" s="22" t="n">
        <v>0</v>
      </c>
      <c r="AR14" s="22"/>
      <c r="AS14" s="22" t="n">
        <v>806807</v>
      </c>
      <c r="AT14" s="22"/>
      <c r="AU14" s="22" t="n">
        <f aca="false">SUM(K14:AS14)</f>
        <v>2002247</v>
      </c>
      <c r="AV14" s="22"/>
      <c r="AW14" s="22" t="n">
        <v>0</v>
      </c>
      <c r="AX14" s="22"/>
      <c r="AY14" s="22" t="n">
        <v>0</v>
      </c>
      <c r="AZ14" s="22"/>
      <c r="BA14" s="22" t="n">
        <v>0</v>
      </c>
      <c r="BB14" s="22"/>
      <c r="BC14" s="22"/>
      <c r="BD14" s="22"/>
    </row>
    <row r="15" customFormat="false" ht="12.75" hidden="false" customHeight="false" outlineLevel="0" collapsed="false">
      <c r="A15" s="20"/>
      <c r="B15" s="29" t="s">
        <v>36</v>
      </c>
      <c r="C15" s="20"/>
      <c r="D15" s="20"/>
      <c r="E15" s="30" t="s">
        <v>37</v>
      </c>
      <c r="F15" s="30"/>
      <c r="G15" s="30"/>
      <c r="H15" s="30"/>
      <c r="I15" s="30"/>
      <c r="J15" s="20"/>
      <c r="K15" s="20" t="n">
        <v>1660560</v>
      </c>
      <c r="L15" s="20"/>
      <c r="M15" s="20" t="n">
        <v>0</v>
      </c>
      <c r="N15" s="20"/>
      <c r="O15" s="20" t="n">
        <v>0</v>
      </c>
      <c r="P15" s="20"/>
      <c r="Q15" s="20" t="n">
        <v>0</v>
      </c>
      <c r="R15" s="20"/>
      <c r="S15" s="20" t="n">
        <v>0</v>
      </c>
      <c r="T15" s="20"/>
      <c r="U15" s="20" t="n">
        <v>0</v>
      </c>
      <c r="V15" s="20"/>
      <c r="W15" s="20" t="n">
        <v>0</v>
      </c>
      <c r="X15" s="20"/>
      <c r="Y15" s="20" t="n">
        <v>0</v>
      </c>
      <c r="Z15" s="20"/>
      <c r="AA15" s="20" t="n">
        <v>0</v>
      </c>
      <c r="AB15" s="20"/>
      <c r="AC15" s="20" t="n">
        <v>0</v>
      </c>
      <c r="AD15" s="20"/>
      <c r="AE15" s="20" t="n">
        <v>0</v>
      </c>
      <c r="AF15" s="20"/>
      <c r="AG15" s="21" t="n">
        <v>0</v>
      </c>
      <c r="AH15" s="20"/>
      <c r="AI15" s="20" t="n">
        <v>0</v>
      </c>
      <c r="AJ15" s="20"/>
      <c r="AK15" s="20" t="n">
        <v>0</v>
      </c>
      <c r="AL15" s="20"/>
      <c r="AM15" s="20" t="n">
        <v>0</v>
      </c>
      <c r="AN15" s="20"/>
      <c r="AO15" s="20" t="n">
        <v>0</v>
      </c>
      <c r="AP15" s="20"/>
      <c r="AQ15" s="20" t="n">
        <v>0</v>
      </c>
      <c r="AR15" s="20"/>
      <c r="AS15" s="20" t="n">
        <v>0</v>
      </c>
      <c r="AT15" s="20"/>
      <c r="AU15" s="20" t="n">
        <f aca="false">SUM(K15:AS15)</f>
        <v>1660560</v>
      </c>
      <c r="AV15" s="20"/>
      <c r="AW15" s="20" t="n">
        <v>0</v>
      </c>
      <c r="AX15" s="20"/>
      <c r="AY15" s="20" t="n">
        <v>0</v>
      </c>
      <c r="AZ15" s="20"/>
      <c r="BA15" s="20" t="n">
        <v>0</v>
      </c>
      <c r="BB15" s="20"/>
      <c r="BC15" s="20"/>
      <c r="BD15" s="20"/>
    </row>
    <row r="16" customFormat="false" ht="12.75" hidden="false" customHeight="false" outlineLevel="0" collapsed="false">
      <c r="A16" s="20"/>
      <c r="B16" s="29" t="s">
        <v>38</v>
      </c>
      <c r="C16" s="20"/>
      <c r="D16" s="20"/>
      <c r="E16" s="30" t="s">
        <v>37</v>
      </c>
      <c r="F16" s="30"/>
      <c r="G16" s="30"/>
      <c r="H16" s="30"/>
      <c r="I16" s="30"/>
      <c r="J16" s="20"/>
      <c r="K16" s="20" t="n">
        <v>0</v>
      </c>
      <c r="L16" s="20"/>
      <c r="M16" s="20" t="n">
        <v>1980800</v>
      </c>
      <c r="N16" s="20"/>
      <c r="O16" s="20" t="n">
        <v>947800</v>
      </c>
      <c r="P16" s="20"/>
      <c r="Q16" s="20" t="n">
        <v>947800</v>
      </c>
      <c r="R16" s="20"/>
      <c r="S16" s="20" t="n">
        <v>1218600</v>
      </c>
      <c r="T16" s="20"/>
      <c r="U16" s="20" t="n">
        <v>5750000</v>
      </c>
      <c r="V16" s="20"/>
      <c r="W16" s="20" t="n">
        <v>0</v>
      </c>
      <c r="X16" s="20"/>
      <c r="Y16" s="20" t="n">
        <v>0</v>
      </c>
      <c r="Z16" s="20"/>
      <c r="AA16" s="20" t="n">
        <v>0</v>
      </c>
      <c r="AB16" s="20"/>
      <c r="AC16" s="20" t="n">
        <v>0</v>
      </c>
      <c r="AD16" s="20"/>
      <c r="AE16" s="20" t="n">
        <v>0</v>
      </c>
      <c r="AF16" s="20"/>
      <c r="AG16" s="21" t="n">
        <v>0</v>
      </c>
      <c r="AH16" s="20"/>
      <c r="AI16" s="20" t="n">
        <v>0</v>
      </c>
      <c r="AJ16" s="20"/>
      <c r="AK16" s="20" t="n">
        <v>0</v>
      </c>
      <c r="AL16" s="20"/>
      <c r="AM16" s="20" t="n">
        <v>1980800</v>
      </c>
      <c r="AN16" s="20"/>
      <c r="AO16" s="20" t="n">
        <v>0</v>
      </c>
      <c r="AP16" s="20"/>
      <c r="AQ16" s="20" t="n">
        <f aca="false">1980800/2*3</f>
        <v>2971200</v>
      </c>
      <c r="AR16" s="20"/>
      <c r="AS16" s="20" t="n">
        <v>1980800</v>
      </c>
      <c r="AT16" s="20"/>
      <c r="AU16" s="20" t="n">
        <f aca="false">SUM(K16:AS16)</f>
        <v>17777800</v>
      </c>
      <c r="AV16" s="20"/>
      <c r="AW16" s="20" t="n">
        <v>1980800</v>
      </c>
      <c r="AX16" s="20"/>
      <c r="AY16" s="20" t="n">
        <v>0</v>
      </c>
      <c r="AZ16" s="20"/>
      <c r="BA16" s="20" t="n">
        <f aca="false">1980800/2*3</f>
        <v>2971200</v>
      </c>
      <c r="BB16" s="20"/>
      <c r="BC16" s="20"/>
      <c r="BD16" s="20"/>
    </row>
    <row r="17" customFormat="false" ht="12.75" hidden="false" customHeight="false" outlineLevel="0" collapsed="false">
      <c r="A17" s="20"/>
      <c r="B17" s="29" t="s">
        <v>39</v>
      </c>
      <c r="C17" s="20"/>
      <c r="D17" s="20"/>
      <c r="E17" s="30" t="s">
        <v>37</v>
      </c>
      <c r="F17" s="30"/>
      <c r="G17" s="30"/>
      <c r="H17" s="30"/>
      <c r="I17" s="30"/>
      <c r="J17" s="20"/>
      <c r="K17" s="20" t="n">
        <v>0</v>
      </c>
      <c r="L17" s="20"/>
      <c r="M17" s="20" t="n">
        <v>0</v>
      </c>
      <c r="N17" s="20"/>
      <c r="O17" s="20" t="n">
        <v>0</v>
      </c>
      <c r="P17" s="20"/>
      <c r="Q17" s="20" t="n">
        <v>0</v>
      </c>
      <c r="R17" s="20"/>
      <c r="S17" s="20" t="n">
        <v>0</v>
      </c>
      <c r="T17" s="20"/>
      <c r="U17" s="20" t="n">
        <v>0</v>
      </c>
      <c r="V17" s="20"/>
      <c r="W17" s="20" t="n">
        <v>0</v>
      </c>
      <c r="X17" s="20"/>
      <c r="Y17" s="20" t="n">
        <v>0</v>
      </c>
      <c r="Z17" s="20"/>
      <c r="AA17" s="20" t="n">
        <v>2767600</v>
      </c>
      <c r="AB17" s="20"/>
      <c r="AC17" s="20" t="n">
        <v>829600</v>
      </c>
      <c r="AD17" s="20"/>
      <c r="AE17" s="20" t="n">
        <v>0</v>
      </c>
      <c r="AF17" s="20"/>
      <c r="AG17" s="21" t="n">
        <v>0</v>
      </c>
      <c r="AH17" s="20"/>
      <c r="AI17" s="20" t="n">
        <v>0</v>
      </c>
      <c r="AJ17" s="20"/>
      <c r="AK17" s="20" t="n">
        <v>0</v>
      </c>
      <c r="AL17" s="20"/>
      <c r="AM17" s="20" t="n">
        <v>0</v>
      </c>
      <c r="AN17" s="20"/>
      <c r="AO17" s="20" t="n">
        <v>0</v>
      </c>
      <c r="AP17" s="20"/>
      <c r="AQ17" s="20" t="n">
        <v>0</v>
      </c>
      <c r="AR17" s="20"/>
      <c r="AS17" s="20" t="n">
        <v>0</v>
      </c>
      <c r="AT17" s="20"/>
      <c r="AU17" s="20" t="n">
        <f aca="false">SUM(K17:AS17)</f>
        <v>3597200</v>
      </c>
      <c r="AV17" s="20"/>
      <c r="AW17" s="20" t="n">
        <v>0</v>
      </c>
      <c r="AX17" s="20"/>
      <c r="AY17" s="20" t="n">
        <v>0</v>
      </c>
      <c r="AZ17" s="20"/>
      <c r="BA17" s="20" t="n">
        <v>0</v>
      </c>
      <c r="BB17" s="20"/>
      <c r="BC17" s="20"/>
      <c r="BD17" s="20"/>
    </row>
    <row r="18" customFormat="false" ht="12.75" hidden="false" customHeight="false" outlineLevel="0" collapsed="false">
      <c r="A18" s="20"/>
      <c r="B18" s="29" t="s">
        <v>40</v>
      </c>
      <c r="C18" s="20"/>
      <c r="D18" s="20"/>
      <c r="E18" s="30" t="s">
        <v>37</v>
      </c>
      <c r="F18" s="30"/>
      <c r="G18" s="30"/>
      <c r="H18" s="30"/>
      <c r="I18" s="30"/>
      <c r="J18" s="20"/>
      <c r="K18" s="20" t="n">
        <v>0</v>
      </c>
      <c r="L18" s="20"/>
      <c r="M18" s="20" t="n">
        <v>0</v>
      </c>
      <c r="N18" s="20"/>
      <c r="O18" s="20" t="n">
        <v>0</v>
      </c>
      <c r="P18" s="20"/>
      <c r="Q18" s="20" t="n">
        <v>0</v>
      </c>
      <c r="R18" s="20"/>
      <c r="S18" s="20" t="n">
        <v>0</v>
      </c>
      <c r="T18" s="20"/>
      <c r="U18" s="20" t="n">
        <v>0</v>
      </c>
      <c r="V18" s="20"/>
      <c r="W18" s="20" t="n">
        <v>0</v>
      </c>
      <c r="X18" s="20"/>
      <c r="Y18" s="20" t="n">
        <v>0</v>
      </c>
      <c r="Z18" s="20"/>
      <c r="AA18" s="20" t="n">
        <v>1420800</v>
      </c>
      <c r="AB18" s="20"/>
      <c r="AC18" s="20" t="n">
        <v>0</v>
      </c>
      <c r="AD18" s="20"/>
      <c r="AE18" s="20" t="n">
        <v>0</v>
      </c>
      <c r="AF18" s="20"/>
      <c r="AG18" s="21" t="n">
        <v>0</v>
      </c>
      <c r="AH18" s="20"/>
      <c r="AI18" s="20" t="n">
        <v>0</v>
      </c>
      <c r="AJ18" s="20"/>
      <c r="AK18" s="20" t="n">
        <v>0</v>
      </c>
      <c r="AL18" s="20"/>
      <c r="AM18" s="20" t="n">
        <v>0</v>
      </c>
      <c r="AN18" s="20"/>
      <c r="AO18" s="20" t="n">
        <v>0</v>
      </c>
      <c r="AP18" s="20"/>
      <c r="AQ18" s="20" t="n">
        <v>0</v>
      </c>
      <c r="AR18" s="20"/>
      <c r="AS18" s="20" t="n">
        <v>0</v>
      </c>
      <c r="AT18" s="20"/>
      <c r="AU18" s="20" t="n">
        <f aca="false">SUM(K18:AS18)</f>
        <v>1420800</v>
      </c>
      <c r="AV18" s="20"/>
      <c r="AW18" s="20" t="n">
        <v>0</v>
      </c>
      <c r="AX18" s="20"/>
      <c r="AY18" s="20" t="n">
        <v>0</v>
      </c>
      <c r="AZ18" s="20"/>
      <c r="BA18" s="20" t="n">
        <v>0</v>
      </c>
      <c r="BB18" s="20"/>
      <c r="BC18" s="20"/>
      <c r="BD18" s="20"/>
    </row>
    <row r="19" customFormat="false" ht="12.75" hidden="false" customHeight="false" outlineLevel="0" collapsed="false">
      <c r="A19" s="20"/>
      <c r="B19" s="29" t="s">
        <v>41</v>
      </c>
      <c r="C19" s="20"/>
      <c r="D19" s="20"/>
      <c r="E19" s="30" t="s">
        <v>37</v>
      </c>
      <c r="F19" s="30"/>
      <c r="G19" s="30"/>
      <c r="H19" s="30"/>
      <c r="I19" s="30"/>
      <c r="J19" s="20"/>
      <c r="K19" s="20" t="n">
        <v>0</v>
      </c>
      <c r="L19" s="20"/>
      <c r="M19" s="20" t="n">
        <v>0</v>
      </c>
      <c r="N19" s="20"/>
      <c r="O19" s="20" t="n">
        <v>0</v>
      </c>
      <c r="P19" s="20"/>
      <c r="Q19" s="20" t="n">
        <v>0</v>
      </c>
      <c r="R19" s="20"/>
      <c r="S19" s="20" t="n">
        <v>0</v>
      </c>
      <c r="T19" s="20"/>
      <c r="U19" s="20" t="n">
        <v>0</v>
      </c>
      <c r="V19" s="20"/>
      <c r="W19" s="20" t="n">
        <v>0</v>
      </c>
      <c r="X19" s="20"/>
      <c r="Y19" s="20" t="n">
        <v>0</v>
      </c>
      <c r="Z19" s="20"/>
      <c r="AA19" s="20" t="n">
        <v>2203200</v>
      </c>
      <c r="AB19" s="20"/>
      <c r="AC19" s="20" t="n">
        <v>0</v>
      </c>
      <c r="AD19" s="20"/>
      <c r="AE19" s="20" t="n">
        <v>0</v>
      </c>
      <c r="AF19" s="20"/>
      <c r="AG19" s="21" t="n">
        <v>0</v>
      </c>
      <c r="AH19" s="20"/>
      <c r="AI19" s="20" t="n">
        <v>0</v>
      </c>
      <c r="AJ19" s="20"/>
      <c r="AK19" s="20" t="n">
        <v>0</v>
      </c>
      <c r="AL19" s="20"/>
      <c r="AM19" s="20" t="n">
        <v>0</v>
      </c>
      <c r="AN19" s="20"/>
      <c r="AO19" s="20" t="n">
        <v>0</v>
      </c>
      <c r="AP19" s="20"/>
      <c r="AQ19" s="20" t="n">
        <v>0</v>
      </c>
      <c r="AR19" s="20"/>
      <c r="AS19" s="20" t="n">
        <v>0</v>
      </c>
      <c r="AT19" s="20"/>
      <c r="AU19" s="20" t="n">
        <f aca="false">SUM(K19:AS19)</f>
        <v>2203200</v>
      </c>
      <c r="AV19" s="20"/>
      <c r="AW19" s="20" t="n">
        <v>0</v>
      </c>
      <c r="AX19" s="20"/>
      <c r="AY19" s="20" t="n">
        <v>0</v>
      </c>
      <c r="AZ19" s="20"/>
      <c r="BA19" s="20" t="n">
        <v>0</v>
      </c>
      <c r="BB19" s="20"/>
      <c r="BC19" s="20"/>
      <c r="BD19" s="20"/>
    </row>
    <row r="20" customFormat="false" ht="12.75" hidden="false" customHeight="false" outlineLevel="0" collapsed="false">
      <c r="B20" s="0" t="s">
        <v>42</v>
      </c>
      <c r="E20" s="31" t="s">
        <v>43</v>
      </c>
      <c r="F20" s="31"/>
      <c r="G20" s="31"/>
      <c r="H20" s="32"/>
      <c r="I20" s="32"/>
      <c r="K20" s="20" t="n">
        <v>0</v>
      </c>
      <c r="L20" s="20"/>
      <c r="M20" s="20" t="n">
        <v>750000</v>
      </c>
      <c r="N20" s="20"/>
      <c r="O20" s="20" t="n">
        <v>0</v>
      </c>
      <c r="P20" s="20"/>
      <c r="Q20" s="20" t="n">
        <v>760500</v>
      </c>
      <c r="R20" s="20"/>
      <c r="S20" s="20" t="n">
        <v>0</v>
      </c>
      <c r="T20" s="20"/>
      <c r="U20" s="20" t="n">
        <v>0</v>
      </c>
      <c r="V20" s="20"/>
      <c r="W20" s="20" t="n">
        <v>0</v>
      </c>
      <c r="X20" s="20"/>
      <c r="Y20" s="20" t="n">
        <v>0</v>
      </c>
      <c r="Z20" s="20"/>
      <c r="AA20" s="20" t="n">
        <v>0</v>
      </c>
      <c r="AB20" s="20"/>
      <c r="AC20" s="20" t="n">
        <v>0</v>
      </c>
      <c r="AD20" s="20"/>
      <c r="AE20" s="20" t="n">
        <v>0</v>
      </c>
      <c r="AF20" s="20"/>
      <c r="AG20" s="21" t="n">
        <v>0</v>
      </c>
      <c r="AH20" s="20"/>
      <c r="AI20" s="20" t="n">
        <v>0</v>
      </c>
      <c r="AJ20" s="20"/>
      <c r="AK20" s="20" t="n">
        <v>0</v>
      </c>
      <c r="AL20" s="20"/>
      <c r="AM20" s="20" t="n">
        <v>0</v>
      </c>
      <c r="AN20" s="20"/>
      <c r="AO20" s="20" t="n">
        <v>0</v>
      </c>
      <c r="AP20" s="20"/>
      <c r="AQ20" s="20" t="n">
        <v>0</v>
      </c>
      <c r="AR20" s="20"/>
      <c r="AS20" s="20" t="n">
        <v>0</v>
      </c>
      <c r="AT20" s="20"/>
      <c r="AU20" s="20" t="n">
        <f aca="false">SUM(K20:AS20)</f>
        <v>1510500</v>
      </c>
      <c r="AW20" s="20" t="n">
        <v>0</v>
      </c>
      <c r="AX20" s="20"/>
      <c r="AY20" s="20" t="n">
        <v>0</v>
      </c>
      <c r="AZ20" s="20"/>
      <c r="BA20" s="20" t="n">
        <v>0</v>
      </c>
      <c r="BB20" s="20"/>
    </row>
    <row r="21" customFormat="false" ht="12.75" hidden="false" customHeight="false" outlineLevel="0" collapsed="false">
      <c r="B21" s="0" t="s">
        <v>44</v>
      </c>
      <c r="E21" s="31" t="s">
        <v>45</v>
      </c>
      <c r="F21" s="31"/>
      <c r="G21" s="31"/>
      <c r="H21" s="32"/>
      <c r="I21" s="32"/>
      <c r="K21" s="20" t="n">
        <v>0</v>
      </c>
      <c r="L21" s="20"/>
      <c r="M21" s="20" t="n">
        <v>0</v>
      </c>
      <c r="N21" s="20"/>
      <c r="O21" s="20" t="n">
        <v>0</v>
      </c>
      <c r="P21" s="20"/>
      <c r="Q21" s="20" t="n">
        <v>345000</v>
      </c>
      <c r="R21" s="20"/>
      <c r="S21" s="20" t="n">
        <v>0</v>
      </c>
      <c r="T21" s="20"/>
      <c r="U21" s="20" t="n">
        <v>0</v>
      </c>
      <c r="V21" s="20"/>
      <c r="W21" s="20" t="n">
        <v>0</v>
      </c>
      <c r="X21" s="20"/>
      <c r="Y21" s="20" t="n">
        <v>0</v>
      </c>
      <c r="Z21" s="20"/>
      <c r="AA21" s="20" t="n">
        <v>0</v>
      </c>
      <c r="AB21" s="20"/>
      <c r="AC21" s="20" t="n">
        <v>0</v>
      </c>
      <c r="AD21" s="20"/>
      <c r="AE21" s="20" t="n">
        <v>0</v>
      </c>
      <c r="AF21" s="20"/>
      <c r="AG21" s="21" t="n">
        <v>0</v>
      </c>
      <c r="AH21" s="20"/>
      <c r="AI21" s="20" t="n">
        <v>0</v>
      </c>
      <c r="AJ21" s="20"/>
      <c r="AK21" s="20" t="n">
        <v>0</v>
      </c>
      <c r="AL21" s="20"/>
      <c r="AM21" s="20" t="n">
        <v>0</v>
      </c>
      <c r="AN21" s="20"/>
      <c r="AO21" s="20" t="n">
        <v>0</v>
      </c>
      <c r="AP21" s="20"/>
      <c r="AQ21" s="20" t="n">
        <v>0</v>
      </c>
      <c r="AR21" s="20"/>
      <c r="AS21" s="20" t="n">
        <v>0</v>
      </c>
      <c r="AT21" s="20"/>
      <c r="AU21" s="20" t="n">
        <f aca="false">SUM(K21:AS21)</f>
        <v>345000</v>
      </c>
      <c r="AW21" s="20" t="n">
        <v>0</v>
      </c>
      <c r="AX21" s="20"/>
      <c r="AY21" s="20" t="n">
        <v>0</v>
      </c>
      <c r="AZ21" s="20"/>
      <c r="BA21" s="20" t="n">
        <v>0</v>
      </c>
      <c r="BB21" s="20"/>
    </row>
    <row r="22" customFormat="false" ht="12.75" hidden="false" customHeight="false" outlineLevel="0" collapsed="false">
      <c r="B22" s="0" t="s">
        <v>46</v>
      </c>
      <c r="E22" s="31" t="s">
        <v>47</v>
      </c>
      <c r="F22" s="31"/>
      <c r="G22" s="31"/>
      <c r="H22" s="32"/>
      <c r="I22" s="32"/>
      <c r="K22" s="20" t="n">
        <v>0</v>
      </c>
      <c r="L22" s="20"/>
      <c r="M22" s="20" t="n">
        <v>0</v>
      </c>
      <c r="N22" s="20"/>
      <c r="O22" s="20" t="n">
        <v>0</v>
      </c>
      <c r="P22" s="20"/>
      <c r="Q22" s="20" t="n">
        <v>0</v>
      </c>
      <c r="R22" s="20"/>
      <c r="S22" s="20" t="n">
        <v>0</v>
      </c>
      <c r="T22" s="20"/>
      <c r="U22" s="20" t="n">
        <v>0</v>
      </c>
      <c r="V22" s="20"/>
      <c r="W22" s="20" t="n">
        <v>0</v>
      </c>
      <c r="X22" s="20"/>
      <c r="Y22" s="20" t="n">
        <v>0</v>
      </c>
      <c r="Z22" s="20"/>
      <c r="AA22" s="20" t="n">
        <v>0</v>
      </c>
      <c r="AB22" s="20"/>
      <c r="AC22" s="20" t="n">
        <v>0</v>
      </c>
      <c r="AD22" s="20"/>
      <c r="AE22" s="20" t="n">
        <v>0</v>
      </c>
      <c r="AF22" s="20"/>
      <c r="AG22" s="21" t="n">
        <v>0</v>
      </c>
      <c r="AH22" s="20"/>
      <c r="AI22" s="20" t="n">
        <v>0</v>
      </c>
      <c r="AJ22" s="20"/>
      <c r="AK22" s="20" t="n">
        <v>0</v>
      </c>
      <c r="AL22" s="20"/>
      <c r="AM22" s="20" t="n">
        <v>0</v>
      </c>
      <c r="AN22" s="20"/>
      <c r="AO22" s="20" t="n">
        <v>0</v>
      </c>
      <c r="AP22" s="20"/>
      <c r="AQ22" s="20" t="n">
        <v>0</v>
      </c>
      <c r="AR22" s="20"/>
      <c r="AS22" s="20" t="n">
        <v>0</v>
      </c>
      <c r="AT22" s="20"/>
      <c r="AU22" s="20" t="n">
        <f aca="false">SUM(K22:AS22)</f>
        <v>0</v>
      </c>
      <c r="AW22" s="20" t="n">
        <v>0</v>
      </c>
      <c r="AX22" s="20"/>
      <c r="AY22" s="20" t="n">
        <v>0</v>
      </c>
      <c r="AZ22" s="20"/>
      <c r="BA22" s="20" t="n">
        <v>0</v>
      </c>
      <c r="BB22" s="20"/>
    </row>
    <row r="23" customFormat="false" ht="12.75" hidden="false" customHeight="false" outlineLevel="0" collapsed="false">
      <c r="B23" s="0" t="s">
        <v>48</v>
      </c>
      <c r="E23" s="31" t="s">
        <v>49</v>
      </c>
      <c r="F23" s="31"/>
      <c r="G23" s="31"/>
      <c r="H23" s="32"/>
      <c r="I23" s="32"/>
      <c r="K23" s="20" t="n">
        <v>840561</v>
      </c>
      <c r="L23" s="20"/>
      <c r="M23" s="20" t="n">
        <v>0</v>
      </c>
      <c r="N23" s="20"/>
      <c r="O23" s="20" t="n">
        <v>0</v>
      </c>
      <c r="P23" s="20"/>
      <c r="Q23" s="20" t="n">
        <v>0</v>
      </c>
      <c r="R23" s="20"/>
      <c r="S23" s="20" t="n">
        <v>0</v>
      </c>
      <c r="T23" s="20"/>
      <c r="U23" s="20" t="n">
        <v>0</v>
      </c>
      <c r="V23" s="20"/>
      <c r="W23" s="20" t="n">
        <v>0</v>
      </c>
      <c r="X23" s="20"/>
      <c r="Y23" s="20" t="n">
        <v>0</v>
      </c>
      <c r="Z23" s="20"/>
      <c r="AA23" s="20" t="n">
        <v>0</v>
      </c>
      <c r="AB23" s="20"/>
      <c r="AC23" s="20" t="n">
        <v>0</v>
      </c>
      <c r="AD23" s="20"/>
      <c r="AE23" s="20" t="n">
        <v>0</v>
      </c>
      <c r="AF23" s="20"/>
      <c r="AG23" s="21" t="n">
        <v>0</v>
      </c>
      <c r="AH23" s="20"/>
      <c r="AI23" s="20" t="n">
        <v>0</v>
      </c>
      <c r="AJ23" s="20"/>
      <c r="AK23" s="20" t="n">
        <v>0</v>
      </c>
      <c r="AL23" s="20"/>
      <c r="AM23" s="20" t="n">
        <v>0</v>
      </c>
      <c r="AN23" s="20"/>
      <c r="AO23" s="20" t="n">
        <v>0</v>
      </c>
      <c r="AP23" s="20"/>
      <c r="AQ23" s="20" t="n">
        <v>0</v>
      </c>
      <c r="AR23" s="20"/>
      <c r="AS23" s="20" t="n">
        <v>0</v>
      </c>
      <c r="AT23" s="20"/>
      <c r="AU23" s="20" t="n">
        <f aca="false">SUM(K23:AS23)</f>
        <v>840561</v>
      </c>
      <c r="AW23" s="20" t="n">
        <v>0</v>
      </c>
      <c r="AX23" s="20"/>
      <c r="AY23" s="20" t="n">
        <v>0</v>
      </c>
      <c r="AZ23" s="20"/>
      <c r="BA23" s="20" t="n">
        <v>0</v>
      </c>
      <c r="BB23" s="20"/>
    </row>
    <row r="24" customFormat="false" ht="12.75" hidden="false" customHeight="false" outlineLevel="0" collapsed="false">
      <c r="B24" s="0" t="s">
        <v>50</v>
      </c>
      <c r="E24" s="31" t="s">
        <v>51</v>
      </c>
      <c r="F24" s="31"/>
      <c r="G24" s="31"/>
      <c r="H24" s="32"/>
      <c r="I24" s="32"/>
      <c r="K24" s="20" t="n">
        <v>0</v>
      </c>
      <c r="L24" s="20"/>
      <c r="M24" s="20" t="n">
        <v>0</v>
      </c>
      <c r="N24" s="20"/>
      <c r="O24" s="20" t="n">
        <v>250000</v>
      </c>
      <c r="P24" s="20"/>
      <c r="Q24" s="20" t="n">
        <v>0</v>
      </c>
      <c r="R24" s="20"/>
      <c r="S24" s="20" t="n">
        <v>0</v>
      </c>
      <c r="T24" s="20"/>
      <c r="U24" s="20" t="n">
        <v>0</v>
      </c>
      <c r="V24" s="20"/>
      <c r="W24" s="20" t="n">
        <v>0</v>
      </c>
      <c r="X24" s="20"/>
      <c r="Y24" s="20" t="n">
        <v>0</v>
      </c>
      <c r="Z24" s="20"/>
      <c r="AA24" s="20" t="n">
        <v>0</v>
      </c>
      <c r="AB24" s="20"/>
      <c r="AC24" s="20" t="n">
        <v>0</v>
      </c>
      <c r="AD24" s="20"/>
      <c r="AE24" s="20" t="n">
        <v>0</v>
      </c>
      <c r="AF24" s="20"/>
      <c r="AG24" s="21" t="n">
        <v>0</v>
      </c>
      <c r="AH24" s="20"/>
      <c r="AI24" s="20" t="n">
        <v>0</v>
      </c>
      <c r="AJ24" s="20"/>
      <c r="AK24" s="20" t="n">
        <v>0</v>
      </c>
      <c r="AL24" s="20"/>
      <c r="AM24" s="20" t="n">
        <v>0</v>
      </c>
      <c r="AN24" s="20"/>
      <c r="AO24" s="20" t="n">
        <v>0</v>
      </c>
      <c r="AP24" s="20"/>
      <c r="AQ24" s="20" t="n">
        <v>0</v>
      </c>
      <c r="AR24" s="20"/>
      <c r="AS24" s="20" t="n">
        <v>0</v>
      </c>
      <c r="AT24" s="20"/>
      <c r="AU24" s="20" t="n">
        <f aca="false">SUM(K24:AS24)</f>
        <v>250000</v>
      </c>
      <c r="AW24" s="20" t="n">
        <v>0</v>
      </c>
      <c r="AX24" s="20"/>
      <c r="AY24" s="20" t="n">
        <v>0</v>
      </c>
      <c r="AZ24" s="20"/>
      <c r="BA24" s="20" t="n">
        <v>0</v>
      </c>
      <c r="BB24" s="20"/>
    </row>
    <row r="25" customFormat="false" ht="12.75" hidden="false" customHeight="false" outlineLevel="0" collapsed="false">
      <c r="B25" s="0" t="s">
        <v>52</v>
      </c>
      <c r="E25" s="31" t="s">
        <v>53</v>
      </c>
      <c r="F25" s="31"/>
      <c r="G25" s="31"/>
      <c r="H25" s="32"/>
      <c r="I25" s="32"/>
      <c r="K25" s="20" t="n">
        <v>0</v>
      </c>
      <c r="L25" s="20"/>
      <c r="M25" s="20" t="n">
        <v>0</v>
      </c>
      <c r="N25" s="20"/>
      <c r="O25" s="20" t="n">
        <v>0</v>
      </c>
      <c r="P25" s="20"/>
      <c r="Q25" s="20" t="n">
        <v>0</v>
      </c>
      <c r="R25" s="20"/>
      <c r="S25" s="20" t="n">
        <v>0</v>
      </c>
      <c r="T25" s="20"/>
      <c r="U25" s="20" t="n">
        <v>0</v>
      </c>
      <c r="V25" s="20"/>
      <c r="W25" s="20" t="n">
        <v>0</v>
      </c>
      <c r="X25" s="20"/>
      <c r="Y25" s="20" t="n">
        <v>0</v>
      </c>
      <c r="Z25" s="20"/>
      <c r="AA25" s="20" t="n">
        <v>0</v>
      </c>
      <c r="AB25" s="20"/>
      <c r="AC25" s="20" t="n">
        <v>0</v>
      </c>
      <c r="AD25" s="20"/>
      <c r="AE25" s="20" t="n">
        <v>0</v>
      </c>
      <c r="AF25" s="20"/>
      <c r="AG25" s="21" t="n">
        <v>0</v>
      </c>
      <c r="AH25" s="20"/>
      <c r="AI25" s="20" t="n">
        <v>0</v>
      </c>
      <c r="AJ25" s="20"/>
      <c r="AK25" s="20" t="n">
        <v>0</v>
      </c>
      <c r="AL25" s="20"/>
      <c r="AM25" s="20" t="n">
        <v>15500000</v>
      </c>
      <c r="AN25" s="20"/>
      <c r="AO25" s="20" t="n">
        <v>0</v>
      </c>
      <c r="AP25" s="20"/>
      <c r="AQ25" s="20" t="n">
        <v>0</v>
      </c>
      <c r="AR25" s="20"/>
      <c r="AS25" s="20" t="n">
        <v>0</v>
      </c>
      <c r="AT25" s="20"/>
      <c r="AU25" s="20" t="n">
        <f aca="false">SUM(K25:AS25)</f>
        <v>15500000</v>
      </c>
      <c r="AW25" s="20" t="n">
        <v>0</v>
      </c>
      <c r="AX25" s="20"/>
      <c r="AY25" s="20" t="n">
        <v>0</v>
      </c>
      <c r="AZ25" s="20"/>
      <c r="BA25" s="20" t="n">
        <v>0</v>
      </c>
      <c r="BB25" s="20"/>
    </row>
    <row r="26" customFormat="false" ht="12.75" hidden="false" customHeight="false" outlineLevel="0" collapsed="false">
      <c r="E26" s="32"/>
      <c r="F26" s="32"/>
      <c r="G26" s="32"/>
      <c r="H26" s="32"/>
      <c r="I26" s="32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W26" s="20"/>
      <c r="AX26" s="20"/>
      <c r="AY26" s="20"/>
      <c r="AZ26" s="20"/>
      <c r="BA26" s="20"/>
      <c r="BB26" s="20"/>
    </row>
    <row r="27" customFormat="false" ht="12.75" hidden="false" customHeight="false" outlineLevel="0" collapsed="false">
      <c r="E27" s="32"/>
      <c r="F27" s="32"/>
      <c r="G27" s="32"/>
      <c r="H27" s="32"/>
      <c r="I27" s="3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W27" s="20"/>
      <c r="AX27" s="20"/>
      <c r="AY27" s="20"/>
      <c r="AZ27" s="20"/>
      <c r="BA27" s="20"/>
      <c r="BB27" s="20"/>
    </row>
    <row r="28" customFormat="false" ht="12.75" hidden="false" customHeight="false" outlineLevel="0" collapsed="false">
      <c r="A28" s="25" t="s">
        <v>54</v>
      </c>
      <c r="E28" s="32"/>
      <c r="F28" s="32"/>
      <c r="G28" s="32"/>
      <c r="H28" s="32"/>
      <c r="I28" s="3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W28" s="20"/>
      <c r="AX28" s="20"/>
      <c r="AY28" s="20"/>
      <c r="AZ28" s="20"/>
      <c r="BA28" s="20"/>
      <c r="BB28" s="20"/>
    </row>
    <row r="29" customFormat="false" ht="12.75" hidden="false" customHeight="false" outlineLevel="0" collapsed="false">
      <c r="A29" s="25"/>
      <c r="E29" s="32"/>
      <c r="F29" s="32"/>
      <c r="G29" s="32"/>
      <c r="H29" s="32"/>
      <c r="I29" s="3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W29" s="20"/>
      <c r="AX29" s="20"/>
      <c r="AY29" s="20"/>
      <c r="AZ29" s="20"/>
      <c r="BA29" s="20"/>
      <c r="BB29" s="20"/>
    </row>
    <row r="30" customFormat="false" ht="12.75" hidden="false" customHeight="false" outlineLevel="0" collapsed="false">
      <c r="B30" s="0" t="s">
        <v>55</v>
      </c>
      <c r="E30" s="31" t="s">
        <v>56</v>
      </c>
      <c r="F30" s="31"/>
      <c r="G30" s="31"/>
      <c r="H30" s="32"/>
      <c r="I30" s="32"/>
      <c r="K30" s="20" t="n">
        <v>0</v>
      </c>
      <c r="L30" s="20"/>
      <c r="M30" s="20" t="n">
        <v>225000</v>
      </c>
      <c r="N30" s="20"/>
      <c r="O30" s="20" t="n">
        <v>200000</v>
      </c>
      <c r="P30" s="20"/>
      <c r="Q30" s="20" t="n">
        <v>1010000</v>
      </c>
      <c r="R30" s="20"/>
      <c r="S30" s="20" t="n">
        <v>0</v>
      </c>
      <c r="T30" s="20"/>
      <c r="U30" s="20" t="n">
        <v>0</v>
      </c>
      <c r="V30" s="20"/>
      <c r="W30" s="20" t="n">
        <v>0</v>
      </c>
      <c r="X30" s="20"/>
      <c r="Y30" s="20" t="n">
        <v>240000</v>
      </c>
      <c r="Z30" s="20"/>
      <c r="AA30" s="20" t="n">
        <v>1696000</v>
      </c>
      <c r="AB30" s="20"/>
      <c r="AC30" s="20" t="n">
        <v>0</v>
      </c>
      <c r="AD30" s="20"/>
      <c r="AE30" s="20" t="n">
        <v>0</v>
      </c>
      <c r="AF30" s="20"/>
      <c r="AG30" s="21" t="n">
        <v>0</v>
      </c>
      <c r="AH30" s="20"/>
      <c r="AI30" s="20" t="n">
        <v>0</v>
      </c>
      <c r="AJ30" s="20"/>
      <c r="AK30" s="20" t="n">
        <v>0</v>
      </c>
      <c r="AL30" s="20"/>
      <c r="AM30" s="20" t="n">
        <v>1696000</v>
      </c>
      <c r="AN30" s="20"/>
      <c r="AO30" s="20" t="n">
        <v>0</v>
      </c>
      <c r="AP30" s="20"/>
      <c r="AQ30" s="20" t="n">
        <v>0</v>
      </c>
      <c r="AR30" s="20"/>
      <c r="AS30" s="20" t="n">
        <v>0</v>
      </c>
      <c r="AT30" s="20"/>
      <c r="AU30" s="20" t="n">
        <f aca="false">SUM(K30:AS30)</f>
        <v>5067000</v>
      </c>
      <c r="AW30" s="20" t="n">
        <v>0</v>
      </c>
      <c r="AX30" s="20"/>
      <c r="AY30" s="20" t="n">
        <v>1696000</v>
      </c>
      <c r="AZ30" s="20"/>
      <c r="BA30" s="20" t="n">
        <v>0</v>
      </c>
      <c r="BB30" s="20"/>
    </row>
    <row r="31" customFormat="false" ht="12.75" hidden="false" customHeight="false" outlineLevel="0" collapsed="false">
      <c r="B31" s="0" t="s">
        <v>57</v>
      </c>
      <c r="E31" s="31" t="s">
        <v>56</v>
      </c>
      <c r="F31" s="31"/>
      <c r="G31" s="31"/>
      <c r="H31" s="32"/>
      <c r="I31" s="32"/>
      <c r="K31" s="20" t="n">
        <v>0</v>
      </c>
      <c r="L31" s="20"/>
      <c r="M31" s="20" t="n">
        <v>765000</v>
      </c>
      <c r="N31" s="20"/>
      <c r="O31" s="20" t="n">
        <v>250000</v>
      </c>
      <c r="P31" s="20"/>
      <c r="Q31" s="20" t="n">
        <v>0</v>
      </c>
      <c r="R31" s="20"/>
      <c r="S31" s="20" t="n">
        <v>0</v>
      </c>
      <c r="T31" s="20"/>
      <c r="U31" s="20" t="n">
        <v>0</v>
      </c>
      <c r="V31" s="20"/>
      <c r="W31" s="20" t="n">
        <v>663971.33</v>
      </c>
      <c r="X31" s="20"/>
      <c r="Y31" s="20" t="n">
        <v>0</v>
      </c>
      <c r="Z31" s="20"/>
      <c r="AA31" s="20" t="n">
        <v>0</v>
      </c>
      <c r="AB31" s="20"/>
      <c r="AC31" s="20" t="n">
        <v>0</v>
      </c>
      <c r="AD31" s="20"/>
      <c r="AE31" s="20" t="n">
        <v>0</v>
      </c>
      <c r="AF31" s="20"/>
      <c r="AG31" s="21" t="n">
        <v>28358</v>
      </c>
      <c r="AH31" s="20"/>
      <c r="AI31" s="20" t="n">
        <v>0</v>
      </c>
      <c r="AJ31" s="20"/>
      <c r="AK31" s="20" t="n">
        <v>0</v>
      </c>
      <c r="AL31" s="20"/>
      <c r="AM31" s="20" t="n">
        <v>0</v>
      </c>
      <c r="AN31" s="20"/>
      <c r="AO31" s="20" t="n">
        <v>0</v>
      </c>
      <c r="AP31" s="20"/>
      <c r="AQ31" s="20" t="n">
        <v>0</v>
      </c>
      <c r="AR31" s="20"/>
      <c r="AS31" s="20" t="n">
        <v>0</v>
      </c>
      <c r="AT31" s="20"/>
      <c r="AU31" s="20" t="n">
        <f aca="false">SUM(K31:AS31)</f>
        <v>1707329.33</v>
      </c>
      <c r="AW31" s="20" t="n">
        <v>0</v>
      </c>
      <c r="AX31" s="20"/>
      <c r="AY31" s="20" t="n">
        <v>0</v>
      </c>
      <c r="AZ31" s="20"/>
      <c r="BA31" s="20" t="n">
        <v>0</v>
      </c>
      <c r="BB31" s="20"/>
    </row>
    <row r="32" customFormat="false" ht="12.75" hidden="false" customHeight="false" outlineLevel="0" collapsed="false">
      <c r="B32" s="0" t="s">
        <v>58</v>
      </c>
      <c r="E32" s="31" t="s">
        <v>56</v>
      </c>
      <c r="F32" s="31"/>
      <c r="G32" s="31"/>
      <c r="H32" s="32"/>
      <c r="I32" s="32"/>
      <c r="K32" s="20" t="n">
        <v>0</v>
      </c>
      <c r="L32" s="20"/>
      <c r="M32" s="20" t="n">
        <v>0</v>
      </c>
      <c r="N32" s="20"/>
      <c r="O32" s="20" t="n">
        <v>0</v>
      </c>
      <c r="P32" s="20"/>
      <c r="Q32" s="20" t="n">
        <f aca="false">250000+1020000</f>
        <v>1270000</v>
      </c>
      <c r="R32" s="20"/>
      <c r="S32" s="20" t="n">
        <v>0</v>
      </c>
      <c r="T32" s="20"/>
      <c r="U32" s="20" t="n">
        <v>0</v>
      </c>
      <c r="V32" s="20"/>
      <c r="W32" s="20" t="n">
        <v>0</v>
      </c>
      <c r="X32" s="20"/>
      <c r="Y32" s="20" t="n">
        <v>265000</v>
      </c>
      <c r="Z32" s="20"/>
      <c r="AA32" s="20" t="n">
        <v>2048550</v>
      </c>
      <c r="AB32" s="20"/>
      <c r="AC32" s="20" t="n">
        <v>0</v>
      </c>
      <c r="AD32" s="20"/>
      <c r="AE32" s="20" t="n">
        <v>0</v>
      </c>
      <c r="AF32" s="20"/>
      <c r="AG32" s="21" t="n">
        <v>0</v>
      </c>
      <c r="AH32" s="20"/>
      <c r="AI32" s="20" t="n">
        <v>0</v>
      </c>
      <c r="AJ32" s="20"/>
      <c r="AK32" s="20" t="n">
        <v>0</v>
      </c>
      <c r="AL32" s="20"/>
      <c r="AM32" s="20" t="n">
        <v>2048550</v>
      </c>
      <c r="AN32" s="20"/>
      <c r="AO32" s="20" t="n">
        <v>0</v>
      </c>
      <c r="AP32" s="20"/>
      <c r="AQ32" s="20" t="n">
        <v>0</v>
      </c>
      <c r="AR32" s="20"/>
      <c r="AS32" s="20" t="n">
        <v>0</v>
      </c>
      <c r="AT32" s="20"/>
      <c r="AU32" s="20" t="n">
        <f aca="false">SUM(K32:AS32)</f>
        <v>5632100</v>
      </c>
      <c r="AW32" s="20" t="n">
        <v>0</v>
      </c>
      <c r="AX32" s="20"/>
      <c r="AY32" s="20" t="n">
        <v>2048550</v>
      </c>
      <c r="AZ32" s="20"/>
      <c r="BA32" s="20" t="n">
        <v>0</v>
      </c>
      <c r="BB32" s="20"/>
    </row>
    <row r="33" customFormat="false" ht="12.75" hidden="false" customHeight="false" outlineLevel="0" collapsed="false">
      <c r="B33" s="0" t="s">
        <v>59</v>
      </c>
      <c r="E33" s="31" t="s">
        <v>60</v>
      </c>
      <c r="F33" s="31"/>
      <c r="G33" s="31"/>
      <c r="H33" s="32"/>
      <c r="I33" s="32"/>
      <c r="K33" s="20" t="n">
        <v>0</v>
      </c>
      <c r="L33" s="20"/>
      <c r="M33" s="20" t="n">
        <f aca="false">49918.32+16020</f>
        <v>65938.32</v>
      </c>
      <c r="N33" s="20"/>
      <c r="O33" s="20" t="n">
        <f aca="false">85254.24+70500</f>
        <v>155754.24</v>
      </c>
      <c r="P33" s="20"/>
      <c r="Q33" s="20" t="n">
        <v>0</v>
      </c>
      <c r="R33" s="20"/>
      <c r="S33" s="20" t="n">
        <v>188172.72</v>
      </c>
      <c r="T33" s="20"/>
      <c r="U33" s="20" t="n">
        <v>80342</v>
      </c>
      <c r="V33" s="20"/>
      <c r="W33" s="20" t="n">
        <v>200790</v>
      </c>
      <c r="X33" s="20"/>
      <c r="Y33" s="20" t="n">
        <v>656140</v>
      </c>
      <c r="Z33" s="20"/>
      <c r="AA33" s="20" t="n">
        <v>0</v>
      </c>
      <c r="AB33" s="20"/>
      <c r="AC33" s="20" t="n">
        <v>0</v>
      </c>
      <c r="AD33" s="20"/>
      <c r="AE33" s="33" t="n">
        <f aca="false">961537.5+438850+171600+112200</f>
        <v>1684187.5</v>
      </c>
      <c r="AF33" s="20"/>
      <c r="AG33" s="21" t="n">
        <v>0</v>
      </c>
      <c r="AH33" s="20"/>
      <c r="AI33" s="20" t="n">
        <v>0</v>
      </c>
      <c r="AJ33" s="20"/>
      <c r="AK33" s="20" t="n">
        <v>0</v>
      </c>
      <c r="AL33" s="20"/>
      <c r="AM33" s="33" t="n">
        <v>1500000</v>
      </c>
      <c r="AN33" s="20"/>
      <c r="AO33" s="20" t="n">
        <v>0</v>
      </c>
      <c r="AP33" s="20"/>
      <c r="AQ33" s="20" t="n">
        <v>0</v>
      </c>
      <c r="AR33" s="20"/>
      <c r="AS33" s="33" t="n">
        <v>0</v>
      </c>
      <c r="AT33" s="20"/>
      <c r="AU33" s="20" t="n">
        <f aca="false">SUM(K33:AS33)</f>
        <v>4531324.78</v>
      </c>
      <c r="AW33" s="33" t="n">
        <v>1500000</v>
      </c>
      <c r="AX33" s="20"/>
      <c r="AY33" s="20" t="n">
        <v>0</v>
      </c>
      <c r="AZ33" s="20"/>
      <c r="BA33" s="20" t="n">
        <v>0</v>
      </c>
      <c r="BB33" s="20"/>
    </row>
    <row r="34" customFormat="false" ht="12.75" hidden="false" customHeight="false" outlineLevel="0" collapsed="false">
      <c r="E34" s="31" t="s">
        <v>61</v>
      </c>
      <c r="F34" s="31"/>
      <c r="G34" s="31"/>
      <c r="H34" s="32"/>
      <c r="I34" s="32"/>
      <c r="K34" s="20" t="n">
        <v>0</v>
      </c>
      <c r="L34" s="20"/>
      <c r="M34" s="20" t="n">
        <v>0</v>
      </c>
      <c r="N34" s="20"/>
      <c r="O34" s="20" t="n">
        <v>0</v>
      </c>
      <c r="P34" s="20"/>
      <c r="Q34" s="20" t="n">
        <v>0</v>
      </c>
      <c r="R34" s="20"/>
      <c r="S34" s="20" t="n">
        <v>0</v>
      </c>
      <c r="T34" s="20"/>
      <c r="U34" s="20" t="n">
        <v>0</v>
      </c>
      <c r="V34" s="20"/>
      <c r="W34" s="20" t="n">
        <v>0</v>
      </c>
      <c r="X34" s="20"/>
      <c r="Y34" s="20" t="n">
        <v>0</v>
      </c>
      <c r="Z34" s="20"/>
      <c r="AA34" s="20" t="n">
        <v>117900</v>
      </c>
      <c r="AB34" s="20"/>
      <c r="AC34" s="20" t="n">
        <v>250000</v>
      </c>
      <c r="AD34" s="20"/>
      <c r="AE34" s="20" t="n">
        <v>0</v>
      </c>
      <c r="AF34" s="20"/>
      <c r="AG34" s="21" t="n">
        <v>100000</v>
      </c>
      <c r="AH34" s="20"/>
      <c r="AI34" s="20" t="n">
        <v>100000</v>
      </c>
      <c r="AJ34" s="20"/>
      <c r="AK34" s="20"/>
      <c r="AL34" s="20"/>
      <c r="AM34" s="20" t="n">
        <v>100000</v>
      </c>
      <c r="AN34" s="20"/>
      <c r="AO34" s="20" t="n">
        <v>100000</v>
      </c>
      <c r="AP34" s="20"/>
      <c r="AQ34" s="20" t="n">
        <v>100000</v>
      </c>
      <c r="AR34" s="20"/>
      <c r="AS34" s="20" t="n">
        <v>100000</v>
      </c>
      <c r="AT34" s="20"/>
      <c r="AU34" s="20" t="n">
        <f aca="false">SUM(K34:AS34)</f>
        <v>967900</v>
      </c>
      <c r="AW34" s="20" t="n">
        <v>100000</v>
      </c>
      <c r="AX34" s="20"/>
      <c r="AY34" s="20" t="n">
        <v>100000</v>
      </c>
      <c r="AZ34" s="20"/>
      <c r="BA34" s="20" t="n">
        <v>100000</v>
      </c>
      <c r="BB34" s="20"/>
    </row>
    <row r="35" customFormat="false" ht="12.75" hidden="false" customHeight="false" outlineLevel="0" collapsed="false">
      <c r="E35" s="32"/>
      <c r="F35" s="32"/>
      <c r="G35" s="32"/>
      <c r="H35" s="32"/>
      <c r="I35" s="3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W35" s="20"/>
      <c r="AX35" s="20"/>
      <c r="AY35" s="20"/>
      <c r="AZ35" s="20"/>
      <c r="BA35" s="20"/>
      <c r="BB35" s="20"/>
    </row>
    <row r="36" customFormat="false" ht="12.75" hidden="false" customHeight="false" outlineLevel="0" collapsed="false">
      <c r="A36" s="25"/>
      <c r="E36" s="32"/>
      <c r="F36" s="32"/>
      <c r="G36" s="32"/>
      <c r="H36" s="32"/>
      <c r="I36" s="32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W36" s="20"/>
      <c r="AX36" s="20"/>
      <c r="AY36" s="20"/>
      <c r="AZ36" s="20"/>
      <c r="BA36" s="20"/>
      <c r="BB36" s="20"/>
    </row>
    <row r="37" customFormat="false" ht="12.75" hidden="false" customHeight="false" outlineLevel="0" collapsed="false">
      <c r="A37" s="25" t="s">
        <v>62</v>
      </c>
      <c r="E37" s="0" t="s">
        <v>63</v>
      </c>
      <c r="K37" s="20" t="n">
        <v>0</v>
      </c>
      <c r="L37" s="20"/>
      <c r="M37" s="20" t="n">
        <v>0</v>
      </c>
      <c r="N37" s="20"/>
      <c r="O37" s="20" t="n">
        <v>4100000</v>
      </c>
      <c r="P37" s="20"/>
      <c r="Q37" s="20" t="n">
        <v>0</v>
      </c>
      <c r="R37" s="20"/>
      <c r="S37" s="20" t="n">
        <v>0</v>
      </c>
      <c r="T37" s="20"/>
      <c r="U37" s="20" t="n">
        <v>0</v>
      </c>
      <c r="V37" s="20"/>
      <c r="W37" s="20" t="n">
        <v>839215.85</v>
      </c>
      <c r="X37" s="20"/>
      <c r="Y37" s="20" t="n">
        <f aca="false">2600000+3100000</f>
        <v>5700000</v>
      </c>
      <c r="Z37" s="20"/>
      <c r="AA37" s="20" t="n">
        <v>1847018.89</v>
      </c>
      <c r="AB37" s="20"/>
      <c r="AC37" s="20" t="n">
        <v>1037666</v>
      </c>
      <c r="AD37" s="20"/>
      <c r="AE37" s="20" t="n">
        <v>1000000</v>
      </c>
      <c r="AF37" s="20"/>
      <c r="AG37" s="21" t="n">
        <v>0</v>
      </c>
      <c r="AH37" s="20"/>
      <c r="AI37" s="20" t="n">
        <v>3101855</v>
      </c>
      <c r="AJ37" s="20"/>
      <c r="AK37" s="20" t="n">
        <v>0</v>
      </c>
      <c r="AL37" s="20"/>
      <c r="AM37" s="20" t="n">
        <v>3101855</v>
      </c>
      <c r="AN37" s="20"/>
      <c r="AO37" s="20" t="n">
        <v>3101855</v>
      </c>
      <c r="AP37" s="20"/>
      <c r="AQ37" s="20" t="n">
        <v>3101855</v>
      </c>
      <c r="AR37" s="20"/>
      <c r="AS37" s="20" t="n">
        <v>3101855</v>
      </c>
      <c r="AT37" s="20"/>
      <c r="AU37" s="20" t="n">
        <f aca="false">SUM(K37:AS37)</f>
        <v>30033175.74</v>
      </c>
      <c r="AW37" s="20" t="n">
        <v>3101855</v>
      </c>
      <c r="AX37" s="20"/>
      <c r="AY37" s="20" t="n">
        <v>3101855</v>
      </c>
      <c r="AZ37" s="20"/>
      <c r="BA37" s="20" t="n">
        <v>3101855</v>
      </c>
      <c r="BB37" s="20"/>
    </row>
    <row r="38" customFormat="false" ht="12.75" hidden="false" customHeight="false" outlineLevel="0" collapsed="false">
      <c r="A38" s="25"/>
      <c r="E38" s="0" t="s">
        <v>64</v>
      </c>
      <c r="I38" s="20" t="n">
        <v>0</v>
      </c>
      <c r="K38" s="20" t="n">
        <v>0</v>
      </c>
      <c r="L38" s="20"/>
      <c r="M38" s="20" t="n">
        <v>0</v>
      </c>
      <c r="N38" s="20"/>
      <c r="O38" s="20" t="n">
        <v>0</v>
      </c>
      <c r="P38" s="20"/>
      <c r="Q38" s="20" t="n">
        <v>0</v>
      </c>
      <c r="R38" s="20"/>
      <c r="S38" s="20" t="n">
        <v>0</v>
      </c>
      <c r="T38" s="20"/>
      <c r="U38" s="20" t="n">
        <f aca="false">+-1272094</f>
        <v>-1272094</v>
      </c>
      <c r="V38" s="20"/>
      <c r="W38" s="20" t="n">
        <f aca="false">+-1068076</f>
        <v>-1068076</v>
      </c>
      <c r="X38" s="20"/>
      <c r="Y38" s="20" t="n">
        <v>0</v>
      </c>
      <c r="Z38" s="20"/>
      <c r="AA38" s="20" t="n">
        <f aca="false">+-1865886.1</f>
        <v>-1865886.1</v>
      </c>
      <c r="AB38" s="20"/>
      <c r="AC38" s="20" t="n">
        <v>-6175373.09</v>
      </c>
      <c r="AD38" s="20"/>
      <c r="AE38" s="20" t="n">
        <v>0</v>
      </c>
      <c r="AF38" s="20"/>
      <c r="AG38" s="21" t="n">
        <v>-2081386</v>
      </c>
      <c r="AH38" s="20"/>
      <c r="AI38" s="20" t="n">
        <v>-2081386</v>
      </c>
      <c r="AJ38" s="20"/>
      <c r="AK38" s="20" t="n">
        <v>0</v>
      </c>
      <c r="AL38" s="20"/>
      <c r="AM38" s="20" t="n">
        <v>-2081386</v>
      </c>
      <c r="AN38" s="20"/>
      <c r="AO38" s="20" t="n">
        <v>-2081386</v>
      </c>
      <c r="AP38" s="20"/>
      <c r="AQ38" s="20" t="n">
        <v>-2081386</v>
      </c>
      <c r="AR38" s="20"/>
      <c r="AS38" s="20" t="n">
        <v>-2081386</v>
      </c>
      <c r="AT38" s="20"/>
      <c r="AU38" s="20" t="n">
        <f aca="false">SUM(K38:AS38)</f>
        <v>-22869745.19</v>
      </c>
      <c r="AW38" s="20" t="n">
        <v>-2081386</v>
      </c>
      <c r="AX38" s="20"/>
      <c r="AY38" s="20" t="n">
        <v>-2081386</v>
      </c>
      <c r="AZ38" s="20"/>
      <c r="BA38" s="20" t="n">
        <v>-2081386</v>
      </c>
      <c r="BB38" s="20"/>
    </row>
    <row r="39" customFormat="false" ht="12.75" hidden="false" customHeight="false" outlineLevel="0" collapsed="false"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W39" s="20"/>
      <c r="AX39" s="20"/>
      <c r="AY39" s="20"/>
      <c r="AZ39" s="20"/>
      <c r="BA39" s="20"/>
      <c r="BB39" s="20"/>
    </row>
    <row r="40" customFormat="false" ht="12.75" hidden="false" customHeight="false" outlineLevel="0" collapsed="false">
      <c r="A40" s="25" t="s">
        <v>65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W40" s="20"/>
      <c r="AX40" s="20"/>
      <c r="AY40" s="20"/>
      <c r="AZ40" s="20"/>
      <c r="BA40" s="20"/>
      <c r="BB40" s="20"/>
    </row>
    <row r="41" customFormat="false" ht="12.75" hidden="false" customHeight="false" outlineLevel="0" collapsed="false">
      <c r="B41" s="0" t="s">
        <v>66</v>
      </c>
      <c r="E41" s="0" t="s">
        <v>67</v>
      </c>
      <c r="K41" s="20" t="n">
        <v>0</v>
      </c>
      <c r="L41" s="20"/>
      <c r="M41" s="20" t="n">
        <v>0</v>
      </c>
      <c r="N41" s="20"/>
      <c r="O41" s="20" t="n">
        <v>0</v>
      </c>
      <c r="P41" s="20"/>
      <c r="Q41" s="20" t="n">
        <v>0</v>
      </c>
      <c r="R41" s="20"/>
      <c r="S41" s="20" t="n">
        <v>0</v>
      </c>
      <c r="T41" s="20"/>
      <c r="U41" s="20" t="n">
        <v>0</v>
      </c>
      <c r="V41" s="20"/>
      <c r="W41" s="20" t="n">
        <v>4126754</v>
      </c>
      <c r="X41" s="20"/>
      <c r="Y41" s="20" t="n">
        <v>0</v>
      </c>
      <c r="Z41" s="20"/>
      <c r="AA41" s="20" t="n">
        <v>0</v>
      </c>
      <c r="AB41" s="20"/>
      <c r="AC41" s="20" t="n">
        <v>0</v>
      </c>
      <c r="AD41" s="20"/>
      <c r="AE41" s="20" t="n">
        <v>0</v>
      </c>
      <c r="AF41" s="20"/>
      <c r="AG41" s="21" t="n">
        <v>0</v>
      </c>
      <c r="AH41" s="20"/>
      <c r="AI41" s="20" t="n">
        <v>0</v>
      </c>
      <c r="AJ41" s="20"/>
      <c r="AK41" s="20" t="n">
        <v>0</v>
      </c>
      <c r="AL41" s="20"/>
      <c r="AM41" s="20" t="n">
        <v>0</v>
      </c>
      <c r="AN41" s="20"/>
      <c r="AO41" s="20" t="n">
        <v>0</v>
      </c>
      <c r="AP41" s="20"/>
      <c r="AQ41" s="20" t="n">
        <v>0</v>
      </c>
      <c r="AR41" s="20"/>
      <c r="AS41" s="20" t="n">
        <v>0</v>
      </c>
      <c r="AT41" s="20"/>
      <c r="AU41" s="20" t="n">
        <f aca="false">SUM(K41:AS41)</f>
        <v>4126754</v>
      </c>
      <c r="AW41" s="20" t="n">
        <v>0</v>
      </c>
      <c r="AX41" s="20"/>
      <c r="AY41" s="20" t="n">
        <v>0</v>
      </c>
      <c r="AZ41" s="20"/>
      <c r="BA41" s="20" t="n">
        <v>0</v>
      </c>
      <c r="BB41" s="20"/>
    </row>
    <row r="42" customFormat="false" ht="12.75" hidden="false" customHeight="false" outlineLevel="0" collapsed="false">
      <c r="B42" s="0" t="s">
        <v>68</v>
      </c>
      <c r="E42" s="0" t="s">
        <v>67</v>
      </c>
      <c r="K42" s="20" t="n">
        <v>0</v>
      </c>
      <c r="L42" s="20"/>
      <c r="M42" s="20" t="n">
        <v>0</v>
      </c>
      <c r="N42" s="20"/>
      <c r="O42" s="20" t="n">
        <v>0</v>
      </c>
      <c r="P42" s="20"/>
      <c r="Q42" s="20" t="n">
        <v>0</v>
      </c>
      <c r="R42" s="20"/>
      <c r="S42" s="20" t="n">
        <v>0</v>
      </c>
      <c r="T42" s="20"/>
      <c r="U42" s="20" t="n">
        <v>0</v>
      </c>
      <c r="V42" s="20"/>
      <c r="W42" s="20" t="n">
        <v>0</v>
      </c>
      <c r="X42" s="20"/>
      <c r="Y42" s="20" t="n">
        <v>0</v>
      </c>
      <c r="Z42" s="20"/>
      <c r="AA42" s="20" t="n">
        <v>0</v>
      </c>
      <c r="AB42" s="20"/>
      <c r="AC42" s="20" t="n">
        <v>0</v>
      </c>
      <c r="AD42" s="20"/>
      <c r="AE42" s="20" t="n">
        <v>0</v>
      </c>
      <c r="AF42" s="20"/>
      <c r="AG42" s="21" t="n">
        <v>0</v>
      </c>
      <c r="AH42" s="20"/>
      <c r="AI42" s="20" t="n">
        <v>0</v>
      </c>
      <c r="AJ42" s="20"/>
      <c r="AK42" s="20" t="n">
        <v>0</v>
      </c>
      <c r="AL42" s="20"/>
      <c r="AM42" s="20" t="n">
        <v>0</v>
      </c>
      <c r="AN42" s="20"/>
      <c r="AO42" s="20" t="n">
        <v>0</v>
      </c>
      <c r="AP42" s="20"/>
      <c r="AQ42" s="20" t="n">
        <v>0</v>
      </c>
      <c r="AR42" s="20"/>
      <c r="AS42" s="20" t="n">
        <v>0</v>
      </c>
      <c r="AT42" s="20"/>
      <c r="AU42" s="20" t="n">
        <f aca="false">SUM(K42:AS42)</f>
        <v>0</v>
      </c>
      <c r="AW42" s="20" t="n">
        <v>0</v>
      </c>
      <c r="AX42" s="20"/>
      <c r="AY42" s="20" t="n">
        <v>0</v>
      </c>
      <c r="AZ42" s="20"/>
      <c r="BA42" s="20" t="n">
        <v>0</v>
      </c>
      <c r="BB42" s="20"/>
    </row>
    <row r="43" customFormat="false" ht="12.75" hidden="false" customHeight="false" outlineLevel="0" collapsed="false">
      <c r="B43" s="0" t="s">
        <v>69</v>
      </c>
      <c r="E43" s="0" t="s">
        <v>70</v>
      </c>
      <c r="K43" s="20" t="n">
        <v>0</v>
      </c>
      <c r="L43" s="20"/>
      <c r="M43" s="20" t="n">
        <v>0</v>
      </c>
      <c r="N43" s="20"/>
      <c r="O43" s="20" t="n">
        <v>0</v>
      </c>
      <c r="P43" s="20"/>
      <c r="Q43" s="20" t="n">
        <v>2310</v>
      </c>
      <c r="R43" s="20"/>
      <c r="S43" s="20" t="n">
        <v>0</v>
      </c>
      <c r="T43" s="20"/>
      <c r="U43" s="20" t="n">
        <v>0</v>
      </c>
      <c r="V43" s="20"/>
      <c r="W43" s="20" t="n">
        <v>0</v>
      </c>
      <c r="X43" s="20"/>
      <c r="Y43" s="20" t="n">
        <v>0</v>
      </c>
      <c r="Z43" s="20"/>
      <c r="AA43" s="20" t="n">
        <v>1890</v>
      </c>
      <c r="AB43" s="20"/>
      <c r="AC43" s="20" t="n">
        <v>0</v>
      </c>
      <c r="AD43" s="20"/>
      <c r="AE43" s="20" t="n">
        <v>0</v>
      </c>
      <c r="AF43" s="20"/>
      <c r="AG43" s="21" t="n">
        <v>2310</v>
      </c>
      <c r="AH43" s="20"/>
      <c r="AI43" s="20" t="n">
        <v>0</v>
      </c>
      <c r="AJ43" s="20"/>
      <c r="AK43" s="20" t="n">
        <v>0</v>
      </c>
      <c r="AL43" s="20"/>
      <c r="AM43" s="20" t="n">
        <v>0</v>
      </c>
      <c r="AN43" s="20"/>
      <c r="AO43" s="20" t="n">
        <v>0</v>
      </c>
      <c r="AP43" s="20"/>
      <c r="AQ43" s="20" t="n">
        <v>5000</v>
      </c>
      <c r="AR43" s="20"/>
      <c r="AS43" s="20" t="n">
        <v>0</v>
      </c>
      <c r="AT43" s="20"/>
      <c r="AU43" s="20" t="n">
        <f aca="false">SUM(K43:AS43)</f>
        <v>11510</v>
      </c>
      <c r="AW43" s="20" t="n">
        <v>0</v>
      </c>
      <c r="AX43" s="20"/>
      <c r="AY43" s="20" t="n">
        <v>0</v>
      </c>
      <c r="AZ43" s="20"/>
      <c r="BA43" s="20" t="n">
        <v>5000</v>
      </c>
      <c r="BB43" s="20"/>
    </row>
    <row r="44" customFormat="false" ht="12.75" hidden="false" customHeight="false" outlineLevel="0" collapsed="false">
      <c r="B44" s="0" t="s">
        <v>71</v>
      </c>
      <c r="E44" s="0" t="s">
        <v>70</v>
      </c>
      <c r="K44" s="20" t="n">
        <v>0</v>
      </c>
      <c r="L44" s="20"/>
      <c r="M44" s="20" t="n">
        <v>2280</v>
      </c>
      <c r="N44" s="20"/>
      <c r="O44" s="20" t="n">
        <v>0</v>
      </c>
      <c r="P44" s="20"/>
      <c r="Q44" s="20" t="n">
        <v>0</v>
      </c>
      <c r="R44" s="20"/>
      <c r="S44" s="20" t="n">
        <v>0</v>
      </c>
      <c r="T44" s="20"/>
      <c r="U44" s="20" t="n">
        <v>0</v>
      </c>
      <c r="V44" s="20"/>
      <c r="W44" s="20" t="n">
        <v>0</v>
      </c>
      <c r="X44" s="20"/>
      <c r="Y44" s="20" t="n">
        <v>0</v>
      </c>
      <c r="Z44" s="20"/>
      <c r="AA44" s="20" t="n">
        <v>0</v>
      </c>
      <c r="AB44" s="20"/>
      <c r="AC44" s="20" t="n">
        <v>0</v>
      </c>
      <c r="AD44" s="20"/>
      <c r="AE44" s="20" t="n">
        <v>0</v>
      </c>
      <c r="AF44" s="20"/>
      <c r="AG44" s="21" t="n">
        <v>0</v>
      </c>
      <c r="AH44" s="20"/>
      <c r="AI44" s="20" t="n">
        <v>0</v>
      </c>
      <c r="AJ44" s="20"/>
      <c r="AK44" s="20" t="n">
        <v>0</v>
      </c>
      <c r="AL44" s="20"/>
      <c r="AM44" s="20" t="n">
        <v>0</v>
      </c>
      <c r="AN44" s="20"/>
      <c r="AO44" s="20" t="n">
        <v>0</v>
      </c>
      <c r="AP44" s="20"/>
      <c r="AQ44" s="20" t="n">
        <v>5000</v>
      </c>
      <c r="AR44" s="20"/>
      <c r="AS44" s="20" t="n">
        <v>0</v>
      </c>
      <c r="AT44" s="20"/>
      <c r="AU44" s="20" t="n">
        <f aca="false">SUM(K44:AS44)</f>
        <v>7280</v>
      </c>
      <c r="AW44" s="20" t="n">
        <v>0</v>
      </c>
      <c r="AX44" s="20"/>
      <c r="AY44" s="20" t="n">
        <v>0</v>
      </c>
      <c r="AZ44" s="20"/>
      <c r="BA44" s="20" t="n">
        <v>5000</v>
      </c>
      <c r="BB44" s="20"/>
    </row>
    <row r="45" customFormat="false" ht="12.75" hidden="false" customHeight="false" outlineLevel="0" collapsed="false">
      <c r="B45" s="0" t="s">
        <v>72</v>
      </c>
      <c r="E45" s="0" t="s">
        <v>73</v>
      </c>
      <c r="K45" s="20" t="n">
        <v>0</v>
      </c>
      <c r="L45" s="20"/>
      <c r="M45" s="20" t="n">
        <v>16769</v>
      </c>
      <c r="N45" s="20"/>
      <c r="O45" s="20" t="n">
        <v>6408.4</v>
      </c>
      <c r="P45" s="20"/>
      <c r="Q45" s="20" t="n">
        <v>0</v>
      </c>
      <c r="R45" s="20"/>
      <c r="S45" s="20" t="n">
        <v>0</v>
      </c>
      <c r="T45" s="20"/>
      <c r="U45" s="20" t="n">
        <v>0</v>
      </c>
      <c r="V45" s="20"/>
      <c r="W45" s="20" t="n">
        <v>0</v>
      </c>
      <c r="X45" s="20"/>
      <c r="Y45" s="20" t="n">
        <v>0</v>
      </c>
      <c r="Z45" s="20"/>
      <c r="AA45" s="20" t="n">
        <v>0</v>
      </c>
      <c r="AB45" s="20"/>
      <c r="AC45" s="20" t="n">
        <v>0</v>
      </c>
      <c r="AD45" s="20"/>
      <c r="AE45" s="20" t="n">
        <v>0</v>
      </c>
      <c r="AF45" s="20"/>
      <c r="AG45" s="21" t="n">
        <v>0</v>
      </c>
      <c r="AH45" s="20"/>
      <c r="AI45" s="20" t="n">
        <v>0</v>
      </c>
      <c r="AJ45" s="20"/>
      <c r="AK45" s="20" t="n">
        <v>0</v>
      </c>
      <c r="AL45" s="20"/>
      <c r="AM45" s="20" t="n">
        <v>0</v>
      </c>
      <c r="AN45" s="20"/>
      <c r="AO45" s="20" t="n">
        <v>0</v>
      </c>
      <c r="AP45" s="20"/>
      <c r="AQ45" s="20" t="n">
        <v>0</v>
      </c>
      <c r="AR45" s="20"/>
      <c r="AS45" s="20" t="n">
        <v>0</v>
      </c>
      <c r="AT45" s="20"/>
      <c r="AU45" s="20" t="n">
        <f aca="false">SUM(K45:AS45)</f>
        <v>23177.4</v>
      </c>
      <c r="AW45" s="20" t="n">
        <v>0</v>
      </c>
      <c r="AX45" s="20"/>
      <c r="AY45" s="20" t="n">
        <v>0</v>
      </c>
      <c r="AZ45" s="20"/>
      <c r="BA45" s="20" t="n">
        <v>0</v>
      </c>
      <c r="BB45" s="20"/>
    </row>
    <row r="46" customFormat="false" ht="12.75" hidden="false" customHeight="false" outlineLevel="0" collapsed="false">
      <c r="B46" s="0" t="s">
        <v>74</v>
      </c>
      <c r="E46" s="0" t="s">
        <v>75</v>
      </c>
      <c r="K46" s="20" t="n">
        <v>0</v>
      </c>
      <c r="L46" s="20"/>
      <c r="M46" s="20" t="n">
        <v>0</v>
      </c>
      <c r="N46" s="20"/>
      <c r="O46" s="20" t="n">
        <v>0</v>
      </c>
      <c r="P46" s="20"/>
      <c r="Q46" s="20" t="n">
        <v>0</v>
      </c>
      <c r="R46" s="20"/>
      <c r="S46" s="20" t="n">
        <v>0</v>
      </c>
      <c r="T46" s="20"/>
      <c r="U46" s="20" t="n">
        <v>0</v>
      </c>
      <c r="V46" s="20"/>
      <c r="W46" s="20" t="n">
        <v>55000</v>
      </c>
      <c r="X46" s="20"/>
      <c r="Y46" s="20" t="n">
        <v>0</v>
      </c>
      <c r="Z46" s="20"/>
      <c r="AA46" s="20" t="n">
        <v>0</v>
      </c>
      <c r="AB46" s="20"/>
      <c r="AC46" s="20" t="n">
        <v>0</v>
      </c>
      <c r="AD46" s="20"/>
      <c r="AE46" s="20" t="n">
        <v>0</v>
      </c>
      <c r="AF46" s="20"/>
      <c r="AG46" s="21" t="n">
        <v>20000</v>
      </c>
      <c r="AH46" s="20"/>
      <c r="AI46" s="20" t="n">
        <v>0</v>
      </c>
      <c r="AJ46" s="20"/>
      <c r="AK46" s="20" t="n">
        <v>0</v>
      </c>
      <c r="AL46" s="20"/>
      <c r="AM46" s="20" t="n">
        <v>0</v>
      </c>
      <c r="AN46" s="20"/>
      <c r="AO46" s="20" t="n">
        <v>0</v>
      </c>
      <c r="AP46" s="20"/>
      <c r="AQ46" s="20" t="n">
        <v>55000</v>
      </c>
      <c r="AR46" s="20"/>
      <c r="AS46" s="20" t="n">
        <v>0</v>
      </c>
      <c r="AT46" s="20"/>
      <c r="AU46" s="20" t="n">
        <f aca="false">SUM(K46:AS46)</f>
        <v>130000</v>
      </c>
      <c r="AW46" s="20" t="n">
        <v>0</v>
      </c>
      <c r="AX46" s="20"/>
      <c r="AY46" s="20" t="n">
        <v>0</v>
      </c>
      <c r="AZ46" s="20"/>
      <c r="BA46" s="20" t="n">
        <v>55000</v>
      </c>
      <c r="BB46" s="20"/>
    </row>
    <row r="47" customFormat="false" ht="12.75" hidden="false" customHeight="false" outlineLevel="0" collapsed="false">
      <c r="B47" s="0" t="s">
        <v>76</v>
      </c>
      <c r="E47" s="0" t="s">
        <v>77</v>
      </c>
      <c r="K47" s="20" t="n">
        <v>0</v>
      </c>
      <c r="L47" s="20"/>
      <c r="M47" s="20" t="n">
        <v>0</v>
      </c>
      <c r="N47" s="20"/>
      <c r="O47" s="20" t="n">
        <v>0</v>
      </c>
      <c r="P47" s="20"/>
      <c r="Q47" s="20" t="n">
        <v>0</v>
      </c>
      <c r="R47" s="20"/>
      <c r="S47" s="20" t="n">
        <v>0</v>
      </c>
      <c r="T47" s="20"/>
      <c r="U47" s="20" t="n">
        <v>0</v>
      </c>
      <c r="V47" s="20"/>
      <c r="W47" s="20" t="n">
        <v>0</v>
      </c>
      <c r="X47" s="20"/>
      <c r="Y47" s="20" t="n">
        <v>0</v>
      </c>
      <c r="Z47" s="20"/>
      <c r="AA47" s="20" t="n">
        <v>0</v>
      </c>
      <c r="AB47" s="20"/>
      <c r="AC47" s="20" t="n">
        <v>0</v>
      </c>
      <c r="AD47" s="20"/>
      <c r="AE47" s="20" t="n">
        <v>0</v>
      </c>
      <c r="AF47" s="20"/>
      <c r="AG47" s="21" t="n">
        <v>73350</v>
      </c>
      <c r="AH47" s="20"/>
      <c r="AI47" s="20" t="n">
        <v>0</v>
      </c>
      <c r="AJ47" s="20"/>
      <c r="AK47" s="20" t="n">
        <v>0</v>
      </c>
      <c r="AL47" s="20"/>
      <c r="AM47" s="20" t="n">
        <v>0</v>
      </c>
      <c r="AN47" s="20"/>
      <c r="AO47" s="20" t="n">
        <v>0</v>
      </c>
      <c r="AP47" s="20"/>
      <c r="AQ47" s="20" t="n">
        <v>73350</v>
      </c>
      <c r="AR47" s="20"/>
      <c r="AS47" s="20" t="n">
        <v>0</v>
      </c>
      <c r="AT47" s="20"/>
      <c r="AU47" s="20" t="n">
        <f aca="false">SUM(K47:AS47)</f>
        <v>146700</v>
      </c>
      <c r="AW47" s="20" t="n">
        <v>0</v>
      </c>
      <c r="AX47" s="20"/>
      <c r="AY47" s="20" t="n">
        <v>0</v>
      </c>
      <c r="AZ47" s="20"/>
      <c r="BA47" s="20" t="n">
        <v>73350</v>
      </c>
      <c r="BB47" s="20"/>
    </row>
    <row r="48" customFormat="false" ht="12.75" hidden="false" customHeight="false" outlineLevel="0" collapsed="false">
      <c r="B48" s="0" t="s">
        <v>52</v>
      </c>
      <c r="E48" s="0" t="s">
        <v>78</v>
      </c>
      <c r="K48" s="20" t="n">
        <v>0</v>
      </c>
      <c r="L48" s="20"/>
      <c r="M48" s="20" t="n">
        <v>0</v>
      </c>
      <c r="N48" s="20"/>
      <c r="O48" s="20" t="n">
        <v>0</v>
      </c>
      <c r="P48" s="20"/>
      <c r="Q48" s="20" t="n">
        <v>0</v>
      </c>
      <c r="R48" s="20"/>
      <c r="S48" s="20" t="n">
        <v>0</v>
      </c>
      <c r="T48" s="20"/>
      <c r="U48" s="20" t="n">
        <v>1000</v>
      </c>
      <c r="V48" s="20"/>
      <c r="W48" s="20" t="n">
        <v>0</v>
      </c>
      <c r="X48" s="20"/>
      <c r="Y48" s="20" t="n">
        <v>0</v>
      </c>
      <c r="Z48" s="20"/>
      <c r="AA48" s="20" t="n">
        <v>0</v>
      </c>
      <c r="AB48" s="20"/>
      <c r="AC48" s="20" t="n">
        <v>0</v>
      </c>
      <c r="AD48" s="20"/>
      <c r="AE48" s="20" t="n">
        <v>0</v>
      </c>
      <c r="AF48" s="20"/>
      <c r="AG48" s="21" t="n">
        <v>0</v>
      </c>
      <c r="AH48" s="20"/>
      <c r="AI48" s="20" t="n">
        <v>0</v>
      </c>
      <c r="AJ48" s="20"/>
      <c r="AK48" s="20" t="n">
        <v>0</v>
      </c>
      <c r="AL48" s="20"/>
      <c r="AM48" s="20" t="n">
        <v>0</v>
      </c>
      <c r="AN48" s="20"/>
      <c r="AO48" s="20" t="n">
        <v>0</v>
      </c>
      <c r="AP48" s="20"/>
      <c r="AQ48" s="20" t="n">
        <v>0</v>
      </c>
      <c r="AR48" s="20"/>
      <c r="AS48" s="20" t="n">
        <v>0</v>
      </c>
      <c r="AT48" s="20"/>
      <c r="AU48" s="20" t="n">
        <f aca="false">SUM(K48:AS48)</f>
        <v>1000</v>
      </c>
      <c r="AW48" s="20" t="n">
        <v>0</v>
      </c>
      <c r="AX48" s="20"/>
      <c r="AY48" s="20" t="n">
        <v>0</v>
      </c>
      <c r="AZ48" s="20"/>
      <c r="BA48" s="20" t="n">
        <v>0</v>
      </c>
      <c r="BB48" s="20"/>
    </row>
    <row r="49" customFormat="false" ht="12.75" hidden="false" customHeight="false" outlineLevel="0" collapsed="false">
      <c r="B49" s="0" t="s">
        <v>79</v>
      </c>
      <c r="E49" s="0" t="s">
        <v>80</v>
      </c>
      <c r="K49" s="20" t="n">
        <v>0</v>
      </c>
      <c r="L49" s="20"/>
      <c r="M49" s="20" t="n">
        <v>0</v>
      </c>
      <c r="N49" s="20"/>
      <c r="O49" s="20" t="n">
        <v>0</v>
      </c>
      <c r="P49" s="20"/>
      <c r="Q49" s="20" t="n">
        <v>0</v>
      </c>
      <c r="R49" s="20"/>
      <c r="S49" s="20" t="n">
        <v>0</v>
      </c>
      <c r="T49" s="20"/>
      <c r="U49" s="20" t="n">
        <v>0</v>
      </c>
      <c r="V49" s="20"/>
      <c r="W49" s="20" t="n">
        <v>0</v>
      </c>
      <c r="X49" s="20"/>
      <c r="Y49" s="20" t="n">
        <v>0</v>
      </c>
      <c r="Z49" s="20"/>
      <c r="AA49" s="20" t="n">
        <v>0</v>
      </c>
      <c r="AB49" s="20"/>
      <c r="AC49" s="20" t="n">
        <v>0</v>
      </c>
      <c r="AD49" s="20"/>
      <c r="AE49" s="20" t="n">
        <v>0</v>
      </c>
      <c r="AF49" s="20"/>
      <c r="AG49" s="21" t="n">
        <v>0</v>
      </c>
      <c r="AH49" s="20"/>
      <c r="AI49" s="20" t="n">
        <v>100000</v>
      </c>
      <c r="AJ49" s="20"/>
      <c r="AK49" s="20" t="n">
        <v>0</v>
      </c>
      <c r="AL49" s="20"/>
      <c r="AM49" s="20" t="n">
        <v>0</v>
      </c>
      <c r="AN49" s="20"/>
      <c r="AO49" s="20" t="n">
        <v>0</v>
      </c>
      <c r="AP49" s="20"/>
      <c r="AQ49" s="20" t="n">
        <v>0</v>
      </c>
      <c r="AR49" s="20"/>
      <c r="AS49" s="20" t="n">
        <v>0</v>
      </c>
      <c r="AT49" s="20"/>
      <c r="AU49" s="20" t="n">
        <f aca="false">SUM(K49:AS49)</f>
        <v>100000</v>
      </c>
      <c r="AW49" s="20" t="n">
        <v>0</v>
      </c>
      <c r="AX49" s="20"/>
      <c r="AY49" s="20" t="n">
        <v>0</v>
      </c>
      <c r="AZ49" s="20"/>
      <c r="BA49" s="20" t="n">
        <v>0</v>
      </c>
      <c r="BB49" s="20"/>
    </row>
    <row r="50" customFormat="false" ht="12.75" hidden="false" customHeight="false" outlineLevel="0" collapsed="false">
      <c r="B50" s="0" t="s">
        <v>81</v>
      </c>
      <c r="E50" s="0" t="s">
        <v>82</v>
      </c>
      <c r="K50" s="20" t="n">
        <v>0</v>
      </c>
      <c r="L50" s="20"/>
      <c r="M50" s="20" t="n">
        <v>0</v>
      </c>
      <c r="N50" s="20"/>
      <c r="O50" s="20" t="n">
        <v>0</v>
      </c>
      <c r="P50" s="20"/>
      <c r="Q50" s="20" t="n">
        <v>0</v>
      </c>
      <c r="R50" s="20"/>
      <c r="S50" s="20" t="n">
        <v>0</v>
      </c>
      <c r="T50" s="20"/>
      <c r="U50" s="20" t="n">
        <v>0</v>
      </c>
      <c r="V50" s="20"/>
      <c r="W50" s="20" t="n">
        <v>0</v>
      </c>
      <c r="X50" s="20"/>
      <c r="Y50" s="20" t="n">
        <v>0</v>
      </c>
      <c r="Z50" s="20"/>
      <c r="AA50" s="20" t="n">
        <v>1000</v>
      </c>
      <c r="AB50" s="20"/>
      <c r="AC50" s="20" t="n">
        <v>0</v>
      </c>
      <c r="AD50" s="20"/>
      <c r="AE50" s="20" t="n">
        <v>0</v>
      </c>
      <c r="AF50" s="20"/>
      <c r="AG50" s="21" t="n">
        <v>0</v>
      </c>
      <c r="AH50" s="20"/>
      <c r="AI50" s="20" t="n">
        <v>0</v>
      </c>
      <c r="AJ50" s="20"/>
      <c r="AK50" s="20" t="n">
        <v>0</v>
      </c>
      <c r="AL50" s="20"/>
      <c r="AM50" s="20" t="n">
        <v>0</v>
      </c>
      <c r="AN50" s="20"/>
      <c r="AO50" s="20" t="n">
        <v>0</v>
      </c>
      <c r="AP50" s="20"/>
      <c r="AQ50" s="20" t="n">
        <v>0</v>
      </c>
      <c r="AR50" s="20"/>
      <c r="AS50" s="20" t="n">
        <v>0</v>
      </c>
      <c r="AT50" s="20"/>
      <c r="AU50" s="20" t="n">
        <f aca="false">SUM(K50:AS50)</f>
        <v>1000</v>
      </c>
      <c r="AW50" s="20" t="n">
        <v>0</v>
      </c>
      <c r="AX50" s="20"/>
      <c r="AY50" s="20" t="n">
        <v>0</v>
      </c>
      <c r="AZ50" s="20"/>
      <c r="BA50" s="20" t="n">
        <v>0</v>
      </c>
      <c r="BB50" s="20"/>
    </row>
    <row r="51" customFormat="false" ht="12.75" hidden="false" customHeight="false" outlineLevel="0" collapsed="false"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W51" s="20"/>
      <c r="AX51" s="20"/>
      <c r="AY51" s="20"/>
      <c r="AZ51" s="20"/>
      <c r="BA51" s="20"/>
      <c r="BB51" s="20"/>
    </row>
    <row r="52" customFormat="false" ht="12.75" hidden="false" customHeight="false" outlineLevel="0" collapsed="false"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W52" s="20"/>
      <c r="AX52" s="20"/>
      <c r="AY52" s="20"/>
      <c r="AZ52" s="20"/>
      <c r="BA52" s="20"/>
      <c r="BB52" s="20"/>
    </row>
    <row r="53" customFormat="false" ht="12.75" hidden="false" customHeight="false" outlineLevel="0" collapsed="false">
      <c r="A53" s="25" t="s">
        <v>83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W53" s="20"/>
      <c r="AX53" s="20"/>
      <c r="AY53" s="20"/>
      <c r="AZ53" s="20"/>
      <c r="BA53" s="20"/>
      <c r="BB53" s="20"/>
    </row>
    <row r="54" customFormat="false" ht="12.75" hidden="false" customHeight="false" outlineLevel="0" collapsed="false">
      <c r="B54" s="0" t="s">
        <v>84</v>
      </c>
      <c r="E54" s="0" t="s">
        <v>85</v>
      </c>
      <c r="K54" s="20" t="n">
        <v>0</v>
      </c>
      <c r="L54" s="20"/>
      <c r="M54" s="20" t="n">
        <v>0</v>
      </c>
      <c r="N54" s="20"/>
      <c r="O54" s="20" t="n">
        <v>0</v>
      </c>
      <c r="P54" s="20"/>
      <c r="Q54" s="20" t="n">
        <v>0</v>
      </c>
      <c r="R54" s="20"/>
      <c r="S54" s="20" t="n">
        <v>0</v>
      </c>
      <c r="T54" s="20"/>
      <c r="U54" s="20" t="n">
        <v>0</v>
      </c>
      <c r="V54" s="20"/>
      <c r="W54" s="20" t="n">
        <v>584500</v>
      </c>
      <c r="X54" s="20"/>
      <c r="Y54" s="20" t="n">
        <v>50000</v>
      </c>
      <c r="Z54" s="20"/>
      <c r="AA54" s="20" t="n">
        <v>0</v>
      </c>
      <c r="AB54" s="20"/>
      <c r="AC54" s="20" t="n">
        <v>0</v>
      </c>
      <c r="AD54" s="20"/>
      <c r="AE54" s="20" t="n">
        <v>0</v>
      </c>
      <c r="AF54" s="20"/>
      <c r="AG54" s="21" t="n">
        <v>0</v>
      </c>
      <c r="AH54" s="20"/>
      <c r="AI54" s="20" t="n">
        <v>0</v>
      </c>
      <c r="AJ54" s="20"/>
      <c r="AK54" s="20" t="n">
        <v>0</v>
      </c>
      <c r="AL54" s="20"/>
      <c r="AM54" s="20" t="n">
        <v>0</v>
      </c>
      <c r="AN54" s="20"/>
      <c r="AO54" s="20" t="n">
        <v>0</v>
      </c>
      <c r="AP54" s="20"/>
      <c r="AQ54" s="20" t="n">
        <v>0</v>
      </c>
      <c r="AR54" s="20"/>
      <c r="AS54" s="20" t="n">
        <v>584500</v>
      </c>
      <c r="AT54" s="20"/>
      <c r="AU54" s="20" t="n">
        <f aca="false">SUM(K54:AS54)</f>
        <v>1219000</v>
      </c>
      <c r="AW54" s="20" t="n">
        <v>0</v>
      </c>
      <c r="AX54" s="20"/>
      <c r="AY54" s="20" t="n">
        <v>0</v>
      </c>
      <c r="AZ54" s="20"/>
      <c r="BA54" s="20" t="n">
        <v>0</v>
      </c>
      <c r="BB54" s="20"/>
    </row>
    <row r="55" customFormat="false" ht="12.75" hidden="false" customHeight="false" outlineLevel="0" collapsed="false">
      <c r="B55" s="0" t="s">
        <v>86</v>
      </c>
      <c r="E55" s="0" t="s">
        <v>87</v>
      </c>
      <c r="K55" s="20" t="n">
        <v>0</v>
      </c>
      <c r="L55" s="20"/>
      <c r="M55" s="20" t="n">
        <v>0</v>
      </c>
      <c r="N55" s="20"/>
      <c r="O55" s="20" t="n">
        <v>0</v>
      </c>
      <c r="P55" s="20"/>
      <c r="Q55" s="20" t="n">
        <v>0</v>
      </c>
      <c r="R55" s="20"/>
      <c r="S55" s="20" t="n">
        <v>0</v>
      </c>
      <c r="T55" s="20"/>
      <c r="U55" s="20" t="n">
        <v>0</v>
      </c>
      <c r="V55" s="20"/>
      <c r="W55" s="20" t="n">
        <v>325000</v>
      </c>
      <c r="X55" s="20"/>
      <c r="Y55" s="20" t="n">
        <v>0</v>
      </c>
      <c r="Z55" s="20"/>
      <c r="AA55" s="20" t="n">
        <v>0</v>
      </c>
      <c r="AB55" s="20"/>
      <c r="AC55" s="20" t="n">
        <v>0</v>
      </c>
      <c r="AD55" s="20"/>
      <c r="AE55" s="20" t="n">
        <v>0</v>
      </c>
      <c r="AF55" s="20"/>
      <c r="AG55" s="21" t="n">
        <v>0</v>
      </c>
      <c r="AH55" s="20"/>
      <c r="AI55" s="20" t="n">
        <v>0</v>
      </c>
      <c r="AJ55" s="20"/>
      <c r="AK55" s="20" t="n">
        <v>0</v>
      </c>
      <c r="AL55" s="20"/>
      <c r="AM55" s="20" t="n">
        <v>0</v>
      </c>
      <c r="AN55" s="20"/>
      <c r="AO55" s="20" t="n">
        <v>0</v>
      </c>
      <c r="AP55" s="20"/>
      <c r="AQ55" s="20" t="n">
        <v>0</v>
      </c>
      <c r="AR55" s="20"/>
      <c r="AS55" s="20" t="n">
        <v>325000</v>
      </c>
      <c r="AT55" s="20"/>
      <c r="AU55" s="20" t="n">
        <f aca="false">SUM(K55:AS55)</f>
        <v>650000</v>
      </c>
      <c r="AW55" s="20" t="n">
        <v>0</v>
      </c>
      <c r="AX55" s="20"/>
      <c r="AY55" s="20" t="n">
        <v>0</v>
      </c>
      <c r="AZ55" s="20"/>
      <c r="BA55" s="20" t="n">
        <v>0</v>
      </c>
      <c r="BB55" s="20"/>
    </row>
    <row r="56" customFormat="false" ht="12.75" hidden="false" customHeight="false" outlineLevel="0" collapsed="false">
      <c r="B56" s="0" t="s">
        <v>88</v>
      </c>
      <c r="E56" s="0" t="s">
        <v>89</v>
      </c>
      <c r="K56" s="20" t="n">
        <v>0</v>
      </c>
      <c r="L56" s="20"/>
      <c r="M56" s="20" t="n">
        <v>0</v>
      </c>
      <c r="N56" s="20"/>
      <c r="O56" s="20" t="n">
        <v>0</v>
      </c>
      <c r="P56" s="20"/>
      <c r="Q56" s="20" t="n">
        <v>0</v>
      </c>
      <c r="R56" s="20"/>
      <c r="S56" s="20" t="n">
        <v>0</v>
      </c>
      <c r="T56" s="20"/>
      <c r="U56" s="20" t="n">
        <v>0</v>
      </c>
      <c r="V56" s="20"/>
      <c r="W56" s="20" t="n">
        <v>0</v>
      </c>
      <c r="X56" s="20"/>
      <c r="Y56" s="20" t="n">
        <v>0</v>
      </c>
      <c r="Z56" s="20"/>
      <c r="AA56" s="20" t="n">
        <v>0</v>
      </c>
      <c r="AB56" s="20"/>
      <c r="AC56" s="20" t="n">
        <v>0</v>
      </c>
      <c r="AD56" s="20"/>
      <c r="AE56" s="20" t="n">
        <v>0</v>
      </c>
      <c r="AF56" s="20"/>
      <c r="AG56" s="21" t="n">
        <v>0</v>
      </c>
      <c r="AH56" s="20"/>
      <c r="AI56" s="20" t="n">
        <v>0</v>
      </c>
      <c r="AJ56" s="20"/>
      <c r="AK56" s="20" t="n">
        <v>0</v>
      </c>
      <c r="AL56" s="20"/>
      <c r="AM56" s="20" t="n">
        <v>0</v>
      </c>
      <c r="AN56" s="20"/>
      <c r="AO56" s="20" t="n">
        <v>0</v>
      </c>
      <c r="AP56" s="20"/>
      <c r="AQ56" s="20" t="n">
        <v>0</v>
      </c>
      <c r="AR56" s="20"/>
      <c r="AS56" s="20" t="n">
        <v>0</v>
      </c>
      <c r="AT56" s="20"/>
      <c r="AU56" s="20" t="n">
        <f aca="false">SUM(K56:AS56)</f>
        <v>0</v>
      </c>
      <c r="AW56" s="20" t="n">
        <v>0</v>
      </c>
      <c r="AX56" s="20"/>
      <c r="AY56" s="20" t="n">
        <v>0</v>
      </c>
      <c r="AZ56" s="20"/>
      <c r="BA56" s="20" t="n">
        <v>0</v>
      </c>
      <c r="BB56" s="20"/>
    </row>
    <row r="57" customFormat="false" ht="12.75" hidden="false" customHeight="false" outlineLevel="0" collapsed="false">
      <c r="B57" s="0" t="s">
        <v>90</v>
      </c>
      <c r="E57" s="0" t="s">
        <v>91</v>
      </c>
      <c r="K57" s="20" t="n">
        <v>0</v>
      </c>
      <c r="L57" s="20"/>
      <c r="M57" s="20" t="n">
        <v>0</v>
      </c>
      <c r="N57" s="20"/>
      <c r="O57" s="20" t="n">
        <v>0</v>
      </c>
      <c r="P57" s="20"/>
      <c r="Q57" s="20" t="n">
        <v>0</v>
      </c>
      <c r="R57" s="20"/>
      <c r="S57" s="20" t="n">
        <v>0</v>
      </c>
      <c r="T57" s="20"/>
      <c r="U57" s="20" t="n">
        <v>0</v>
      </c>
      <c r="V57" s="20"/>
      <c r="W57" s="20" t="n">
        <v>0</v>
      </c>
      <c r="X57" s="20"/>
      <c r="Y57" s="20" t="n">
        <v>0</v>
      </c>
      <c r="Z57" s="20"/>
      <c r="AA57" s="20" t="n">
        <v>0</v>
      </c>
      <c r="AB57" s="20"/>
      <c r="AC57" s="20" t="n">
        <v>0</v>
      </c>
      <c r="AD57" s="20"/>
      <c r="AE57" s="20" t="n">
        <v>0</v>
      </c>
      <c r="AF57" s="20"/>
      <c r="AG57" s="21" t="n">
        <v>0</v>
      </c>
      <c r="AH57" s="20"/>
      <c r="AI57" s="20" t="n">
        <v>0</v>
      </c>
      <c r="AJ57" s="20"/>
      <c r="AK57" s="20" t="n">
        <v>0</v>
      </c>
      <c r="AL57" s="20"/>
      <c r="AM57" s="20" t="n">
        <v>0</v>
      </c>
      <c r="AN57" s="20"/>
      <c r="AO57" s="20" t="n">
        <v>0</v>
      </c>
      <c r="AP57" s="20"/>
      <c r="AQ57" s="20" t="n">
        <v>0</v>
      </c>
      <c r="AR57" s="20"/>
      <c r="AS57" s="20" t="n">
        <v>0</v>
      </c>
      <c r="AT57" s="20"/>
      <c r="AU57" s="20" t="n">
        <f aca="false">SUM(K57:AS57)</f>
        <v>0</v>
      </c>
      <c r="AW57" s="20" t="n">
        <v>0</v>
      </c>
      <c r="AX57" s="20"/>
      <c r="AY57" s="20" t="n">
        <v>0</v>
      </c>
      <c r="AZ57" s="20"/>
      <c r="BA57" s="20" t="n">
        <v>0</v>
      </c>
      <c r="BB57" s="20"/>
    </row>
    <row r="58" customFormat="false" ht="12.75" hidden="false" customHeight="false" outlineLevel="0" collapsed="false"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W58" s="20"/>
      <c r="AX58" s="20"/>
      <c r="AY58" s="20"/>
      <c r="AZ58" s="20"/>
      <c r="BA58" s="20"/>
      <c r="BB58" s="20"/>
    </row>
    <row r="59" customFormat="false" ht="12.75" hidden="false" customHeight="false" outlineLevel="0" collapsed="false"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W59" s="20"/>
      <c r="AX59" s="20"/>
      <c r="AY59" s="20"/>
      <c r="AZ59" s="20"/>
      <c r="BA59" s="20"/>
      <c r="BB59" s="20"/>
    </row>
    <row r="60" customFormat="false" ht="12.75" hidden="false" customHeight="false" outlineLevel="0" collapsed="false"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W60" s="20"/>
      <c r="AX60" s="20"/>
      <c r="AY60" s="20"/>
      <c r="AZ60" s="20"/>
      <c r="BA60" s="20"/>
      <c r="BB60" s="20"/>
    </row>
    <row r="61" customFormat="false" ht="12.75" hidden="false" customHeight="false" outlineLevel="0" collapsed="false">
      <c r="A61" s="34" t="s">
        <v>92</v>
      </c>
      <c r="B61" s="20"/>
      <c r="C61" s="20"/>
      <c r="D61" s="20"/>
      <c r="E61" s="20"/>
      <c r="F61" s="20"/>
      <c r="G61" s="20"/>
      <c r="H61" s="20"/>
      <c r="I61" s="35" t="n">
        <f aca="false">SUM(I14:I57)</f>
        <v>0</v>
      </c>
      <c r="J61" s="20"/>
      <c r="K61" s="35" t="n">
        <f aca="false">SUM(K14:K57)</f>
        <v>3490561</v>
      </c>
      <c r="L61" s="20"/>
      <c r="M61" s="35" t="n">
        <f aca="false">SUM(M14:M57)</f>
        <v>4011787.32</v>
      </c>
      <c r="N61" s="20"/>
      <c r="O61" s="35" t="n">
        <f aca="false">SUM(O14:O57)</f>
        <v>5909962.64</v>
      </c>
      <c r="P61" s="20"/>
      <c r="Q61" s="35" t="n">
        <f aca="false">SUM(Q14:Q57)</f>
        <v>4335610</v>
      </c>
      <c r="R61" s="20"/>
      <c r="S61" s="35" t="n">
        <f aca="false">SUM(S14:S57)</f>
        <v>1406772.72</v>
      </c>
      <c r="T61" s="20"/>
      <c r="U61" s="35" t="n">
        <f aca="false">SUM(U14:U57)</f>
        <v>4559248</v>
      </c>
      <c r="V61" s="20"/>
      <c r="W61" s="35" t="n">
        <f aca="false">SUM(W14:W57)</f>
        <v>5727155.18</v>
      </c>
      <c r="X61" s="20"/>
      <c r="Y61" s="35" t="n">
        <f aca="false">SUM(Y14:Y57)</f>
        <v>6911140</v>
      </c>
      <c r="Z61" s="20"/>
      <c r="AA61" s="35" t="n">
        <f aca="false">SUM(AA14:AA57)</f>
        <v>10238072.79</v>
      </c>
      <c r="AB61" s="20"/>
      <c r="AC61" s="35" t="n">
        <f aca="false">SUM(AC14:AC57)</f>
        <v>-4058107.09</v>
      </c>
      <c r="AD61" s="20"/>
      <c r="AE61" s="35" t="n">
        <f aca="false">SUM(AE14:AE57)</f>
        <v>2684187.5</v>
      </c>
      <c r="AF61" s="20"/>
      <c r="AG61" s="36" t="n">
        <f aca="false">SUM(AG14:AG57)</f>
        <v>-1857368</v>
      </c>
      <c r="AH61" s="20"/>
      <c r="AI61" s="35" t="n">
        <f aca="false">SUM(AI14:AI57)</f>
        <v>1220469</v>
      </c>
      <c r="AJ61" s="20"/>
      <c r="AK61" s="35" t="n">
        <f aca="false">SUM(AK14:AK57)</f>
        <v>0</v>
      </c>
      <c r="AL61" s="20"/>
      <c r="AM61" s="35" t="n">
        <f aca="false">SUM(AM14:AM57)</f>
        <v>23845819</v>
      </c>
      <c r="AN61" s="20"/>
      <c r="AO61" s="35" t="n">
        <f aca="false">SUM(AO14:AO57)</f>
        <v>1120469</v>
      </c>
      <c r="AP61" s="20"/>
      <c r="AQ61" s="35" t="n">
        <f aca="false">SUM(AQ14:AQ57)</f>
        <v>4230019</v>
      </c>
      <c r="AR61" s="20"/>
      <c r="AS61" s="35" t="n">
        <f aca="false">SUM(AS14:AS57)</f>
        <v>4817576</v>
      </c>
      <c r="AT61" s="20"/>
      <c r="AU61" s="35" t="n">
        <f aca="false">SUM(AU14:AU57)</f>
        <v>78593374.06</v>
      </c>
      <c r="AV61" s="20"/>
      <c r="AW61" s="35" t="n">
        <f aca="false">SUM(AW14:AW57)</f>
        <v>4601269</v>
      </c>
      <c r="AX61" s="20"/>
      <c r="AY61" s="35" t="n">
        <f aca="false">SUM(AY14:AY57)</f>
        <v>4865019</v>
      </c>
      <c r="AZ61" s="20"/>
      <c r="BA61" s="35" t="n">
        <f aca="false">SUM(BA14:BA57)</f>
        <v>4230019</v>
      </c>
      <c r="BB61" s="20"/>
      <c r="BC61" s="20"/>
      <c r="BD61" s="20"/>
    </row>
    <row r="62" customFormat="false" ht="12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W62" s="20"/>
      <c r="AX62" s="20"/>
      <c r="AY62" s="20"/>
      <c r="AZ62" s="20"/>
      <c r="BA62" s="20"/>
      <c r="BB62" s="20"/>
    </row>
    <row r="63" customFormat="false" ht="13.5" hidden="false" customHeight="false" outlineLevel="0" collapsed="false">
      <c r="A63" s="25" t="s">
        <v>93</v>
      </c>
      <c r="I63" s="37" t="n">
        <f aca="false">I9-I61</f>
        <v>21561127.32</v>
      </c>
      <c r="K63" s="37" t="n">
        <f aca="false">K9-K61</f>
        <v>889022.279999999</v>
      </c>
      <c r="L63" s="20"/>
      <c r="M63" s="37" t="n">
        <f aca="false">M9-M61</f>
        <v>-1702288.33</v>
      </c>
      <c r="N63" s="20"/>
      <c r="O63" s="37" t="n">
        <f aca="false">O9-O61</f>
        <v>1219657.34</v>
      </c>
      <c r="P63" s="20"/>
      <c r="Q63" s="37" t="n">
        <f aca="false">Q9-Q61</f>
        <v>1066955.45</v>
      </c>
      <c r="R63" s="20"/>
      <c r="S63" s="37" t="n">
        <f aca="false">S9-S61</f>
        <v>4306771.04</v>
      </c>
      <c r="T63" s="20"/>
      <c r="U63" s="37" t="n">
        <f aca="false">U9-U61</f>
        <v>-1313005.36</v>
      </c>
      <c r="V63" s="20"/>
      <c r="W63" s="37" t="n">
        <f aca="false">W9-W61</f>
        <v>4258505.48</v>
      </c>
      <c r="X63" s="20"/>
      <c r="Y63" s="37" t="n">
        <f aca="false">Y9-Y61</f>
        <v>-2916264.76</v>
      </c>
      <c r="Z63" s="20"/>
      <c r="AA63" s="37" t="n">
        <f aca="false">AA9-AA61</f>
        <v>-7386799.79</v>
      </c>
      <c r="AB63" s="20"/>
      <c r="AC63" s="37" t="n">
        <f aca="false">AC9-AC61</f>
        <v>5776580.67</v>
      </c>
      <c r="AD63" s="20"/>
      <c r="AE63" s="37" t="n">
        <f aca="false">AE9-AE61</f>
        <v>-2684187.5</v>
      </c>
      <c r="AF63" s="20"/>
      <c r="AG63" s="38" t="n">
        <f aca="false">AG9-AG61</f>
        <v>1857368</v>
      </c>
      <c r="AH63" s="20"/>
      <c r="AI63" s="37" t="n">
        <f aca="false">AI9-AI61</f>
        <v>-1220469</v>
      </c>
      <c r="AJ63" s="20"/>
      <c r="AK63" s="37" t="n">
        <f aca="false">AK9-AK61</f>
        <v>0</v>
      </c>
      <c r="AL63" s="20"/>
      <c r="AM63" s="37" t="n">
        <f aca="false">AM9-AM61</f>
        <v>-23845819</v>
      </c>
      <c r="AN63" s="20"/>
      <c r="AO63" s="37" t="n">
        <f aca="false">AO9-AO61</f>
        <v>-1120469</v>
      </c>
      <c r="AP63" s="20"/>
      <c r="AQ63" s="37" t="n">
        <f aca="false">AQ9-AQ61</f>
        <v>-4230019</v>
      </c>
      <c r="AR63" s="20"/>
      <c r="AS63" s="37" t="n">
        <f aca="false">AS9-AS61</f>
        <v>-4817576</v>
      </c>
      <c r="AT63" s="20"/>
      <c r="AU63" s="37" t="n">
        <f aca="false">AU9-AU61</f>
        <v>-10300910.16</v>
      </c>
      <c r="AW63" s="37" t="n">
        <f aca="false">AW9-AW61</f>
        <v>-4601269</v>
      </c>
      <c r="AX63" s="20"/>
      <c r="AY63" s="37" t="n">
        <f aca="false">AY9-AY61</f>
        <v>-4865019</v>
      </c>
      <c r="AZ63" s="20"/>
      <c r="BA63" s="37" t="n">
        <f aca="false">BA9-BA61</f>
        <v>-4230019</v>
      </c>
      <c r="BB63" s="20"/>
    </row>
    <row r="64" customFormat="false" ht="13.5" hidden="false" customHeight="false" outlineLevel="0" collapsed="false"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W64" s="20"/>
      <c r="AX64" s="20"/>
      <c r="AY64" s="20"/>
      <c r="AZ64" s="20"/>
      <c r="BA64" s="20"/>
      <c r="BB64" s="20"/>
    </row>
    <row r="65" customFormat="false" ht="12.75" hidden="false" customHeight="false" outlineLevel="0" collapsed="false"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W65" s="20"/>
      <c r="AX65" s="20"/>
      <c r="AY65" s="20"/>
      <c r="AZ65" s="20"/>
      <c r="BA65" s="20"/>
      <c r="BB65" s="20"/>
    </row>
    <row r="66" customFormat="false" ht="12.75" hidden="false" customHeight="false" outlineLevel="0" collapsed="false"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W66" s="20"/>
      <c r="AX66" s="20"/>
      <c r="AY66" s="20"/>
      <c r="AZ66" s="20"/>
      <c r="BA66" s="20"/>
      <c r="BB66" s="20"/>
    </row>
    <row r="67" customFormat="false" ht="12.75" hidden="false" customHeight="false" outlineLevel="0" collapsed="false"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W67" s="20"/>
      <c r="AX67" s="20"/>
      <c r="AY67" s="20"/>
      <c r="AZ67" s="20"/>
      <c r="BA67" s="20"/>
      <c r="BB67" s="20"/>
    </row>
    <row r="68" customFormat="false" ht="12.7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W68" s="20"/>
      <c r="AX68" s="20"/>
      <c r="AY68" s="20"/>
      <c r="AZ68" s="20"/>
      <c r="BA68" s="20"/>
      <c r="BB68" s="20"/>
    </row>
    <row r="69" customFormat="false" ht="12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W69" s="20"/>
      <c r="AX69" s="20"/>
      <c r="AY69" s="20"/>
      <c r="AZ69" s="20"/>
      <c r="BA69" s="20"/>
      <c r="BB69" s="20"/>
    </row>
    <row r="70" customFormat="false" ht="12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W70" s="20"/>
      <c r="AX70" s="20"/>
      <c r="AY70" s="20"/>
      <c r="AZ70" s="20"/>
      <c r="BA70" s="20"/>
      <c r="BB70" s="20"/>
    </row>
    <row r="71" customFormat="false" ht="12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W71" s="20"/>
      <c r="AX71" s="20"/>
      <c r="AY71" s="20"/>
      <c r="AZ71" s="20"/>
      <c r="BA71" s="20"/>
      <c r="BB71" s="20"/>
    </row>
    <row r="72" customFormat="false" ht="12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W72" s="20"/>
      <c r="AX72" s="20"/>
      <c r="AY72" s="20"/>
      <c r="AZ72" s="20"/>
      <c r="BA72" s="20"/>
      <c r="BB72" s="20"/>
    </row>
    <row r="73" customFormat="false" ht="12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W73" s="20"/>
      <c r="AX73" s="20"/>
      <c r="AY73" s="20"/>
      <c r="AZ73" s="20"/>
      <c r="BA73" s="20"/>
      <c r="BB73" s="20"/>
    </row>
    <row r="74" customFormat="false" ht="12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W74" s="20"/>
      <c r="AX74" s="20"/>
      <c r="AY74" s="20"/>
      <c r="AZ74" s="20"/>
      <c r="BA74" s="20"/>
      <c r="BB74" s="20"/>
    </row>
    <row r="75" customFormat="false" ht="12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W75" s="20"/>
      <c r="AX75" s="20"/>
      <c r="AY75" s="20"/>
      <c r="AZ75" s="20"/>
      <c r="BA75" s="20"/>
      <c r="BB75" s="20"/>
    </row>
    <row r="76" customFormat="false" ht="12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W76" s="20"/>
      <c r="AX76" s="20"/>
      <c r="AY76" s="20"/>
      <c r="AZ76" s="20"/>
      <c r="BA76" s="20"/>
      <c r="BB76" s="20"/>
    </row>
    <row r="77" customFormat="false" ht="12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W77" s="20"/>
      <c r="AX77" s="20"/>
      <c r="AY77" s="20"/>
      <c r="AZ77" s="20"/>
      <c r="BA77" s="20"/>
      <c r="BB77" s="20"/>
    </row>
    <row r="78" customFormat="false" ht="12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W78" s="20"/>
      <c r="AX78" s="20"/>
      <c r="AY78" s="20"/>
      <c r="AZ78" s="20"/>
      <c r="BA78" s="20"/>
      <c r="BB78" s="20"/>
    </row>
    <row r="79" customFormat="false" ht="12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W79" s="20"/>
      <c r="AX79" s="20"/>
      <c r="AY79" s="20"/>
      <c r="AZ79" s="20"/>
      <c r="BA79" s="20"/>
      <c r="BB79" s="20"/>
    </row>
    <row r="80" customFormat="false" ht="12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W80" s="20"/>
      <c r="AX80" s="20"/>
      <c r="AY80" s="20"/>
      <c r="AZ80" s="20"/>
      <c r="BA80" s="20"/>
      <c r="BB80" s="20"/>
    </row>
    <row r="81" customFormat="false" ht="12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W81" s="20"/>
      <c r="AX81" s="20"/>
      <c r="AY81" s="20"/>
      <c r="AZ81" s="20"/>
      <c r="BA81" s="20"/>
      <c r="BB81" s="20"/>
    </row>
    <row r="82" customFormat="false" ht="12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W82" s="20"/>
      <c r="AX82" s="20"/>
      <c r="AY82" s="20"/>
      <c r="AZ82" s="20"/>
      <c r="BA82" s="20"/>
      <c r="BB82" s="20"/>
    </row>
    <row r="83" customFormat="false" ht="12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W83" s="20"/>
      <c r="AX83" s="20"/>
      <c r="AY83" s="20"/>
      <c r="AZ83" s="20"/>
      <c r="BA83" s="20"/>
      <c r="BB83" s="20"/>
    </row>
    <row r="84" customFormat="false" ht="12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W84" s="20"/>
      <c r="AX84" s="20"/>
      <c r="AY84" s="20"/>
      <c r="AZ84" s="20"/>
      <c r="BA84" s="20"/>
      <c r="BB84" s="20"/>
    </row>
    <row r="85" customFormat="false" ht="12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W85" s="20"/>
      <c r="AX85" s="20"/>
      <c r="AY85" s="20"/>
      <c r="AZ85" s="20"/>
      <c r="BA85" s="20"/>
      <c r="BB85" s="20"/>
    </row>
    <row r="86" customFormat="false" ht="12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W86" s="20"/>
      <c r="AX86" s="20"/>
      <c r="AY86" s="20"/>
      <c r="AZ86" s="20"/>
      <c r="BA86" s="20"/>
      <c r="BB86" s="20"/>
    </row>
    <row r="87" customFormat="false" ht="12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W87" s="20"/>
      <c r="AX87" s="20"/>
      <c r="AY87" s="20"/>
      <c r="AZ87" s="20"/>
      <c r="BA87" s="20"/>
      <c r="BB87" s="20"/>
    </row>
    <row r="88" customFormat="false" ht="12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W88" s="20"/>
      <c r="AX88" s="20"/>
      <c r="AY88" s="20"/>
      <c r="AZ88" s="20"/>
      <c r="BA88" s="20"/>
      <c r="BB88" s="20"/>
    </row>
    <row r="89" customFormat="false" ht="12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W89" s="20"/>
      <c r="AX89" s="20"/>
      <c r="AY89" s="20"/>
      <c r="AZ89" s="20"/>
      <c r="BA89" s="20"/>
      <c r="BB89" s="20"/>
    </row>
    <row r="90" customFormat="false" ht="12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W90" s="20"/>
      <c r="AX90" s="20"/>
      <c r="AY90" s="20"/>
      <c r="AZ90" s="20"/>
      <c r="BA90" s="20"/>
      <c r="BB90" s="20"/>
    </row>
    <row r="91" customFormat="false" ht="12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W91" s="20"/>
      <c r="AX91" s="20"/>
      <c r="AY91" s="20"/>
      <c r="AZ91" s="20"/>
      <c r="BA91" s="20"/>
      <c r="BB91" s="20"/>
    </row>
    <row r="92" customFormat="false" ht="12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W92" s="20"/>
      <c r="AX92" s="20"/>
      <c r="AY92" s="20"/>
      <c r="AZ92" s="20"/>
      <c r="BA92" s="20"/>
      <c r="BB92" s="20"/>
    </row>
    <row r="93" customFormat="false" ht="12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W93" s="20"/>
      <c r="AX93" s="20"/>
      <c r="AY93" s="20"/>
      <c r="AZ93" s="20"/>
      <c r="BA93" s="20"/>
      <c r="BB93" s="20"/>
    </row>
    <row r="94" customFormat="false" ht="12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W94" s="20"/>
      <c r="AX94" s="20"/>
      <c r="AY94" s="20"/>
      <c r="AZ94" s="20"/>
      <c r="BA94" s="20"/>
      <c r="BB94" s="20"/>
    </row>
    <row r="95" customFormat="false" ht="12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W95" s="20"/>
      <c r="AX95" s="20"/>
      <c r="AY95" s="20"/>
      <c r="AZ95" s="20"/>
      <c r="BA95" s="20"/>
      <c r="BB95" s="20"/>
    </row>
    <row r="96" customFormat="false" ht="12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W96" s="20"/>
      <c r="AX96" s="20"/>
      <c r="AY96" s="20"/>
      <c r="AZ96" s="20"/>
      <c r="BA96" s="20"/>
      <c r="BB96" s="20"/>
    </row>
    <row r="97" customFormat="false" ht="12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W97" s="20"/>
      <c r="AX97" s="20"/>
      <c r="AY97" s="20"/>
      <c r="AZ97" s="20"/>
      <c r="BA97" s="20"/>
      <c r="BB97" s="20"/>
    </row>
    <row r="98" customFormat="false" ht="12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W98" s="20"/>
      <c r="AX98" s="20"/>
      <c r="AY98" s="20"/>
      <c r="AZ98" s="20"/>
      <c r="BA98" s="20"/>
      <c r="BB98" s="20"/>
    </row>
    <row r="99" customFormat="false" ht="12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W99" s="20"/>
      <c r="AX99" s="20"/>
      <c r="AY99" s="20"/>
      <c r="AZ99" s="20"/>
      <c r="BA99" s="20"/>
      <c r="BB99" s="20"/>
    </row>
    <row r="100" customFormat="false" ht="12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W100" s="20"/>
      <c r="AX100" s="20"/>
      <c r="AY100" s="20"/>
      <c r="AZ100" s="20"/>
      <c r="BA100" s="20"/>
      <c r="BB100" s="20"/>
    </row>
    <row r="101" customFormat="false" ht="12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W101" s="20"/>
      <c r="AX101" s="20"/>
      <c r="AY101" s="20"/>
      <c r="AZ101" s="20"/>
      <c r="BA101" s="20"/>
      <c r="BB101" s="20"/>
    </row>
    <row r="102" customFormat="false" ht="12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W102" s="20"/>
      <c r="AX102" s="20"/>
      <c r="AY102" s="20"/>
      <c r="AZ102" s="20"/>
      <c r="BA102" s="20"/>
      <c r="BB102" s="20"/>
    </row>
    <row r="103" customFormat="false" ht="12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W103" s="20"/>
      <c r="AX103" s="20"/>
      <c r="AY103" s="20"/>
      <c r="AZ103" s="20"/>
      <c r="BA103" s="20"/>
      <c r="BB103" s="20"/>
    </row>
    <row r="104" customFormat="false" ht="12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W104" s="20"/>
      <c r="AX104" s="20"/>
      <c r="AY104" s="20"/>
      <c r="AZ104" s="20"/>
      <c r="BA104" s="20"/>
      <c r="BB104" s="20"/>
    </row>
    <row r="105" customFormat="false" ht="12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W105" s="20"/>
      <c r="AX105" s="20"/>
      <c r="AY105" s="20"/>
      <c r="AZ105" s="20"/>
      <c r="BA105" s="20"/>
      <c r="BB105" s="20"/>
    </row>
    <row r="106" customFormat="false" ht="12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W106" s="20"/>
      <c r="AX106" s="20"/>
      <c r="AY106" s="20"/>
      <c r="AZ106" s="20"/>
      <c r="BA106" s="20"/>
      <c r="BB106" s="20"/>
    </row>
    <row r="107" customFormat="false" ht="12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W107" s="20"/>
      <c r="AX107" s="20"/>
      <c r="AY107" s="20"/>
      <c r="AZ107" s="20"/>
      <c r="BA107" s="20"/>
      <c r="BB107" s="20"/>
    </row>
    <row r="108" customFormat="false" ht="12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W108" s="20"/>
      <c r="AX108" s="20"/>
      <c r="AY108" s="20"/>
      <c r="AZ108" s="20"/>
      <c r="BA108" s="20"/>
      <c r="BB108" s="20"/>
    </row>
    <row r="109" customFormat="false" ht="12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W109" s="20"/>
      <c r="AX109" s="20"/>
      <c r="AY109" s="20"/>
      <c r="AZ109" s="20"/>
      <c r="BA109" s="20"/>
      <c r="BB109" s="20"/>
    </row>
    <row r="110" customFormat="false" ht="12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W110" s="20"/>
      <c r="AX110" s="20"/>
      <c r="AY110" s="20"/>
      <c r="AZ110" s="20"/>
      <c r="BA110" s="20"/>
      <c r="BB110" s="20"/>
    </row>
    <row r="111" customFormat="false" ht="12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W111" s="20"/>
      <c r="AX111" s="20"/>
      <c r="AY111" s="20"/>
      <c r="AZ111" s="20"/>
      <c r="BA111" s="20"/>
      <c r="BB111" s="20"/>
    </row>
    <row r="112" customFormat="false" ht="12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W112" s="20"/>
      <c r="AX112" s="20"/>
      <c r="AY112" s="20"/>
      <c r="AZ112" s="20"/>
      <c r="BA112" s="20"/>
      <c r="BB112" s="20"/>
    </row>
    <row r="113" customFormat="false" ht="12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W113" s="20"/>
      <c r="AX113" s="20"/>
      <c r="AY113" s="20"/>
      <c r="AZ113" s="20"/>
      <c r="BA113" s="20"/>
      <c r="BB113" s="20"/>
    </row>
    <row r="114" customFormat="false" ht="12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W114" s="20"/>
      <c r="AX114" s="20"/>
      <c r="AY114" s="20"/>
      <c r="AZ114" s="20"/>
      <c r="BA114" s="20"/>
      <c r="BB114" s="20"/>
    </row>
    <row r="115" customFormat="false" ht="12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W115" s="20"/>
      <c r="AX115" s="20"/>
      <c r="AY115" s="20"/>
      <c r="AZ115" s="20"/>
      <c r="BA115" s="20"/>
      <c r="BB115" s="20"/>
    </row>
    <row r="116" customFormat="false" ht="12.75" hidden="false" customHeight="false" outlineLevel="0" collapsed="false">
      <c r="Y116" s="0"/>
    </row>
    <row r="117" customFormat="false" ht="12.75" hidden="false" customHeight="false" outlineLevel="0" collapsed="false">
      <c r="Y117" s="0"/>
    </row>
    <row r="118" customFormat="false" ht="12.75" hidden="false" customHeight="false" outlineLevel="0" collapsed="false">
      <c r="Y118" s="0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</sheetData>
  <mergeCells count="19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30:G30"/>
    <mergeCell ref="E31:G31"/>
    <mergeCell ref="E32:G32"/>
    <mergeCell ref="E33:G33"/>
    <mergeCell ref="E34:G3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2001-12-20T17:44:23Z</cp:lastPrinted>
  <dcterms:modified xsi:type="dcterms:W3CDTF">2001-12-20T19:15:50Z</dcterms:modified>
  <cp:revision>0</cp:revision>
  <dc:subject/>
  <dc:title/>
</cp:coreProperties>
</file>