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Sheet1!$A$1:$AU$62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5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Friday and Saturday Power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82</xdr:colOff>
                <xdr:row>13</xdr:row>
                <xdr:rowOff>7</xdr:rowOff>
              </xdr:from>
              <xdr:to>
                <xdr:col>12</xdr:col>
                <xdr:colOff>105</xdr:colOff>
                <xdr:row>17</xdr:row>
                <xdr:rowOff>13</xdr:rowOff>
              </xdr:to>
            </anchor>
          </commentPr>
        </mc:Choice>
        <mc:Fallback/>
      </mc:AlternateContent>
    </comment>
    <comment ref="K2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Prepetition utility bills to keep from utility taking.  This payment gets us current.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82</xdr:colOff>
                <xdr:row>21</xdr:row>
                <xdr:rowOff>7</xdr:rowOff>
              </xdr:from>
              <xdr:to>
                <xdr:col>12</xdr:col>
                <xdr:colOff>105</xdr:colOff>
                <xdr:row>25</xdr:row>
                <xdr:rowOff>13</xdr:rowOff>
              </xdr:to>
            </anchor>
          </commentPr>
        </mc:Choice>
        <mc:Fallback/>
      </mc:AlternateContent>
    </comment>
    <comment ref="M1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Since Calpine is procuring, only have to pay the ISO fees and catch-up our reserve balance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86</xdr:colOff>
                <xdr:row>12</xdr:row>
                <xdr:rowOff>7</xdr:rowOff>
              </xdr:from>
              <xdr:to>
                <xdr:col>15</xdr:col>
                <xdr:colOff>1</xdr:colOff>
                <xdr:row>16</xdr:row>
                <xdr:rowOff>13</xdr:rowOff>
              </xdr:to>
            </anchor>
          </commentPr>
        </mc:Choice>
        <mc:Fallback/>
      </mc:AlternateContent>
    </comment>
    <comment ref="M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12/9 and 12/10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78</xdr:colOff>
                <xdr:row>14</xdr:row>
                <xdr:rowOff>7</xdr:rowOff>
              </xdr:from>
              <xdr:to>
                <xdr:col>17</xdr:col>
                <xdr:colOff>1</xdr:colOff>
                <xdr:row>18</xdr:row>
                <xdr:rowOff>13</xdr:rowOff>
              </xdr:to>
            </anchor>
          </commentPr>
        </mc:Choice>
        <mc:Fallback/>
      </mc:AlternateContent>
    </comment>
    <comment ref="M20" authorId="0">
      <text>
        <r>
          <rPr>
            <b val="true"/>
            <sz val="8"/>
            <color rgb="FF000000"/>
            <rFont val="Tahoma"/>
            <family val="0"/>
          </rPr>
          <t xml:space="preserve">wstubble:
</t>
        </r>
        <r>
          <rPr>
            <sz val="8"/>
            <color rgb="FF000000"/>
            <rFont val="Tahoma"/>
            <family val="0"/>
          </rPr>
          <t xml:space="preserve">Collateral for ICAP Auction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78</xdr:colOff>
                <xdr:row>18</xdr:row>
                <xdr:rowOff>10</xdr:rowOff>
              </xdr:from>
              <xdr:to>
                <xdr:col>16</xdr:col>
                <xdr:colOff>84</xdr:colOff>
                <xdr:row>22</xdr:row>
                <xdr:rowOff>16</xdr:rowOff>
              </xdr:to>
            </anchor>
          </commentPr>
        </mc:Choice>
        <mc:Fallback/>
      </mc:AlternateContent>
    </comment>
    <comment ref="O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12/11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77</xdr:colOff>
                <xdr:row>14</xdr:row>
                <xdr:rowOff>7</xdr:rowOff>
              </xdr:from>
              <xdr:to>
                <xdr:col>20</xdr:col>
                <xdr:colOff>4</xdr:colOff>
                <xdr:row>18</xdr:row>
                <xdr:rowOff>13</xdr:rowOff>
              </xdr:to>
            </anchor>
          </commentPr>
        </mc:Choice>
        <mc:Fallback/>
      </mc:AlternateContent>
    </comment>
    <comment ref="Q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12/12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14</xdr:row>
                <xdr:rowOff>7</xdr:rowOff>
              </xdr:from>
              <xdr:to>
                <xdr:col>22</xdr:col>
                <xdr:colOff>6</xdr:colOff>
                <xdr:row>18</xdr:row>
                <xdr:rowOff>13</xdr:rowOff>
              </xdr:to>
            </anchor>
          </commentPr>
        </mc:Choice>
        <mc:Fallback/>
      </mc:AlternateContent>
    </comment>
    <comment ref="Q20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Estimate to fund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18</xdr:row>
                <xdr:rowOff>7</xdr:rowOff>
              </xdr:from>
              <xdr:to>
                <xdr:col>22</xdr:col>
                <xdr:colOff>6</xdr:colOff>
                <xdr:row>22</xdr:row>
                <xdr:rowOff>13</xdr:rowOff>
              </xdr:to>
            </anchor>
          </commentPr>
        </mc:Choice>
        <mc:Fallback/>
      </mc:AlternateContent>
    </comment>
    <comment ref="Q30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12/12 - 12/17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28</xdr:row>
                <xdr:rowOff>7</xdr:rowOff>
              </xdr:from>
              <xdr:to>
                <xdr:col>22</xdr:col>
                <xdr:colOff>6</xdr:colOff>
                <xdr:row>32</xdr:row>
                <xdr:rowOff>13</xdr:rowOff>
              </xdr:to>
            </anchor>
          </commentPr>
        </mc:Choice>
        <mc:Fallback/>
      </mc:AlternateContent>
    </comment>
    <comment ref="Q32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12/12 - 12/17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70</xdr:colOff>
                <xdr:row>30</xdr:row>
                <xdr:rowOff>7</xdr:rowOff>
              </xdr:from>
              <xdr:to>
                <xdr:col>22</xdr:col>
                <xdr:colOff>6</xdr:colOff>
                <xdr:row>34</xdr:row>
                <xdr:rowOff>13</xdr:rowOff>
              </xdr:to>
            </anchor>
          </commentPr>
        </mc:Choice>
        <mc:Fallback/>
      </mc:AlternateContent>
    </comment>
    <comment ref="S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day ahead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68</xdr:colOff>
                <xdr:row>14</xdr:row>
                <xdr:rowOff>7</xdr:rowOff>
              </xdr:from>
              <xdr:to>
                <xdr:col>24</xdr:col>
                <xdr:colOff>3</xdr:colOff>
                <xdr:row>18</xdr:row>
                <xdr:rowOff>13</xdr:rowOff>
              </xdr:to>
            </anchor>
          </commentPr>
        </mc:Choice>
        <mc:Fallback/>
      </mc:AlternateContent>
    </comment>
    <comment ref="U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for Friday, Saturday, Sunday and Monday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71</xdr:colOff>
                <xdr:row>14</xdr:row>
                <xdr:rowOff>7</xdr:rowOff>
              </xdr:from>
              <xdr:to>
                <xdr:col>26</xdr:col>
                <xdr:colOff>4</xdr:colOff>
                <xdr:row>18</xdr:row>
                <xdr:rowOff>13</xdr:rowOff>
              </xdr:to>
            </anchor>
          </commentPr>
        </mc:Choice>
        <mc:Fallback/>
      </mc:AlternateContent>
    </comment>
    <comment ref="Y30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12</xdr:colOff>
                <xdr:row>28</xdr:row>
                <xdr:rowOff>7</xdr:rowOff>
              </xdr:from>
              <xdr:to>
                <xdr:col>28</xdr:col>
                <xdr:colOff>44</xdr:colOff>
                <xdr:row>32</xdr:row>
                <xdr:rowOff>13</xdr:rowOff>
              </xdr:to>
            </anchor>
          </commentPr>
        </mc:Choice>
        <mc:Fallback/>
      </mc:AlternateContent>
    </comment>
    <comment ref="Y32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for 12/18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12</xdr:colOff>
                <xdr:row>30</xdr:row>
                <xdr:rowOff>7</xdr:rowOff>
              </xdr:from>
              <xdr:to>
                <xdr:col>28</xdr:col>
                <xdr:colOff>44</xdr:colOff>
                <xdr:row>34</xdr:row>
                <xdr:rowOff>13</xdr:rowOff>
              </xdr:to>
            </anchor>
          </commentPr>
        </mc:Choice>
        <mc:Fallback/>
      </mc:AlternateContent>
    </comment>
    <comment ref="Y5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Estimate of T&amp;E to be released.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26</xdr:col>
                <xdr:colOff>12</xdr:colOff>
                <xdr:row>51</xdr:row>
                <xdr:rowOff>7</xdr:rowOff>
              </xdr:from>
              <xdr:to>
                <xdr:col>28</xdr:col>
                <xdr:colOff>44</xdr:colOff>
                <xdr:row>55</xdr:row>
                <xdr:rowOff>13</xdr:rowOff>
              </xdr:to>
            </anchor>
          </commentPr>
        </mc:Choice>
        <mc:Fallback/>
      </mc:AlternateContent>
    </comment>
    <comment ref="AA1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12/19 - 12/25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15</xdr:row>
                <xdr:rowOff>7</xdr:rowOff>
              </xdr:from>
              <xdr:to>
                <xdr:col>30</xdr:col>
                <xdr:colOff>49</xdr:colOff>
                <xdr:row>19</xdr:row>
                <xdr:rowOff>13</xdr:rowOff>
              </xdr:to>
            </anchor>
          </commentPr>
        </mc:Choice>
        <mc:Fallback/>
      </mc:AlternateContent>
    </comment>
    <comment ref="AA18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16</xdr:row>
                <xdr:rowOff>7</xdr:rowOff>
              </xdr:from>
              <xdr:to>
                <xdr:col>30</xdr:col>
                <xdr:colOff>49</xdr:colOff>
                <xdr:row>20</xdr:row>
                <xdr:rowOff>13</xdr:rowOff>
              </xdr:to>
            </anchor>
          </commentPr>
        </mc:Choice>
        <mc:Fallback/>
      </mc:AlternateContent>
    </comment>
    <comment ref="AA19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17</xdr:row>
                <xdr:rowOff>7</xdr:rowOff>
              </xdr:from>
              <xdr:to>
                <xdr:col>30</xdr:col>
                <xdr:colOff>49</xdr:colOff>
                <xdr:row>21</xdr:row>
                <xdr:rowOff>13</xdr:rowOff>
              </xdr:to>
            </anchor>
          </commentPr>
        </mc:Choice>
        <mc:Fallback/>
      </mc:AlternateContent>
    </comment>
    <comment ref="AA30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28</xdr:row>
                <xdr:rowOff>7</xdr:rowOff>
              </xdr:from>
              <xdr:to>
                <xdr:col>30</xdr:col>
                <xdr:colOff>49</xdr:colOff>
                <xdr:row>32</xdr:row>
                <xdr:rowOff>13</xdr:rowOff>
              </xdr:to>
            </anchor>
          </commentPr>
        </mc:Choice>
        <mc:Fallback/>
      </mc:AlternateContent>
    </comment>
    <comment ref="AA32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12/19 - 12/26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17</xdr:colOff>
                <xdr:row>30</xdr:row>
                <xdr:rowOff>7</xdr:rowOff>
              </xdr:from>
              <xdr:to>
                <xdr:col>30</xdr:col>
                <xdr:colOff>49</xdr:colOff>
                <xdr:row>34</xdr:row>
                <xdr:rowOff>13</xdr:rowOff>
              </xdr:to>
            </anchor>
          </commentPr>
        </mc:Choice>
        <mc:Fallback/>
      </mc:AlternateContent>
    </comment>
    <comment ref="AA34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NIG/PGL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11</xdr:colOff>
                <xdr:row>32</xdr:row>
                <xdr:rowOff>7</xdr:rowOff>
              </xdr:from>
              <xdr:to>
                <xdr:col>30</xdr:col>
                <xdr:colOff>42</xdr:colOff>
                <xdr:row>36</xdr:row>
                <xdr:rowOff>13</xdr:rowOff>
              </xdr:to>
            </anchor>
          </commentPr>
        </mc:Choice>
        <mc:Fallback/>
      </mc:AlternateContent>
    </comment>
    <comment ref="AC17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12/26 - 12/27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16</xdr:colOff>
                <xdr:row>15</xdr:row>
                <xdr:rowOff>7</xdr:rowOff>
              </xdr:from>
              <xdr:to>
                <xdr:col>32</xdr:col>
                <xdr:colOff>57</xdr:colOff>
                <xdr:row>19</xdr:row>
                <xdr:rowOff>13</xdr:rowOff>
              </xdr:to>
            </anchor>
          </commentPr>
        </mc:Choice>
        <mc:Fallback/>
      </mc:AlternateContent>
    </comment>
    <comment ref="AC33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Gas through EOY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30</xdr:col>
                <xdr:colOff>16</xdr:colOff>
                <xdr:row>31</xdr:row>
                <xdr:rowOff>7</xdr:rowOff>
              </xdr:from>
              <xdr:to>
                <xdr:col>32</xdr:col>
                <xdr:colOff>57</xdr:colOff>
                <xdr:row>35</xdr:row>
                <xdr:rowOff>13</xdr:rowOff>
              </xdr:to>
            </anchor>
          </commentPr>
        </mc:Choice>
        <mc:Fallback/>
      </mc:AlternateContent>
    </comment>
    <comment ref="AM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two day ahead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50</xdr:colOff>
                <xdr:row>14</xdr:row>
                <xdr:rowOff>7</xdr:rowOff>
              </xdr:from>
              <xdr:to>
                <xdr:col>40</xdr:col>
                <xdr:colOff>86</xdr:colOff>
                <xdr:row>18</xdr:row>
                <xdr:rowOff>13</xdr:rowOff>
              </xdr:to>
            </anchor>
          </commentPr>
        </mc:Choice>
        <mc:Fallback/>
      </mc:AlternateContent>
    </comment>
    <comment ref="AM30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12/27 - 1/3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18</xdr:colOff>
                <xdr:row>28</xdr:row>
                <xdr:rowOff>7</xdr:rowOff>
              </xdr:from>
              <xdr:to>
                <xdr:col>42</xdr:col>
                <xdr:colOff>60</xdr:colOff>
                <xdr:row>32</xdr:row>
                <xdr:rowOff>13</xdr:rowOff>
              </xdr:to>
            </anchor>
          </commentPr>
        </mc:Choice>
        <mc:Fallback/>
      </mc:AlternateContent>
    </comment>
    <comment ref="AM32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12/27 - 1/3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40</xdr:col>
                <xdr:colOff>18</xdr:colOff>
                <xdr:row>30</xdr:row>
                <xdr:rowOff>7</xdr:rowOff>
              </xdr:from>
              <xdr:to>
                <xdr:col>42</xdr:col>
                <xdr:colOff>60</xdr:colOff>
                <xdr:row>34</xdr:row>
                <xdr:rowOff>13</xdr:rowOff>
              </xdr:to>
            </anchor>
          </commentPr>
        </mc:Choice>
        <mc:Fallback/>
      </mc:AlternateContent>
    </comment>
    <comment ref="AQ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Power for Sat., Sun &amp; Monday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42</xdr:col>
                <xdr:colOff>41</xdr:colOff>
                <xdr:row>14</xdr:row>
                <xdr:rowOff>7</xdr:rowOff>
              </xdr:from>
              <xdr:to>
                <xdr:col>44</xdr:col>
                <xdr:colOff>86</xdr:colOff>
                <xdr:row>18</xdr:row>
                <xdr:rowOff>13</xdr:rowOff>
              </xdr:to>
            </anchor>
          </commentPr>
        </mc:Choice>
        <mc:Fallback/>
      </mc:AlternateContent>
    </comment>
    <comment ref="AS16" authorId="0">
      <text>
        <r>
          <rPr>
            <b val="true"/>
            <sz val="8"/>
            <color rgb="FF000000"/>
            <rFont val="Tahoma"/>
            <family val="0"/>
          </rPr>
          <t xml:space="preserve">Wade Stubblefield:
</t>
        </r>
        <r>
          <rPr>
            <sz val="8"/>
            <color rgb="FF000000"/>
            <rFont val="Tahoma"/>
            <family val="0"/>
          </rPr>
          <t xml:space="preserve">two day ahead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44</xdr:col>
                <xdr:colOff>48</xdr:colOff>
                <xdr:row>14</xdr:row>
                <xdr:rowOff>7</xdr:rowOff>
              </xdr:from>
              <xdr:to>
                <xdr:col>46</xdr:col>
                <xdr:colOff>86</xdr:colOff>
                <xdr:row>18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<sst xmlns="http://schemas.openxmlformats.org/spreadsheetml/2006/main" count="114" uniqueCount="92">
  <si>
    <t xml:space="preserve">Enron Energy Services</t>
  </si>
  <si>
    <t xml:space="preserve">Daily Cash Burn Forecast</t>
  </si>
  <si>
    <t xml:space="preserve">As of:</t>
  </si>
  <si>
    <t xml:space="preserve">Pre</t>
  </si>
  <si>
    <t xml:space="preserve">Total</t>
  </si>
  <si>
    <t xml:space="preserve">Description</t>
  </si>
  <si>
    <t xml:space="preserve">Comments</t>
  </si>
  <si>
    <t xml:space="preserve">12/6/2001</t>
  </si>
  <si>
    <t xml:space="preserve">12/7/2001</t>
  </si>
  <si>
    <t xml:space="preserve">12/10/2001</t>
  </si>
  <si>
    <t xml:space="preserve">12/11/2001</t>
  </si>
  <si>
    <t xml:space="preserve">12/12/2001</t>
  </si>
  <si>
    <t xml:space="preserve">12/13/2001</t>
  </si>
  <si>
    <t xml:space="preserve">12/14/2001</t>
  </si>
  <si>
    <t xml:space="preserve">12/17/2001</t>
  </si>
  <si>
    <t xml:space="preserve">12/18/2001</t>
  </si>
  <si>
    <t xml:space="preserve">12/19/2001</t>
  </si>
  <si>
    <t xml:space="preserve">12/20/2001</t>
  </si>
  <si>
    <t xml:space="preserve">12/21/2001</t>
  </si>
  <si>
    <t xml:space="preserve">12/24/2001</t>
  </si>
  <si>
    <t xml:space="preserve">12/25/2001</t>
  </si>
  <si>
    <t xml:space="preserve">12/26/2001</t>
  </si>
  <si>
    <t xml:space="preserve">12/27/2001</t>
  </si>
  <si>
    <t xml:space="preserve">12/28/2001</t>
  </si>
  <si>
    <t xml:space="preserve">12/31/2001</t>
  </si>
  <si>
    <t xml:space="preserve">December</t>
  </si>
  <si>
    <t xml:space="preserve">Thurs.</t>
  </si>
  <si>
    <t xml:space="preserve">Friday</t>
  </si>
  <si>
    <t xml:space="preserve">Monday</t>
  </si>
  <si>
    <t xml:space="preserve">Tues.</t>
  </si>
  <si>
    <t xml:space="preserve">Wed.</t>
  </si>
  <si>
    <t xml:space="preserve">Receipts:</t>
  </si>
  <si>
    <t xml:space="preserve">Disbursements:</t>
  </si>
  <si>
    <t xml:space="preserve">Power Purchases</t>
  </si>
  <si>
    <t xml:space="preserve">Califonia ISO</t>
  </si>
  <si>
    <t xml:space="preserve">$2.8 MM "deposit" has to be replenished daily</t>
  </si>
  <si>
    <t xml:space="preserve">Williams Energy &amp;  Marketing</t>
  </si>
  <si>
    <t xml:space="preserve">California scheduler</t>
  </si>
  <si>
    <t xml:space="preserve">Calpine</t>
  </si>
  <si>
    <t xml:space="preserve">Reliant</t>
  </si>
  <si>
    <t xml:space="preserve">Mirant</t>
  </si>
  <si>
    <t xml:space="preserve">Allegeheny</t>
  </si>
  <si>
    <t xml:space="preserve">New York</t>
  </si>
  <si>
    <t xml:space="preserve">Energy for New York</t>
  </si>
  <si>
    <t xml:space="preserve">Con ED</t>
  </si>
  <si>
    <t xml:space="preserve">T&amp;D For New York ($60MM)</t>
  </si>
  <si>
    <t xml:space="preserve">ERCOT</t>
  </si>
  <si>
    <t xml:space="preserve">$493,640 paid 12/3 to 12/14. Don't know about future</t>
  </si>
  <si>
    <t xml:space="preserve">MECO</t>
  </si>
  <si>
    <t xml:space="preserve">Pre-Petition Obligation - CV</t>
  </si>
  <si>
    <t xml:space="preserve">First Energy</t>
  </si>
  <si>
    <t xml:space="preserve">Collateral Payment for Ohio Power Supply</t>
  </si>
  <si>
    <t xml:space="preserve">Gooden McBride</t>
  </si>
  <si>
    <t xml:space="preserve">Escrow amount for CA. T&amp;D charges</t>
  </si>
  <si>
    <t xml:space="preserve">Gas Purchases</t>
  </si>
  <si>
    <t xml:space="preserve">PG&amp;E</t>
  </si>
  <si>
    <t xml:space="preserve">California</t>
  </si>
  <si>
    <t xml:space="preserve">So. Cal Gas</t>
  </si>
  <si>
    <t xml:space="preserve">Occidental</t>
  </si>
  <si>
    <t xml:space="preserve">Marathon</t>
  </si>
  <si>
    <t xml:space="preserve">East Gas (COH/CGE/CPA/Etc.)</t>
  </si>
  <si>
    <t xml:space="preserve">Misc. Gas</t>
  </si>
  <si>
    <t xml:space="preserve">Enron Facility Services</t>
  </si>
  <si>
    <t xml:space="preserve">Estimate $2.5 per day</t>
  </si>
  <si>
    <t xml:space="preserve">Receipts (actual deposits)</t>
  </si>
  <si>
    <t xml:space="preserve">Critical Vendors</t>
  </si>
  <si>
    <t xml:space="preserve">CSC</t>
  </si>
  <si>
    <t xml:space="preserve">Billing Service Provider</t>
  </si>
  <si>
    <t xml:space="preserve">Telluride Controls Corp.</t>
  </si>
  <si>
    <t xml:space="preserve">InPower Solutions</t>
  </si>
  <si>
    <t xml:space="preserve">IT Consultant</t>
  </si>
  <si>
    <t xml:space="preserve">Datadigm Corp.</t>
  </si>
  <si>
    <t xml:space="preserve">CLGI Marketing</t>
  </si>
  <si>
    <t xml:space="preserve">ERCOT Assignment Printer</t>
  </si>
  <si>
    <t xml:space="preserve">Applied Metering Tech.</t>
  </si>
  <si>
    <t xml:space="preserve">Ca. Meter Installations</t>
  </si>
  <si>
    <t xml:space="preserve">Ca. Filing Fee</t>
  </si>
  <si>
    <t xml:space="preserve">TBD</t>
  </si>
  <si>
    <t xml:space="preserve">EEMC Ca. Bond</t>
  </si>
  <si>
    <t xml:space="preserve">US Post Office</t>
  </si>
  <si>
    <t xml:space="preserve">Return Assignment Cards</t>
  </si>
  <si>
    <t xml:space="preserve">Personnel</t>
  </si>
  <si>
    <t xml:space="preserve">EES</t>
  </si>
  <si>
    <t xml:space="preserve">Assume 105 people at $150K</t>
  </si>
  <si>
    <t xml:space="preserve">EWS serving EES</t>
  </si>
  <si>
    <t xml:space="preserve">Assume in EWS total</t>
  </si>
  <si>
    <t xml:space="preserve">ENW serving EES</t>
  </si>
  <si>
    <t xml:space="preserve">Assume in ENW total</t>
  </si>
  <si>
    <t xml:space="preserve">T&amp;E</t>
  </si>
  <si>
    <t xml:space="preserve">NEED ACCUMULATE TOTAL</t>
  </si>
  <si>
    <t xml:space="preserve">Total Disbursements</t>
  </si>
  <si>
    <t xml:space="preserve">Net Receipts (Disbursements)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</si>
</sst>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FEFEF"/>
      </patternFill>
    </fill>
    <fill>
      <patternFill patternType="solid">
        <fgColor rgb="FFEFEFEF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7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tru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true"/>
      <protection locked="true" hidden="false"/>
    </xf>
    <xf numFmtId="169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X2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9.99"/>
    <col collapsed="false" customWidth="true" hidden="false" outlineLevel="0" max="3" min="3" style="0" width="14.7"/>
    <col collapsed="false" customWidth="true" hidden="false" outlineLevel="0" max="4" min="4" style="0" width="0.99"/>
    <col collapsed="false" customWidth="true" hidden="false" outlineLevel="0" max="5" min="5" style="0" width="9.41"/>
    <col collapsed="false" customWidth="true" hidden="false" outlineLevel="0" max="8" min="8" style="0" width="1.28"/>
    <col collapsed="false" customWidth="true" hidden="false" outlineLevel="0" max="9" min="9" style="0" width="11.99"/>
    <col collapsed="false" customWidth="true" hidden="false" outlineLevel="0" max="10" min="10" style="0" width="0.99"/>
    <col collapsed="false" customWidth="true" hidden="false" outlineLevel="0" max="11" min="11" style="0" width="14.14"/>
    <col collapsed="false" customWidth="true" hidden="false" outlineLevel="0" max="12" min="12" style="0" width="1.13"/>
    <col collapsed="false" customWidth="true" hidden="false" outlineLevel="0" max="13" min="13" style="0" width="14.99"/>
    <col collapsed="false" customWidth="true" hidden="false" outlineLevel="0" max="14" min="14" style="0" width="0.7"/>
    <col collapsed="false" customWidth="true" hidden="false" outlineLevel="0" max="15" min="15" style="0" width="13.99"/>
    <col collapsed="false" customWidth="true" hidden="false" outlineLevel="0" max="16" min="16" style="0" width="0.7"/>
    <col collapsed="false" customWidth="true" hidden="false" outlineLevel="0" max="17" min="17" style="0" width="13.99"/>
    <col collapsed="false" customWidth="true" hidden="false" outlineLevel="0" max="18" min="18" style="0" width="0.56"/>
    <col collapsed="false" customWidth="true" hidden="false" outlineLevel="0" max="19" min="19" style="0" width="12.56"/>
    <col collapsed="false" customWidth="true" hidden="false" outlineLevel="0" max="20" min="20" style="0" width="0.99"/>
    <col collapsed="false" customWidth="true" hidden="false" outlineLevel="0" max="21" min="21" style="0" width="12.28"/>
    <col collapsed="false" customWidth="true" hidden="false" outlineLevel="0" max="22" min="22" style="0" width="0.99"/>
    <col collapsed="false" customWidth="true" hidden="false" outlineLevel="0" max="23" min="23" style="0" width="12.85"/>
    <col collapsed="false" customWidth="true" hidden="false" outlineLevel="0" max="24" min="24" style="0" width="0.85"/>
    <col collapsed="false" customWidth="true" hidden="false" outlineLevel="0" max="25" min="25" style="1" width="12.99"/>
    <col collapsed="false" customWidth="true" hidden="false" outlineLevel="0" max="26" min="26" style="0" width="0.56"/>
    <col collapsed="false" customWidth="true" hidden="false" outlineLevel="0" max="27" min="27" style="0" width="13.14"/>
    <col collapsed="false" customWidth="true" hidden="false" outlineLevel="0" max="28" min="28" style="0" width="0.7"/>
    <col collapsed="false" customWidth="true" hidden="false" outlineLevel="0" max="29" min="29" style="2" width="13.14"/>
    <col collapsed="false" customWidth="true" hidden="false" outlineLevel="0" max="30" min="30" style="0" width="0.85"/>
    <col collapsed="false" customWidth="true" hidden="false" outlineLevel="0" max="31" min="31" style="0" width="11.85"/>
    <col collapsed="false" customWidth="true" hidden="false" outlineLevel="0" max="32" min="32" style="0" width="0.85"/>
    <col collapsed="false" customWidth="true" hidden="false" outlineLevel="0" max="33" min="33" style="0" width="12.42"/>
    <col collapsed="false" customWidth="true" hidden="false" outlineLevel="0" max="34" min="34" style="0" width="0.99"/>
    <col collapsed="false" customWidth="true" hidden="false" outlineLevel="0" max="35" min="35" style="0" width="11.85"/>
    <col collapsed="false" customWidth="true" hidden="false" outlineLevel="0" max="36" min="36" style="0" width="0.7"/>
    <col collapsed="false" customWidth="true" hidden="false" outlineLevel="0" max="37" min="37" style="0" width="10.99"/>
    <col collapsed="false" customWidth="true" hidden="false" outlineLevel="0" max="38" min="38" style="0" width="0.56"/>
    <col collapsed="false" customWidth="true" hidden="false" outlineLevel="0" max="39" min="39" style="0" width="12.85"/>
    <col collapsed="false" customWidth="true" hidden="false" outlineLevel="0" max="40" min="40" style="0" width="0.56"/>
    <col collapsed="false" customWidth="true" hidden="false" outlineLevel="0" max="41" min="41" style="0" width="11.99"/>
    <col collapsed="false" customWidth="true" hidden="false" outlineLevel="0" max="42" min="42" style="0" width="0.56"/>
    <col collapsed="false" customWidth="true" hidden="false" outlineLevel="0" max="43" min="43" style="0" width="11.7"/>
    <col collapsed="false" customWidth="true" hidden="false" outlineLevel="0" max="44" min="44" style="0" width="0.56"/>
    <col collapsed="false" customWidth="true" hidden="false" outlineLevel="0" max="45" min="45" style="0" width="12.42"/>
    <col collapsed="false" customWidth="true" hidden="false" outlineLevel="0" max="46" min="46" style="0" width="0.7"/>
    <col collapsed="false" customWidth="true" hidden="false" outlineLevel="0" max="47" min="47" style="0" width="13.41"/>
    <col collapsed="false" customWidth="true" hidden="false" outlineLevel="0" max="50" min="50" style="0" width="12.28"/>
  </cols>
  <sheetData>
    <row r="1" customFormat="false" ht="12.75" hidden="false" customHeight="false" outlineLevel="0" collapsed="false">
      <c r="A1" s="0" t="s">
        <v>0</v>
      </c>
      <c r="Y1" s="0"/>
    </row>
    <row r="2" customFormat="false" ht="12.75" hidden="false" customHeight="false" outlineLevel="0" collapsed="false">
      <c r="A2" s="0" t="s">
        <v>1</v>
      </c>
      <c r="Y2" s="0"/>
    </row>
    <row r="3" customFormat="false" ht="12.75" hidden="false" customHeight="false" outlineLevel="0" collapsed="false">
      <c r="A3" s="0" t="s">
        <v>2</v>
      </c>
      <c r="C3" s="3" t="n">
        <f aca="true">TODAY()</f>
        <v>45926</v>
      </c>
      <c r="D3" s="3"/>
      <c r="E3" s="3"/>
      <c r="F3" s="3"/>
      <c r="G3" s="3"/>
      <c r="H3" s="3"/>
      <c r="I3" s="3"/>
      <c r="O3" s="3"/>
      <c r="Y3" s="0"/>
      <c r="AI3" s="3"/>
      <c r="AS3" s="3"/>
    </row>
    <row r="4" customFormat="false" ht="12.75" hidden="false" customHeight="false" outlineLevel="0" collapsed="false">
      <c r="C4" s="3"/>
      <c r="D4" s="3"/>
      <c r="E4" s="3"/>
      <c r="F4" s="3"/>
      <c r="G4" s="3"/>
      <c r="H4" s="3"/>
      <c r="I4" s="3"/>
      <c r="O4" s="3"/>
      <c r="Y4" s="0"/>
      <c r="AI4" s="3"/>
      <c r="AS4" s="3"/>
    </row>
    <row r="5" customFormat="false" ht="12.75" hidden="false" customHeight="false" outlineLevel="0" collapsed="false">
      <c r="C5" s="3"/>
      <c r="D5" s="3"/>
      <c r="E5" s="3"/>
      <c r="F5" s="3"/>
      <c r="G5" s="3"/>
      <c r="H5" s="3"/>
      <c r="I5" s="4" t="s">
        <v>3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6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U5" s="7" t="s">
        <v>4</v>
      </c>
    </row>
    <row r="6" customFormat="false" ht="12.75" hidden="false" customHeight="false" outlineLevel="0" collapsed="false">
      <c r="A6" s="8" t="s">
        <v>5</v>
      </c>
      <c r="B6" s="8"/>
      <c r="C6" s="8"/>
      <c r="D6" s="7"/>
      <c r="E6" s="8" t="s">
        <v>6</v>
      </c>
      <c r="F6" s="8"/>
      <c r="G6" s="8"/>
      <c r="H6" s="9"/>
      <c r="I6" s="10" t="n">
        <v>37231</v>
      </c>
      <c r="K6" s="11" t="s">
        <v>7</v>
      </c>
      <c r="M6" s="11" t="s">
        <v>8</v>
      </c>
      <c r="O6" s="11" t="s">
        <v>9</v>
      </c>
      <c r="Q6" s="11" t="s">
        <v>10</v>
      </c>
      <c r="S6" s="11" t="s">
        <v>11</v>
      </c>
      <c r="U6" s="11" t="s">
        <v>12</v>
      </c>
      <c r="W6" s="11" t="s">
        <v>13</v>
      </c>
      <c r="Y6" s="12" t="s">
        <v>14</v>
      </c>
      <c r="AA6" s="11" t="s">
        <v>15</v>
      </c>
      <c r="AC6" s="13" t="s">
        <v>16</v>
      </c>
      <c r="AE6" s="11" t="s">
        <v>17</v>
      </c>
      <c r="AG6" s="11" t="s">
        <v>18</v>
      </c>
      <c r="AI6" s="11" t="s">
        <v>19</v>
      </c>
      <c r="AK6" s="11" t="s">
        <v>20</v>
      </c>
      <c r="AM6" s="11" t="s">
        <v>21</v>
      </c>
      <c r="AO6" s="11" t="s">
        <v>22</v>
      </c>
      <c r="AQ6" s="11" t="s">
        <v>23</v>
      </c>
      <c r="AS6" s="11" t="s">
        <v>24</v>
      </c>
      <c r="AU6" s="5" t="s">
        <v>25</v>
      </c>
    </row>
    <row r="7" customFormat="false" ht="12.75" hidden="false" customHeight="false" outlineLevel="0" collapsed="false">
      <c r="A7" s="7"/>
      <c r="B7" s="7"/>
      <c r="C7" s="7"/>
      <c r="D7" s="7"/>
      <c r="E7" s="7"/>
      <c r="F7" s="7"/>
      <c r="G7" s="7"/>
      <c r="H7" s="7"/>
      <c r="I7" s="7"/>
      <c r="J7" s="7"/>
      <c r="K7" s="7" t="s">
        <v>26</v>
      </c>
      <c r="L7" s="7"/>
      <c r="M7" s="7" t="s">
        <v>27</v>
      </c>
      <c r="N7" s="7"/>
      <c r="O7" s="7" t="s">
        <v>28</v>
      </c>
      <c r="P7" s="7"/>
      <c r="Q7" s="7" t="s">
        <v>29</v>
      </c>
      <c r="R7" s="7"/>
      <c r="S7" s="7" t="s">
        <v>30</v>
      </c>
      <c r="T7" s="7"/>
      <c r="U7" s="7" t="s">
        <v>26</v>
      </c>
      <c r="V7" s="7"/>
      <c r="W7" s="7" t="s">
        <v>27</v>
      </c>
      <c r="X7" s="7"/>
      <c r="Y7" s="7" t="s">
        <v>28</v>
      </c>
      <c r="Z7" s="7"/>
      <c r="AA7" s="7" t="s">
        <v>29</v>
      </c>
      <c r="AB7" s="7"/>
      <c r="AC7" s="14" t="s">
        <v>30</v>
      </c>
      <c r="AD7" s="7"/>
      <c r="AE7" s="7" t="s">
        <v>26</v>
      </c>
      <c r="AF7" s="7"/>
      <c r="AG7" s="7" t="s">
        <v>27</v>
      </c>
      <c r="AH7" s="7"/>
      <c r="AI7" s="7" t="s">
        <v>28</v>
      </c>
      <c r="AJ7" s="7"/>
      <c r="AK7" s="7" t="s">
        <v>29</v>
      </c>
      <c r="AL7" s="7"/>
      <c r="AM7" s="7" t="s">
        <v>30</v>
      </c>
      <c r="AN7" s="7"/>
      <c r="AO7" s="7" t="s">
        <v>26</v>
      </c>
      <c r="AP7" s="7"/>
      <c r="AQ7" s="7" t="s">
        <v>27</v>
      </c>
      <c r="AR7" s="7"/>
      <c r="AS7" s="7" t="s">
        <v>28</v>
      </c>
      <c r="AT7" s="7"/>
      <c r="AU7" s="7"/>
      <c r="AV7" s="7"/>
      <c r="AW7" s="7"/>
      <c r="AX7" s="7"/>
    </row>
    <row r="8" customFormat="false" ht="12.75" hidden="false" customHeight="fals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14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</row>
    <row r="9" customFormat="false" ht="12.75" hidden="false" customHeight="false" outlineLevel="0" collapsed="false">
      <c r="A9" s="15" t="s">
        <v>31</v>
      </c>
      <c r="B9" s="7"/>
      <c r="C9" s="7"/>
      <c r="D9" s="7"/>
      <c r="E9" s="7"/>
      <c r="F9" s="7"/>
      <c r="G9" s="7"/>
      <c r="H9" s="7"/>
      <c r="I9" s="16" t="n">
        <f aca="false">12409080.47+3389396.51+4467342.59+244680.05+1050627.7</f>
        <v>21561127.32</v>
      </c>
      <c r="J9" s="7"/>
      <c r="K9" s="17" t="n">
        <f aca="false">4382659.56-3076.28</f>
        <v>4379583.28</v>
      </c>
      <c r="L9" s="7"/>
      <c r="M9" s="18" t="n">
        <v>2309498.99</v>
      </c>
      <c r="N9" s="18"/>
      <c r="O9" s="18" t="n">
        <v>7129619.98</v>
      </c>
      <c r="P9" s="18"/>
      <c r="Q9" s="18" t="n">
        <f aca="false">7472183.2-2069617.75</f>
        <v>5402565.45</v>
      </c>
      <c r="R9" s="18"/>
      <c r="S9" s="18" t="n">
        <f aca="false">5702747.22+10796.54</f>
        <v>5713543.76</v>
      </c>
      <c r="T9" s="18"/>
      <c r="U9" s="18" t="n">
        <v>3246242.64</v>
      </c>
      <c r="V9" s="18"/>
      <c r="W9" s="18" t="n">
        <v>9985660.66</v>
      </c>
      <c r="X9" s="18"/>
      <c r="Y9" s="18" t="n">
        <v>3994875.24</v>
      </c>
      <c r="Z9" s="18"/>
      <c r="AA9" s="18" t="n">
        <v>0</v>
      </c>
      <c r="AB9" s="18"/>
      <c r="AC9" s="19" t="n">
        <v>0</v>
      </c>
      <c r="AD9" s="18"/>
      <c r="AE9" s="18" t="n">
        <v>0</v>
      </c>
      <c r="AF9" s="18"/>
      <c r="AG9" s="18" t="n">
        <v>0</v>
      </c>
      <c r="AH9" s="18"/>
      <c r="AI9" s="18" t="n">
        <v>0</v>
      </c>
      <c r="AJ9" s="18"/>
      <c r="AK9" s="18" t="n">
        <v>0</v>
      </c>
      <c r="AL9" s="18"/>
      <c r="AM9" s="18" t="n">
        <v>0</v>
      </c>
      <c r="AN9" s="18"/>
      <c r="AO9" s="18" t="n">
        <v>0</v>
      </c>
      <c r="AP9" s="18"/>
      <c r="AQ9" s="18" t="n">
        <v>0</v>
      </c>
      <c r="AR9" s="18"/>
      <c r="AS9" s="18" t="n">
        <v>0</v>
      </c>
      <c r="AT9" s="7"/>
      <c r="AU9" s="20" t="n">
        <f aca="false">SUM(I9:AS9)</f>
        <v>63722717.32</v>
      </c>
      <c r="AV9" s="7"/>
      <c r="AW9" s="7"/>
      <c r="AX9" s="7"/>
    </row>
    <row r="10" customFormat="false" ht="12.75" hidden="false" customHeight="false" outlineLevel="0" collapsed="false">
      <c r="A10" s="15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14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18"/>
      <c r="AV10" s="7"/>
      <c r="AW10" s="7"/>
      <c r="AX10" s="7"/>
    </row>
    <row r="11" customFormat="false" ht="12.75" hidden="false" customHeight="false" outlineLevel="0" collapsed="false">
      <c r="A11" s="15" t="s">
        <v>32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Y11" s="7"/>
      <c r="Z11" s="21"/>
      <c r="AA11" s="7"/>
      <c r="AB11" s="7"/>
      <c r="AC11" s="14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</row>
    <row r="12" customFormat="false" ht="12.75" hidden="false" customHeight="false" outlineLevel="0" collapsed="false">
      <c r="Y12" s="0"/>
      <c r="Z12" s="22"/>
    </row>
    <row r="13" customFormat="false" ht="12.75" hidden="false" customHeight="false" outlineLevel="0" collapsed="false">
      <c r="A13" s="23" t="s">
        <v>33</v>
      </c>
      <c r="L13" s="3"/>
      <c r="V13" s="3"/>
      <c r="Y13" s="0"/>
      <c r="AF13" s="3"/>
      <c r="AP13" s="3"/>
    </row>
    <row r="14" customFormat="false" ht="12.75" hidden="false" customHeight="false" outlineLevel="0" collapsed="false">
      <c r="A14" s="20"/>
      <c r="B14" s="24" t="s">
        <v>34</v>
      </c>
      <c r="C14" s="20"/>
      <c r="D14" s="20"/>
      <c r="E14" s="25" t="s">
        <v>35</v>
      </c>
      <c r="F14" s="25"/>
      <c r="G14" s="25"/>
      <c r="H14" s="25"/>
      <c r="I14" s="25"/>
      <c r="J14" s="20"/>
      <c r="K14" s="20" t="n">
        <v>989440</v>
      </c>
      <c r="L14" s="20"/>
      <c r="M14" s="18" t="n">
        <v>206000</v>
      </c>
      <c r="N14" s="20"/>
      <c r="O14" s="20" t="n">
        <v>0</v>
      </c>
      <c r="P14" s="20"/>
      <c r="Q14" s="20" t="n">
        <v>0</v>
      </c>
      <c r="S14" s="20" t="n">
        <v>0</v>
      </c>
      <c r="T14" s="20"/>
      <c r="U14" s="20" t="n">
        <v>0</v>
      </c>
      <c r="V14" s="20"/>
      <c r="W14" s="20" t="n">
        <v>0</v>
      </c>
      <c r="X14" s="20"/>
      <c r="Y14" s="20" t="n">
        <v>0</v>
      </c>
      <c r="Z14" s="20"/>
      <c r="AA14" s="20" t="n">
        <v>0</v>
      </c>
      <c r="AB14" s="20"/>
      <c r="AC14" s="26" t="n">
        <v>0</v>
      </c>
      <c r="AD14" s="20"/>
      <c r="AE14" s="20" t="n">
        <v>0</v>
      </c>
      <c r="AF14" s="20"/>
      <c r="AG14" s="20" t="n">
        <v>0</v>
      </c>
      <c r="AH14" s="20"/>
      <c r="AI14" s="20" t="n">
        <v>0</v>
      </c>
      <c r="AJ14" s="20"/>
      <c r="AK14" s="20" t="n">
        <v>0</v>
      </c>
      <c r="AL14" s="20"/>
      <c r="AM14" s="20" t="n">
        <v>0</v>
      </c>
      <c r="AN14" s="20"/>
      <c r="AO14" s="20" t="n">
        <v>0</v>
      </c>
      <c r="AP14" s="20"/>
      <c r="AQ14" s="20" t="n">
        <v>0</v>
      </c>
      <c r="AR14" s="20"/>
      <c r="AS14" s="20" t="n">
        <v>0</v>
      </c>
      <c r="AT14" s="20"/>
      <c r="AU14" s="20" t="n">
        <f aca="false">SUM(K14:AS14)</f>
        <v>1195440</v>
      </c>
      <c r="AV14" s="20"/>
      <c r="AW14" s="20"/>
      <c r="AX14" s="20"/>
    </row>
    <row r="15" customFormat="false" ht="12.75" hidden="false" customHeight="false" outlineLevel="0" collapsed="false">
      <c r="A15" s="18"/>
      <c r="B15" s="27" t="s">
        <v>36</v>
      </c>
      <c r="C15" s="18"/>
      <c r="D15" s="18"/>
      <c r="E15" s="28" t="s">
        <v>37</v>
      </c>
      <c r="F15" s="28"/>
      <c r="G15" s="28"/>
      <c r="H15" s="28"/>
      <c r="I15" s="28"/>
      <c r="J15" s="18"/>
      <c r="K15" s="18" t="n">
        <v>1660560</v>
      </c>
      <c r="L15" s="18"/>
      <c r="M15" s="18" t="n">
        <v>0</v>
      </c>
      <c r="N15" s="18"/>
      <c r="O15" s="18" t="n">
        <v>0</v>
      </c>
      <c r="P15" s="18"/>
      <c r="Q15" s="18" t="n">
        <v>0</v>
      </c>
      <c r="R15" s="18"/>
      <c r="S15" s="18" t="n">
        <v>0</v>
      </c>
      <c r="T15" s="18"/>
      <c r="U15" s="18" t="n">
        <v>0</v>
      </c>
      <c r="V15" s="18"/>
      <c r="W15" s="18" t="n">
        <v>0</v>
      </c>
      <c r="X15" s="18"/>
      <c r="Y15" s="18" t="n">
        <v>0</v>
      </c>
      <c r="Z15" s="18"/>
      <c r="AA15" s="18" t="n">
        <v>0</v>
      </c>
      <c r="AB15" s="18"/>
      <c r="AC15" s="19" t="n">
        <v>0</v>
      </c>
      <c r="AD15" s="18"/>
      <c r="AE15" s="18" t="n">
        <v>0</v>
      </c>
      <c r="AF15" s="18"/>
      <c r="AG15" s="18" t="n">
        <v>0</v>
      </c>
      <c r="AH15" s="18"/>
      <c r="AI15" s="18" t="n">
        <v>0</v>
      </c>
      <c r="AJ15" s="18"/>
      <c r="AK15" s="18" t="n">
        <v>0</v>
      </c>
      <c r="AL15" s="18"/>
      <c r="AM15" s="18" t="n">
        <v>0</v>
      </c>
      <c r="AN15" s="18"/>
      <c r="AO15" s="18" t="n">
        <v>0</v>
      </c>
      <c r="AP15" s="18"/>
      <c r="AQ15" s="18" t="n">
        <v>0</v>
      </c>
      <c r="AR15" s="18"/>
      <c r="AS15" s="18" t="n">
        <v>0</v>
      </c>
      <c r="AT15" s="18"/>
      <c r="AU15" s="18" t="n">
        <f aca="false">SUM(K15:AS15)</f>
        <v>1660560</v>
      </c>
      <c r="AV15" s="18"/>
      <c r="AW15" s="18"/>
      <c r="AX15" s="18"/>
    </row>
    <row r="16" customFormat="false" ht="12.75" hidden="false" customHeight="false" outlineLevel="0" collapsed="false">
      <c r="A16" s="18"/>
      <c r="B16" s="27" t="s">
        <v>38</v>
      </c>
      <c r="C16" s="18"/>
      <c r="D16" s="18"/>
      <c r="E16" s="28" t="s">
        <v>37</v>
      </c>
      <c r="F16" s="28"/>
      <c r="G16" s="28"/>
      <c r="H16" s="28"/>
      <c r="I16" s="28"/>
      <c r="J16" s="18"/>
      <c r="K16" s="18" t="n">
        <v>0</v>
      </c>
      <c r="L16" s="18"/>
      <c r="M16" s="18" t="n">
        <v>1980800</v>
      </c>
      <c r="N16" s="18"/>
      <c r="O16" s="18" t="n">
        <v>947800</v>
      </c>
      <c r="P16" s="18"/>
      <c r="Q16" s="18" t="n">
        <v>947800</v>
      </c>
      <c r="R16" s="18"/>
      <c r="S16" s="18" t="n">
        <v>1218600</v>
      </c>
      <c r="T16" s="18"/>
      <c r="U16" s="18" t="n">
        <v>5750000</v>
      </c>
      <c r="V16" s="18"/>
      <c r="W16" s="18" t="n">
        <v>0</v>
      </c>
      <c r="X16" s="18"/>
      <c r="Y16" s="18" t="n">
        <v>0</v>
      </c>
      <c r="Z16" s="18"/>
      <c r="AA16" s="18" t="n">
        <v>0</v>
      </c>
      <c r="AB16" s="18"/>
      <c r="AC16" s="19" t="n">
        <v>0</v>
      </c>
      <c r="AD16" s="18"/>
      <c r="AE16" s="18" t="n">
        <v>0</v>
      </c>
      <c r="AF16" s="18"/>
      <c r="AG16" s="18" t="n">
        <v>0</v>
      </c>
      <c r="AH16" s="18"/>
      <c r="AI16" s="18" t="n">
        <v>0</v>
      </c>
      <c r="AJ16" s="18"/>
      <c r="AK16" s="18" t="n">
        <v>0</v>
      </c>
      <c r="AL16" s="18"/>
      <c r="AM16" s="18" t="n">
        <v>1980800</v>
      </c>
      <c r="AN16" s="18"/>
      <c r="AO16" s="18" t="n">
        <v>0</v>
      </c>
      <c r="AP16" s="18"/>
      <c r="AQ16" s="18" t="n">
        <f aca="false">1980800/2*3</f>
        <v>2971200</v>
      </c>
      <c r="AR16" s="18"/>
      <c r="AS16" s="18" t="n">
        <v>1980800</v>
      </c>
      <c r="AT16" s="18"/>
      <c r="AU16" s="18" t="n">
        <f aca="false">SUM(K16:AS16)</f>
        <v>17777800</v>
      </c>
      <c r="AV16" s="18"/>
      <c r="AW16" s="18"/>
      <c r="AX16" s="18"/>
    </row>
    <row r="17" customFormat="false" ht="12.75" hidden="false" customHeight="false" outlineLevel="0" collapsed="false">
      <c r="A17" s="18"/>
      <c r="B17" s="27" t="s">
        <v>39</v>
      </c>
      <c r="C17" s="18"/>
      <c r="D17" s="18"/>
      <c r="E17" s="28" t="s">
        <v>37</v>
      </c>
      <c r="F17" s="28"/>
      <c r="G17" s="28"/>
      <c r="H17" s="28"/>
      <c r="I17" s="28"/>
      <c r="J17" s="18"/>
      <c r="K17" s="18" t="n">
        <v>0</v>
      </c>
      <c r="L17" s="18"/>
      <c r="M17" s="18" t="n">
        <v>0</v>
      </c>
      <c r="N17" s="18"/>
      <c r="O17" s="18" t="n">
        <v>0</v>
      </c>
      <c r="P17" s="18"/>
      <c r="Q17" s="18" t="n">
        <v>0</v>
      </c>
      <c r="R17" s="18"/>
      <c r="S17" s="18" t="n">
        <v>0</v>
      </c>
      <c r="T17" s="18"/>
      <c r="U17" s="18" t="n">
        <v>0</v>
      </c>
      <c r="V17" s="18"/>
      <c r="W17" s="18" t="n">
        <v>0</v>
      </c>
      <c r="X17" s="18"/>
      <c r="Y17" s="18" t="n">
        <v>0</v>
      </c>
      <c r="Z17" s="18"/>
      <c r="AA17" s="18" t="n">
        <v>2767600</v>
      </c>
      <c r="AB17" s="18"/>
      <c r="AC17" s="19" t="n">
        <v>829600</v>
      </c>
      <c r="AD17" s="18"/>
      <c r="AE17" s="18" t="n">
        <v>0</v>
      </c>
      <c r="AF17" s="18"/>
      <c r="AG17" s="18" t="n">
        <v>0</v>
      </c>
      <c r="AH17" s="18"/>
      <c r="AI17" s="18" t="n">
        <v>0</v>
      </c>
      <c r="AJ17" s="18"/>
      <c r="AK17" s="18" t="n">
        <v>0</v>
      </c>
      <c r="AL17" s="18"/>
      <c r="AM17" s="18" t="n">
        <v>0</v>
      </c>
      <c r="AN17" s="18"/>
      <c r="AO17" s="18" t="n">
        <v>0</v>
      </c>
      <c r="AP17" s="18"/>
      <c r="AQ17" s="18" t="n">
        <v>0</v>
      </c>
      <c r="AR17" s="18"/>
      <c r="AS17" s="18" t="n">
        <v>0</v>
      </c>
      <c r="AT17" s="18"/>
      <c r="AU17" s="18" t="n">
        <f aca="false">SUM(K17:AS17)</f>
        <v>3597200</v>
      </c>
      <c r="AV17" s="18"/>
      <c r="AW17" s="18"/>
      <c r="AX17" s="18"/>
    </row>
    <row r="18" customFormat="false" ht="12.75" hidden="false" customHeight="false" outlineLevel="0" collapsed="false">
      <c r="A18" s="18"/>
      <c r="B18" s="27" t="s">
        <v>40</v>
      </c>
      <c r="C18" s="18"/>
      <c r="D18" s="18"/>
      <c r="E18" s="28" t="s">
        <v>37</v>
      </c>
      <c r="F18" s="28"/>
      <c r="G18" s="28"/>
      <c r="H18" s="28"/>
      <c r="I18" s="28"/>
      <c r="J18" s="18"/>
      <c r="K18" s="18" t="n">
        <v>0</v>
      </c>
      <c r="L18" s="18"/>
      <c r="M18" s="18" t="n">
        <v>0</v>
      </c>
      <c r="N18" s="18"/>
      <c r="O18" s="18" t="n">
        <v>0</v>
      </c>
      <c r="P18" s="18"/>
      <c r="Q18" s="18" t="n">
        <v>0</v>
      </c>
      <c r="R18" s="18"/>
      <c r="S18" s="18" t="n">
        <v>0</v>
      </c>
      <c r="T18" s="18"/>
      <c r="U18" s="18" t="n">
        <v>0</v>
      </c>
      <c r="V18" s="18"/>
      <c r="W18" s="18" t="n">
        <v>0</v>
      </c>
      <c r="X18" s="18"/>
      <c r="Y18" s="18" t="n">
        <v>0</v>
      </c>
      <c r="Z18" s="18"/>
      <c r="AA18" s="18" t="n">
        <v>1420800</v>
      </c>
      <c r="AB18" s="18"/>
      <c r="AC18" s="19" t="n">
        <v>0</v>
      </c>
      <c r="AD18" s="18"/>
      <c r="AE18" s="18" t="n">
        <v>0</v>
      </c>
      <c r="AF18" s="18"/>
      <c r="AG18" s="18" t="n">
        <v>0</v>
      </c>
      <c r="AH18" s="18"/>
      <c r="AI18" s="18" t="n">
        <v>0</v>
      </c>
      <c r="AJ18" s="18"/>
      <c r="AK18" s="18" t="n">
        <v>0</v>
      </c>
      <c r="AL18" s="18"/>
      <c r="AM18" s="18" t="n">
        <v>0</v>
      </c>
      <c r="AN18" s="18"/>
      <c r="AO18" s="18" t="n">
        <v>0</v>
      </c>
      <c r="AP18" s="18"/>
      <c r="AQ18" s="18" t="n">
        <v>0</v>
      </c>
      <c r="AR18" s="18"/>
      <c r="AS18" s="18" t="n">
        <v>0</v>
      </c>
      <c r="AT18" s="18"/>
      <c r="AU18" s="18" t="n">
        <f aca="false">SUM(K18:AS18)</f>
        <v>1420800</v>
      </c>
      <c r="AV18" s="18"/>
      <c r="AW18" s="18"/>
      <c r="AX18" s="18"/>
    </row>
    <row r="19" customFormat="false" ht="12.75" hidden="false" customHeight="false" outlineLevel="0" collapsed="false">
      <c r="A19" s="18"/>
      <c r="B19" s="27" t="s">
        <v>41</v>
      </c>
      <c r="C19" s="18"/>
      <c r="D19" s="18"/>
      <c r="E19" s="28" t="s">
        <v>37</v>
      </c>
      <c r="F19" s="28"/>
      <c r="G19" s="28"/>
      <c r="H19" s="28"/>
      <c r="I19" s="28"/>
      <c r="J19" s="18"/>
      <c r="K19" s="18" t="n">
        <v>0</v>
      </c>
      <c r="L19" s="18"/>
      <c r="M19" s="18" t="n">
        <v>0</v>
      </c>
      <c r="N19" s="18"/>
      <c r="O19" s="18" t="n">
        <v>0</v>
      </c>
      <c r="P19" s="18"/>
      <c r="Q19" s="18" t="n">
        <v>0</v>
      </c>
      <c r="R19" s="18"/>
      <c r="S19" s="18" t="n">
        <v>0</v>
      </c>
      <c r="T19" s="18"/>
      <c r="U19" s="18" t="n">
        <v>0</v>
      </c>
      <c r="V19" s="18"/>
      <c r="W19" s="18" t="n">
        <v>0</v>
      </c>
      <c r="X19" s="18"/>
      <c r="Y19" s="18" t="n">
        <v>0</v>
      </c>
      <c r="Z19" s="18"/>
      <c r="AA19" s="18" t="n">
        <v>2203200</v>
      </c>
      <c r="AB19" s="18"/>
      <c r="AC19" s="19" t="n">
        <v>0</v>
      </c>
      <c r="AD19" s="18"/>
      <c r="AE19" s="18" t="n">
        <v>0</v>
      </c>
      <c r="AF19" s="18"/>
      <c r="AG19" s="18" t="n">
        <v>0</v>
      </c>
      <c r="AH19" s="18"/>
      <c r="AI19" s="18" t="n">
        <v>0</v>
      </c>
      <c r="AJ19" s="18"/>
      <c r="AK19" s="18" t="n">
        <v>0</v>
      </c>
      <c r="AL19" s="18"/>
      <c r="AM19" s="18" t="n">
        <v>0</v>
      </c>
      <c r="AN19" s="18"/>
      <c r="AO19" s="18" t="n">
        <v>0</v>
      </c>
      <c r="AP19" s="18"/>
      <c r="AQ19" s="18" t="n">
        <v>0</v>
      </c>
      <c r="AR19" s="18"/>
      <c r="AS19" s="18" t="n">
        <v>0</v>
      </c>
      <c r="AT19" s="18"/>
      <c r="AU19" s="18" t="n">
        <f aca="false">SUM(K19:AS19)</f>
        <v>2203200</v>
      </c>
      <c r="AV19" s="18"/>
      <c r="AW19" s="18"/>
      <c r="AX19" s="18"/>
    </row>
    <row r="20" customFormat="false" ht="12.75" hidden="false" customHeight="false" outlineLevel="0" collapsed="false">
      <c r="B20" s="0" t="s">
        <v>42</v>
      </c>
      <c r="E20" s="29" t="s">
        <v>43</v>
      </c>
      <c r="F20" s="29"/>
      <c r="G20" s="29"/>
      <c r="H20" s="30"/>
      <c r="I20" s="30"/>
      <c r="K20" s="18" t="n">
        <v>0</v>
      </c>
      <c r="L20" s="18"/>
      <c r="M20" s="18" t="n">
        <v>750000</v>
      </c>
      <c r="N20" s="18"/>
      <c r="O20" s="18" t="n">
        <v>0</v>
      </c>
      <c r="P20" s="18"/>
      <c r="Q20" s="18" t="n">
        <v>760500</v>
      </c>
      <c r="R20" s="18"/>
      <c r="S20" s="18" t="n">
        <v>0</v>
      </c>
      <c r="T20" s="18"/>
      <c r="U20" s="18" t="n">
        <v>0</v>
      </c>
      <c r="V20" s="18"/>
      <c r="W20" s="18" t="n">
        <v>0</v>
      </c>
      <c r="X20" s="18"/>
      <c r="Y20" s="18" t="n">
        <v>0</v>
      </c>
      <c r="Z20" s="18"/>
      <c r="AA20" s="18" t="n">
        <v>0</v>
      </c>
      <c r="AB20" s="18"/>
      <c r="AC20" s="19" t="n">
        <v>0</v>
      </c>
      <c r="AD20" s="18"/>
      <c r="AE20" s="18" t="n">
        <v>0</v>
      </c>
      <c r="AF20" s="18"/>
      <c r="AG20" s="18" t="n">
        <v>0</v>
      </c>
      <c r="AH20" s="18"/>
      <c r="AI20" s="18" t="n">
        <v>0</v>
      </c>
      <c r="AJ20" s="18"/>
      <c r="AK20" s="18" t="n">
        <v>0</v>
      </c>
      <c r="AL20" s="18"/>
      <c r="AM20" s="18" t="n">
        <v>0</v>
      </c>
      <c r="AN20" s="18"/>
      <c r="AO20" s="18" t="n">
        <v>0</v>
      </c>
      <c r="AP20" s="18"/>
      <c r="AQ20" s="18" t="n">
        <v>0</v>
      </c>
      <c r="AR20" s="18"/>
      <c r="AS20" s="18" t="n">
        <v>0</v>
      </c>
      <c r="AT20" s="18"/>
      <c r="AU20" s="18" t="n">
        <f aca="false">SUM(K20:AS20)</f>
        <v>1510500</v>
      </c>
    </row>
    <row r="21" customFormat="false" ht="12.75" hidden="false" customHeight="false" outlineLevel="0" collapsed="false">
      <c r="B21" s="0" t="s">
        <v>44</v>
      </c>
      <c r="E21" s="29" t="s">
        <v>45</v>
      </c>
      <c r="F21" s="29"/>
      <c r="G21" s="29"/>
      <c r="H21" s="30"/>
      <c r="I21" s="30"/>
      <c r="K21" s="18" t="n">
        <v>0</v>
      </c>
      <c r="L21" s="18"/>
      <c r="M21" s="18" t="n">
        <v>0</v>
      </c>
      <c r="N21" s="18"/>
      <c r="O21" s="18" t="n">
        <v>0</v>
      </c>
      <c r="P21" s="18"/>
      <c r="Q21" s="18" t="n">
        <v>345000</v>
      </c>
      <c r="R21" s="18"/>
      <c r="S21" s="18" t="n">
        <v>0</v>
      </c>
      <c r="T21" s="18"/>
      <c r="U21" s="18" t="n">
        <v>0</v>
      </c>
      <c r="V21" s="18"/>
      <c r="W21" s="18" t="n">
        <v>0</v>
      </c>
      <c r="X21" s="18"/>
      <c r="Y21" s="18" t="n">
        <v>0</v>
      </c>
      <c r="Z21" s="18"/>
      <c r="AA21" s="18" t="n">
        <v>0</v>
      </c>
      <c r="AB21" s="18"/>
      <c r="AC21" s="19" t="n">
        <v>0</v>
      </c>
      <c r="AD21" s="18"/>
      <c r="AE21" s="18" t="n">
        <v>0</v>
      </c>
      <c r="AF21" s="18"/>
      <c r="AG21" s="18" t="n">
        <v>0</v>
      </c>
      <c r="AH21" s="18"/>
      <c r="AI21" s="18" t="n">
        <v>0</v>
      </c>
      <c r="AJ21" s="18"/>
      <c r="AK21" s="18" t="n">
        <v>0</v>
      </c>
      <c r="AL21" s="18"/>
      <c r="AM21" s="18" t="n">
        <v>0</v>
      </c>
      <c r="AN21" s="18"/>
      <c r="AO21" s="18" t="n">
        <v>0</v>
      </c>
      <c r="AP21" s="18"/>
      <c r="AQ21" s="18" t="n">
        <v>0</v>
      </c>
      <c r="AR21" s="18"/>
      <c r="AS21" s="18" t="n">
        <v>0</v>
      </c>
      <c r="AT21" s="18"/>
      <c r="AU21" s="18" t="n">
        <f aca="false">SUM(K21:AS21)</f>
        <v>345000</v>
      </c>
    </row>
    <row r="22" customFormat="false" ht="12.75" hidden="false" customHeight="false" outlineLevel="0" collapsed="false">
      <c r="B22" s="0" t="s">
        <v>46</v>
      </c>
      <c r="E22" s="29" t="s">
        <v>47</v>
      </c>
      <c r="F22" s="29"/>
      <c r="G22" s="29"/>
      <c r="H22" s="30"/>
      <c r="I22" s="30"/>
      <c r="K22" s="18" t="n">
        <v>0</v>
      </c>
      <c r="L22" s="18"/>
      <c r="M22" s="18" t="n">
        <v>0</v>
      </c>
      <c r="N22" s="18"/>
      <c r="O22" s="18" t="n">
        <v>0</v>
      </c>
      <c r="P22" s="18"/>
      <c r="Q22" s="18" t="n">
        <v>0</v>
      </c>
      <c r="R22" s="18"/>
      <c r="S22" s="18" t="n">
        <v>0</v>
      </c>
      <c r="T22" s="18"/>
      <c r="U22" s="18" t="n">
        <v>0</v>
      </c>
      <c r="V22" s="18"/>
      <c r="W22" s="18" t="n">
        <v>0</v>
      </c>
      <c r="X22" s="18"/>
      <c r="Y22" s="18" t="n">
        <v>0</v>
      </c>
      <c r="Z22" s="18"/>
      <c r="AA22" s="18" t="n">
        <v>0</v>
      </c>
      <c r="AB22" s="18"/>
      <c r="AC22" s="19" t="n">
        <v>0</v>
      </c>
      <c r="AD22" s="18"/>
      <c r="AE22" s="18" t="n">
        <v>0</v>
      </c>
      <c r="AF22" s="18"/>
      <c r="AG22" s="18" t="n">
        <v>0</v>
      </c>
      <c r="AH22" s="18"/>
      <c r="AI22" s="18" t="n">
        <v>0</v>
      </c>
      <c r="AJ22" s="18"/>
      <c r="AK22" s="18" t="n">
        <v>0</v>
      </c>
      <c r="AL22" s="18"/>
      <c r="AM22" s="18" t="n">
        <v>0</v>
      </c>
      <c r="AN22" s="18"/>
      <c r="AO22" s="18" t="n">
        <v>0</v>
      </c>
      <c r="AP22" s="18"/>
      <c r="AQ22" s="18" t="n">
        <v>0</v>
      </c>
      <c r="AR22" s="18"/>
      <c r="AS22" s="18" t="n">
        <v>0</v>
      </c>
      <c r="AT22" s="18"/>
      <c r="AU22" s="18" t="n">
        <f aca="false">SUM(K22:AS22)</f>
        <v>0</v>
      </c>
    </row>
    <row r="23" customFormat="false" ht="12.75" hidden="false" customHeight="false" outlineLevel="0" collapsed="false">
      <c r="B23" s="0" t="s">
        <v>48</v>
      </c>
      <c r="E23" s="29" t="s">
        <v>49</v>
      </c>
      <c r="F23" s="29"/>
      <c r="G23" s="29"/>
      <c r="H23" s="30"/>
      <c r="I23" s="30"/>
      <c r="K23" s="18" t="n">
        <v>840561</v>
      </c>
      <c r="L23" s="18"/>
      <c r="M23" s="18" t="n">
        <v>0</v>
      </c>
      <c r="N23" s="18"/>
      <c r="O23" s="18" t="n">
        <v>0</v>
      </c>
      <c r="P23" s="18"/>
      <c r="Q23" s="18" t="n">
        <v>0</v>
      </c>
      <c r="R23" s="18"/>
      <c r="S23" s="18" t="n">
        <v>0</v>
      </c>
      <c r="T23" s="18"/>
      <c r="U23" s="18" t="n">
        <v>0</v>
      </c>
      <c r="V23" s="18"/>
      <c r="W23" s="18" t="n">
        <v>0</v>
      </c>
      <c r="X23" s="18"/>
      <c r="Y23" s="18" t="n">
        <v>0</v>
      </c>
      <c r="Z23" s="18"/>
      <c r="AA23" s="18" t="n">
        <v>0</v>
      </c>
      <c r="AB23" s="18"/>
      <c r="AC23" s="19" t="n">
        <v>0</v>
      </c>
      <c r="AD23" s="18"/>
      <c r="AE23" s="18" t="n">
        <v>0</v>
      </c>
      <c r="AF23" s="18"/>
      <c r="AG23" s="18" t="n">
        <v>0</v>
      </c>
      <c r="AH23" s="18"/>
      <c r="AI23" s="18" t="n">
        <v>0</v>
      </c>
      <c r="AJ23" s="18"/>
      <c r="AK23" s="18" t="n">
        <v>0</v>
      </c>
      <c r="AL23" s="18"/>
      <c r="AM23" s="18" t="n">
        <v>0</v>
      </c>
      <c r="AN23" s="18"/>
      <c r="AO23" s="18" t="n">
        <v>0</v>
      </c>
      <c r="AP23" s="18"/>
      <c r="AQ23" s="18" t="n">
        <v>0</v>
      </c>
      <c r="AR23" s="18"/>
      <c r="AS23" s="18" t="n">
        <v>0</v>
      </c>
      <c r="AT23" s="18"/>
      <c r="AU23" s="18" t="n">
        <f aca="false">SUM(K23:AS23)</f>
        <v>840561</v>
      </c>
    </row>
    <row r="24" customFormat="false" ht="12.75" hidden="false" customHeight="false" outlineLevel="0" collapsed="false">
      <c r="B24" s="0" t="s">
        <v>50</v>
      </c>
      <c r="E24" s="29" t="s">
        <v>51</v>
      </c>
      <c r="F24" s="29"/>
      <c r="G24" s="29"/>
      <c r="H24" s="30"/>
      <c r="I24" s="30"/>
      <c r="K24" s="18" t="n">
        <v>0</v>
      </c>
      <c r="L24" s="18"/>
      <c r="M24" s="18" t="n">
        <v>0</v>
      </c>
      <c r="N24" s="18"/>
      <c r="O24" s="18" t="n">
        <v>250000</v>
      </c>
      <c r="P24" s="18"/>
      <c r="Q24" s="18" t="n">
        <v>0</v>
      </c>
      <c r="R24" s="18"/>
      <c r="S24" s="18" t="n">
        <v>0</v>
      </c>
      <c r="T24" s="18"/>
      <c r="U24" s="18" t="n">
        <v>0</v>
      </c>
      <c r="V24" s="18"/>
      <c r="W24" s="18" t="n">
        <v>0</v>
      </c>
      <c r="X24" s="18"/>
      <c r="Y24" s="18" t="n">
        <v>0</v>
      </c>
      <c r="Z24" s="18"/>
      <c r="AA24" s="18" t="n">
        <v>0</v>
      </c>
      <c r="AB24" s="18"/>
      <c r="AC24" s="19" t="n">
        <v>0</v>
      </c>
      <c r="AD24" s="18"/>
      <c r="AE24" s="18" t="n">
        <v>0</v>
      </c>
      <c r="AF24" s="18"/>
      <c r="AG24" s="18" t="n">
        <v>0</v>
      </c>
      <c r="AH24" s="18"/>
      <c r="AI24" s="18" t="n">
        <v>0</v>
      </c>
      <c r="AJ24" s="18"/>
      <c r="AK24" s="18" t="n">
        <v>0</v>
      </c>
      <c r="AL24" s="18"/>
      <c r="AM24" s="18" t="n">
        <v>0</v>
      </c>
      <c r="AN24" s="18"/>
      <c r="AO24" s="18" t="n">
        <v>0</v>
      </c>
      <c r="AP24" s="18"/>
      <c r="AQ24" s="18" t="n">
        <v>0</v>
      </c>
      <c r="AR24" s="18"/>
      <c r="AS24" s="18" t="n">
        <v>0</v>
      </c>
      <c r="AT24" s="18"/>
      <c r="AU24" s="18" t="n">
        <f aca="false">SUM(K24:AS24)</f>
        <v>250000</v>
      </c>
    </row>
    <row r="25" customFormat="false" ht="12.75" hidden="false" customHeight="false" outlineLevel="0" collapsed="false">
      <c r="B25" s="0" t="s">
        <v>52</v>
      </c>
      <c r="E25" s="29" t="s">
        <v>53</v>
      </c>
      <c r="F25" s="29"/>
      <c r="G25" s="29"/>
      <c r="H25" s="30"/>
      <c r="I25" s="30"/>
      <c r="K25" s="18" t="n">
        <v>0</v>
      </c>
      <c r="L25" s="18"/>
      <c r="M25" s="18" t="n">
        <v>0</v>
      </c>
      <c r="N25" s="18"/>
      <c r="O25" s="18" t="n">
        <v>0</v>
      </c>
      <c r="P25" s="18"/>
      <c r="Q25" s="18" t="n">
        <v>0</v>
      </c>
      <c r="R25" s="18"/>
      <c r="S25" s="18" t="n">
        <v>0</v>
      </c>
      <c r="T25" s="18"/>
      <c r="U25" s="18" t="n">
        <v>0</v>
      </c>
      <c r="V25" s="18"/>
      <c r="W25" s="18" t="n">
        <v>0</v>
      </c>
      <c r="X25" s="18"/>
      <c r="Y25" s="18" t="n">
        <v>0</v>
      </c>
      <c r="Z25" s="18"/>
      <c r="AA25" s="18" t="n">
        <v>0</v>
      </c>
      <c r="AB25" s="18"/>
      <c r="AC25" s="19" t="n">
        <v>0</v>
      </c>
      <c r="AD25" s="18"/>
      <c r="AE25" s="18" t="n">
        <v>0</v>
      </c>
      <c r="AF25" s="18"/>
      <c r="AG25" s="18" t="n">
        <v>0</v>
      </c>
      <c r="AH25" s="18"/>
      <c r="AI25" s="18" t="n">
        <v>0</v>
      </c>
      <c r="AJ25" s="18"/>
      <c r="AK25" s="18" t="n">
        <v>0</v>
      </c>
      <c r="AL25" s="18"/>
      <c r="AM25" s="18" t="n">
        <v>15500000</v>
      </c>
      <c r="AN25" s="18"/>
      <c r="AO25" s="18" t="n">
        <v>0</v>
      </c>
      <c r="AP25" s="18"/>
      <c r="AQ25" s="18" t="n">
        <v>0</v>
      </c>
      <c r="AR25" s="18"/>
      <c r="AS25" s="18" t="n">
        <v>0</v>
      </c>
      <c r="AT25" s="18"/>
      <c r="AU25" s="18" t="n">
        <f aca="false">SUM(K25:AS25)</f>
        <v>15500000</v>
      </c>
    </row>
    <row r="26" customFormat="false" ht="12.75" hidden="false" customHeight="false" outlineLevel="0" collapsed="false">
      <c r="E26" s="30"/>
      <c r="F26" s="30"/>
      <c r="G26" s="30"/>
      <c r="H26" s="30"/>
      <c r="I26" s="30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9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</row>
    <row r="27" customFormat="false" ht="12.75" hidden="false" customHeight="false" outlineLevel="0" collapsed="false">
      <c r="E27" s="30"/>
      <c r="F27" s="30"/>
      <c r="G27" s="30"/>
      <c r="H27" s="30"/>
      <c r="I27" s="30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9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</row>
    <row r="28" customFormat="false" ht="12.75" hidden="false" customHeight="false" outlineLevel="0" collapsed="false">
      <c r="A28" s="23" t="s">
        <v>54</v>
      </c>
      <c r="E28" s="30"/>
      <c r="F28" s="30"/>
      <c r="G28" s="30"/>
      <c r="H28" s="30"/>
      <c r="I28" s="30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9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</row>
    <row r="29" customFormat="false" ht="12.75" hidden="false" customHeight="false" outlineLevel="0" collapsed="false">
      <c r="A29" s="23"/>
      <c r="E29" s="30"/>
      <c r="F29" s="30"/>
      <c r="G29" s="30"/>
      <c r="H29" s="30"/>
      <c r="I29" s="30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9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</row>
    <row r="30" customFormat="false" ht="12.75" hidden="false" customHeight="false" outlineLevel="0" collapsed="false">
      <c r="B30" s="0" t="s">
        <v>55</v>
      </c>
      <c r="E30" s="29" t="s">
        <v>56</v>
      </c>
      <c r="F30" s="29"/>
      <c r="G30" s="29"/>
      <c r="H30" s="30"/>
      <c r="I30" s="30"/>
      <c r="K30" s="18" t="n">
        <v>0</v>
      </c>
      <c r="L30" s="18"/>
      <c r="M30" s="18" t="n">
        <v>225000</v>
      </c>
      <c r="N30" s="18"/>
      <c r="O30" s="18" t="n">
        <v>200000</v>
      </c>
      <c r="P30" s="18"/>
      <c r="Q30" s="18" t="n">
        <v>1010000</v>
      </c>
      <c r="R30" s="18"/>
      <c r="S30" s="18" t="n">
        <v>0</v>
      </c>
      <c r="T30" s="18"/>
      <c r="U30" s="18" t="n">
        <v>0</v>
      </c>
      <c r="V30" s="18"/>
      <c r="W30" s="18" t="n">
        <v>0</v>
      </c>
      <c r="X30" s="18"/>
      <c r="Y30" s="18" t="n">
        <v>240000</v>
      </c>
      <c r="Z30" s="18"/>
      <c r="AA30" s="18" t="n">
        <v>1696000</v>
      </c>
      <c r="AB30" s="18"/>
      <c r="AC30" s="19" t="n">
        <v>0</v>
      </c>
      <c r="AD30" s="18"/>
      <c r="AE30" s="18" t="n">
        <v>0</v>
      </c>
      <c r="AF30" s="18"/>
      <c r="AG30" s="18" t="n">
        <v>0</v>
      </c>
      <c r="AH30" s="18"/>
      <c r="AI30" s="18" t="n">
        <v>0</v>
      </c>
      <c r="AJ30" s="18"/>
      <c r="AK30" s="18" t="n">
        <v>0</v>
      </c>
      <c r="AL30" s="18"/>
      <c r="AM30" s="18" t="n">
        <v>1696000</v>
      </c>
      <c r="AN30" s="18"/>
      <c r="AO30" s="18" t="n">
        <v>0</v>
      </c>
      <c r="AP30" s="18"/>
      <c r="AQ30" s="18" t="n">
        <v>0</v>
      </c>
      <c r="AR30" s="18"/>
      <c r="AS30" s="18" t="n">
        <v>0</v>
      </c>
      <c r="AT30" s="18"/>
      <c r="AU30" s="18" t="n">
        <f aca="false">SUM(K30:AS30)</f>
        <v>5067000</v>
      </c>
    </row>
    <row r="31" customFormat="false" ht="12.75" hidden="false" customHeight="false" outlineLevel="0" collapsed="false">
      <c r="B31" s="0" t="s">
        <v>57</v>
      </c>
      <c r="E31" s="29" t="s">
        <v>56</v>
      </c>
      <c r="F31" s="29"/>
      <c r="G31" s="29"/>
      <c r="H31" s="30"/>
      <c r="I31" s="30"/>
      <c r="K31" s="18" t="n">
        <v>0</v>
      </c>
      <c r="L31" s="18"/>
      <c r="M31" s="18" t="n">
        <v>765000</v>
      </c>
      <c r="N31" s="18"/>
      <c r="O31" s="18" t="n">
        <v>250000</v>
      </c>
      <c r="P31" s="18"/>
      <c r="Q31" s="18" t="n">
        <v>0</v>
      </c>
      <c r="R31" s="18"/>
      <c r="S31" s="18" t="n">
        <v>0</v>
      </c>
      <c r="T31" s="18"/>
      <c r="U31" s="18" t="n">
        <v>0</v>
      </c>
      <c r="V31" s="18"/>
      <c r="W31" s="18" t="n">
        <v>663971.33</v>
      </c>
      <c r="X31" s="18"/>
      <c r="Y31" s="18" t="n">
        <v>0</v>
      </c>
      <c r="Z31" s="18"/>
      <c r="AA31" s="18" t="n">
        <v>0</v>
      </c>
      <c r="AB31" s="18"/>
      <c r="AC31" s="19" t="n">
        <v>0</v>
      </c>
      <c r="AD31" s="18"/>
      <c r="AE31" s="18" t="n">
        <v>0</v>
      </c>
      <c r="AF31" s="18"/>
      <c r="AG31" s="18" t="n">
        <v>0</v>
      </c>
      <c r="AH31" s="18"/>
      <c r="AI31" s="18" t="n">
        <v>0</v>
      </c>
      <c r="AJ31" s="18"/>
      <c r="AK31" s="18" t="n">
        <v>0</v>
      </c>
      <c r="AL31" s="18"/>
      <c r="AM31" s="18" t="n">
        <v>0</v>
      </c>
      <c r="AN31" s="18"/>
      <c r="AO31" s="18" t="n">
        <v>0</v>
      </c>
      <c r="AP31" s="18"/>
      <c r="AQ31" s="18" t="n">
        <v>0</v>
      </c>
      <c r="AR31" s="18"/>
      <c r="AS31" s="18" t="n">
        <v>0</v>
      </c>
      <c r="AT31" s="18"/>
      <c r="AU31" s="18" t="n">
        <f aca="false">SUM(K31:AS31)</f>
        <v>1678971.33</v>
      </c>
    </row>
    <row r="32" customFormat="false" ht="12.75" hidden="false" customHeight="false" outlineLevel="0" collapsed="false">
      <c r="B32" s="0" t="s">
        <v>58</v>
      </c>
      <c r="E32" s="29" t="s">
        <v>56</v>
      </c>
      <c r="F32" s="29"/>
      <c r="G32" s="29"/>
      <c r="H32" s="30"/>
      <c r="I32" s="30"/>
      <c r="K32" s="18" t="n">
        <v>0</v>
      </c>
      <c r="L32" s="18"/>
      <c r="M32" s="18" t="n">
        <v>0</v>
      </c>
      <c r="N32" s="18"/>
      <c r="O32" s="18" t="n">
        <v>0</v>
      </c>
      <c r="P32" s="18"/>
      <c r="Q32" s="18" t="n">
        <f aca="false">250000+1020000</f>
        <v>1270000</v>
      </c>
      <c r="R32" s="18"/>
      <c r="S32" s="18" t="n">
        <v>0</v>
      </c>
      <c r="T32" s="18"/>
      <c r="U32" s="18" t="n">
        <v>0</v>
      </c>
      <c r="V32" s="18"/>
      <c r="W32" s="18" t="n">
        <v>0</v>
      </c>
      <c r="X32" s="18"/>
      <c r="Y32" s="18" t="n">
        <v>265000</v>
      </c>
      <c r="Z32" s="18"/>
      <c r="AA32" s="18" t="n">
        <v>2048550</v>
      </c>
      <c r="AB32" s="18"/>
      <c r="AC32" s="19" t="n">
        <v>0</v>
      </c>
      <c r="AD32" s="18"/>
      <c r="AE32" s="18" t="n">
        <v>0</v>
      </c>
      <c r="AF32" s="18"/>
      <c r="AG32" s="18" t="n">
        <v>0</v>
      </c>
      <c r="AH32" s="18"/>
      <c r="AI32" s="18" t="n">
        <v>0</v>
      </c>
      <c r="AJ32" s="18"/>
      <c r="AK32" s="18" t="n">
        <v>0</v>
      </c>
      <c r="AL32" s="18"/>
      <c r="AM32" s="18" t="n">
        <v>2048550</v>
      </c>
      <c r="AN32" s="18"/>
      <c r="AO32" s="18" t="n">
        <v>0</v>
      </c>
      <c r="AP32" s="18"/>
      <c r="AQ32" s="18" t="n">
        <v>0</v>
      </c>
      <c r="AR32" s="18"/>
      <c r="AS32" s="18" t="n">
        <v>0</v>
      </c>
      <c r="AT32" s="18"/>
      <c r="AU32" s="18" t="n">
        <f aca="false">SUM(K32:AS32)</f>
        <v>5632100</v>
      </c>
    </row>
    <row r="33" customFormat="false" ht="12.75" hidden="false" customHeight="false" outlineLevel="0" collapsed="false">
      <c r="B33" s="0" t="s">
        <v>59</v>
      </c>
      <c r="E33" s="29" t="s">
        <v>60</v>
      </c>
      <c r="F33" s="29"/>
      <c r="G33" s="29"/>
      <c r="H33" s="30"/>
      <c r="I33" s="30"/>
      <c r="K33" s="18" t="n">
        <v>0</v>
      </c>
      <c r="L33" s="18"/>
      <c r="M33" s="18" t="n">
        <f aca="false">49918.32+16020</f>
        <v>65938.32</v>
      </c>
      <c r="N33" s="18"/>
      <c r="O33" s="18" t="n">
        <f aca="false">85254.24+70500</f>
        <v>155754.24</v>
      </c>
      <c r="P33" s="18"/>
      <c r="Q33" s="18" t="n">
        <v>0</v>
      </c>
      <c r="R33" s="18"/>
      <c r="S33" s="18" t="n">
        <v>188172.72</v>
      </c>
      <c r="T33" s="18"/>
      <c r="U33" s="18" t="n">
        <v>80342</v>
      </c>
      <c r="V33" s="18"/>
      <c r="W33" s="18" t="n">
        <v>200790</v>
      </c>
      <c r="X33" s="18"/>
      <c r="Y33" s="18" t="n">
        <v>656140</v>
      </c>
      <c r="Z33" s="18"/>
      <c r="AA33" s="18" t="n">
        <v>0</v>
      </c>
      <c r="AB33" s="18"/>
      <c r="AC33" s="19" t="n">
        <v>3237850</v>
      </c>
      <c r="AD33" s="18"/>
      <c r="AE33" s="18" t="n">
        <v>0</v>
      </c>
      <c r="AF33" s="18"/>
      <c r="AG33" s="31" t="n">
        <v>0</v>
      </c>
      <c r="AH33" s="18"/>
      <c r="AI33" s="18" t="n">
        <v>0</v>
      </c>
      <c r="AJ33" s="18"/>
      <c r="AK33" s="18" t="n">
        <v>0</v>
      </c>
      <c r="AL33" s="18"/>
      <c r="AM33" s="31" t="n">
        <v>0</v>
      </c>
      <c r="AN33" s="18"/>
      <c r="AO33" s="18" t="n">
        <v>0</v>
      </c>
      <c r="AP33" s="18"/>
      <c r="AQ33" s="18" t="n">
        <v>0</v>
      </c>
      <c r="AR33" s="18"/>
      <c r="AS33" s="31" t="n">
        <v>0</v>
      </c>
      <c r="AT33" s="18"/>
      <c r="AU33" s="18" t="n">
        <f aca="false">SUM(K33:AS33)</f>
        <v>4584987.28</v>
      </c>
    </row>
    <row r="34" customFormat="false" ht="12.75" hidden="false" customHeight="false" outlineLevel="0" collapsed="false">
      <c r="E34" s="29" t="s">
        <v>61</v>
      </c>
      <c r="F34" s="29"/>
      <c r="G34" s="29"/>
      <c r="H34" s="30"/>
      <c r="I34" s="30"/>
      <c r="K34" s="18" t="n">
        <v>0</v>
      </c>
      <c r="L34" s="18"/>
      <c r="M34" s="18" t="n">
        <v>0</v>
      </c>
      <c r="N34" s="18"/>
      <c r="O34" s="18" t="n">
        <v>0</v>
      </c>
      <c r="P34" s="18"/>
      <c r="Q34" s="18" t="n">
        <v>0</v>
      </c>
      <c r="R34" s="18"/>
      <c r="S34" s="18" t="n">
        <v>0</v>
      </c>
      <c r="T34" s="18"/>
      <c r="U34" s="18" t="n">
        <v>0</v>
      </c>
      <c r="V34" s="18"/>
      <c r="W34" s="18" t="n">
        <v>0</v>
      </c>
      <c r="X34" s="18"/>
      <c r="Y34" s="18" t="n">
        <v>0</v>
      </c>
      <c r="Z34" s="18"/>
      <c r="AA34" s="18" t="n">
        <v>117900</v>
      </c>
      <c r="AB34" s="18"/>
      <c r="AC34" s="19" t="n">
        <v>100000</v>
      </c>
      <c r="AD34" s="18"/>
      <c r="AE34" s="18" t="n">
        <v>100000</v>
      </c>
      <c r="AF34" s="18"/>
      <c r="AG34" s="18" t="n">
        <v>100000</v>
      </c>
      <c r="AH34" s="18"/>
      <c r="AI34" s="18" t="n">
        <v>100000</v>
      </c>
      <c r="AJ34" s="18"/>
      <c r="AK34" s="18"/>
      <c r="AL34" s="18"/>
      <c r="AM34" s="18" t="n">
        <v>100000</v>
      </c>
      <c r="AN34" s="18"/>
      <c r="AO34" s="18" t="n">
        <v>100000</v>
      </c>
      <c r="AP34" s="18"/>
      <c r="AQ34" s="18" t="n">
        <v>100000</v>
      </c>
      <c r="AR34" s="18"/>
      <c r="AS34" s="18" t="n">
        <v>100000</v>
      </c>
      <c r="AT34" s="18"/>
      <c r="AU34" s="18" t="n">
        <f aca="false">SUM(K34:AS34)</f>
        <v>917900</v>
      </c>
    </row>
    <row r="35" customFormat="false" ht="12.75" hidden="false" customHeight="false" outlineLevel="0" collapsed="false">
      <c r="E35" s="30"/>
      <c r="F35" s="30"/>
      <c r="G35" s="30"/>
      <c r="H35" s="30"/>
      <c r="I35" s="30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9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</row>
    <row r="36" customFormat="false" ht="12.75" hidden="false" customHeight="false" outlineLevel="0" collapsed="false">
      <c r="A36" s="23"/>
      <c r="E36" s="30"/>
      <c r="F36" s="30"/>
      <c r="G36" s="30"/>
      <c r="H36" s="30"/>
      <c r="I36" s="30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9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</row>
    <row r="37" customFormat="false" ht="12.75" hidden="false" customHeight="false" outlineLevel="0" collapsed="false">
      <c r="A37" s="23" t="s">
        <v>62</v>
      </c>
      <c r="E37" s="0" t="s">
        <v>63</v>
      </c>
      <c r="K37" s="18" t="n">
        <v>0</v>
      </c>
      <c r="L37" s="18"/>
      <c r="M37" s="18" t="n">
        <v>0</v>
      </c>
      <c r="N37" s="18"/>
      <c r="O37" s="18" t="n">
        <v>4100000</v>
      </c>
      <c r="P37" s="18"/>
      <c r="Q37" s="18" t="n">
        <v>0</v>
      </c>
      <c r="R37" s="18"/>
      <c r="S37" s="18" t="n">
        <v>0</v>
      </c>
      <c r="T37" s="18"/>
      <c r="U37" s="18" t="n">
        <v>0</v>
      </c>
      <c r="V37" s="18"/>
      <c r="W37" s="18" t="n">
        <v>839215.85</v>
      </c>
      <c r="X37" s="18"/>
      <c r="Y37" s="18" t="n">
        <f aca="false">2600000+3100000</f>
        <v>5700000</v>
      </c>
      <c r="Z37" s="18"/>
      <c r="AA37" s="18" t="n">
        <v>1847018.89</v>
      </c>
      <c r="AB37" s="18"/>
      <c r="AC37" s="19" t="n">
        <v>3101855</v>
      </c>
      <c r="AD37" s="18"/>
      <c r="AE37" s="18" t="n">
        <v>0</v>
      </c>
      <c r="AF37" s="18"/>
      <c r="AG37" s="18" t="n">
        <v>0</v>
      </c>
      <c r="AH37" s="18"/>
      <c r="AI37" s="18" t="n">
        <v>3101855</v>
      </c>
      <c r="AJ37" s="18"/>
      <c r="AK37" s="18" t="n">
        <v>0</v>
      </c>
      <c r="AL37" s="18"/>
      <c r="AM37" s="18" t="n">
        <v>3101855</v>
      </c>
      <c r="AN37" s="18"/>
      <c r="AO37" s="18" t="n">
        <v>3101855</v>
      </c>
      <c r="AP37" s="18"/>
      <c r="AQ37" s="18" t="n">
        <v>3101855</v>
      </c>
      <c r="AR37" s="18"/>
      <c r="AS37" s="18" t="n">
        <v>3101855</v>
      </c>
      <c r="AT37" s="18"/>
      <c r="AU37" s="18" t="n">
        <f aca="false">SUM(K37:AS37)</f>
        <v>31097364.74</v>
      </c>
    </row>
    <row r="38" customFormat="false" ht="12.75" hidden="false" customHeight="false" outlineLevel="0" collapsed="false">
      <c r="A38" s="23"/>
      <c r="E38" s="0" t="s">
        <v>64</v>
      </c>
      <c r="I38" s="18" t="n">
        <v>0</v>
      </c>
      <c r="K38" s="18" t="n">
        <v>0</v>
      </c>
      <c r="L38" s="18"/>
      <c r="M38" s="18" t="n">
        <v>0</v>
      </c>
      <c r="N38" s="18"/>
      <c r="O38" s="18" t="n">
        <v>0</v>
      </c>
      <c r="P38" s="18"/>
      <c r="Q38" s="18" t="n">
        <v>0</v>
      </c>
      <c r="R38" s="18"/>
      <c r="S38" s="18" t="n">
        <v>0</v>
      </c>
      <c r="T38" s="18"/>
      <c r="U38" s="18" t="n">
        <f aca="false">+-1272094</f>
        <v>-1272094</v>
      </c>
      <c r="V38" s="18"/>
      <c r="W38" s="18" t="n">
        <f aca="false">+-1068076</f>
        <v>-1068076</v>
      </c>
      <c r="X38" s="18"/>
      <c r="Y38" s="18" t="n">
        <v>0</v>
      </c>
      <c r="Z38" s="18"/>
      <c r="AA38" s="18" t="n">
        <v>0</v>
      </c>
      <c r="AB38" s="18"/>
      <c r="AC38" s="19" t="n">
        <v>-10000000</v>
      </c>
      <c r="AD38" s="18"/>
      <c r="AE38" s="18" t="n">
        <v>-2081386</v>
      </c>
      <c r="AF38" s="18"/>
      <c r="AG38" s="18" t="n">
        <v>-2081386</v>
      </c>
      <c r="AH38" s="18"/>
      <c r="AI38" s="18" t="n">
        <v>-2081386</v>
      </c>
      <c r="AJ38" s="18"/>
      <c r="AK38" s="18" t="n">
        <v>0</v>
      </c>
      <c r="AL38" s="18"/>
      <c r="AM38" s="18" t="n">
        <v>-2081386</v>
      </c>
      <c r="AN38" s="18"/>
      <c r="AO38" s="18" t="n">
        <v>-2081386</v>
      </c>
      <c r="AP38" s="18"/>
      <c r="AQ38" s="18" t="n">
        <v>-2081386</v>
      </c>
      <c r="AR38" s="18"/>
      <c r="AS38" s="18" t="n">
        <v>-2081386</v>
      </c>
      <c r="AT38" s="18"/>
      <c r="AU38" s="18" t="n">
        <f aca="false">SUM(K38:AS38)</f>
        <v>-26909872</v>
      </c>
    </row>
    <row r="39" customFormat="false" ht="12.75" hidden="false" customHeight="false" outlineLevel="0" collapsed="false"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9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</row>
    <row r="40" customFormat="false" ht="12.75" hidden="false" customHeight="false" outlineLevel="0" collapsed="false">
      <c r="A40" s="23" t="s">
        <v>65</v>
      </c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9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</row>
    <row r="41" customFormat="false" ht="12.75" hidden="false" customHeight="false" outlineLevel="0" collapsed="false">
      <c r="B41" s="0" t="s">
        <v>66</v>
      </c>
      <c r="E41" s="0" t="s">
        <v>67</v>
      </c>
      <c r="K41" s="18" t="n">
        <v>0</v>
      </c>
      <c r="L41" s="18"/>
      <c r="M41" s="18" t="n">
        <v>0</v>
      </c>
      <c r="N41" s="18"/>
      <c r="O41" s="18" t="n">
        <v>0</v>
      </c>
      <c r="P41" s="18"/>
      <c r="Q41" s="18" t="n">
        <v>0</v>
      </c>
      <c r="R41" s="18"/>
      <c r="S41" s="18" t="n">
        <v>0</v>
      </c>
      <c r="T41" s="18"/>
      <c r="U41" s="18" t="n">
        <v>0</v>
      </c>
      <c r="V41" s="18"/>
      <c r="W41" s="18" t="n">
        <v>4126754</v>
      </c>
      <c r="X41" s="18"/>
      <c r="Y41" s="18" t="n">
        <v>0</v>
      </c>
      <c r="Z41" s="18"/>
      <c r="AA41" s="18" t="n">
        <v>0</v>
      </c>
      <c r="AB41" s="18"/>
      <c r="AC41" s="19" t="n">
        <v>0</v>
      </c>
      <c r="AD41" s="18"/>
      <c r="AE41" s="18" t="n">
        <v>0</v>
      </c>
      <c r="AF41" s="18"/>
      <c r="AG41" s="18" t="n">
        <v>0</v>
      </c>
      <c r="AH41" s="18"/>
      <c r="AI41" s="18" t="n">
        <v>0</v>
      </c>
      <c r="AJ41" s="18"/>
      <c r="AK41" s="18" t="n">
        <v>0</v>
      </c>
      <c r="AL41" s="18"/>
      <c r="AM41" s="18" t="n">
        <v>0</v>
      </c>
      <c r="AN41" s="18"/>
      <c r="AO41" s="18" t="n">
        <v>0</v>
      </c>
      <c r="AP41" s="18"/>
      <c r="AQ41" s="18" t="n">
        <v>0</v>
      </c>
      <c r="AR41" s="18"/>
      <c r="AS41" s="18" t="n">
        <v>0</v>
      </c>
      <c r="AT41" s="18"/>
      <c r="AU41" s="18" t="n">
        <f aca="false">SUM(K41:AS41)</f>
        <v>4126754</v>
      </c>
    </row>
    <row r="42" customFormat="false" ht="12.75" hidden="false" customHeight="false" outlineLevel="0" collapsed="false">
      <c r="B42" s="0" t="s">
        <v>68</v>
      </c>
      <c r="E42" s="0" t="s">
        <v>67</v>
      </c>
      <c r="K42" s="18" t="n">
        <v>0</v>
      </c>
      <c r="L42" s="18"/>
      <c r="M42" s="18" t="n">
        <v>0</v>
      </c>
      <c r="N42" s="18"/>
      <c r="O42" s="18" t="n">
        <v>0</v>
      </c>
      <c r="P42" s="18"/>
      <c r="Q42" s="18" t="n">
        <v>0</v>
      </c>
      <c r="R42" s="18"/>
      <c r="S42" s="18" t="n">
        <v>0</v>
      </c>
      <c r="T42" s="18"/>
      <c r="U42" s="18" t="n">
        <v>0</v>
      </c>
      <c r="V42" s="18"/>
      <c r="W42" s="18" t="n">
        <v>0</v>
      </c>
      <c r="X42" s="18"/>
      <c r="Y42" s="18" t="n">
        <v>0</v>
      </c>
      <c r="Z42" s="18"/>
      <c r="AA42" s="18" t="n">
        <v>0</v>
      </c>
      <c r="AB42" s="18"/>
      <c r="AC42" s="19" t="n">
        <v>0</v>
      </c>
      <c r="AD42" s="18"/>
      <c r="AE42" s="18" t="n">
        <v>0</v>
      </c>
      <c r="AF42" s="18"/>
      <c r="AG42" s="18" t="n">
        <v>0</v>
      </c>
      <c r="AH42" s="18"/>
      <c r="AI42" s="18" t="n">
        <v>0</v>
      </c>
      <c r="AJ42" s="18"/>
      <c r="AK42" s="18" t="n">
        <v>0</v>
      </c>
      <c r="AL42" s="18"/>
      <c r="AM42" s="18" t="n">
        <v>0</v>
      </c>
      <c r="AN42" s="18"/>
      <c r="AO42" s="18" t="n">
        <v>0</v>
      </c>
      <c r="AP42" s="18"/>
      <c r="AQ42" s="18" t="n">
        <v>0</v>
      </c>
      <c r="AR42" s="18"/>
      <c r="AS42" s="18" t="n">
        <v>0</v>
      </c>
      <c r="AT42" s="18"/>
      <c r="AU42" s="18" t="n">
        <f aca="false">SUM(K42:AS42)</f>
        <v>0</v>
      </c>
    </row>
    <row r="43" customFormat="false" ht="12.75" hidden="false" customHeight="false" outlineLevel="0" collapsed="false">
      <c r="B43" s="0" t="s">
        <v>69</v>
      </c>
      <c r="E43" s="0" t="s">
        <v>70</v>
      </c>
      <c r="K43" s="18" t="n">
        <v>0</v>
      </c>
      <c r="L43" s="18"/>
      <c r="M43" s="18" t="n">
        <v>0</v>
      </c>
      <c r="N43" s="18"/>
      <c r="O43" s="18" t="n">
        <v>0</v>
      </c>
      <c r="P43" s="18"/>
      <c r="Q43" s="18" t="n">
        <v>2310</v>
      </c>
      <c r="R43" s="18"/>
      <c r="S43" s="18" t="n">
        <v>0</v>
      </c>
      <c r="T43" s="18"/>
      <c r="U43" s="18" t="n">
        <v>0</v>
      </c>
      <c r="V43" s="18"/>
      <c r="W43" s="18" t="n">
        <v>0</v>
      </c>
      <c r="X43" s="18"/>
      <c r="Y43" s="18" t="n">
        <v>0</v>
      </c>
      <c r="Z43" s="18"/>
      <c r="AA43" s="18" t="n">
        <v>1890</v>
      </c>
      <c r="AB43" s="18"/>
      <c r="AC43" s="19" t="n">
        <v>0</v>
      </c>
      <c r="AD43" s="18"/>
      <c r="AE43" s="18" t="n">
        <v>0</v>
      </c>
      <c r="AF43" s="18"/>
      <c r="AG43" s="18" t="n">
        <v>0</v>
      </c>
      <c r="AH43" s="18"/>
      <c r="AI43" s="18" t="n">
        <v>0</v>
      </c>
      <c r="AJ43" s="18"/>
      <c r="AK43" s="18" t="n">
        <v>0</v>
      </c>
      <c r="AL43" s="18"/>
      <c r="AM43" s="18" t="n">
        <v>0</v>
      </c>
      <c r="AN43" s="18"/>
      <c r="AO43" s="18" t="n">
        <v>0</v>
      </c>
      <c r="AP43" s="18"/>
      <c r="AQ43" s="18" t="n">
        <v>5000</v>
      </c>
      <c r="AR43" s="18"/>
      <c r="AS43" s="18" t="n">
        <v>0</v>
      </c>
      <c r="AT43" s="18"/>
      <c r="AU43" s="18" t="n">
        <f aca="false">SUM(K43:AS43)</f>
        <v>9200</v>
      </c>
    </row>
    <row r="44" customFormat="false" ht="12.75" hidden="false" customHeight="false" outlineLevel="0" collapsed="false">
      <c r="B44" s="0" t="s">
        <v>71</v>
      </c>
      <c r="E44" s="0" t="s">
        <v>70</v>
      </c>
      <c r="K44" s="18" t="n">
        <v>0</v>
      </c>
      <c r="L44" s="18"/>
      <c r="M44" s="18" t="n">
        <v>2280</v>
      </c>
      <c r="N44" s="18"/>
      <c r="O44" s="18" t="n">
        <v>0</v>
      </c>
      <c r="P44" s="18"/>
      <c r="Q44" s="18" t="n">
        <v>0</v>
      </c>
      <c r="R44" s="18"/>
      <c r="S44" s="18" t="n">
        <v>0</v>
      </c>
      <c r="T44" s="18"/>
      <c r="U44" s="18" t="n">
        <v>0</v>
      </c>
      <c r="V44" s="18"/>
      <c r="W44" s="18" t="n">
        <v>0</v>
      </c>
      <c r="X44" s="18"/>
      <c r="Y44" s="18" t="n">
        <v>0</v>
      </c>
      <c r="Z44" s="18"/>
      <c r="AA44" s="18" t="n">
        <v>0</v>
      </c>
      <c r="AB44" s="18"/>
      <c r="AC44" s="19" t="n">
        <v>0</v>
      </c>
      <c r="AD44" s="18"/>
      <c r="AE44" s="18" t="n">
        <v>0</v>
      </c>
      <c r="AF44" s="18"/>
      <c r="AG44" s="18" t="n">
        <v>5000</v>
      </c>
      <c r="AH44" s="18"/>
      <c r="AI44" s="18" t="n">
        <v>0</v>
      </c>
      <c r="AJ44" s="18"/>
      <c r="AK44" s="18" t="n">
        <v>0</v>
      </c>
      <c r="AL44" s="18"/>
      <c r="AM44" s="18" t="n">
        <v>0</v>
      </c>
      <c r="AN44" s="18"/>
      <c r="AO44" s="18" t="n">
        <v>0</v>
      </c>
      <c r="AP44" s="18"/>
      <c r="AQ44" s="18" t="n">
        <v>5000</v>
      </c>
      <c r="AR44" s="18"/>
      <c r="AS44" s="18" t="n">
        <v>0</v>
      </c>
      <c r="AT44" s="18"/>
      <c r="AU44" s="18" t="n">
        <f aca="false">SUM(K44:AS44)</f>
        <v>12280</v>
      </c>
    </row>
    <row r="45" customFormat="false" ht="12.75" hidden="false" customHeight="false" outlineLevel="0" collapsed="false">
      <c r="B45" s="0" t="s">
        <v>72</v>
      </c>
      <c r="E45" s="0" t="s">
        <v>73</v>
      </c>
      <c r="K45" s="18" t="n">
        <v>0</v>
      </c>
      <c r="L45" s="18"/>
      <c r="M45" s="18" t="n">
        <v>16769</v>
      </c>
      <c r="N45" s="18"/>
      <c r="O45" s="18" t="n">
        <v>6408.4</v>
      </c>
      <c r="P45" s="18"/>
      <c r="Q45" s="18" t="n">
        <v>0</v>
      </c>
      <c r="R45" s="18"/>
      <c r="S45" s="18" t="n">
        <v>0</v>
      </c>
      <c r="T45" s="18"/>
      <c r="U45" s="18" t="n">
        <v>0</v>
      </c>
      <c r="V45" s="18"/>
      <c r="W45" s="18" t="n">
        <v>0</v>
      </c>
      <c r="X45" s="18"/>
      <c r="Y45" s="18" t="n">
        <v>0</v>
      </c>
      <c r="Z45" s="18"/>
      <c r="AA45" s="18" t="n">
        <v>0</v>
      </c>
      <c r="AB45" s="18"/>
      <c r="AC45" s="19" t="n">
        <v>0</v>
      </c>
      <c r="AD45" s="18"/>
      <c r="AE45" s="18" t="n">
        <v>0</v>
      </c>
      <c r="AF45" s="18"/>
      <c r="AG45" s="18" t="n">
        <v>0</v>
      </c>
      <c r="AH45" s="18"/>
      <c r="AI45" s="18" t="n">
        <v>0</v>
      </c>
      <c r="AJ45" s="18"/>
      <c r="AK45" s="18" t="n">
        <v>0</v>
      </c>
      <c r="AL45" s="18"/>
      <c r="AM45" s="18" t="n">
        <v>0</v>
      </c>
      <c r="AN45" s="18"/>
      <c r="AO45" s="18" t="n">
        <v>0</v>
      </c>
      <c r="AP45" s="18"/>
      <c r="AQ45" s="18" t="n">
        <v>0</v>
      </c>
      <c r="AR45" s="18"/>
      <c r="AS45" s="18" t="n">
        <v>0</v>
      </c>
      <c r="AT45" s="18"/>
      <c r="AU45" s="18" t="n">
        <f aca="false">SUM(K45:AS45)</f>
        <v>23177.4</v>
      </c>
    </row>
    <row r="46" customFormat="false" ht="12.75" hidden="false" customHeight="false" outlineLevel="0" collapsed="false">
      <c r="B46" s="0" t="s">
        <v>74</v>
      </c>
      <c r="E46" s="0" t="s">
        <v>75</v>
      </c>
      <c r="K46" s="18" t="n">
        <v>0</v>
      </c>
      <c r="L46" s="18"/>
      <c r="M46" s="18" t="n">
        <v>0</v>
      </c>
      <c r="N46" s="18"/>
      <c r="O46" s="18" t="n">
        <v>0</v>
      </c>
      <c r="P46" s="18"/>
      <c r="Q46" s="18" t="n">
        <v>0</v>
      </c>
      <c r="R46" s="18"/>
      <c r="S46" s="18" t="n">
        <v>0</v>
      </c>
      <c r="T46" s="18"/>
      <c r="U46" s="18" t="n">
        <v>0</v>
      </c>
      <c r="V46" s="18"/>
      <c r="W46" s="18" t="n">
        <v>55000</v>
      </c>
      <c r="X46" s="18"/>
      <c r="Y46" s="18" t="n">
        <v>0</v>
      </c>
      <c r="Z46" s="18"/>
      <c r="AA46" s="18" t="n">
        <v>0</v>
      </c>
      <c r="AB46" s="18"/>
      <c r="AC46" s="19" t="n">
        <v>0</v>
      </c>
      <c r="AD46" s="18"/>
      <c r="AE46" s="18" t="n">
        <v>0</v>
      </c>
      <c r="AF46" s="18"/>
      <c r="AG46" s="18" t="n">
        <v>55000</v>
      </c>
      <c r="AH46" s="18"/>
      <c r="AI46" s="18" t="n">
        <v>0</v>
      </c>
      <c r="AJ46" s="18"/>
      <c r="AK46" s="18" t="n">
        <v>0</v>
      </c>
      <c r="AL46" s="18"/>
      <c r="AM46" s="18" t="n">
        <v>0</v>
      </c>
      <c r="AN46" s="18"/>
      <c r="AO46" s="18" t="n">
        <v>0</v>
      </c>
      <c r="AP46" s="18"/>
      <c r="AQ46" s="18" t="n">
        <v>55000</v>
      </c>
      <c r="AR46" s="18"/>
      <c r="AS46" s="18" t="n">
        <v>0</v>
      </c>
      <c r="AT46" s="18"/>
      <c r="AU46" s="18" t="n">
        <f aca="false">SUM(K46:AS46)</f>
        <v>165000</v>
      </c>
    </row>
    <row r="47" customFormat="false" ht="12.75" hidden="false" customHeight="false" outlineLevel="0" collapsed="false">
      <c r="B47" s="0" t="s">
        <v>52</v>
      </c>
      <c r="E47" s="0" t="s">
        <v>76</v>
      </c>
      <c r="K47" s="18" t="n">
        <v>0</v>
      </c>
      <c r="L47" s="18"/>
      <c r="M47" s="18" t="n">
        <v>0</v>
      </c>
      <c r="N47" s="18"/>
      <c r="O47" s="18" t="n">
        <v>0</v>
      </c>
      <c r="P47" s="18"/>
      <c r="Q47" s="18" t="n">
        <v>0</v>
      </c>
      <c r="R47" s="18"/>
      <c r="S47" s="18" t="n">
        <v>0</v>
      </c>
      <c r="T47" s="18"/>
      <c r="U47" s="18" t="n">
        <v>1000</v>
      </c>
      <c r="V47" s="18"/>
      <c r="W47" s="18" t="n">
        <v>0</v>
      </c>
      <c r="X47" s="18"/>
      <c r="Y47" s="18" t="n">
        <v>0</v>
      </c>
      <c r="Z47" s="18"/>
      <c r="AA47" s="18" t="n">
        <v>0</v>
      </c>
      <c r="AB47" s="18"/>
      <c r="AC47" s="19" t="n">
        <v>0</v>
      </c>
      <c r="AD47" s="18"/>
      <c r="AE47" s="18" t="n">
        <v>0</v>
      </c>
      <c r="AF47" s="18"/>
      <c r="AG47" s="18" t="n">
        <v>0</v>
      </c>
      <c r="AH47" s="18"/>
      <c r="AI47" s="18" t="n">
        <v>0</v>
      </c>
      <c r="AJ47" s="18"/>
      <c r="AK47" s="18" t="n">
        <v>0</v>
      </c>
      <c r="AL47" s="18"/>
      <c r="AM47" s="18" t="n">
        <v>0</v>
      </c>
      <c r="AN47" s="18"/>
      <c r="AO47" s="18" t="n">
        <v>0</v>
      </c>
      <c r="AP47" s="18"/>
      <c r="AQ47" s="18" t="n">
        <v>0</v>
      </c>
      <c r="AR47" s="18"/>
      <c r="AS47" s="18" t="n">
        <v>0</v>
      </c>
      <c r="AT47" s="18"/>
      <c r="AU47" s="18" t="n">
        <f aca="false">SUM(K47:AS47)</f>
        <v>1000</v>
      </c>
    </row>
    <row r="48" customFormat="false" ht="12.75" hidden="false" customHeight="false" outlineLevel="0" collapsed="false">
      <c r="B48" s="0" t="s">
        <v>77</v>
      </c>
      <c r="E48" s="0" t="s">
        <v>78</v>
      </c>
      <c r="K48" s="18" t="n">
        <v>0</v>
      </c>
      <c r="L48" s="18"/>
      <c r="M48" s="18" t="n">
        <v>0</v>
      </c>
      <c r="N48" s="18"/>
      <c r="O48" s="18" t="n">
        <v>0</v>
      </c>
      <c r="P48" s="18"/>
      <c r="Q48" s="18" t="n">
        <v>0</v>
      </c>
      <c r="R48" s="18"/>
      <c r="S48" s="18" t="n">
        <v>0</v>
      </c>
      <c r="T48" s="18"/>
      <c r="U48" s="18" t="n">
        <v>0</v>
      </c>
      <c r="V48" s="18"/>
      <c r="W48" s="18" t="n">
        <v>0</v>
      </c>
      <c r="X48" s="18"/>
      <c r="Y48" s="18" t="n">
        <v>0</v>
      </c>
      <c r="Z48" s="18"/>
      <c r="AA48" s="18" t="n">
        <v>0</v>
      </c>
      <c r="AB48" s="18"/>
      <c r="AC48" s="19" t="n">
        <v>0</v>
      </c>
      <c r="AD48" s="18"/>
      <c r="AE48" s="18" t="n">
        <v>0</v>
      </c>
      <c r="AF48" s="18"/>
      <c r="AG48" s="18" t="n">
        <v>0</v>
      </c>
      <c r="AH48" s="18"/>
      <c r="AI48" s="18" t="n">
        <v>100000</v>
      </c>
      <c r="AJ48" s="18"/>
      <c r="AK48" s="18" t="n">
        <v>0</v>
      </c>
      <c r="AL48" s="18"/>
      <c r="AM48" s="18" t="n">
        <v>0</v>
      </c>
      <c r="AN48" s="18"/>
      <c r="AO48" s="18" t="n">
        <v>0</v>
      </c>
      <c r="AP48" s="18"/>
      <c r="AQ48" s="18" t="n">
        <v>0</v>
      </c>
      <c r="AR48" s="18"/>
      <c r="AS48" s="18" t="n">
        <v>0</v>
      </c>
      <c r="AT48" s="18"/>
      <c r="AU48" s="18" t="n">
        <f aca="false">SUM(K48:AS48)</f>
        <v>100000</v>
      </c>
    </row>
    <row r="49" customFormat="false" ht="12.75" hidden="false" customHeight="false" outlineLevel="0" collapsed="false">
      <c r="B49" s="0" t="s">
        <v>79</v>
      </c>
      <c r="E49" s="0" t="s">
        <v>80</v>
      </c>
      <c r="K49" s="18" t="n">
        <v>0</v>
      </c>
      <c r="L49" s="18"/>
      <c r="M49" s="18" t="n">
        <v>0</v>
      </c>
      <c r="N49" s="18"/>
      <c r="O49" s="18" t="n">
        <v>0</v>
      </c>
      <c r="P49" s="18"/>
      <c r="Q49" s="18" t="n">
        <v>0</v>
      </c>
      <c r="R49" s="18"/>
      <c r="S49" s="18" t="n">
        <v>0</v>
      </c>
      <c r="T49" s="18"/>
      <c r="U49" s="18" t="n">
        <v>0</v>
      </c>
      <c r="V49" s="18"/>
      <c r="W49" s="18" t="n">
        <v>0</v>
      </c>
      <c r="X49" s="18"/>
      <c r="Y49" s="18" t="n">
        <v>0</v>
      </c>
      <c r="Z49" s="18"/>
      <c r="AA49" s="18" t="n">
        <v>1000</v>
      </c>
      <c r="AB49" s="18"/>
      <c r="AC49" s="19" t="n">
        <v>0</v>
      </c>
      <c r="AD49" s="18"/>
      <c r="AE49" s="18" t="n">
        <v>0</v>
      </c>
      <c r="AF49" s="18"/>
      <c r="AG49" s="18" t="n">
        <v>0</v>
      </c>
      <c r="AH49" s="18"/>
      <c r="AI49" s="18" t="n">
        <v>0</v>
      </c>
      <c r="AJ49" s="18"/>
      <c r="AK49" s="18" t="n">
        <v>0</v>
      </c>
      <c r="AL49" s="18"/>
      <c r="AM49" s="18" t="n">
        <v>0</v>
      </c>
      <c r="AN49" s="18"/>
      <c r="AO49" s="18" t="n">
        <v>0</v>
      </c>
      <c r="AP49" s="18"/>
      <c r="AQ49" s="18" t="n">
        <v>0</v>
      </c>
      <c r="AR49" s="18"/>
      <c r="AS49" s="18" t="n">
        <v>0</v>
      </c>
      <c r="AT49" s="18"/>
      <c r="AU49" s="18" t="n">
        <f aca="false">SUM(K49:AS49)</f>
        <v>1000</v>
      </c>
    </row>
    <row r="50" customFormat="false" ht="12.75" hidden="false" customHeight="false" outlineLevel="0" collapsed="false"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9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</row>
    <row r="51" customFormat="false" ht="12.75" hidden="false" customHeight="false" outlineLevel="0" collapsed="false"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9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</row>
    <row r="52" customFormat="false" ht="12.75" hidden="false" customHeight="false" outlineLevel="0" collapsed="false">
      <c r="A52" s="23" t="s">
        <v>81</v>
      </c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9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</row>
    <row r="53" customFormat="false" ht="12.75" hidden="false" customHeight="false" outlineLevel="0" collapsed="false">
      <c r="B53" s="0" t="s">
        <v>82</v>
      </c>
      <c r="E53" s="0" t="s">
        <v>83</v>
      </c>
      <c r="K53" s="18" t="n">
        <v>0</v>
      </c>
      <c r="L53" s="18"/>
      <c r="M53" s="18" t="n">
        <v>0</v>
      </c>
      <c r="N53" s="18"/>
      <c r="O53" s="18" t="n">
        <v>0</v>
      </c>
      <c r="P53" s="18"/>
      <c r="Q53" s="18" t="n">
        <v>0</v>
      </c>
      <c r="R53" s="18"/>
      <c r="S53" s="18" t="n">
        <v>0</v>
      </c>
      <c r="T53" s="18"/>
      <c r="U53" s="18" t="n">
        <v>0</v>
      </c>
      <c r="V53" s="18"/>
      <c r="W53" s="18" t="n">
        <v>584500</v>
      </c>
      <c r="X53" s="18"/>
      <c r="Y53" s="18" t="n">
        <v>50000</v>
      </c>
      <c r="Z53" s="18"/>
      <c r="AA53" s="18" t="n">
        <v>0</v>
      </c>
      <c r="AB53" s="18"/>
      <c r="AC53" s="19" t="n">
        <v>0</v>
      </c>
      <c r="AD53" s="18"/>
      <c r="AE53" s="18" t="n">
        <v>0</v>
      </c>
      <c r="AF53" s="18"/>
      <c r="AG53" s="18" t="n">
        <v>0</v>
      </c>
      <c r="AH53" s="18"/>
      <c r="AI53" s="18" t="n">
        <v>0</v>
      </c>
      <c r="AJ53" s="18"/>
      <c r="AK53" s="18" t="n">
        <v>0</v>
      </c>
      <c r="AL53" s="18"/>
      <c r="AM53" s="18" t="n">
        <v>0</v>
      </c>
      <c r="AN53" s="18"/>
      <c r="AO53" s="18" t="n">
        <v>0</v>
      </c>
      <c r="AP53" s="18"/>
      <c r="AQ53" s="18" t="n">
        <v>0</v>
      </c>
      <c r="AR53" s="18"/>
      <c r="AS53" s="18" t="n">
        <v>584500</v>
      </c>
      <c r="AT53" s="18"/>
      <c r="AU53" s="18" t="n">
        <f aca="false">SUM(K53:AS53)</f>
        <v>1219000</v>
      </c>
    </row>
    <row r="54" customFormat="false" ht="12.75" hidden="false" customHeight="false" outlineLevel="0" collapsed="false">
      <c r="B54" s="0" t="s">
        <v>84</v>
      </c>
      <c r="E54" s="0" t="s">
        <v>85</v>
      </c>
      <c r="K54" s="18" t="n">
        <v>0</v>
      </c>
      <c r="L54" s="18"/>
      <c r="M54" s="18" t="n">
        <v>0</v>
      </c>
      <c r="N54" s="18"/>
      <c r="O54" s="18" t="n">
        <v>0</v>
      </c>
      <c r="P54" s="18"/>
      <c r="Q54" s="18" t="n">
        <v>0</v>
      </c>
      <c r="R54" s="18"/>
      <c r="S54" s="18" t="n">
        <v>0</v>
      </c>
      <c r="T54" s="18"/>
      <c r="U54" s="18" t="n">
        <v>0</v>
      </c>
      <c r="V54" s="18"/>
      <c r="W54" s="18" t="n">
        <v>0</v>
      </c>
      <c r="X54" s="18"/>
      <c r="Y54" s="18" t="n">
        <v>0</v>
      </c>
      <c r="Z54" s="18"/>
      <c r="AA54" s="18" t="n">
        <v>0</v>
      </c>
      <c r="AB54" s="18"/>
      <c r="AC54" s="19" t="n">
        <v>0</v>
      </c>
      <c r="AD54" s="18"/>
      <c r="AE54" s="18" t="n">
        <v>0</v>
      </c>
      <c r="AF54" s="18"/>
      <c r="AG54" s="18" t="n">
        <v>0</v>
      </c>
      <c r="AH54" s="18"/>
      <c r="AI54" s="18" t="n">
        <v>0</v>
      </c>
      <c r="AJ54" s="18"/>
      <c r="AK54" s="18" t="n">
        <v>0</v>
      </c>
      <c r="AL54" s="18"/>
      <c r="AM54" s="18" t="n">
        <v>0</v>
      </c>
      <c r="AN54" s="18"/>
      <c r="AO54" s="18" t="n">
        <v>0</v>
      </c>
      <c r="AP54" s="18"/>
      <c r="AQ54" s="18" t="n">
        <v>0</v>
      </c>
      <c r="AR54" s="18"/>
      <c r="AS54" s="18" t="n">
        <v>0</v>
      </c>
      <c r="AT54" s="18"/>
      <c r="AU54" s="18" t="n">
        <f aca="false">SUM(K54:AS54)</f>
        <v>0</v>
      </c>
    </row>
    <row r="55" customFormat="false" ht="12.75" hidden="false" customHeight="false" outlineLevel="0" collapsed="false">
      <c r="B55" s="0" t="s">
        <v>86</v>
      </c>
      <c r="E55" s="0" t="s">
        <v>87</v>
      </c>
      <c r="K55" s="18" t="n">
        <v>0</v>
      </c>
      <c r="L55" s="18"/>
      <c r="M55" s="18" t="n">
        <v>0</v>
      </c>
      <c r="N55" s="18"/>
      <c r="O55" s="18" t="n">
        <v>0</v>
      </c>
      <c r="P55" s="18"/>
      <c r="Q55" s="18" t="n">
        <v>0</v>
      </c>
      <c r="R55" s="18"/>
      <c r="S55" s="18" t="n">
        <v>0</v>
      </c>
      <c r="T55" s="18"/>
      <c r="U55" s="18" t="n">
        <v>0</v>
      </c>
      <c r="V55" s="18"/>
      <c r="W55" s="18" t="n">
        <v>0</v>
      </c>
      <c r="X55" s="18"/>
      <c r="Y55" s="18" t="n">
        <v>0</v>
      </c>
      <c r="Z55" s="18"/>
      <c r="AA55" s="18" t="n">
        <v>0</v>
      </c>
      <c r="AB55" s="18"/>
      <c r="AC55" s="19" t="n">
        <v>0</v>
      </c>
      <c r="AD55" s="18"/>
      <c r="AE55" s="18" t="n">
        <v>0</v>
      </c>
      <c r="AF55" s="18"/>
      <c r="AG55" s="18" t="n">
        <v>0</v>
      </c>
      <c r="AH55" s="18"/>
      <c r="AI55" s="18" t="n">
        <v>0</v>
      </c>
      <c r="AJ55" s="18"/>
      <c r="AK55" s="18" t="n">
        <v>0</v>
      </c>
      <c r="AL55" s="18"/>
      <c r="AM55" s="18" t="n">
        <v>0</v>
      </c>
      <c r="AN55" s="18"/>
      <c r="AO55" s="18" t="n">
        <v>0</v>
      </c>
      <c r="AP55" s="18"/>
      <c r="AQ55" s="18" t="n">
        <v>0</v>
      </c>
      <c r="AR55" s="18"/>
      <c r="AS55" s="18" t="n">
        <v>0</v>
      </c>
      <c r="AT55" s="18"/>
      <c r="AU55" s="18" t="n">
        <f aca="false">SUM(K55:AS55)</f>
        <v>0</v>
      </c>
    </row>
    <row r="56" customFormat="false" ht="12.75" hidden="false" customHeight="false" outlineLevel="0" collapsed="false">
      <c r="B56" s="0" t="s">
        <v>88</v>
      </c>
      <c r="E56" s="0" t="s">
        <v>89</v>
      </c>
      <c r="K56" s="18" t="n">
        <v>0</v>
      </c>
      <c r="L56" s="18"/>
      <c r="M56" s="18" t="n">
        <v>0</v>
      </c>
      <c r="N56" s="18"/>
      <c r="O56" s="18" t="n">
        <v>0</v>
      </c>
      <c r="P56" s="18"/>
      <c r="Q56" s="18" t="n">
        <v>0</v>
      </c>
      <c r="R56" s="18"/>
      <c r="S56" s="18" t="n">
        <v>0</v>
      </c>
      <c r="T56" s="18"/>
      <c r="U56" s="18" t="n">
        <v>0</v>
      </c>
      <c r="V56" s="18"/>
      <c r="W56" s="18" t="n">
        <v>0</v>
      </c>
      <c r="X56" s="18"/>
      <c r="Y56" s="18" t="n">
        <v>0</v>
      </c>
      <c r="Z56" s="18"/>
      <c r="AA56" s="18" t="n">
        <v>0</v>
      </c>
      <c r="AB56" s="18"/>
      <c r="AC56" s="19" t="n">
        <v>0</v>
      </c>
      <c r="AD56" s="18"/>
      <c r="AE56" s="18" t="n">
        <v>0</v>
      </c>
      <c r="AF56" s="18"/>
      <c r="AG56" s="18" t="n">
        <v>0</v>
      </c>
      <c r="AH56" s="18"/>
      <c r="AI56" s="18" t="n">
        <v>0</v>
      </c>
      <c r="AJ56" s="18"/>
      <c r="AK56" s="18" t="n">
        <v>0</v>
      </c>
      <c r="AL56" s="18"/>
      <c r="AM56" s="18" t="n">
        <v>0</v>
      </c>
      <c r="AN56" s="18"/>
      <c r="AO56" s="18" t="n">
        <v>0</v>
      </c>
      <c r="AP56" s="18"/>
      <c r="AQ56" s="18" t="n">
        <v>0</v>
      </c>
      <c r="AR56" s="18"/>
      <c r="AS56" s="18" t="n">
        <v>0</v>
      </c>
      <c r="AT56" s="18"/>
      <c r="AU56" s="18" t="n">
        <f aca="false">SUM(K56:AS56)</f>
        <v>0</v>
      </c>
    </row>
    <row r="57" customFormat="false" ht="12.75" hidden="false" customHeight="false" outlineLevel="0" collapsed="false"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9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</row>
    <row r="58" customFormat="false" ht="12.75" hidden="false" customHeight="false" outlineLevel="0" collapsed="false"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9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</row>
    <row r="59" customFormat="false" ht="12.75" hidden="false" customHeight="false" outlineLevel="0" collapsed="false"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9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</row>
    <row r="60" customFormat="false" ht="12.75" hidden="false" customHeight="false" outlineLevel="0" collapsed="false">
      <c r="A60" s="32" t="s">
        <v>90</v>
      </c>
      <c r="B60" s="18"/>
      <c r="C60" s="18"/>
      <c r="D60" s="18"/>
      <c r="E60" s="18"/>
      <c r="F60" s="18"/>
      <c r="G60" s="18"/>
      <c r="H60" s="18"/>
      <c r="I60" s="33" t="n">
        <f aca="false">SUM(I14:I56)</f>
        <v>0</v>
      </c>
      <c r="J60" s="18"/>
      <c r="K60" s="33" t="n">
        <f aca="false">SUM(K14:K56)</f>
        <v>3490561</v>
      </c>
      <c r="L60" s="18"/>
      <c r="M60" s="33" t="n">
        <f aca="false">SUM(M14:M56)</f>
        <v>4011787.32</v>
      </c>
      <c r="N60" s="18"/>
      <c r="O60" s="33" t="n">
        <f aca="false">SUM(O14:O56)</f>
        <v>5909962.64</v>
      </c>
      <c r="P60" s="18"/>
      <c r="Q60" s="33" t="n">
        <f aca="false">SUM(Q14:Q56)</f>
        <v>4335610</v>
      </c>
      <c r="R60" s="18"/>
      <c r="S60" s="33" t="n">
        <f aca="false">SUM(S14:S56)</f>
        <v>1406772.72</v>
      </c>
      <c r="T60" s="18"/>
      <c r="U60" s="33" t="n">
        <f aca="false">SUM(U14:U56)</f>
        <v>4559248</v>
      </c>
      <c r="V60" s="18"/>
      <c r="W60" s="33" t="n">
        <f aca="false">SUM(W14:W56)</f>
        <v>5402155.18</v>
      </c>
      <c r="X60" s="18"/>
      <c r="Y60" s="33" t="n">
        <f aca="false">SUM(Y14:Y56)</f>
        <v>6911140</v>
      </c>
      <c r="Z60" s="18"/>
      <c r="AA60" s="33" t="n">
        <f aca="false">SUM(AA14:AA56)</f>
        <v>12103958.89</v>
      </c>
      <c r="AB60" s="18"/>
      <c r="AC60" s="34" t="n">
        <f aca="false">SUM(AC14:AC56)</f>
        <v>-2730695</v>
      </c>
      <c r="AD60" s="18"/>
      <c r="AE60" s="33" t="n">
        <f aca="false">SUM(AE14:AE56)</f>
        <v>-1981386</v>
      </c>
      <c r="AF60" s="18"/>
      <c r="AG60" s="33" t="n">
        <f aca="false">SUM(AG14:AG56)</f>
        <v>-1921386</v>
      </c>
      <c r="AH60" s="18"/>
      <c r="AI60" s="33" t="n">
        <f aca="false">SUM(AI14:AI56)</f>
        <v>1220469</v>
      </c>
      <c r="AJ60" s="18"/>
      <c r="AK60" s="33" t="n">
        <f aca="false">SUM(AK14:AK56)</f>
        <v>0</v>
      </c>
      <c r="AL60" s="18"/>
      <c r="AM60" s="33" t="n">
        <f aca="false">SUM(AM14:AM56)</f>
        <v>22345819</v>
      </c>
      <c r="AN60" s="18"/>
      <c r="AO60" s="33" t="n">
        <f aca="false">SUM(AO14:AO56)</f>
        <v>1120469</v>
      </c>
      <c r="AP60" s="18"/>
      <c r="AQ60" s="33" t="n">
        <f aca="false">SUM(AQ14:AQ56)</f>
        <v>4156669</v>
      </c>
      <c r="AR60" s="18"/>
      <c r="AS60" s="33" t="n">
        <f aca="false">SUM(AS14:AS56)</f>
        <v>3685769</v>
      </c>
      <c r="AT60" s="18"/>
      <c r="AU60" s="33" t="n">
        <f aca="false">SUM(AU14:AU56)</f>
        <v>74026923.75</v>
      </c>
      <c r="AV60" s="18"/>
      <c r="AW60" s="18"/>
      <c r="AX60" s="18"/>
    </row>
    <row r="61" customFormat="false" ht="12.75" hidden="false" customHeight="false" outlineLevel="0" collapsed="false"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9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</row>
    <row r="62" customFormat="false" ht="13.5" hidden="false" customHeight="false" outlineLevel="0" collapsed="false">
      <c r="A62" s="23" t="s">
        <v>91</v>
      </c>
      <c r="I62" s="35" t="n">
        <f aca="false">I9-I60</f>
        <v>21561127.32</v>
      </c>
      <c r="K62" s="35" t="n">
        <f aca="false">K9-K60</f>
        <v>889022.279999999</v>
      </c>
      <c r="L62" s="18"/>
      <c r="M62" s="35" t="n">
        <f aca="false">M9-M60</f>
        <v>-1702288.33</v>
      </c>
      <c r="N62" s="18"/>
      <c r="O62" s="35" t="n">
        <f aca="false">O9-O60</f>
        <v>1219657.34</v>
      </c>
      <c r="P62" s="18"/>
      <c r="Q62" s="35" t="n">
        <f aca="false">Q9-Q60</f>
        <v>1066955.45</v>
      </c>
      <c r="R62" s="18"/>
      <c r="S62" s="35" t="n">
        <f aca="false">S9-S60</f>
        <v>4306771.04</v>
      </c>
      <c r="T62" s="18"/>
      <c r="U62" s="35" t="n">
        <f aca="false">U9-U60</f>
        <v>-1313005.36</v>
      </c>
      <c r="V62" s="18"/>
      <c r="W62" s="35" t="n">
        <f aca="false">W9-W60</f>
        <v>4583505.48</v>
      </c>
      <c r="X62" s="18"/>
      <c r="Y62" s="35" t="n">
        <f aca="false">Y9-Y60</f>
        <v>-2916264.76</v>
      </c>
      <c r="Z62" s="18"/>
      <c r="AA62" s="35" t="n">
        <f aca="false">AA9-AA60</f>
        <v>-12103958.89</v>
      </c>
      <c r="AB62" s="18"/>
      <c r="AC62" s="36" t="n">
        <f aca="false">AC9-AC60</f>
        <v>2730695</v>
      </c>
      <c r="AD62" s="18"/>
      <c r="AE62" s="35" t="n">
        <f aca="false">AE9-AE60</f>
        <v>1981386</v>
      </c>
      <c r="AF62" s="18"/>
      <c r="AG62" s="35" t="n">
        <f aca="false">AG9-AG60</f>
        <v>1921386</v>
      </c>
      <c r="AH62" s="18"/>
      <c r="AI62" s="35" t="n">
        <f aca="false">AI9-AI60</f>
        <v>-1220469</v>
      </c>
      <c r="AJ62" s="18"/>
      <c r="AK62" s="35" t="n">
        <f aca="false">AK9-AK60</f>
        <v>0</v>
      </c>
      <c r="AL62" s="18"/>
      <c r="AM62" s="35" t="n">
        <f aca="false">AM9-AM60</f>
        <v>-22345819</v>
      </c>
      <c r="AN62" s="18"/>
      <c r="AO62" s="35" t="n">
        <f aca="false">AO9-AO60</f>
        <v>-1120469</v>
      </c>
      <c r="AP62" s="18"/>
      <c r="AQ62" s="35" t="n">
        <f aca="false">AQ9-AQ60</f>
        <v>-4156669</v>
      </c>
      <c r="AR62" s="18"/>
      <c r="AS62" s="35" t="n">
        <f aca="false">AS9-AS60</f>
        <v>-3685769</v>
      </c>
      <c r="AT62" s="18"/>
      <c r="AU62" s="35" t="n">
        <f aca="false">AU9-AU60</f>
        <v>-10304206.43</v>
      </c>
    </row>
    <row r="63" customFormat="false" ht="13.5" hidden="false" customHeight="false" outlineLevel="0" collapsed="false"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9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</row>
    <row r="64" customFormat="false" ht="12.75" hidden="false" customHeight="false" outlineLevel="0" collapsed="false"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9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</row>
    <row r="65" customFormat="false" ht="12.75" hidden="false" customHeight="false" outlineLevel="0" collapsed="false"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9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</row>
    <row r="66" customFormat="false" ht="12.75" hidden="false" customHeight="false" outlineLevel="0" collapsed="false"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9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</row>
    <row r="67" customFormat="false" ht="12.75" hidden="false" customHeight="false" outlineLevel="0" collapsed="false"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9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</row>
    <row r="68" customFormat="false" ht="12.75" hidden="false" customHeight="false" outlineLevel="0" collapsed="false"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9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</row>
    <row r="69" customFormat="false" ht="12.75" hidden="false" customHeight="false" outlineLevel="0" collapsed="false"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9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</row>
    <row r="70" customFormat="false" ht="12.75" hidden="false" customHeight="false" outlineLevel="0" collapsed="false"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9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</row>
    <row r="71" customFormat="false" ht="12.75" hidden="false" customHeight="false" outlineLevel="0" collapsed="false"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9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</row>
    <row r="72" customFormat="false" ht="12.75" hidden="false" customHeight="false" outlineLevel="0" collapsed="false"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9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</row>
    <row r="73" customFormat="false" ht="12.75" hidden="false" customHeight="false" outlineLevel="0" collapsed="false"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9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</row>
    <row r="74" customFormat="false" ht="12.75" hidden="false" customHeight="false" outlineLevel="0" collapsed="false"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9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</row>
    <row r="75" customFormat="false" ht="12.75" hidden="false" customHeight="false" outlineLevel="0" collapsed="false"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9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</row>
    <row r="76" customFormat="false" ht="12.75" hidden="false" customHeight="false" outlineLevel="0" collapsed="false"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9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</row>
    <row r="77" customFormat="false" ht="12.75" hidden="false" customHeight="false" outlineLevel="0" collapsed="false"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9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</row>
    <row r="78" customFormat="false" ht="12.75" hidden="false" customHeight="false" outlineLevel="0" collapsed="false"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9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</row>
    <row r="79" customFormat="false" ht="12.75" hidden="false" customHeight="false" outlineLevel="0" collapsed="false"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9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</row>
    <row r="80" customFormat="false" ht="12.75" hidden="false" customHeight="false" outlineLevel="0" collapsed="false"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9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</row>
    <row r="81" customFormat="false" ht="12.75" hidden="false" customHeight="false" outlineLevel="0" collapsed="false"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9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</row>
    <row r="82" customFormat="false" ht="12.75" hidden="false" customHeight="false" outlineLevel="0" collapsed="false"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9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</row>
    <row r="83" customFormat="false" ht="12.75" hidden="false" customHeight="false" outlineLevel="0" collapsed="false"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9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</row>
    <row r="84" customFormat="false" ht="12.75" hidden="false" customHeight="false" outlineLevel="0" collapsed="false"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9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</row>
    <row r="85" customFormat="false" ht="12.75" hidden="false" customHeight="false" outlineLevel="0" collapsed="false"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9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</row>
    <row r="86" customFormat="false" ht="12.75" hidden="false" customHeight="false" outlineLevel="0" collapsed="false"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9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</row>
    <row r="87" customFormat="false" ht="12.75" hidden="false" customHeight="false" outlineLevel="0" collapsed="false"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9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</row>
    <row r="88" customFormat="false" ht="12.75" hidden="false" customHeight="false" outlineLevel="0" collapsed="false"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9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</row>
    <row r="89" customFormat="false" ht="12.75" hidden="false" customHeight="false" outlineLevel="0" collapsed="false"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9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</row>
    <row r="90" customFormat="false" ht="12.75" hidden="false" customHeight="false" outlineLevel="0" collapsed="false"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9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</row>
    <row r="91" customFormat="false" ht="12.75" hidden="false" customHeight="false" outlineLevel="0" collapsed="false"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9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</row>
    <row r="92" customFormat="false" ht="12.75" hidden="false" customHeight="false" outlineLevel="0" collapsed="false"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9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</row>
    <row r="93" customFormat="false" ht="12.75" hidden="false" customHeight="false" outlineLevel="0" collapsed="false"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9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</row>
    <row r="94" customFormat="false" ht="12.75" hidden="false" customHeight="false" outlineLevel="0" collapsed="false"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9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</row>
    <row r="95" customFormat="false" ht="12.75" hidden="false" customHeight="false" outlineLevel="0" collapsed="false"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9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</row>
    <row r="96" customFormat="false" ht="12.75" hidden="false" customHeight="false" outlineLevel="0" collapsed="false"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9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</row>
    <row r="97" customFormat="false" ht="12.75" hidden="false" customHeight="false" outlineLevel="0" collapsed="false"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9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</row>
    <row r="98" customFormat="false" ht="12.75" hidden="false" customHeight="false" outlineLevel="0" collapsed="false"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9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</row>
    <row r="99" customFormat="false" ht="12.75" hidden="false" customHeight="false" outlineLevel="0" collapsed="false"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9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</row>
    <row r="100" customFormat="false" ht="12.75" hidden="false" customHeight="false" outlineLevel="0" collapsed="false"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9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</row>
    <row r="101" customFormat="false" ht="12.75" hidden="false" customHeight="false" outlineLevel="0" collapsed="false"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9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</row>
    <row r="102" customFormat="false" ht="12.75" hidden="false" customHeight="false" outlineLevel="0" collapsed="false"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9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</row>
    <row r="103" customFormat="false" ht="12.75" hidden="false" customHeight="false" outlineLevel="0" collapsed="false"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9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</row>
    <row r="104" customFormat="false" ht="12.75" hidden="false" customHeight="false" outlineLevel="0" collapsed="false"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9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</row>
    <row r="105" customFormat="false" ht="12.75" hidden="false" customHeight="false" outlineLevel="0" collapsed="false"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9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</row>
    <row r="106" customFormat="false" ht="12.75" hidden="false" customHeight="false" outlineLevel="0" collapsed="false"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9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</row>
    <row r="107" customFormat="false" ht="12.75" hidden="false" customHeight="false" outlineLevel="0" collapsed="false"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9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</row>
    <row r="108" customFormat="false" ht="12.75" hidden="false" customHeight="false" outlineLevel="0" collapsed="false"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9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</row>
    <row r="109" customFormat="false" ht="12.75" hidden="false" customHeight="false" outlineLevel="0" collapsed="false"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9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</row>
    <row r="110" customFormat="false" ht="12.75" hidden="false" customHeight="false" outlineLevel="0" collapsed="false"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9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</row>
    <row r="111" customFormat="false" ht="12.75" hidden="false" customHeight="false" outlineLevel="0" collapsed="false"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9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</row>
    <row r="112" customFormat="false" ht="12.75" hidden="false" customHeight="false" outlineLevel="0" collapsed="false"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9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</row>
    <row r="113" customFormat="false" ht="12.75" hidden="false" customHeight="false" outlineLevel="0" collapsed="false"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9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</row>
    <row r="114" customFormat="false" ht="12.75" hidden="false" customHeight="false" outlineLevel="0" collapsed="false"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9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</row>
    <row r="115" customFormat="false" ht="12.75" hidden="false" customHeight="false" outlineLevel="0" collapsed="false">
      <c r="Y115" s="0"/>
    </row>
    <row r="116" customFormat="false" ht="12.75" hidden="false" customHeight="false" outlineLevel="0" collapsed="false">
      <c r="Y116" s="0"/>
    </row>
    <row r="117" customFormat="false" ht="12.75" hidden="false" customHeight="false" outlineLevel="0" collapsed="false">
      <c r="Y117" s="0"/>
    </row>
    <row r="118" customFormat="false" ht="12.75" hidden="false" customHeight="false" outlineLevel="0" collapsed="false">
      <c r="Y118" s="0"/>
    </row>
    <row r="119" customFormat="false" ht="12.75" hidden="false" customHeight="false" outlineLevel="0" collapsed="false">
      <c r="Y119" s="0"/>
    </row>
    <row r="120" customFormat="false" ht="12.75" hidden="false" customHeight="false" outlineLevel="0" collapsed="false">
      <c r="Y120" s="0"/>
    </row>
    <row r="121" customFormat="false" ht="12.75" hidden="false" customHeight="false" outlineLevel="0" collapsed="false">
      <c r="Y121" s="0"/>
    </row>
    <row r="122" customFormat="false" ht="12.75" hidden="false" customHeight="false" outlineLevel="0" collapsed="false">
      <c r="Y122" s="0"/>
    </row>
    <row r="123" customFormat="false" ht="12.75" hidden="false" customHeight="false" outlineLevel="0" collapsed="false">
      <c r="Y123" s="0"/>
    </row>
    <row r="124" customFormat="false" ht="12.75" hidden="false" customHeight="false" outlineLevel="0" collapsed="false">
      <c r="Y124" s="0"/>
    </row>
    <row r="125" customFormat="false" ht="12.75" hidden="false" customHeight="false" outlineLevel="0" collapsed="false">
      <c r="Y125" s="0"/>
    </row>
    <row r="126" customFormat="false" ht="12.75" hidden="false" customHeight="false" outlineLevel="0" collapsed="false">
      <c r="Y126" s="0"/>
    </row>
    <row r="127" customFormat="false" ht="12.75" hidden="false" customHeight="false" outlineLevel="0" collapsed="false">
      <c r="Y127" s="0"/>
    </row>
    <row r="128" customFormat="false" ht="12.75" hidden="false" customHeight="false" outlineLevel="0" collapsed="false">
      <c r="Y128" s="0"/>
    </row>
    <row r="129" customFormat="false" ht="12.75" hidden="false" customHeight="false" outlineLevel="0" collapsed="false">
      <c r="Y129" s="0"/>
    </row>
    <row r="130" customFormat="false" ht="12.75" hidden="false" customHeight="false" outlineLevel="0" collapsed="false">
      <c r="Y130" s="0"/>
    </row>
    <row r="131" customFormat="false" ht="12.75" hidden="false" customHeight="false" outlineLevel="0" collapsed="false">
      <c r="Y131" s="0"/>
    </row>
    <row r="132" customFormat="false" ht="12.75" hidden="false" customHeight="false" outlineLevel="0" collapsed="false">
      <c r="Y132" s="0"/>
    </row>
    <row r="133" customFormat="false" ht="12.75" hidden="false" customHeight="false" outlineLevel="0" collapsed="false">
      <c r="Y133" s="0"/>
    </row>
    <row r="134" customFormat="false" ht="12.75" hidden="false" customHeight="false" outlineLevel="0" collapsed="false">
      <c r="Y134" s="0"/>
    </row>
    <row r="135" customFormat="false" ht="12.75" hidden="false" customHeight="false" outlineLevel="0" collapsed="false">
      <c r="Y135" s="0"/>
    </row>
    <row r="136" customFormat="false" ht="12.75" hidden="false" customHeight="false" outlineLevel="0" collapsed="false">
      <c r="Y136" s="0"/>
    </row>
    <row r="137" customFormat="false" ht="12.75" hidden="false" customHeight="false" outlineLevel="0" collapsed="false">
      <c r="Y137" s="0"/>
    </row>
    <row r="138" customFormat="false" ht="12.75" hidden="false" customHeight="false" outlineLevel="0" collapsed="false">
      <c r="Y138" s="0"/>
    </row>
    <row r="139" customFormat="false" ht="12.75" hidden="false" customHeight="false" outlineLevel="0" collapsed="false">
      <c r="Y139" s="0"/>
    </row>
    <row r="140" customFormat="false" ht="12.75" hidden="false" customHeight="false" outlineLevel="0" collapsed="false">
      <c r="Y140" s="0"/>
    </row>
    <row r="141" customFormat="false" ht="12.75" hidden="false" customHeight="false" outlineLevel="0" collapsed="false">
      <c r="Y141" s="0"/>
    </row>
    <row r="142" customFormat="false" ht="12.75" hidden="false" customHeight="false" outlineLevel="0" collapsed="false">
      <c r="Y142" s="0"/>
    </row>
    <row r="143" customFormat="false" ht="12.75" hidden="false" customHeight="false" outlineLevel="0" collapsed="false">
      <c r="Y143" s="0"/>
    </row>
    <row r="144" customFormat="false" ht="12.75" hidden="false" customHeight="false" outlineLevel="0" collapsed="false">
      <c r="Y144" s="0"/>
    </row>
    <row r="145" customFormat="false" ht="12.75" hidden="false" customHeight="false" outlineLevel="0" collapsed="false">
      <c r="Y145" s="0"/>
    </row>
    <row r="146" customFormat="false" ht="12.75" hidden="false" customHeight="false" outlineLevel="0" collapsed="false">
      <c r="Y146" s="0"/>
    </row>
    <row r="147" customFormat="false" ht="12.75" hidden="false" customHeight="false" outlineLevel="0" collapsed="false">
      <c r="Y147" s="0"/>
    </row>
    <row r="148" customFormat="false" ht="12.75" hidden="false" customHeight="false" outlineLevel="0" collapsed="false">
      <c r="Y148" s="0"/>
    </row>
    <row r="149" customFormat="false" ht="12.75" hidden="false" customHeight="false" outlineLevel="0" collapsed="false">
      <c r="Y149" s="0"/>
    </row>
    <row r="150" customFormat="false" ht="12.75" hidden="false" customHeight="false" outlineLevel="0" collapsed="false">
      <c r="Y150" s="0"/>
    </row>
    <row r="151" customFormat="false" ht="12.75" hidden="false" customHeight="false" outlineLevel="0" collapsed="false">
      <c r="Y151" s="0"/>
    </row>
    <row r="152" customFormat="false" ht="12.75" hidden="false" customHeight="false" outlineLevel="0" collapsed="false">
      <c r="Y152" s="0"/>
    </row>
    <row r="153" customFormat="false" ht="12.75" hidden="false" customHeight="false" outlineLevel="0" collapsed="false">
      <c r="Y153" s="0"/>
    </row>
    <row r="154" customFormat="false" ht="12.75" hidden="false" customHeight="false" outlineLevel="0" collapsed="false">
      <c r="Y154" s="0"/>
    </row>
    <row r="155" customFormat="false" ht="12.75" hidden="false" customHeight="false" outlineLevel="0" collapsed="false">
      <c r="Y155" s="0"/>
    </row>
    <row r="156" customFormat="false" ht="12.75" hidden="false" customHeight="false" outlineLevel="0" collapsed="false">
      <c r="Y156" s="0"/>
    </row>
    <row r="157" customFormat="false" ht="12.75" hidden="false" customHeight="false" outlineLevel="0" collapsed="false">
      <c r="Y157" s="0"/>
    </row>
    <row r="158" customFormat="false" ht="12.75" hidden="false" customHeight="false" outlineLevel="0" collapsed="false">
      <c r="Y158" s="0"/>
    </row>
    <row r="159" customFormat="false" ht="12.75" hidden="false" customHeight="false" outlineLevel="0" collapsed="false">
      <c r="Y159" s="0"/>
    </row>
    <row r="160" customFormat="false" ht="12.75" hidden="false" customHeight="false" outlineLevel="0" collapsed="false">
      <c r="Y160" s="0"/>
    </row>
    <row r="161" customFormat="false" ht="12.75" hidden="false" customHeight="false" outlineLevel="0" collapsed="false">
      <c r="Y161" s="0"/>
    </row>
    <row r="162" customFormat="false" ht="12.75" hidden="false" customHeight="false" outlineLevel="0" collapsed="false">
      <c r="Y162" s="0"/>
    </row>
    <row r="163" customFormat="false" ht="12.75" hidden="false" customHeight="false" outlineLevel="0" collapsed="false">
      <c r="Y163" s="0"/>
    </row>
    <row r="164" customFormat="false" ht="12.75" hidden="false" customHeight="false" outlineLevel="0" collapsed="false">
      <c r="Y164" s="0"/>
    </row>
    <row r="165" customFormat="false" ht="12.75" hidden="false" customHeight="false" outlineLevel="0" collapsed="false">
      <c r="Y165" s="0"/>
    </row>
    <row r="166" customFormat="false" ht="12.75" hidden="false" customHeight="false" outlineLevel="0" collapsed="false">
      <c r="Y166" s="0"/>
    </row>
    <row r="167" customFormat="false" ht="12.75" hidden="false" customHeight="false" outlineLevel="0" collapsed="false">
      <c r="Y167" s="0"/>
    </row>
    <row r="168" customFormat="false" ht="12.75" hidden="false" customHeight="false" outlineLevel="0" collapsed="false">
      <c r="Y168" s="0"/>
    </row>
    <row r="169" customFormat="false" ht="12.75" hidden="false" customHeight="false" outlineLevel="0" collapsed="false">
      <c r="Y169" s="0"/>
    </row>
    <row r="170" customFormat="false" ht="12.75" hidden="false" customHeight="false" outlineLevel="0" collapsed="false">
      <c r="Y170" s="0"/>
    </row>
    <row r="171" customFormat="false" ht="12.75" hidden="false" customHeight="false" outlineLevel="0" collapsed="false">
      <c r="Y171" s="0"/>
    </row>
    <row r="172" customFormat="false" ht="12.75" hidden="false" customHeight="false" outlineLevel="0" collapsed="false">
      <c r="Y172" s="0"/>
    </row>
    <row r="173" customFormat="false" ht="12.75" hidden="false" customHeight="false" outlineLevel="0" collapsed="false">
      <c r="Y173" s="0"/>
    </row>
    <row r="174" customFormat="false" ht="12.75" hidden="false" customHeight="false" outlineLevel="0" collapsed="false">
      <c r="Y174" s="0"/>
    </row>
    <row r="175" customFormat="false" ht="12.75" hidden="false" customHeight="false" outlineLevel="0" collapsed="false">
      <c r="Y175" s="0"/>
    </row>
    <row r="176" customFormat="false" ht="12.75" hidden="false" customHeight="false" outlineLevel="0" collapsed="false">
      <c r="Y176" s="0"/>
    </row>
    <row r="177" customFormat="false" ht="12.75" hidden="false" customHeight="false" outlineLevel="0" collapsed="false">
      <c r="Y177" s="0"/>
    </row>
    <row r="178" customFormat="false" ht="12.75" hidden="false" customHeight="false" outlineLevel="0" collapsed="false">
      <c r="Y178" s="0"/>
    </row>
    <row r="179" customFormat="false" ht="12.75" hidden="false" customHeight="false" outlineLevel="0" collapsed="false">
      <c r="Y179" s="0"/>
    </row>
    <row r="180" customFormat="false" ht="12.75" hidden="false" customHeight="false" outlineLevel="0" collapsed="false">
      <c r="Y180" s="0"/>
    </row>
    <row r="181" customFormat="false" ht="12.75" hidden="false" customHeight="false" outlineLevel="0" collapsed="false">
      <c r="Y181" s="0"/>
    </row>
    <row r="182" customFormat="false" ht="12.75" hidden="false" customHeight="false" outlineLevel="0" collapsed="false">
      <c r="Y182" s="0"/>
    </row>
    <row r="183" customFormat="false" ht="12.75" hidden="false" customHeight="false" outlineLevel="0" collapsed="false">
      <c r="Y183" s="0"/>
    </row>
    <row r="184" customFormat="false" ht="12.75" hidden="false" customHeight="false" outlineLevel="0" collapsed="false">
      <c r="Y184" s="0"/>
    </row>
    <row r="185" customFormat="false" ht="12.75" hidden="false" customHeight="false" outlineLevel="0" collapsed="false">
      <c r="Y185" s="0"/>
    </row>
    <row r="186" customFormat="false" ht="12.75" hidden="false" customHeight="false" outlineLevel="0" collapsed="false">
      <c r="Y186" s="0"/>
    </row>
    <row r="187" customFormat="false" ht="12.75" hidden="false" customHeight="false" outlineLevel="0" collapsed="false">
      <c r="Y187" s="0"/>
    </row>
    <row r="188" customFormat="false" ht="12.75" hidden="false" customHeight="false" outlineLevel="0" collapsed="false">
      <c r="Y188" s="0"/>
    </row>
    <row r="189" customFormat="false" ht="12.75" hidden="false" customHeight="false" outlineLevel="0" collapsed="false">
      <c r="Y189" s="0"/>
    </row>
    <row r="190" customFormat="false" ht="12.75" hidden="false" customHeight="false" outlineLevel="0" collapsed="false">
      <c r="Y190" s="0"/>
    </row>
    <row r="191" customFormat="false" ht="12.75" hidden="false" customHeight="false" outlineLevel="0" collapsed="false">
      <c r="Y191" s="0"/>
    </row>
    <row r="192" customFormat="false" ht="12.75" hidden="false" customHeight="false" outlineLevel="0" collapsed="false">
      <c r="Y192" s="0"/>
    </row>
    <row r="193" customFormat="false" ht="12.75" hidden="false" customHeight="false" outlineLevel="0" collapsed="false">
      <c r="Y193" s="0"/>
    </row>
    <row r="194" customFormat="false" ht="12.75" hidden="false" customHeight="false" outlineLevel="0" collapsed="false">
      <c r="Y194" s="0"/>
    </row>
    <row r="195" customFormat="false" ht="12.75" hidden="false" customHeight="false" outlineLevel="0" collapsed="false">
      <c r="Y195" s="0"/>
    </row>
    <row r="196" customFormat="false" ht="12.75" hidden="false" customHeight="false" outlineLevel="0" collapsed="false">
      <c r="Y196" s="0"/>
    </row>
    <row r="197" customFormat="false" ht="12.75" hidden="false" customHeight="false" outlineLevel="0" collapsed="false">
      <c r="Y197" s="0"/>
    </row>
    <row r="198" customFormat="false" ht="12.75" hidden="false" customHeight="false" outlineLevel="0" collapsed="false">
      <c r="Y198" s="0"/>
    </row>
    <row r="199" customFormat="false" ht="12.75" hidden="false" customHeight="false" outlineLevel="0" collapsed="false">
      <c r="Y199" s="0"/>
    </row>
    <row r="200" customFormat="false" ht="12.75" hidden="false" customHeight="false" outlineLevel="0" collapsed="false">
      <c r="Y200" s="0"/>
    </row>
    <row r="201" customFormat="false" ht="12.75" hidden="false" customHeight="false" outlineLevel="0" collapsed="false">
      <c r="Y201" s="0"/>
    </row>
  </sheetData>
  <mergeCells count="19">
    <mergeCell ref="A6:C6"/>
    <mergeCell ref="E6:G6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30:G30"/>
    <mergeCell ref="E31:G31"/>
    <mergeCell ref="E32:G32"/>
    <mergeCell ref="E33:G33"/>
    <mergeCell ref="E34:G34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2001-12-05T02:33:43Z</dcterms:created>
  <dc:creator>wstubble</dc:creator>
  <dc:description/>
  <dc:language>en-US</dc:language>
  <cp:lastModifiedBy>Wade Stubblefield</cp:lastModifiedBy>
  <cp:lastPrinted>2001-12-17T23:38:22Z</cp:lastPrinted>
  <dcterms:modified xsi:type="dcterms:W3CDTF">2001-12-18T21:31:09Z</dcterms:modified>
  <cp:revision>0</cp:revision>
  <dc:subject/>
  <dc:title/>
</cp:coreProperties>
</file>