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siness Unit" sheetId="1" state="visible" r:id="rId3"/>
    <sheet name="ENA" sheetId="2" state="visible" r:id="rId4"/>
    <sheet name="CRP" sheetId="3" state="visible" r:id="rId5"/>
  </sheets>
  <definedNames>
    <definedName function="false" hidden="false" localSheetId="0" name="_xlnm.Print_Area" vbProcedure="false">'Business Unit'!$1:$65536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<sst xmlns="http://schemas.openxmlformats.org/spreadsheetml/2006/main" count="201" uniqueCount="91">
  <si>
    <t xml:space="preserve">ECMC2</t>
  </si>
  <si>
    <t xml:space="preserve">Analysis of 2nd CE to 3rd CE Variances</t>
  </si>
  <si>
    <t xml:space="preserve">For the tax year 2000</t>
  </si>
  <si>
    <t xml:space="preserve">(in millions)</t>
  </si>
  <si>
    <t xml:space="preserve">DR/(CR)</t>
  </si>
  <si>
    <t xml:space="preserve">(Income)/Loss</t>
  </si>
  <si>
    <t xml:space="preserve">2CE</t>
  </si>
  <si>
    <t xml:space="preserve">3CE</t>
  </si>
  <si>
    <t xml:space="preserve">Variance</t>
  </si>
  <si>
    <t xml:space="preserve">Reasons for variance</t>
  </si>
  <si>
    <t xml:space="preserve">Net Income Before Tax</t>
  </si>
  <si>
    <t xml:space="preserve">Permanent Differences</t>
  </si>
  <si>
    <t xml:space="preserve">Dividends</t>
  </si>
  <si>
    <t xml:space="preserve">Equity Earnings</t>
  </si>
  <si>
    <t xml:space="preserve">Foreign Operations</t>
  </si>
  <si>
    <t xml:space="preserve">Foreign Taxes</t>
  </si>
  <si>
    <t xml:space="preserve">Gain/Loss On Sale of Stock/Assets</t>
  </si>
  <si>
    <t xml:space="preserve">Other</t>
  </si>
  <si>
    <t xml:space="preserve">Total Permanent Differences</t>
  </si>
  <si>
    <t xml:space="preserve">Temporary Differences</t>
  </si>
  <si>
    <t xml:space="preserve">Depreciation, Depletion, &amp; Amort.</t>
  </si>
  <si>
    <t xml:space="preserve">Partnership Equity</t>
  </si>
  <si>
    <t xml:space="preserve">Price Risk Management</t>
  </si>
  <si>
    <t xml:space="preserve">Regulatory Contingencies</t>
  </si>
  <si>
    <t xml:space="preserve">Total Temporary Differences</t>
  </si>
  <si>
    <t xml:space="preserve">Total State Taxable Income</t>
  </si>
  <si>
    <t xml:space="preserve">Current State Tax Exp/(Bene)</t>
  </si>
  <si>
    <t xml:space="preserve">Total Federal Taxable (Income)/Loss</t>
  </si>
  <si>
    <t xml:space="preserve">Current Tax Expense (Benefit)</t>
  </si>
  <si>
    <t xml:space="preserve">Federal</t>
  </si>
  <si>
    <t xml:space="preserve">State</t>
  </si>
  <si>
    <t xml:space="preserve">Foreign</t>
  </si>
  <si>
    <t xml:space="preserve">Federal Tax Credits</t>
  </si>
  <si>
    <t xml:space="preserve">Other Federal</t>
  </si>
  <si>
    <t xml:space="preserve">Other State</t>
  </si>
  <si>
    <t xml:space="preserve">Other Foreign</t>
  </si>
  <si>
    <t xml:space="preserve"> </t>
  </si>
  <si>
    <t xml:space="preserve">Total Current Tax Expense (Benefit)</t>
  </si>
  <si>
    <t xml:space="preserve">Deferred Tax Expense (Benefit)</t>
  </si>
  <si>
    <t xml:space="preserve">Total Deferred Tax Expense (Benefit)</t>
  </si>
  <si>
    <t xml:space="preserve">Total Tax Expense (Benefit)</t>
  </si>
  <si>
    <t xml:space="preserve">Net (Income) / Loss</t>
  </si>
  <si>
    <t xml:space="preserve">Effective Rate</t>
  </si>
  <si>
    <t xml:space="preserve">Additional Notes regarding changes from 2CE to 3CE:</t>
  </si>
  <si>
    <t xml:space="preserve">ECM WHOLESALE - ENA</t>
  </si>
  <si>
    <t xml:space="preserve">See Note 1.</t>
  </si>
  <si>
    <t xml:space="preserve">See (a) within Note 1.</t>
  </si>
  <si>
    <t xml:space="preserve">Other - NIBT Transfer</t>
  </si>
  <si>
    <t xml:space="preserve">See Note 2.</t>
  </si>
  <si>
    <t xml:space="preserve">Decrease of JEDI amortization.</t>
  </si>
  <si>
    <t xml:space="preserve">See Note 3.</t>
  </si>
  <si>
    <t xml:space="preserve">Other Federal - Return to Accrual</t>
  </si>
  <si>
    <t xml:space="preserve">Other State - Return to Accrual</t>
  </si>
  <si>
    <r>
      <rPr>
        <b val="true"/>
        <u val="single"/>
        <sz val="10"/>
        <rFont val="Verdana"/>
        <family val="2"/>
      </rPr>
      <t xml:space="preserve">Additional Notes regarding changes from 2CE to 3CE:</t>
    </r>
    <r>
      <rPr>
        <b val="true"/>
        <sz val="10"/>
        <rFont val="Verdana"/>
        <family val="2"/>
      </rPr>
      <t xml:space="preserve">  </t>
    </r>
    <r>
      <rPr>
        <sz val="10"/>
        <rFont val="Verdana"/>
        <family val="2"/>
      </rPr>
      <t xml:space="preserve">Format (DR/(CR)</t>
    </r>
  </si>
  <si>
    <r>
      <rPr>
        <b val="true"/>
        <sz val="10"/>
        <rFont val="Verdana"/>
        <family val="2"/>
      </rPr>
      <t xml:space="preserve">Note 1 </t>
    </r>
    <r>
      <rPr>
        <sz val="10"/>
        <rFont val="Verdana"/>
        <family val="2"/>
      </rPr>
      <t xml:space="preserve">- The following income/expense items changed between quarters:</t>
    </r>
  </si>
  <si>
    <t xml:space="preserve">Foreign Income - decrease</t>
  </si>
  <si>
    <t xml:space="preserve">Interest Expense - increase</t>
  </si>
  <si>
    <t xml:space="preserve">   Subtotal Change in Foreign Earnings</t>
  </si>
  <si>
    <t xml:space="preserve">(a)</t>
  </si>
  <si>
    <t xml:space="preserve">Interest Income - increase</t>
  </si>
  <si>
    <t xml:space="preserve">JEDI II Equity Earnings - decrease</t>
  </si>
  <si>
    <t xml:space="preserve">Mark to Market Income - increase</t>
  </si>
  <si>
    <t xml:space="preserve">Condor Crosscharge - increase</t>
  </si>
  <si>
    <t xml:space="preserve">Management Overview - decrease</t>
  </si>
  <si>
    <t xml:space="preserve">Total Change in NIBT</t>
  </si>
  <si>
    <r>
      <rPr>
        <b val="true"/>
        <sz val="10"/>
        <rFont val="Verdana"/>
        <family val="2"/>
      </rPr>
      <t xml:space="preserve">Note 2</t>
    </r>
    <r>
      <rPr>
        <sz val="10"/>
        <rFont val="Verdana"/>
        <family val="2"/>
      </rPr>
      <t xml:space="preserve"> - The following crosscharge changes ocurred during the third quarter:</t>
    </r>
  </si>
  <si>
    <t xml:space="preserve">Condor Crosscharge - (66S, 28P, 969)</t>
  </si>
  <si>
    <t xml:space="preserve">Transfer of 38M - to ENA</t>
  </si>
  <si>
    <t xml:space="preserve">Swap transfer - to ECM (969, 28P)</t>
  </si>
  <si>
    <r>
      <rPr>
        <b val="true"/>
        <sz val="10"/>
        <rFont val="Verdana"/>
        <family val="2"/>
      </rPr>
      <t xml:space="preserve">Note 3</t>
    </r>
    <r>
      <rPr>
        <sz val="10"/>
        <rFont val="Verdana"/>
        <family val="2"/>
      </rPr>
      <t xml:space="preserve"> - In September ECM Treasury invested in Resco/New Power Company stock.</t>
    </r>
  </si>
  <si>
    <t xml:space="preserve">This stock was marked to market in September.  The markup covered all management</t>
  </si>
  <si>
    <t xml:space="preserve">overview amounts included in the second current estimate, and substantially</t>
  </si>
  <si>
    <t xml:space="preserve">increased NIBT.</t>
  </si>
  <si>
    <t xml:space="preserve">ECM WHOLESALE - CRP</t>
  </si>
  <si>
    <t xml:space="preserve">See Note 5</t>
  </si>
  <si>
    <t xml:space="preserve">Co. 66S hyperion entry in September</t>
  </si>
  <si>
    <t xml:space="preserve">Other - MTM not on books</t>
  </si>
  <si>
    <t xml:space="preserve">See Note 4</t>
  </si>
  <si>
    <t xml:space="preserve">See Note 2</t>
  </si>
  <si>
    <t xml:space="preserve">See Note 1</t>
  </si>
  <si>
    <t xml:space="preserve">See Note 3</t>
  </si>
  <si>
    <t xml:space="preserve">NOL Allocation</t>
  </si>
  <si>
    <r>
      <rPr>
        <b val="true"/>
        <sz val="10"/>
        <rFont val="Verdana"/>
        <family val="2"/>
      </rPr>
      <t xml:space="preserve">Note 1:</t>
    </r>
    <r>
      <rPr>
        <sz val="10"/>
        <rFont val="Verdana"/>
        <family val="2"/>
      </rPr>
      <t xml:space="preserve">  Co. 938 switched the Gain/Loss M-1 to Partnership Equity</t>
    </r>
  </si>
  <si>
    <r>
      <rPr>
        <b val="true"/>
        <sz val="10"/>
        <rFont val="Verdana"/>
        <family val="2"/>
      </rPr>
      <t xml:space="preserve">Note 2: </t>
    </r>
    <r>
      <rPr>
        <sz val="10"/>
        <rFont val="Verdana"/>
        <family val="2"/>
      </rPr>
      <t xml:space="preserve">Harrier and Grizzly were created in October and we reversed everything that was </t>
    </r>
  </si>
  <si>
    <t xml:space="preserve">related to the Deconsolidated entities as partnership equity.</t>
  </si>
  <si>
    <r>
      <rPr>
        <b val="true"/>
        <sz val="10"/>
        <rFont val="Verdana"/>
        <family val="2"/>
      </rPr>
      <t xml:space="preserve">Note 3:</t>
    </r>
    <r>
      <rPr>
        <sz val="10"/>
        <rFont val="Verdana"/>
        <family val="2"/>
      </rPr>
      <t xml:space="preserve"> Harrier has unrealized MTM in October so we set up deferred taxes</t>
    </r>
  </si>
  <si>
    <r>
      <rPr>
        <b val="true"/>
        <sz val="10"/>
        <rFont val="Verdana"/>
        <family val="2"/>
      </rPr>
      <t xml:space="preserve">Note 4:</t>
    </r>
    <r>
      <rPr>
        <sz val="10"/>
        <rFont val="Verdana"/>
        <family val="2"/>
      </rPr>
      <t xml:space="preserve">  Accounting did not book the unrealized MTM so we had to do a permanent </t>
    </r>
  </si>
  <si>
    <t xml:space="preserve">adjustment to put the MTM on Harrier's books</t>
  </si>
  <si>
    <r>
      <rPr>
        <b val="true"/>
        <sz val="10"/>
        <rFont val="Verdana"/>
        <family val="2"/>
      </rPr>
      <t xml:space="preserve">Note 5:</t>
    </r>
    <r>
      <rPr>
        <sz val="10"/>
        <rFont val="Verdana"/>
        <family val="2"/>
      </rPr>
      <t xml:space="preserve"> Accounting did not put anything in the 2nd CE for Co. 66S</t>
    </r>
  </si>
  <si>
    <t xml:space="preserve">There were 3 new entities created in 3rd quarter related to Project Raptor which</t>
  </si>
  <si>
    <t xml:space="preserve">created additional NIBT of  $17M.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</si>
</sst>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</numFmts>
  <fonts count="1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name val="Verdana"/>
      <family val="2"/>
    </font>
    <font>
      <b val="true"/>
      <sz val="10"/>
      <color rgb="FF0000FF"/>
      <name val="Verdana"/>
      <family val="2"/>
    </font>
    <font>
      <sz val="8"/>
      <name val="Verdana"/>
      <family val="2"/>
    </font>
    <font>
      <u val="single"/>
      <sz val="10"/>
      <name val="Verdana"/>
      <family val="2"/>
    </font>
    <font>
      <b val="true"/>
      <sz val="10"/>
      <name val="Verdana"/>
      <family val="2"/>
    </font>
    <font>
      <b val="true"/>
      <sz val="8"/>
      <name val="Verdana"/>
      <family val="2"/>
    </font>
    <font>
      <b val="true"/>
      <u val="single"/>
      <sz val="10"/>
      <name val="Verdan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nsolv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42.41"/>
    <col collapsed="false" customWidth="true" hidden="false" outlineLevel="0" max="2" min="2" style="2" width="12.42"/>
    <col collapsed="false" customWidth="true" hidden="false" outlineLevel="0" max="3" min="3" style="2" width="11.56"/>
    <col collapsed="false" customWidth="true" hidden="false" outlineLevel="0" max="4" min="4" style="2" width="11.99"/>
    <col collapsed="false" customWidth="true" hidden="false" outlineLevel="0" max="5" min="5" style="2" width="2.7"/>
    <col collapsed="false" customWidth="true" hidden="false" outlineLevel="0" max="6" min="6" style="1" width="33.7"/>
    <col collapsed="false" customWidth="false" hidden="false" outlineLevel="0" max="257" min="7" style="1" width="8.85"/>
  </cols>
  <sheetData>
    <row r="1" customFormat="false" ht="12.75" hidden="false" customHeight="false" outlineLevel="0" collapsed="false">
      <c r="A1" s="3" t="s">
        <v>0</v>
      </c>
      <c r="F1" s="4" t="n">
        <f aca="true">NOW()</f>
        <v>45926.8810552377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9" customFormat="false" ht="12.75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75" hidden="false" customHeight="false" outlineLevel="0" collapsed="false">
      <c r="A10" s="8" t="s">
        <v>10</v>
      </c>
      <c r="B10" s="2" t="n">
        <v>-208</v>
      </c>
      <c r="C10" s="2" t="n">
        <v>-419</v>
      </c>
      <c r="D10" s="2" t="n">
        <f aca="false">+C10-B10</f>
        <v>-211</v>
      </c>
    </row>
    <row r="12" customFormat="false" ht="12.75" hidden="false" customHeight="false" outlineLevel="0" collapsed="false">
      <c r="A12" s="7" t="s">
        <v>11</v>
      </c>
    </row>
    <row r="13" customFormat="false" ht="12.75" hidden="false" customHeight="false" outlineLevel="0" collapsed="false">
      <c r="A13" s="9" t="s">
        <v>12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75" hidden="false" customHeight="false" outlineLevel="0" collapsed="false">
      <c r="A14" s="9" t="s">
        <v>13</v>
      </c>
      <c r="B14" s="2" t="n">
        <v>1</v>
      </c>
      <c r="C14" s="2" t="n">
        <v>-11</v>
      </c>
      <c r="D14" s="2" t="n">
        <f aca="false">+C14-B14</f>
        <v>-12</v>
      </c>
    </row>
    <row r="15" customFormat="false" ht="12.75" hidden="false" customHeight="false" outlineLevel="0" collapsed="false">
      <c r="A15" s="9" t="s">
        <v>14</v>
      </c>
      <c r="B15" s="2" t="n">
        <v>-1</v>
      </c>
      <c r="C15" s="2" t="n">
        <v>2</v>
      </c>
      <c r="D15" s="2" t="n">
        <f aca="false">+C15-B15</f>
        <v>3</v>
      </c>
    </row>
    <row r="16" customFormat="false" ht="12.75" hidden="false" customHeight="false" outlineLevel="0" collapsed="false">
      <c r="A16" s="9" t="s">
        <v>15</v>
      </c>
    </row>
    <row r="17" customFormat="false" ht="12.75" hidden="false" customHeight="false" outlineLevel="0" collapsed="false">
      <c r="A17" s="9" t="s">
        <v>16</v>
      </c>
      <c r="B17" s="2" t="n">
        <v>100</v>
      </c>
      <c r="C17" s="2" t="n">
        <v>100</v>
      </c>
      <c r="D17" s="2" t="n">
        <f aca="false">+C17-B17</f>
        <v>0</v>
      </c>
    </row>
    <row r="18" customFormat="false" ht="12.75" hidden="false" customHeight="false" outlineLevel="0" collapsed="false">
      <c r="A18" s="9" t="s">
        <v>17</v>
      </c>
      <c r="B18" s="2" t="n">
        <v>77</v>
      </c>
      <c r="C18" s="2" t="n">
        <v>-35</v>
      </c>
      <c r="D18" s="2" t="n">
        <f aca="false">+C18-B18</f>
        <v>-112</v>
      </c>
    </row>
    <row r="19" customFormat="false" ht="12.75" hidden="false" customHeight="false" outlineLevel="0" collapsed="false">
      <c r="A19" s="8" t="s">
        <v>18</v>
      </c>
      <c r="B19" s="10" t="n">
        <f aca="false">SUM(B13:B18)</f>
        <v>177</v>
      </c>
      <c r="C19" s="10" t="n">
        <f aca="false">SUM(C13:C18)</f>
        <v>56</v>
      </c>
      <c r="D19" s="10" t="n">
        <f aca="false">SUM(D13:D18)</f>
        <v>-121</v>
      </c>
    </row>
    <row r="21" customFormat="false" ht="12.75" hidden="false" customHeight="false" outlineLevel="0" collapsed="false">
      <c r="A21" s="7" t="s">
        <v>19</v>
      </c>
    </row>
    <row r="22" customFormat="false" ht="12.75" hidden="false" customHeight="false" outlineLevel="0" collapsed="false">
      <c r="A22" s="9" t="s">
        <v>20</v>
      </c>
      <c r="B22" s="2" t="n">
        <v>-5</v>
      </c>
      <c r="C22" s="2" t="n">
        <v>-3</v>
      </c>
      <c r="D22" s="2" t="n">
        <f aca="false">+C22-B22</f>
        <v>2</v>
      </c>
    </row>
    <row r="23" customFormat="false" ht="12.75" hidden="false" customHeight="false" outlineLevel="0" collapsed="false">
      <c r="A23" s="9" t="s">
        <v>21</v>
      </c>
      <c r="B23" s="2" t="n">
        <v>1</v>
      </c>
      <c r="C23" s="2" t="n">
        <v>-84</v>
      </c>
      <c r="D23" s="2" t="n">
        <f aca="false">+C23-B23</f>
        <v>-85</v>
      </c>
    </row>
    <row r="24" customFormat="false" ht="12.75" hidden="false" customHeight="false" outlineLevel="0" collapsed="false">
      <c r="A24" s="9" t="s">
        <v>16</v>
      </c>
      <c r="B24" s="2" t="n">
        <v>-100</v>
      </c>
      <c r="D24" s="2" t="n">
        <f aca="false">+C24-B24</f>
        <v>100</v>
      </c>
    </row>
    <row r="25" customFormat="false" ht="12.75" hidden="false" customHeight="false" outlineLevel="0" collapsed="false">
      <c r="A25" s="9" t="s">
        <v>22</v>
      </c>
      <c r="B25" s="2" t="n">
        <v>95</v>
      </c>
      <c r="C25" s="2" t="n">
        <v>407</v>
      </c>
      <c r="D25" s="2" t="n">
        <f aca="false">+C25-B25</f>
        <v>312</v>
      </c>
    </row>
    <row r="26" customFormat="false" ht="12.75" hidden="false" customHeight="false" outlineLevel="0" collapsed="false">
      <c r="A26" s="9" t="s">
        <v>23</v>
      </c>
      <c r="B26" s="2" t="n">
        <v>0</v>
      </c>
      <c r="C26" s="2" t="n">
        <v>0</v>
      </c>
      <c r="D26" s="2" t="n">
        <f aca="false">+C26-B26</f>
        <v>0</v>
      </c>
    </row>
    <row r="27" customFormat="false" ht="12.75" hidden="false" customHeight="false" outlineLevel="0" collapsed="false">
      <c r="A27" s="9" t="s">
        <v>17</v>
      </c>
      <c r="B27" s="2" t="n">
        <v>0</v>
      </c>
      <c r="C27" s="2" t="n">
        <v>0</v>
      </c>
      <c r="D27" s="2" t="n">
        <f aca="false">+C27-B27</f>
        <v>0</v>
      </c>
      <c r="F27" s="11"/>
    </row>
    <row r="28" customFormat="false" ht="12.75" hidden="false" customHeight="false" outlineLevel="0" collapsed="false">
      <c r="A28" s="8" t="s">
        <v>24</v>
      </c>
      <c r="B28" s="10" t="n">
        <f aca="false">SUM(B22:B27)</f>
        <v>-9</v>
      </c>
      <c r="C28" s="10" t="n">
        <f aca="false">SUM(C22:C27)</f>
        <v>320</v>
      </c>
      <c r="D28" s="10" t="n">
        <f aca="false">SUM(D22:D27)</f>
        <v>329</v>
      </c>
    </row>
    <row r="30" customFormat="false" ht="12.75" hidden="false" customHeight="false" outlineLevel="0" collapsed="false">
      <c r="A30" s="8" t="s">
        <v>25</v>
      </c>
      <c r="B30" s="10" t="n">
        <f aca="false">+B10+B19+B28</f>
        <v>-40</v>
      </c>
      <c r="C30" s="10" t="n">
        <f aca="false">+C10+C19+C28</f>
        <v>-43</v>
      </c>
      <c r="D30" s="10" t="n">
        <f aca="false">+D10+D19+D28</f>
        <v>-3</v>
      </c>
    </row>
    <row r="32" customFormat="false" ht="12.75" hidden="false" customHeight="false" outlineLevel="0" collapsed="false">
      <c r="A32" s="1" t="s">
        <v>26</v>
      </c>
      <c r="B32" s="2" t="n">
        <v>0</v>
      </c>
      <c r="C32" s="2" t="n">
        <v>0</v>
      </c>
      <c r="D32" s="2" t="n">
        <f aca="false">+C32-B32</f>
        <v>0</v>
      </c>
    </row>
    <row r="33" customFormat="false" ht="18.6" hidden="false" customHeight="true" outlineLevel="0" collapsed="false">
      <c r="A33" s="8" t="s">
        <v>27</v>
      </c>
      <c r="B33" s="12" t="n">
        <f aca="false">+B30+B32</f>
        <v>-40</v>
      </c>
      <c r="C33" s="12" t="n">
        <f aca="false">+C30+C32</f>
        <v>-43</v>
      </c>
      <c r="D33" s="12" t="n">
        <f aca="false">+D30+D32</f>
        <v>-3</v>
      </c>
    </row>
    <row r="34" customFormat="false" ht="12.75" hidden="false" customHeight="false" outlineLevel="0" collapsed="false">
      <c r="A34" s="13"/>
    </row>
    <row r="35" customFormat="false" ht="12.6" hidden="false" customHeight="true" outlineLevel="0" collapsed="false">
      <c r="A35" s="14" t="s">
        <v>28</v>
      </c>
    </row>
    <row r="36" customFormat="false" ht="12.75" hidden="false" customHeight="false" outlineLevel="0" collapsed="false">
      <c r="A36" s="15" t="s">
        <v>29</v>
      </c>
      <c r="B36" s="2" t="n">
        <f aca="false">B33*-0.35</f>
        <v>14</v>
      </c>
      <c r="C36" s="2" t="n">
        <f aca="false">C33*-0.35</f>
        <v>15.05</v>
      </c>
      <c r="D36" s="2" t="n">
        <f aca="false">+C36-B36</f>
        <v>1.05</v>
      </c>
    </row>
    <row r="37" customFormat="false" ht="12.75" hidden="false" customHeight="false" outlineLevel="0" collapsed="false">
      <c r="A37" s="15" t="s">
        <v>30</v>
      </c>
      <c r="B37" s="2" t="n">
        <v>0</v>
      </c>
      <c r="C37" s="2" t="n">
        <v>-2</v>
      </c>
      <c r="D37" s="2" t="n">
        <f aca="false">+C37-B37</f>
        <v>-2</v>
      </c>
    </row>
    <row r="38" customFormat="false" ht="12.75" hidden="false" customHeight="false" outlineLevel="0" collapsed="false">
      <c r="A38" s="15" t="s">
        <v>31</v>
      </c>
      <c r="B38" s="2" t="n">
        <v>0</v>
      </c>
      <c r="C38" s="2" t="n">
        <v>0</v>
      </c>
      <c r="D38" s="2" t="n">
        <f aca="false">+C38-B38</f>
        <v>0</v>
      </c>
    </row>
    <row r="39" customFormat="false" ht="12.75" hidden="false" customHeight="false" outlineLevel="0" collapsed="false">
      <c r="A39" s="15" t="s">
        <v>32</v>
      </c>
      <c r="B39" s="2" t="n">
        <v>0</v>
      </c>
      <c r="C39" s="2" t="n">
        <v>0</v>
      </c>
      <c r="D39" s="2" t="n">
        <f aca="false">+C39-B39</f>
        <v>0</v>
      </c>
    </row>
    <row r="40" customFormat="false" ht="12.75" hidden="false" customHeight="false" outlineLevel="0" collapsed="false">
      <c r="A40" s="15" t="s">
        <v>33</v>
      </c>
      <c r="B40" s="2" t="n">
        <v>-2</v>
      </c>
      <c r="C40" s="2" t="n">
        <v>14</v>
      </c>
      <c r="D40" s="2" t="n">
        <f aca="false">+C40-B40</f>
        <v>16</v>
      </c>
    </row>
    <row r="41" customFormat="false" ht="12.75" hidden="false" customHeight="false" outlineLevel="0" collapsed="false">
      <c r="A41" s="15" t="s">
        <v>34</v>
      </c>
      <c r="B41" s="2" t="n">
        <v>0</v>
      </c>
      <c r="C41" s="2" t="n">
        <v>1</v>
      </c>
      <c r="D41" s="2" t="n">
        <f aca="false">+C41-B41</f>
        <v>1</v>
      </c>
    </row>
    <row r="42" customFormat="false" ht="12.75" hidden="false" customHeight="false" outlineLevel="0" collapsed="false">
      <c r="A42" s="15" t="s">
        <v>35</v>
      </c>
      <c r="B42" s="2" t="n">
        <v>0</v>
      </c>
      <c r="C42" s="2" t="n">
        <v>0</v>
      </c>
      <c r="D42" s="2" t="n">
        <f aca="false">+C42-B42</f>
        <v>0</v>
      </c>
      <c r="F42" s="1" t="s">
        <v>36</v>
      </c>
    </row>
    <row r="43" customFormat="false" ht="13.5" hidden="false" customHeight="false" outlineLevel="0" collapsed="false">
      <c r="A43" s="14" t="s">
        <v>37</v>
      </c>
      <c r="B43" s="12" t="n">
        <f aca="false">SUM(B36:B42)</f>
        <v>12</v>
      </c>
      <c r="C43" s="12" t="n">
        <f aca="false">SUM(C36:C42)</f>
        <v>28.05</v>
      </c>
      <c r="D43" s="12" t="n">
        <f aca="false">SUM(D36:D42)</f>
        <v>16.05</v>
      </c>
      <c r="E43" s="12"/>
    </row>
    <row r="44" customFormat="false" ht="12.75" hidden="false" customHeight="false" outlineLevel="0" collapsed="false">
      <c r="A44" s="8"/>
    </row>
    <row r="45" customFormat="false" ht="12.75" hidden="false" customHeight="false" outlineLevel="0" collapsed="false">
      <c r="A45" s="14" t="s">
        <v>38</v>
      </c>
    </row>
    <row r="46" customFormat="false" ht="12.75" hidden="false" customHeight="false" outlineLevel="0" collapsed="false">
      <c r="A46" s="15" t="s">
        <v>29</v>
      </c>
      <c r="B46" s="2" t="n">
        <v>-3</v>
      </c>
      <c r="C46" s="2" t="n">
        <v>108</v>
      </c>
      <c r="D46" s="2" t="n">
        <f aca="false">+C46-B46</f>
        <v>111</v>
      </c>
      <c r="F46" s="16"/>
    </row>
    <row r="47" customFormat="false" ht="12.75" hidden="false" customHeight="false" outlineLevel="0" collapsed="false">
      <c r="A47" s="15" t="s">
        <v>30</v>
      </c>
      <c r="B47" s="2" t="n">
        <v>0</v>
      </c>
      <c r="C47" s="2" t="n">
        <v>12</v>
      </c>
      <c r="D47" s="2" t="n">
        <f aca="false">+C47-B47</f>
        <v>12</v>
      </c>
      <c r="F47" s="16"/>
    </row>
    <row r="48" customFormat="false" ht="12.75" hidden="false" customHeight="false" outlineLevel="0" collapsed="false">
      <c r="A48" s="15" t="s">
        <v>31</v>
      </c>
      <c r="B48" s="2" t="n">
        <v>0</v>
      </c>
      <c r="C48" s="2" t="n">
        <v>0</v>
      </c>
      <c r="D48" s="2" t="n">
        <f aca="false">+C48-B48</f>
        <v>0</v>
      </c>
      <c r="F48" s="16"/>
    </row>
    <row r="49" customFormat="false" ht="12.75" hidden="false" customHeight="false" outlineLevel="0" collapsed="false">
      <c r="A49" s="15" t="s">
        <v>32</v>
      </c>
      <c r="B49" s="2" t="n">
        <v>0</v>
      </c>
      <c r="C49" s="2" t="n">
        <v>0</v>
      </c>
      <c r="D49" s="2" t="n">
        <f aca="false">+C49-B49</f>
        <v>0</v>
      </c>
      <c r="F49" s="16"/>
    </row>
    <row r="50" customFormat="false" ht="12.75" hidden="false" customHeight="false" outlineLevel="0" collapsed="false">
      <c r="A50" s="15" t="s">
        <v>33</v>
      </c>
      <c r="B50" s="2" t="n">
        <v>0</v>
      </c>
      <c r="C50" s="2" t="n">
        <v>-4</v>
      </c>
      <c r="D50" s="2" t="n">
        <f aca="false">+C50-B50</f>
        <v>-4</v>
      </c>
      <c r="F50" s="16"/>
    </row>
    <row r="51" customFormat="false" ht="12.75" hidden="false" customHeight="false" outlineLevel="0" collapsed="false">
      <c r="A51" s="15" t="s">
        <v>34</v>
      </c>
      <c r="B51" s="2" t="n">
        <v>0</v>
      </c>
      <c r="C51" s="2" t="n">
        <v>1</v>
      </c>
      <c r="D51" s="2" t="n">
        <f aca="false">+C51-B51</f>
        <v>1</v>
      </c>
      <c r="F51" s="16"/>
    </row>
    <row r="52" customFormat="false" ht="12.75" hidden="false" customHeight="false" outlineLevel="0" collapsed="false">
      <c r="A52" s="15" t="s">
        <v>35</v>
      </c>
      <c r="B52" s="2" t="n">
        <v>0</v>
      </c>
      <c r="C52" s="2" t="n">
        <v>0</v>
      </c>
      <c r="D52" s="2" t="n">
        <f aca="false">+C52-B52</f>
        <v>0</v>
      </c>
      <c r="F52" s="16"/>
    </row>
    <row r="53" customFormat="false" ht="13.5" hidden="false" customHeight="false" outlineLevel="0" collapsed="false">
      <c r="A53" s="14" t="s">
        <v>39</v>
      </c>
      <c r="B53" s="12" t="n">
        <f aca="false">SUM(B46:B52)</f>
        <v>-3</v>
      </c>
      <c r="C53" s="12" t="n">
        <f aca="false">SUM(C46:C52)</f>
        <v>117</v>
      </c>
      <c r="D53" s="12" t="n">
        <f aca="false">SUM(D46:D52)</f>
        <v>120</v>
      </c>
      <c r="E53" s="12"/>
      <c r="F53" s="16"/>
    </row>
    <row r="54" customFormat="false" ht="12.75" hidden="false" customHeight="false" outlineLevel="0" collapsed="false">
      <c r="A54" s="16"/>
      <c r="F54" s="16"/>
    </row>
    <row r="55" customFormat="false" ht="12.75" hidden="false" customHeight="false" outlineLevel="0" collapsed="false">
      <c r="A55" s="14" t="s">
        <v>40</v>
      </c>
      <c r="B55" s="2" t="n">
        <f aca="false">B43+B53</f>
        <v>9</v>
      </c>
      <c r="C55" s="2" t="n">
        <f aca="false">C43+C53</f>
        <v>145.05</v>
      </c>
      <c r="D55" s="2" t="n">
        <f aca="false">D43+D53</f>
        <v>136.05</v>
      </c>
      <c r="F55" s="16"/>
    </row>
    <row r="56" customFormat="false" ht="12.75" hidden="false" customHeight="false" outlineLevel="0" collapsed="false">
      <c r="A56" s="17"/>
      <c r="F56" s="16"/>
    </row>
    <row r="57" customFormat="false" ht="12.75" hidden="false" customHeight="false" outlineLevel="0" collapsed="false">
      <c r="A57" s="14" t="s">
        <v>41</v>
      </c>
      <c r="B57" s="18" t="n">
        <f aca="false">B10+B55</f>
        <v>-199</v>
      </c>
      <c r="C57" s="18" t="n">
        <f aca="false">C10+C55</f>
        <v>-273.95</v>
      </c>
      <c r="D57" s="2" t="n">
        <f aca="false">+C57-B57</f>
        <v>-74.95</v>
      </c>
      <c r="E57" s="19"/>
      <c r="F57" s="19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0" collapsed="false">
      <c r="A58" s="17"/>
      <c r="B58" s="6"/>
      <c r="C58" s="6"/>
      <c r="D58" s="6"/>
      <c r="E58" s="6"/>
      <c r="F58" s="16"/>
    </row>
    <row r="59" customFormat="false" ht="12.75" hidden="false" customHeight="false" outlineLevel="0" collapsed="false">
      <c r="A59" s="21" t="s">
        <v>42</v>
      </c>
      <c r="B59" s="22" t="n">
        <f aca="false">-B55/B10</f>
        <v>0.0432692307692308</v>
      </c>
      <c r="C59" s="22" t="n">
        <f aca="false">-C55/C10</f>
        <v>0.34618138424821</v>
      </c>
      <c r="D59" s="22" t="n">
        <f aca="false">+C59-B59</f>
        <v>0.302912153478979</v>
      </c>
      <c r="F59" s="16"/>
    </row>
    <row r="60" customFormat="false" ht="12.75" hidden="false" customHeight="false" outlineLevel="0" collapsed="false">
      <c r="A60" s="16"/>
      <c r="C60" s="23"/>
      <c r="F60" s="16"/>
    </row>
    <row r="61" customFormat="false" ht="12.75" hidden="false" customHeight="false" outlineLevel="0" collapsed="false">
      <c r="A61" s="16"/>
      <c r="B61" s="23"/>
      <c r="F61" s="16"/>
    </row>
    <row r="62" customFormat="false" ht="12.75" hidden="false" customHeight="false" outlineLevel="0" collapsed="false">
      <c r="A62" s="24"/>
      <c r="F62" s="16"/>
    </row>
    <row r="63" customFormat="false" ht="12.75" hidden="false" customHeight="false" outlineLevel="0" collapsed="false">
      <c r="A63" s="25" t="s">
        <v>43</v>
      </c>
      <c r="F63" s="16"/>
    </row>
    <row r="64" customFormat="false" ht="12.75" hidden="false" customHeight="false" outlineLevel="0" collapsed="false">
      <c r="A64" s="16"/>
      <c r="F64" s="16"/>
    </row>
    <row r="65" customFormat="false" ht="12.75" hidden="false" customHeight="false" outlineLevel="0" collapsed="false">
      <c r="A65" s="16"/>
      <c r="F65" s="16"/>
    </row>
    <row r="66" customFormat="false" ht="12.75" hidden="false" customHeight="false" outlineLevel="0" collapsed="false">
      <c r="A66" s="16"/>
      <c r="F66" s="16"/>
    </row>
    <row r="67" customFormat="false" ht="12.75" hidden="false" customHeight="false" outlineLevel="0" collapsed="false">
      <c r="A67" s="16"/>
      <c r="F67" s="16"/>
    </row>
    <row r="68" customFormat="false" ht="12.75" hidden="false" customHeight="false" outlineLevel="0" collapsed="false">
      <c r="A68" s="19"/>
      <c r="B68" s="19"/>
      <c r="C68" s="19"/>
      <c r="D68" s="19"/>
      <c r="E68" s="19"/>
      <c r="F68" s="19"/>
    </row>
    <row r="72" customFormat="false" ht="12.75" hidden="false" customHeight="false" outlineLevel="0" collapsed="false">
      <c r="A72" s="26" t="str">
        <f aca="true">CELL("Filename",A1)</f>
        <v>'file:///mnt/12tb/@roms/datasets/enron/EDRM Enron Email Data Set v2 XML/filtered-attachments/xls/ECM_Wholesale_2CE_3CE_variance_analysis.xls'#$Business Unit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42.41"/>
    <col collapsed="false" customWidth="true" hidden="false" outlineLevel="0" max="2" min="2" style="2" width="12.42"/>
    <col collapsed="false" customWidth="true" hidden="false" outlineLevel="0" max="3" min="3" style="2" width="11.56"/>
    <col collapsed="false" customWidth="true" hidden="false" outlineLevel="0" max="4" min="4" style="2" width="11.99"/>
    <col collapsed="false" customWidth="true" hidden="false" outlineLevel="0" max="5" min="5" style="2" width="2.7"/>
    <col collapsed="false" customWidth="true" hidden="false" outlineLevel="0" max="6" min="6" style="1" width="33.7"/>
    <col collapsed="false" customWidth="false" hidden="false" outlineLevel="0" max="257" min="7" style="1" width="8.85"/>
  </cols>
  <sheetData>
    <row r="1" customFormat="false" ht="12.75" hidden="false" customHeight="false" outlineLevel="0" collapsed="false">
      <c r="A1" s="3" t="s">
        <v>44</v>
      </c>
      <c r="F1" s="4" t="n">
        <f aca="true">NOW()</f>
        <v>45926.8810552607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9" customFormat="false" ht="12.75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75" hidden="false" customHeight="false" outlineLevel="0" collapsed="false">
      <c r="A10" s="8" t="s">
        <v>10</v>
      </c>
      <c r="B10" s="2" t="n">
        <f aca="false">-162-40</f>
        <v>-202</v>
      </c>
      <c r="C10" s="2" t="n">
        <v>-369</v>
      </c>
      <c r="D10" s="2" t="n">
        <f aca="false">+C10-B10</f>
        <v>-167</v>
      </c>
      <c r="F10" s="1" t="s">
        <v>45</v>
      </c>
    </row>
    <row r="12" customFormat="false" ht="12.75" hidden="false" customHeight="false" outlineLevel="0" collapsed="false">
      <c r="A12" s="7" t="s">
        <v>11</v>
      </c>
    </row>
    <row r="13" customFormat="false" ht="12.75" hidden="false" customHeight="false" outlineLevel="0" collapsed="false">
      <c r="A13" s="9" t="s">
        <v>12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75" hidden="false" customHeight="false" outlineLevel="0" collapsed="false">
      <c r="A14" s="9" t="s">
        <v>13</v>
      </c>
      <c r="B14" s="2" t="n">
        <v>-1</v>
      </c>
      <c r="C14" s="2" t="n">
        <v>-12</v>
      </c>
      <c r="D14" s="2" t="n">
        <f aca="false">+C14-B14</f>
        <v>-11</v>
      </c>
      <c r="F14" s="1" t="s">
        <v>46</v>
      </c>
    </row>
    <row r="15" customFormat="false" ht="12.75" hidden="false" customHeight="false" outlineLevel="0" collapsed="false">
      <c r="A15" s="9" t="s">
        <v>14</v>
      </c>
      <c r="B15" s="2" t="n">
        <v>0</v>
      </c>
      <c r="C15" s="2" t="n">
        <v>0</v>
      </c>
      <c r="D15" s="2" t="n">
        <f aca="false">+C15-B15</f>
        <v>0</v>
      </c>
    </row>
    <row r="16" customFormat="false" ht="12.75" hidden="false" customHeight="false" outlineLevel="0" collapsed="false">
      <c r="A16" s="9" t="s">
        <v>15</v>
      </c>
      <c r="B16" s="2" t="n">
        <v>0</v>
      </c>
      <c r="C16" s="2" t="n">
        <v>0</v>
      </c>
      <c r="D16" s="2" t="n">
        <v>0</v>
      </c>
    </row>
    <row r="17" customFormat="false" ht="12.75" hidden="false" customHeight="false" outlineLevel="0" collapsed="false">
      <c r="A17" s="9" t="s">
        <v>16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75" hidden="false" customHeight="false" outlineLevel="0" collapsed="false">
      <c r="A18" s="9" t="s">
        <v>47</v>
      </c>
      <c r="B18" s="2" t="n">
        <v>77</v>
      </c>
      <c r="C18" s="2" t="n">
        <v>24</v>
      </c>
      <c r="D18" s="2" t="n">
        <f aca="false">+C18-B18</f>
        <v>-53</v>
      </c>
      <c r="F18" s="1" t="s">
        <v>48</v>
      </c>
    </row>
    <row r="19" customFormat="false" ht="12.75" hidden="false" customHeight="false" outlineLevel="0" collapsed="false">
      <c r="A19" s="8" t="s">
        <v>18</v>
      </c>
      <c r="B19" s="10" t="n">
        <f aca="false">SUM(B13:B18)</f>
        <v>76</v>
      </c>
      <c r="C19" s="10" t="n">
        <f aca="false">SUM(C13:C18)</f>
        <v>12</v>
      </c>
      <c r="D19" s="10" t="n">
        <f aca="false">SUM(D13:D18)</f>
        <v>-64</v>
      </c>
    </row>
    <row r="21" customFormat="false" ht="12.75" hidden="false" customHeight="false" outlineLevel="0" collapsed="false">
      <c r="A21" s="7" t="s">
        <v>19</v>
      </c>
    </row>
    <row r="22" customFormat="false" ht="12.75" hidden="false" customHeight="false" outlineLevel="0" collapsed="false">
      <c r="A22" s="9" t="s">
        <v>20</v>
      </c>
      <c r="B22" s="2" t="n">
        <v>-5</v>
      </c>
      <c r="C22" s="2" t="n">
        <v>-3</v>
      </c>
      <c r="D22" s="2" t="n">
        <f aca="false">+C22-B22</f>
        <v>2</v>
      </c>
      <c r="F22" s="1" t="s">
        <v>49</v>
      </c>
    </row>
    <row r="23" customFormat="false" ht="12.75" hidden="false" customHeight="false" outlineLevel="0" collapsed="false">
      <c r="A23" s="9" t="s">
        <v>21</v>
      </c>
      <c r="B23" s="2" t="n">
        <v>0</v>
      </c>
      <c r="C23" s="2" t="n">
        <v>0</v>
      </c>
      <c r="D23" s="2" t="n">
        <f aca="false">+C23-B23</f>
        <v>0</v>
      </c>
    </row>
    <row r="24" customFormat="false" ht="12.75" hidden="false" customHeight="false" outlineLevel="0" collapsed="false">
      <c r="A24" s="9" t="s">
        <v>16</v>
      </c>
      <c r="B24" s="2" t="n">
        <v>0</v>
      </c>
      <c r="D24" s="2" t="n">
        <f aca="false">+C24-B24</f>
        <v>0</v>
      </c>
    </row>
    <row r="25" customFormat="false" ht="12.75" hidden="false" customHeight="false" outlineLevel="0" collapsed="false">
      <c r="A25" s="9" t="s">
        <v>22</v>
      </c>
      <c r="B25" s="2" t="n">
        <v>95</v>
      </c>
      <c r="C25" s="2" t="n">
        <v>347</v>
      </c>
      <c r="D25" s="2" t="n">
        <f aca="false">+C25-B25</f>
        <v>252</v>
      </c>
      <c r="F25" s="1" t="s">
        <v>50</v>
      </c>
    </row>
    <row r="26" customFormat="false" ht="12.75" hidden="false" customHeight="false" outlineLevel="0" collapsed="false">
      <c r="A26" s="9" t="s">
        <v>23</v>
      </c>
      <c r="B26" s="2" t="n">
        <v>0</v>
      </c>
      <c r="C26" s="2" t="n">
        <v>0</v>
      </c>
      <c r="D26" s="2" t="n">
        <f aca="false">+C26-B26</f>
        <v>0</v>
      </c>
    </row>
    <row r="27" customFormat="false" ht="12.75" hidden="false" customHeight="false" outlineLevel="0" collapsed="false">
      <c r="A27" s="9" t="s">
        <v>17</v>
      </c>
      <c r="B27" s="2" t="n">
        <v>0</v>
      </c>
      <c r="C27" s="2" t="n">
        <v>0</v>
      </c>
      <c r="D27" s="2" t="n">
        <f aca="false">+C27-B27</f>
        <v>0</v>
      </c>
      <c r="F27" s="11"/>
    </row>
    <row r="28" customFormat="false" ht="12.75" hidden="false" customHeight="false" outlineLevel="0" collapsed="false">
      <c r="A28" s="8" t="s">
        <v>24</v>
      </c>
      <c r="B28" s="10" t="n">
        <f aca="false">SUM(B22:B27)</f>
        <v>90</v>
      </c>
      <c r="C28" s="10" t="n">
        <f aca="false">SUM(C22:C27)</f>
        <v>344</v>
      </c>
      <c r="D28" s="10" t="n">
        <f aca="false">SUM(D22:D27)</f>
        <v>254</v>
      </c>
    </row>
    <row r="30" customFormat="false" ht="12.75" hidden="false" customHeight="false" outlineLevel="0" collapsed="false">
      <c r="A30" s="8" t="s">
        <v>25</v>
      </c>
      <c r="B30" s="10" t="n">
        <f aca="false">+B10+B19+B28</f>
        <v>-36</v>
      </c>
      <c r="C30" s="10" t="n">
        <f aca="false">+C10+C19+C28</f>
        <v>-13</v>
      </c>
      <c r="D30" s="10" t="n">
        <f aca="false">+D10+D19+D28</f>
        <v>23</v>
      </c>
    </row>
    <row r="32" customFormat="false" ht="12.75" hidden="false" customHeight="false" outlineLevel="0" collapsed="false">
      <c r="A32" s="1" t="s">
        <v>26</v>
      </c>
      <c r="B32" s="2" t="n">
        <v>0</v>
      </c>
      <c r="C32" s="2" t="n">
        <v>0</v>
      </c>
      <c r="D32" s="2" t="n">
        <f aca="false">+C32-B32</f>
        <v>0</v>
      </c>
    </row>
    <row r="33" customFormat="false" ht="18.6" hidden="false" customHeight="true" outlineLevel="0" collapsed="false">
      <c r="A33" s="8" t="s">
        <v>27</v>
      </c>
      <c r="B33" s="12" t="n">
        <f aca="false">+B30+B32</f>
        <v>-36</v>
      </c>
      <c r="C33" s="12" t="n">
        <f aca="false">+C30+C32</f>
        <v>-13</v>
      </c>
      <c r="D33" s="12" t="n">
        <f aca="false">+D30+D32</f>
        <v>23</v>
      </c>
    </row>
    <row r="34" customFormat="false" ht="12.75" hidden="false" customHeight="false" outlineLevel="0" collapsed="false">
      <c r="A34" s="13"/>
    </row>
    <row r="35" customFormat="false" ht="12.6" hidden="false" customHeight="true" outlineLevel="0" collapsed="false">
      <c r="A35" s="14" t="s">
        <v>28</v>
      </c>
    </row>
    <row r="36" customFormat="false" ht="12.75" hidden="false" customHeight="false" outlineLevel="0" collapsed="false">
      <c r="A36" s="15" t="s">
        <v>29</v>
      </c>
      <c r="B36" s="2" t="n">
        <f aca="false">B33*-0.35</f>
        <v>12.6</v>
      </c>
      <c r="C36" s="2" t="n">
        <f aca="false">C33*-0.35</f>
        <v>4.55</v>
      </c>
      <c r="D36" s="2" t="n">
        <f aca="false">+C36-B36</f>
        <v>-8.05</v>
      </c>
    </row>
    <row r="37" customFormat="false" ht="12.75" hidden="false" customHeight="false" outlineLevel="0" collapsed="false">
      <c r="A37" s="15" t="s">
        <v>30</v>
      </c>
      <c r="B37" s="2" t="n">
        <v>0</v>
      </c>
      <c r="C37" s="2" t="n">
        <v>-2</v>
      </c>
      <c r="D37" s="2" t="n">
        <f aca="false">+C37-B37</f>
        <v>-2</v>
      </c>
    </row>
    <row r="38" customFormat="false" ht="12.75" hidden="false" customHeight="false" outlineLevel="0" collapsed="false">
      <c r="A38" s="15" t="s">
        <v>31</v>
      </c>
      <c r="B38" s="2" t="n">
        <v>0</v>
      </c>
      <c r="C38" s="2" t="n">
        <v>0</v>
      </c>
      <c r="D38" s="2" t="n">
        <f aca="false">+C38-B38</f>
        <v>0</v>
      </c>
    </row>
    <row r="39" customFormat="false" ht="12.75" hidden="false" customHeight="false" outlineLevel="0" collapsed="false">
      <c r="A39" s="15" t="s">
        <v>32</v>
      </c>
      <c r="B39" s="2" t="n">
        <v>0</v>
      </c>
      <c r="C39" s="2" t="n">
        <v>0</v>
      </c>
      <c r="D39" s="2" t="n">
        <f aca="false">+C39-B39</f>
        <v>0</v>
      </c>
    </row>
    <row r="40" customFormat="false" ht="12.75" hidden="false" customHeight="false" outlineLevel="0" collapsed="false">
      <c r="A40" s="15" t="s">
        <v>51</v>
      </c>
      <c r="B40" s="2" t="n">
        <v>0</v>
      </c>
      <c r="C40" s="2" t="n">
        <v>5</v>
      </c>
      <c r="D40" s="2" t="n">
        <f aca="false">+C40-B40</f>
        <v>5</v>
      </c>
    </row>
    <row r="41" customFormat="false" ht="12.75" hidden="false" customHeight="false" outlineLevel="0" collapsed="false">
      <c r="A41" s="15" t="s">
        <v>34</v>
      </c>
      <c r="B41" s="2" t="n">
        <v>0</v>
      </c>
      <c r="C41" s="2" t="n">
        <v>0</v>
      </c>
      <c r="D41" s="2" t="n">
        <f aca="false">+C41-B41</f>
        <v>0</v>
      </c>
    </row>
    <row r="42" customFormat="false" ht="12.75" hidden="false" customHeight="false" outlineLevel="0" collapsed="false">
      <c r="A42" s="15" t="s">
        <v>35</v>
      </c>
      <c r="B42" s="2" t="n">
        <v>0</v>
      </c>
      <c r="C42" s="2" t="n">
        <v>0</v>
      </c>
      <c r="D42" s="2" t="n">
        <f aca="false">+C42-B42</f>
        <v>0</v>
      </c>
    </row>
    <row r="43" customFormat="false" ht="13.5" hidden="false" customHeight="false" outlineLevel="0" collapsed="false">
      <c r="A43" s="14" t="s">
        <v>37</v>
      </c>
      <c r="B43" s="12" t="n">
        <f aca="false">SUM(B36:B42)</f>
        <v>12.6</v>
      </c>
      <c r="C43" s="12" t="n">
        <f aca="false">SUM(C36:C42)</f>
        <v>7.55</v>
      </c>
      <c r="D43" s="12" t="n">
        <f aca="false">SUM(D36:D42)</f>
        <v>-5.05</v>
      </c>
      <c r="E43" s="12"/>
    </row>
    <row r="44" customFormat="false" ht="12.75" hidden="false" customHeight="false" outlineLevel="0" collapsed="false">
      <c r="A44" s="8"/>
    </row>
    <row r="45" customFormat="false" ht="12.75" hidden="false" customHeight="false" outlineLevel="0" collapsed="false">
      <c r="A45" s="14" t="s">
        <v>38</v>
      </c>
    </row>
    <row r="46" customFormat="false" ht="12.75" hidden="false" customHeight="false" outlineLevel="0" collapsed="false">
      <c r="A46" s="15" t="s">
        <v>29</v>
      </c>
      <c r="B46" s="2" t="n">
        <v>33</v>
      </c>
      <c r="C46" s="2" t="n">
        <v>117</v>
      </c>
      <c r="D46" s="2" t="n">
        <f aca="false">+C46-B46</f>
        <v>84</v>
      </c>
      <c r="F46" s="16"/>
    </row>
    <row r="47" customFormat="false" ht="12.75" hidden="false" customHeight="false" outlineLevel="0" collapsed="false">
      <c r="A47" s="15" t="s">
        <v>30</v>
      </c>
      <c r="B47" s="2" t="n">
        <v>0</v>
      </c>
      <c r="C47" s="2" t="n">
        <v>10</v>
      </c>
      <c r="D47" s="2" t="n">
        <f aca="false">+C47-B47</f>
        <v>10</v>
      </c>
      <c r="F47" s="16"/>
    </row>
    <row r="48" customFormat="false" ht="12.75" hidden="false" customHeight="false" outlineLevel="0" collapsed="false">
      <c r="A48" s="15" t="s">
        <v>31</v>
      </c>
      <c r="B48" s="2" t="n">
        <v>0</v>
      </c>
      <c r="C48" s="2" t="n">
        <v>0</v>
      </c>
      <c r="D48" s="2" t="n">
        <f aca="false">+C48-B48</f>
        <v>0</v>
      </c>
      <c r="F48" s="16"/>
    </row>
    <row r="49" customFormat="false" ht="12.75" hidden="false" customHeight="false" outlineLevel="0" collapsed="false">
      <c r="A49" s="15" t="s">
        <v>32</v>
      </c>
      <c r="B49" s="2" t="n">
        <v>0</v>
      </c>
      <c r="C49" s="2" t="n">
        <v>0</v>
      </c>
      <c r="D49" s="2" t="n">
        <f aca="false">+C49-B49</f>
        <v>0</v>
      </c>
      <c r="F49" s="16"/>
    </row>
    <row r="50" customFormat="false" ht="12.75" hidden="false" customHeight="false" outlineLevel="0" collapsed="false">
      <c r="A50" s="15" t="s">
        <v>51</v>
      </c>
      <c r="B50" s="2" t="n">
        <v>0</v>
      </c>
      <c r="C50" s="2" t="n">
        <v>6</v>
      </c>
      <c r="D50" s="2" t="n">
        <f aca="false">+C50-B50</f>
        <v>6</v>
      </c>
      <c r="F50" s="16"/>
    </row>
    <row r="51" customFormat="false" ht="12.75" hidden="false" customHeight="false" outlineLevel="0" collapsed="false">
      <c r="A51" s="15" t="s">
        <v>52</v>
      </c>
      <c r="B51" s="2" t="n">
        <v>0</v>
      </c>
      <c r="C51" s="2" t="n">
        <v>1</v>
      </c>
      <c r="D51" s="2" t="n">
        <f aca="false">+C51-B51</f>
        <v>1</v>
      </c>
      <c r="F51" s="16"/>
    </row>
    <row r="52" customFormat="false" ht="12.75" hidden="false" customHeight="false" outlineLevel="0" collapsed="false">
      <c r="A52" s="15" t="s">
        <v>35</v>
      </c>
      <c r="B52" s="2" t="n">
        <v>0</v>
      </c>
      <c r="C52" s="2" t="n">
        <v>0</v>
      </c>
      <c r="D52" s="2" t="n">
        <f aca="false">+C52-B52</f>
        <v>0</v>
      </c>
      <c r="F52" s="16"/>
    </row>
    <row r="53" customFormat="false" ht="13.5" hidden="false" customHeight="false" outlineLevel="0" collapsed="false">
      <c r="A53" s="14" t="s">
        <v>39</v>
      </c>
      <c r="B53" s="12" t="n">
        <f aca="false">SUM(B46:B52)</f>
        <v>33</v>
      </c>
      <c r="C53" s="12" t="n">
        <f aca="false">SUM(C46:C52)</f>
        <v>134</v>
      </c>
      <c r="D53" s="12" t="n">
        <f aca="false">SUM(D46:D52)</f>
        <v>101</v>
      </c>
      <c r="E53" s="12"/>
      <c r="F53" s="16"/>
    </row>
    <row r="54" customFormat="false" ht="12.75" hidden="false" customHeight="false" outlineLevel="0" collapsed="false">
      <c r="A54" s="16"/>
      <c r="F54" s="16"/>
    </row>
    <row r="55" customFormat="false" ht="12.75" hidden="false" customHeight="false" outlineLevel="0" collapsed="false">
      <c r="A55" s="14" t="s">
        <v>40</v>
      </c>
      <c r="B55" s="2" t="n">
        <f aca="false">B43+B53</f>
        <v>45.6</v>
      </c>
      <c r="C55" s="2" t="n">
        <f aca="false">C43+C53</f>
        <v>141.55</v>
      </c>
      <c r="D55" s="2" t="n">
        <f aca="false">D43+D53</f>
        <v>95.95</v>
      </c>
      <c r="F55" s="16"/>
    </row>
    <row r="56" customFormat="false" ht="12.75" hidden="false" customHeight="false" outlineLevel="0" collapsed="false">
      <c r="A56" s="17"/>
      <c r="F56" s="16"/>
    </row>
    <row r="57" customFormat="false" ht="12.75" hidden="false" customHeight="false" outlineLevel="0" collapsed="false">
      <c r="A57" s="14" t="s">
        <v>41</v>
      </c>
      <c r="B57" s="18" t="n">
        <f aca="false">B10+B55</f>
        <v>-156.4</v>
      </c>
      <c r="C57" s="18" t="n">
        <f aca="false">C10+C55</f>
        <v>-227.45</v>
      </c>
      <c r="D57" s="2" t="n">
        <f aca="false">+C57-B57</f>
        <v>-71.05</v>
      </c>
      <c r="E57" s="19"/>
      <c r="F57" s="19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12.75" hidden="false" customHeight="false" outlineLevel="0" collapsed="false">
      <c r="A58" s="17"/>
      <c r="B58" s="6"/>
      <c r="C58" s="6"/>
      <c r="D58" s="6"/>
      <c r="E58" s="6"/>
      <c r="F58" s="16"/>
    </row>
    <row r="59" customFormat="false" ht="12.75" hidden="false" customHeight="false" outlineLevel="0" collapsed="false">
      <c r="A59" s="21" t="s">
        <v>42</v>
      </c>
      <c r="B59" s="22" t="n">
        <f aca="false">-B55/B10</f>
        <v>0.225742574257426</v>
      </c>
      <c r="C59" s="22" t="n">
        <f aca="false">-C55/C10</f>
        <v>0.38360433604336</v>
      </c>
      <c r="D59" s="22" t="n">
        <f aca="false">+C59-B59</f>
        <v>0.157861761785935</v>
      </c>
      <c r="F59" s="16"/>
    </row>
    <row r="60" customFormat="false" ht="12.75" hidden="false" customHeight="false" outlineLevel="0" collapsed="false">
      <c r="A60" s="16"/>
      <c r="C60" s="23"/>
      <c r="F60" s="16"/>
    </row>
    <row r="61" customFormat="false" ht="12.75" hidden="false" customHeight="false" outlineLevel="0" collapsed="false">
      <c r="A61" s="16"/>
      <c r="B61" s="23"/>
      <c r="F61" s="16"/>
    </row>
    <row r="62" customFormat="false" ht="12.75" hidden="false" customHeight="false" outlineLevel="0" collapsed="false">
      <c r="A62" s="24"/>
      <c r="F62" s="16"/>
    </row>
    <row r="63" customFormat="false" ht="12.75" hidden="false" customHeight="false" outlineLevel="0" collapsed="false">
      <c r="A63" s="25" t="s">
        <v>53</v>
      </c>
      <c r="F63" s="16"/>
    </row>
    <row r="64" customFormat="false" ht="12.75" hidden="false" customHeight="false" outlineLevel="0" collapsed="false">
      <c r="A64" s="16"/>
      <c r="F64" s="16"/>
    </row>
    <row r="65" customFormat="false" ht="12.75" hidden="false" customHeight="false" outlineLevel="0" collapsed="false">
      <c r="A65" s="27" t="s">
        <v>54</v>
      </c>
      <c r="F65" s="16"/>
    </row>
    <row r="66" customFormat="false" ht="12.75" hidden="false" customHeight="false" outlineLevel="0" collapsed="false">
      <c r="A66" s="16"/>
      <c r="F66" s="16"/>
    </row>
    <row r="67" customFormat="false" ht="12.75" hidden="false" customHeight="false" outlineLevel="0" collapsed="false">
      <c r="A67" s="19" t="s">
        <v>55</v>
      </c>
      <c r="B67" s="28" t="n">
        <v>5</v>
      </c>
      <c r="C67" s="19"/>
      <c r="D67" s="19"/>
      <c r="E67" s="19"/>
      <c r="F67" s="19"/>
    </row>
    <row r="68" customFormat="false" ht="12.75" hidden="false" customHeight="false" outlineLevel="0" collapsed="false">
      <c r="A68" s="1" t="s">
        <v>56</v>
      </c>
      <c r="B68" s="2" t="n">
        <v>6</v>
      </c>
    </row>
    <row r="69" customFormat="false" ht="12.75" hidden="false" customHeight="false" outlineLevel="0" collapsed="false">
      <c r="A69" s="1" t="s">
        <v>57</v>
      </c>
      <c r="B69" s="10" t="n">
        <f aca="false">SUM(B67:B68)</f>
        <v>11</v>
      </c>
      <c r="C69" s="2" t="s">
        <v>58</v>
      </c>
    </row>
    <row r="70" customFormat="false" ht="12.75" hidden="false" customHeight="false" outlineLevel="0" collapsed="false">
      <c r="A70" s="1" t="s">
        <v>59</v>
      </c>
      <c r="B70" s="2" t="n">
        <v>-30</v>
      </c>
    </row>
    <row r="71" customFormat="false" ht="12.75" hidden="false" customHeight="false" outlineLevel="0" collapsed="false">
      <c r="A71" s="1" t="s">
        <v>60</v>
      </c>
      <c r="B71" s="2" t="n">
        <v>13</v>
      </c>
    </row>
    <row r="72" customFormat="false" ht="12.75" hidden="false" customHeight="false" outlineLevel="0" collapsed="false">
      <c r="A72" s="1" t="s">
        <v>61</v>
      </c>
      <c r="B72" s="2" t="n">
        <v>-252</v>
      </c>
    </row>
    <row r="73" customFormat="false" ht="12.75" hidden="false" customHeight="false" outlineLevel="0" collapsed="false">
      <c r="A73" s="1" t="s">
        <v>62</v>
      </c>
      <c r="B73" s="2" t="n">
        <v>51</v>
      </c>
    </row>
    <row r="74" customFormat="false" ht="12.75" hidden="false" customHeight="false" outlineLevel="0" collapsed="false">
      <c r="A74" s="1" t="s">
        <v>63</v>
      </c>
      <c r="B74" s="2" t="n">
        <v>40</v>
      </c>
    </row>
    <row r="75" customFormat="false" ht="13.5" hidden="false" customHeight="false" outlineLevel="0" collapsed="false">
      <c r="A75" s="1" t="s">
        <v>64</v>
      </c>
      <c r="B75" s="29" t="n">
        <f aca="false">SUM(B69:B74)</f>
        <v>-167</v>
      </c>
    </row>
    <row r="76" customFormat="false" ht="13.5" hidden="false" customHeight="false" outlineLevel="0" collapsed="false"/>
    <row r="78" customFormat="false" ht="12.75" hidden="false" customHeight="false" outlineLevel="0" collapsed="false">
      <c r="A78" s="8" t="s">
        <v>65</v>
      </c>
    </row>
    <row r="80" customFormat="false" ht="12.75" hidden="false" customHeight="false" outlineLevel="0" collapsed="false">
      <c r="A80" s="1" t="s">
        <v>66</v>
      </c>
      <c r="B80" s="2" t="n">
        <v>-51</v>
      </c>
    </row>
    <row r="81" customFormat="false" ht="12.75" hidden="false" customHeight="false" outlineLevel="0" collapsed="false">
      <c r="A81" s="1" t="s">
        <v>67</v>
      </c>
      <c r="B81" s="2" t="n">
        <v>27</v>
      </c>
    </row>
    <row r="82" customFormat="false" ht="12.75" hidden="false" customHeight="false" outlineLevel="0" collapsed="false">
      <c r="A82" s="1" t="s">
        <v>68</v>
      </c>
      <c r="B82" s="2" t="n">
        <v>-29</v>
      </c>
    </row>
    <row r="83" customFormat="false" ht="13.5" hidden="false" customHeight="false" outlineLevel="0" collapsed="false">
      <c r="B83" s="29" t="n">
        <f aca="false">SUM(B80:B82)</f>
        <v>-53</v>
      </c>
    </row>
    <row r="84" customFormat="false" ht="13.5" hidden="false" customHeight="false" outlineLevel="0" collapsed="false"/>
    <row r="86" customFormat="false" ht="12.75" hidden="false" customHeight="false" outlineLevel="0" collapsed="false">
      <c r="A86" s="8" t="s">
        <v>69</v>
      </c>
    </row>
    <row r="87" customFormat="false" ht="12.75" hidden="false" customHeight="false" outlineLevel="0" collapsed="false">
      <c r="A87" s="1" t="s">
        <v>70</v>
      </c>
    </row>
    <row r="88" customFormat="false" ht="12.75" hidden="false" customHeight="false" outlineLevel="0" collapsed="false">
      <c r="A88" s="1" t="s">
        <v>71</v>
      </c>
    </row>
    <row r="89" customFormat="false" ht="12.75" hidden="false" customHeight="false" outlineLevel="0" collapsed="false">
      <c r="A89" s="1" t="s">
        <v>72</v>
      </c>
    </row>
    <row r="91" customFormat="false" ht="12.75" hidden="false" customHeight="false" outlineLevel="0" collapsed="false">
      <c r="A91" s="26" t="str">
        <f aca="true">CELL("Filename",A1)</f>
        <v>'file:///mnt/12tb/@roms/datasets/enron/EDRM Enron Email Data Set v2 XML/filtered-attachments/xls/ECM_Wholesale_2CE_3CE_variance_analysis.xls'#$ENA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42.41"/>
    <col collapsed="false" customWidth="true" hidden="false" outlineLevel="0" max="2" min="2" style="2" width="12.42"/>
    <col collapsed="false" customWidth="true" hidden="false" outlineLevel="0" max="3" min="3" style="2" width="11.56"/>
    <col collapsed="false" customWidth="true" hidden="false" outlineLevel="0" max="4" min="4" style="2" width="11.99"/>
    <col collapsed="false" customWidth="true" hidden="false" outlineLevel="0" max="5" min="5" style="2" width="2.7"/>
    <col collapsed="false" customWidth="true" hidden="false" outlineLevel="0" max="6" min="6" style="1" width="33.7"/>
    <col collapsed="false" customWidth="false" hidden="false" outlineLevel="0" max="257" min="7" style="1" width="8.85"/>
  </cols>
  <sheetData>
    <row r="1" customFormat="false" ht="12.75" hidden="false" customHeight="false" outlineLevel="0" collapsed="false">
      <c r="A1" s="3" t="s">
        <v>73</v>
      </c>
      <c r="F1" s="4" t="n">
        <f aca="true">NOW()</f>
        <v>45926.8810552808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9" customFormat="false" ht="12.75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75" hidden="false" customHeight="false" outlineLevel="0" collapsed="false">
      <c r="A10" s="8" t="s">
        <v>10</v>
      </c>
      <c r="B10" s="2" t="n">
        <v>-6</v>
      </c>
      <c r="C10" s="2" t="n">
        <v>-50</v>
      </c>
      <c r="D10" s="2" t="n">
        <f aca="false">+C10-B10</f>
        <v>-44</v>
      </c>
      <c r="F10" s="1" t="s">
        <v>74</v>
      </c>
    </row>
    <row r="12" customFormat="false" ht="12.75" hidden="false" customHeight="false" outlineLevel="0" collapsed="false">
      <c r="A12" s="7" t="s">
        <v>11</v>
      </c>
    </row>
    <row r="13" customFormat="false" ht="12.75" hidden="false" customHeight="false" outlineLevel="0" collapsed="false">
      <c r="A13" s="9" t="s">
        <v>12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75" hidden="false" customHeight="false" outlineLevel="0" collapsed="false">
      <c r="A14" s="9" t="s">
        <v>13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75" hidden="false" customHeight="false" outlineLevel="0" collapsed="false">
      <c r="A15" s="9" t="s">
        <v>14</v>
      </c>
      <c r="B15" s="2" t="n">
        <v>1</v>
      </c>
      <c r="C15" s="2" t="n">
        <v>2</v>
      </c>
      <c r="D15" s="2" t="n">
        <f aca="false">+C15-B15</f>
        <v>1</v>
      </c>
      <c r="F15" s="1" t="s">
        <v>75</v>
      </c>
    </row>
    <row r="16" customFormat="false" ht="12.75" hidden="false" customHeight="false" outlineLevel="0" collapsed="false">
      <c r="A16" s="9" t="s">
        <v>15</v>
      </c>
      <c r="B16" s="2" t="n">
        <v>0</v>
      </c>
      <c r="C16" s="2" t="n">
        <v>0</v>
      </c>
    </row>
    <row r="17" customFormat="false" ht="12.75" hidden="false" customHeight="false" outlineLevel="0" collapsed="false">
      <c r="A17" s="9" t="s">
        <v>16</v>
      </c>
      <c r="B17" s="2" t="n">
        <v>100</v>
      </c>
      <c r="C17" s="2" t="n">
        <v>100</v>
      </c>
      <c r="D17" s="2" t="n">
        <f aca="false">+C17-B17</f>
        <v>0</v>
      </c>
    </row>
    <row r="18" customFormat="false" ht="12.75" hidden="false" customHeight="false" outlineLevel="0" collapsed="false">
      <c r="A18" s="9" t="s">
        <v>76</v>
      </c>
      <c r="B18" s="2" t="n">
        <v>0</v>
      </c>
      <c r="C18" s="2" t="n">
        <v>-32</v>
      </c>
      <c r="D18" s="2" t="n">
        <f aca="false">+C18-B18</f>
        <v>-32</v>
      </c>
      <c r="F18" s="1" t="s">
        <v>77</v>
      </c>
    </row>
    <row r="19" customFormat="false" ht="12.75" hidden="false" customHeight="false" outlineLevel="0" collapsed="false">
      <c r="A19" s="9" t="s">
        <v>47</v>
      </c>
      <c r="B19" s="2" t="n">
        <v>0</v>
      </c>
      <c r="C19" s="2" t="n">
        <v>-27</v>
      </c>
      <c r="D19" s="2" t="n">
        <f aca="false">+C19-B19</f>
        <v>-27</v>
      </c>
      <c r="F19" s="1" t="s">
        <v>77</v>
      </c>
    </row>
    <row r="20" customFormat="false" ht="12.75" hidden="false" customHeight="false" outlineLevel="0" collapsed="false">
      <c r="A20" s="8" t="s">
        <v>18</v>
      </c>
      <c r="B20" s="10" t="n">
        <f aca="false">SUM(B13:B19)</f>
        <v>101</v>
      </c>
      <c r="C20" s="10" t="n">
        <f aca="false">SUM(C13:C19)</f>
        <v>43</v>
      </c>
      <c r="D20" s="10" t="n">
        <f aca="false">SUM(D13:D19)</f>
        <v>-58</v>
      </c>
    </row>
    <row r="22" customFormat="false" ht="12.75" hidden="false" customHeight="false" outlineLevel="0" collapsed="false">
      <c r="A22" s="7" t="s">
        <v>19</v>
      </c>
    </row>
    <row r="23" customFormat="false" ht="12.75" hidden="false" customHeight="false" outlineLevel="0" collapsed="false">
      <c r="A23" s="9" t="s">
        <v>20</v>
      </c>
      <c r="B23" s="2" t="n">
        <v>0</v>
      </c>
      <c r="C23" s="2" t="n">
        <v>0</v>
      </c>
      <c r="D23" s="2" t="n">
        <f aca="false">+C23-B23</f>
        <v>0</v>
      </c>
    </row>
    <row r="24" customFormat="false" ht="12.75" hidden="false" customHeight="false" outlineLevel="0" collapsed="false">
      <c r="A24" s="9" t="s">
        <v>21</v>
      </c>
      <c r="B24" s="2" t="n">
        <v>1</v>
      </c>
      <c r="C24" s="2" t="n">
        <v>-84</v>
      </c>
      <c r="D24" s="2" t="n">
        <f aca="false">+C24-B24</f>
        <v>-85</v>
      </c>
      <c r="F24" s="1" t="s">
        <v>78</v>
      </c>
    </row>
    <row r="25" customFormat="false" ht="12.75" hidden="false" customHeight="false" outlineLevel="0" collapsed="false">
      <c r="A25" s="9" t="s">
        <v>16</v>
      </c>
      <c r="B25" s="2" t="n">
        <v>-100</v>
      </c>
      <c r="C25" s="2" t="n">
        <v>0</v>
      </c>
      <c r="D25" s="2" t="n">
        <f aca="false">+C25-B25</f>
        <v>100</v>
      </c>
      <c r="F25" s="1" t="s">
        <v>79</v>
      </c>
    </row>
    <row r="26" customFormat="false" ht="12.75" hidden="false" customHeight="false" outlineLevel="0" collapsed="false">
      <c r="A26" s="9" t="s">
        <v>22</v>
      </c>
      <c r="B26" s="2" t="n">
        <v>0</v>
      </c>
      <c r="C26" s="2" t="n">
        <v>60</v>
      </c>
      <c r="D26" s="2" t="n">
        <f aca="false">+C26-B26</f>
        <v>60</v>
      </c>
      <c r="F26" s="1" t="s">
        <v>80</v>
      </c>
    </row>
    <row r="27" customFormat="false" ht="12.75" hidden="false" customHeight="false" outlineLevel="0" collapsed="false">
      <c r="A27" s="9" t="s">
        <v>23</v>
      </c>
      <c r="B27" s="2" t="n">
        <v>0</v>
      </c>
      <c r="C27" s="2" t="n">
        <v>0</v>
      </c>
      <c r="D27" s="2" t="n">
        <f aca="false">+C27-B27</f>
        <v>0</v>
      </c>
    </row>
    <row r="28" customFormat="false" ht="12.75" hidden="false" customHeight="false" outlineLevel="0" collapsed="false">
      <c r="A28" s="9" t="s">
        <v>17</v>
      </c>
      <c r="B28" s="2" t="n">
        <v>0</v>
      </c>
      <c r="C28" s="2" t="n">
        <v>0</v>
      </c>
      <c r="D28" s="2" t="n">
        <f aca="false">+C28-B28</f>
        <v>0</v>
      </c>
      <c r="F28" s="11"/>
    </row>
    <row r="29" customFormat="false" ht="12.75" hidden="false" customHeight="false" outlineLevel="0" collapsed="false">
      <c r="A29" s="8" t="s">
        <v>24</v>
      </c>
      <c r="B29" s="10" t="n">
        <f aca="false">SUM(B23:B28)</f>
        <v>-99</v>
      </c>
      <c r="C29" s="10" t="n">
        <f aca="false">SUM(C23:C28)</f>
        <v>-24</v>
      </c>
      <c r="D29" s="10" t="n">
        <f aca="false">SUM(D23:D28)</f>
        <v>75</v>
      </c>
    </row>
    <row r="31" customFormat="false" ht="12.75" hidden="false" customHeight="false" outlineLevel="0" collapsed="false">
      <c r="A31" s="8" t="s">
        <v>25</v>
      </c>
      <c r="B31" s="10" t="n">
        <f aca="false">+B10+B20+B29</f>
        <v>-4</v>
      </c>
      <c r="C31" s="10" t="n">
        <f aca="false">+C10+C20+C29</f>
        <v>-31</v>
      </c>
      <c r="D31" s="10" t="n">
        <f aca="false">+D10+D20+D29</f>
        <v>-27</v>
      </c>
    </row>
    <row r="33" customFormat="false" ht="12.75" hidden="false" customHeight="false" outlineLevel="0" collapsed="false">
      <c r="A33" s="1" t="s">
        <v>26</v>
      </c>
      <c r="B33" s="2" t="n">
        <v>0</v>
      </c>
      <c r="C33" s="2" t="n">
        <v>0</v>
      </c>
      <c r="D33" s="2" t="n">
        <f aca="false">+C33-B33</f>
        <v>0</v>
      </c>
    </row>
    <row r="34" customFormat="false" ht="18.6" hidden="false" customHeight="true" outlineLevel="0" collapsed="false">
      <c r="A34" s="8" t="s">
        <v>27</v>
      </c>
      <c r="B34" s="12" t="n">
        <f aca="false">+B31+B33</f>
        <v>-4</v>
      </c>
      <c r="C34" s="12" t="n">
        <f aca="false">+C31+C33</f>
        <v>-31</v>
      </c>
      <c r="D34" s="12" t="n">
        <f aca="false">+D31+D33</f>
        <v>-27</v>
      </c>
    </row>
    <row r="35" customFormat="false" ht="12.75" hidden="false" customHeight="false" outlineLevel="0" collapsed="false">
      <c r="A35" s="13"/>
    </row>
    <row r="36" customFormat="false" ht="12.6" hidden="false" customHeight="true" outlineLevel="0" collapsed="false">
      <c r="A36" s="14" t="s">
        <v>28</v>
      </c>
    </row>
    <row r="37" customFormat="false" ht="12.75" hidden="false" customHeight="false" outlineLevel="0" collapsed="false">
      <c r="A37" s="15" t="s">
        <v>29</v>
      </c>
      <c r="B37" s="2" t="n">
        <f aca="false">B34*-0.35</f>
        <v>1.4</v>
      </c>
      <c r="C37" s="2" t="n">
        <f aca="false">C34*-0.35</f>
        <v>10.85</v>
      </c>
      <c r="D37" s="2" t="n">
        <f aca="false">+C37-B37</f>
        <v>9.45</v>
      </c>
    </row>
    <row r="38" customFormat="false" ht="12.75" hidden="false" customHeight="false" outlineLevel="0" collapsed="false">
      <c r="A38" s="15" t="s">
        <v>30</v>
      </c>
      <c r="B38" s="2" t="n">
        <v>0</v>
      </c>
      <c r="C38" s="2" t="n">
        <v>0</v>
      </c>
      <c r="D38" s="2" t="n">
        <f aca="false">+C38-B38</f>
        <v>0</v>
      </c>
    </row>
    <row r="39" customFormat="false" ht="12.75" hidden="false" customHeight="false" outlineLevel="0" collapsed="false">
      <c r="A39" s="15" t="s">
        <v>31</v>
      </c>
      <c r="B39" s="2" t="n">
        <v>0</v>
      </c>
      <c r="C39" s="2" t="n">
        <v>0</v>
      </c>
      <c r="D39" s="2" t="n">
        <f aca="false">+C39-B39</f>
        <v>0</v>
      </c>
    </row>
    <row r="40" customFormat="false" ht="12.75" hidden="false" customHeight="false" outlineLevel="0" collapsed="false">
      <c r="A40" s="15" t="s">
        <v>32</v>
      </c>
      <c r="B40" s="2" t="n">
        <v>0</v>
      </c>
      <c r="C40" s="2" t="n">
        <v>0</v>
      </c>
      <c r="D40" s="2" t="n">
        <f aca="false">+C40-B40</f>
        <v>0</v>
      </c>
    </row>
    <row r="41" customFormat="false" ht="12.75" hidden="false" customHeight="false" outlineLevel="0" collapsed="false">
      <c r="A41" s="15" t="s">
        <v>33</v>
      </c>
      <c r="B41" s="2" t="n">
        <v>-2</v>
      </c>
      <c r="C41" s="2" t="n">
        <v>9</v>
      </c>
      <c r="D41" s="2" t="n">
        <f aca="false">+C41-B41</f>
        <v>11</v>
      </c>
      <c r="F41" s="1" t="s">
        <v>81</v>
      </c>
    </row>
    <row r="42" customFormat="false" ht="12.75" hidden="false" customHeight="false" outlineLevel="0" collapsed="false">
      <c r="A42" s="15" t="s">
        <v>34</v>
      </c>
      <c r="B42" s="2" t="n">
        <v>0</v>
      </c>
      <c r="C42" s="2" t="n">
        <v>0</v>
      </c>
      <c r="D42" s="2" t="n">
        <f aca="false">+C42-B42</f>
        <v>0</v>
      </c>
    </row>
    <row r="43" customFormat="false" ht="12.75" hidden="false" customHeight="false" outlineLevel="0" collapsed="false">
      <c r="A43" s="15" t="s">
        <v>35</v>
      </c>
      <c r="B43" s="2" t="n">
        <v>0</v>
      </c>
      <c r="C43" s="2" t="n">
        <v>0</v>
      </c>
      <c r="D43" s="2" t="n">
        <f aca="false">+C43-B43</f>
        <v>0</v>
      </c>
      <c r="F43" s="1" t="s">
        <v>36</v>
      </c>
    </row>
    <row r="44" customFormat="false" ht="13.5" hidden="false" customHeight="false" outlineLevel="0" collapsed="false">
      <c r="A44" s="14" t="s">
        <v>37</v>
      </c>
      <c r="B44" s="12" t="n">
        <f aca="false">SUM(B37:B43)</f>
        <v>-0.6</v>
      </c>
      <c r="C44" s="12" t="n">
        <f aca="false">SUM(C37:C43)</f>
        <v>19.85</v>
      </c>
      <c r="D44" s="12" t="n">
        <f aca="false">SUM(D37:D43)</f>
        <v>20.45</v>
      </c>
      <c r="E44" s="12"/>
    </row>
    <row r="45" customFormat="false" ht="12.75" hidden="false" customHeight="false" outlineLevel="0" collapsed="false">
      <c r="A45" s="8"/>
    </row>
    <row r="46" customFormat="false" ht="12.75" hidden="false" customHeight="false" outlineLevel="0" collapsed="false">
      <c r="A46" s="14" t="s">
        <v>38</v>
      </c>
    </row>
    <row r="47" customFormat="false" ht="12.75" hidden="false" customHeight="false" outlineLevel="0" collapsed="false">
      <c r="A47" s="15" t="s">
        <v>29</v>
      </c>
      <c r="B47" s="2" t="n">
        <v>-34</v>
      </c>
      <c r="C47" s="2" t="n">
        <v>-9</v>
      </c>
      <c r="D47" s="2" t="n">
        <f aca="false">+C47-B47</f>
        <v>25</v>
      </c>
      <c r="F47" s="16"/>
    </row>
    <row r="48" customFormat="false" ht="12.75" hidden="false" customHeight="false" outlineLevel="0" collapsed="false">
      <c r="A48" s="15" t="s">
        <v>30</v>
      </c>
      <c r="B48" s="2" t="n">
        <v>-3</v>
      </c>
      <c r="C48" s="2" t="n">
        <v>1</v>
      </c>
      <c r="D48" s="2" t="n">
        <f aca="false">+C48-B48</f>
        <v>4</v>
      </c>
      <c r="F48" s="16"/>
    </row>
    <row r="49" customFormat="false" ht="12.75" hidden="false" customHeight="false" outlineLevel="0" collapsed="false">
      <c r="A49" s="15" t="s">
        <v>31</v>
      </c>
      <c r="B49" s="2" t="n">
        <v>0</v>
      </c>
      <c r="C49" s="2" t="n">
        <v>0</v>
      </c>
      <c r="D49" s="2" t="n">
        <f aca="false">+C49-B49</f>
        <v>0</v>
      </c>
      <c r="F49" s="16"/>
    </row>
    <row r="50" customFormat="false" ht="12.75" hidden="false" customHeight="false" outlineLevel="0" collapsed="false">
      <c r="A50" s="15" t="s">
        <v>32</v>
      </c>
      <c r="B50" s="2" t="n">
        <v>0</v>
      </c>
      <c r="C50" s="2" t="n">
        <v>0</v>
      </c>
      <c r="D50" s="2" t="n">
        <f aca="false">+C50-B50</f>
        <v>0</v>
      </c>
      <c r="F50" s="16"/>
    </row>
    <row r="51" customFormat="false" ht="12.75" hidden="false" customHeight="false" outlineLevel="0" collapsed="false">
      <c r="A51" s="15" t="s">
        <v>33</v>
      </c>
      <c r="B51" s="2" t="n">
        <v>0</v>
      </c>
      <c r="C51" s="2" t="n">
        <v>-9</v>
      </c>
      <c r="D51" s="2" t="n">
        <f aca="false">+C51-B51</f>
        <v>-9</v>
      </c>
      <c r="F51" s="16" t="s">
        <v>81</v>
      </c>
    </row>
    <row r="52" customFormat="false" ht="12.75" hidden="false" customHeight="false" outlineLevel="0" collapsed="false">
      <c r="A52" s="15" t="s">
        <v>34</v>
      </c>
      <c r="B52" s="2" t="n">
        <v>0</v>
      </c>
      <c r="C52" s="2" t="n">
        <v>0</v>
      </c>
      <c r="D52" s="2" t="n">
        <f aca="false">+C52-B52</f>
        <v>0</v>
      </c>
      <c r="F52" s="16"/>
    </row>
    <row r="53" customFormat="false" ht="12.75" hidden="false" customHeight="false" outlineLevel="0" collapsed="false">
      <c r="A53" s="15" t="s">
        <v>35</v>
      </c>
      <c r="B53" s="2" t="n">
        <v>0</v>
      </c>
      <c r="C53" s="2" t="n">
        <v>0</v>
      </c>
      <c r="D53" s="2" t="n">
        <f aca="false">+C53-B53</f>
        <v>0</v>
      </c>
      <c r="F53" s="16"/>
    </row>
    <row r="54" customFormat="false" ht="13.5" hidden="false" customHeight="false" outlineLevel="0" collapsed="false">
      <c r="A54" s="14" t="s">
        <v>39</v>
      </c>
      <c r="B54" s="12" t="n">
        <f aca="false">SUM(B47:B53)</f>
        <v>-37</v>
      </c>
      <c r="C54" s="12" t="n">
        <f aca="false">SUM(C47:C53)</f>
        <v>-17</v>
      </c>
      <c r="D54" s="12" t="n">
        <f aca="false">SUM(D47:D53)</f>
        <v>20</v>
      </c>
      <c r="E54" s="12"/>
      <c r="F54" s="16"/>
    </row>
    <row r="55" customFormat="false" ht="12.75" hidden="false" customHeight="false" outlineLevel="0" collapsed="false">
      <c r="A55" s="16"/>
      <c r="F55" s="16"/>
    </row>
    <row r="56" customFormat="false" ht="12.75" hidden="false" customHeight="false" outlineLevel="0" collapsed="false">
      <c r="A56" s="14" t="s">
        <v>40</v>
      </c>
      <c r="B56" s="2" t="n">
        <f aca="false">B44+B54</f>
        <v>-37.6</v>
      </c>
      <c r="C56" s="2" t="n">
        <f aca="false">C44+C54</f>
        <v>2.85</v>
      </c>
      <c r="D56" s="2" t="n">
        <f aca="false">D44+D54</f>
        <v>40.45</v>
      </c>
      <c r="F56" s="16"/>
    </row>
    <row r="57" customFormat="false" ht="12.75" hidden="false" customHeight="false" outlineLevel="0" collapsed="false">
      <c r="A57" s="17"/>
      <c r="F57" s="16"/>
    </row>
    <row r="58" customFormat="false" ht="12.75" hidden="false" customHeight="false" outlineLevel="0" collapsed="false">
      <c r="A58" s="14" t="s">
        <v>41</v>
      </c>
      <c r="B58" s="18" t="n">
        <f aca="false">B10+B56</f>
        <v>-43.6</v>
      </c>
      <c r="C58" s="18" t="n">
        <f aca="false">C10+C56</f>
        <v>-47.15</v>
      </c>
      <c r="D58" s="2" t="n">
        <f aca="false">+C58-B58</f>
        <v>-3.55</v>
      </c>
      <c r="E58" s="19"/>
      <c r="F58" s="19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2.75" hidden="false" customHeight="false" outlineLevel="0" collapsed="false">
      <c r="A59" s="17"/>
      <c r="B59" s="6"/>
      <c r="C59" s="6"/>
      <c r="D59" s="6"/>
      <c r="E59" s="6"/>
      <c r="F59" s="16"/>
    </row>
    <row r="60" customFormat="false" ht="12.75" hidden="false" customHeight="false" outlineLevel="0" collapsed="false">
      <c r="A60" s="21" t="s">
        <v>42</v>
      </c>
      <c r="B60" s="22" t="n">
        <f aca="false">-B56/B10</f>
        <v>-6.26666666666667</v>
      </c>
      <c r="C60" s="22" t="n">
        <f aca="false">-C56/C10</f>
        <v>0.057</v>
      </c>
      <c r="D60" s="22" t="n">
        <f aca="false">+C60-B60</f>
        <v>6.32366666666667</v>
      </c>
      <c r="F60" s="16"/>
    </row>
    <row r="61" customFormat="false" ht="12.75" hidden="false" customHeight="false" outlineLevel="0" collapsed="false">
      <c r="A61" s="16"/>
      <c r="C61" s="23"/>
      <c r="F61" s="16"/>
    </row>
    <row r="62" customFormat="false" ht="12.75" hidden="false" customHeight="false" outlineLevel="0" collapsed="false">
      <c r="A62" s="16"/>
      <c r="B62" s="23"/>
      <c r="F62" s="16"/>
    </row>
    <row r="63" customFormat="false" ht="12.75" hidden="false" customHeight="false" outlineLevel="0" collapsed="false">
      <c r="A63" s="24"/>
      <c r="F63" s="16"/>
    </row>
    <row r="64" customFormat="false" ht="12.75" hidden="false" customHeight="false" outlineLevel="0" collapsed="false">
      <c r="A64" s="25" t="s">
        <v>43</v>
      </c>
      <c r="F64" s="16"/>
    </row>
    <row r="65" customFormat="false" ht="12.75" hidden="false" customHeight="false" outlineLevel="0" collapsed="false">
      <c r="A65" s="16"/>
      <c r="F65" s="16"/>
    </row>
    <row r="66" customFormat="false" ht="12.75" hidden="false" customHeight="false" outlineLevel="0" collapsed="false">
      <c r="A66" s="27" t="s">
        <v>82</v>
      </c>
      <c r="F66" s="16"/>
    </row>
    <row r="67" customFormat="false" ht="12.75" hidden="false" customHeight="false" outlineLevel="0" collapsed="false">
      <c r="A67" s="27" t="s">
        <v>83</v>
      </c>
      <c r="F67" s="16"/>
    </row>
    <row r="68" customFormat="false" ht="12.75" hidden="false" customHeight="false" outlineLevel="0" collapsed="false">
      <c r="A68" s="16" t="s">
        <v>84</v>
      </c>
      <c r="F68" s="16"/>
    </row>
    <row r="69" customFormat="false" ht="12.75" hidden="false" customHeight="false" outlineLevel="0" collapsed="false">
      <c r="A69" s="8" t="s">
        <v>85</v>
      </c>
    </row>
    <row r="70" customFormat="false" ht="12.75" hidden="false" customHeight="false" outlineLevel="0" collapsed="false">
      <c r="A70" s="8" t="s">
        <v>86</v>
      </c>
    </row>
    <row r="71" customFormat="false" ht="12.75" hidden="false" customHeight="false" outlineLevel="0" collapsed="false">
      <c r="A71" s="1" t="s">
        <v>87</v>
      </c>
    </row>
    <row r="72" customFormat="false" ht="12.75" hidden="false" customHeight="false" outlineLevel="0" collapsed="false">
      <c r="A72" s="8" t="s">
        <v>88</v>
      </c>
    </row>
    <row r="73" customFormat="false" ht="12.75" hidden="false" customHeight="false" outlineLevel="0" collapsed="false">
      <c r="A73" s="1" t="s">
        <v>89</v>
      </c>
    </row>
    <row r="74" customFormat="false" ht="12.75" hidden="false" customHeight="false" outlineLevel="0" collapsed="false">
      <c r="A74" s="1" t="s">
        <v>90</v>
      </c>
    </row>
    <row r="75" customFormat="false" ht="12.75" hidden="false" customHeight="false" outlineLevel="0" collapsed="false">
      <c r="A75" s="26" t="str">
        <f aca="true">CELL("Filename",A1)</f>
        <v>'file:///mnt/12tb/@roms/datasets/enron/EDRM Enron Email Data Set v2 XML/filtered-attachments/xls/ECM_Wholesale_2CE_3CE_variance_analysis.xls'#$CRP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2000-08-04T12:07:40Z</dcterms:created>
  <dc:creator>Robert Wilcott</dc:creator>
  <dc:description/>
  <dc:language>en-US</dc:language>
  <cp:lastModifiedBy>r wilcott</cp:lastModifiedBy>
  <cp:lastPrinted>2000-11-03T18:05:00Z</cp:lastPrinted>
  <cp:revision>0</cp:revision>
  <dc:subject/>
  <dc:title/>
</cp:coreProperties>
</file>