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</sheets>
  <definedNames>
    <definedName function="false" hidden="false" localSheetId="0" name="ZA0" vbProcedure="false">"Crystal Ball Data : Ver. 4.0.5"</definedName>
    <definedName function="false" hidden="false" localSheetId="0" name="ZA0A" vbProcedure="false">0+117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0+106</definedName>
    <definedName function="false" hidden="false" localSheetId="0" name="ZA0T" vbProcedure="false">10837833+0</definedName>
    <definedName function="false" hidden="false" localSheetId="0" name="ZA113AA" vbProcedure="false">2+0.1+8+2+0.25+12+2+0.3+18+2+0.2+20+2+0.15+25+9</definedName>
    <definedName function="false" hidden="false" localSheetId="0" name="ZA114AA" vbProcedure="false">2+0.1+8+2+0.25+12+2+0.3+18+2+0.2+20+2+0.15+25+9</definedName>
    <definedName function="false" hidden="false" localSheetId="0" name="ZA115AA" vbProcedure="false">2+0.1+8+2+0.25+12+2+0.3+18+2+0.2+20+2+0.15+25+9</definedName>
    <definedName function="false" hidden="false" localSheetId="0" name="ZA116AA" vbProcedure="false">2+0.1+8+2+0.25+12+2+0.3+18+2+0.2+20+2+0.15+25+9</definedName>
    <definedName function="false" hidden="false" localSheetId="0" name="ZA117AA" vbProcedure="false">2+0.1+8+2+0.25+12+2+0.3+18+2+0.2+20+2+0.15+25+9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<sst xmlns="http://schemas.openxmlformats.org/spreadsheetml/2006/main" count="44" uniqueCount="30">
  <si>
    <t xml:space="preserve">HAASVILLE'S GARBAGE RECYCLING</t>
  </si>
  <si>
    <t xml:space="preserve">Tech. A</t>
  </si>
  <si>
    <t xml:space="preserve">Demand Growth Rate</t>
  </si>
  <si>
    <t xml:space="preserve">Year 1 Investment -- Mean</t>
  </si>
  <si>
    <t xml:space="preserve">Min</t>
  </si>
  <si>
    <t xml:space="preserve">Likeliest</t>
  </si>
  <si>
    <t xml:space="preserve">Max</t>
  </si>
  <si>
    <t xml:space="preserve">Value</t>
  </si>
  <si>
    <t xml:space="preserve">Year 1 Investment -- Std. Dev.</t>
  </si>
  <si>
    <t xml:space="preserve">Year 2 Investment -- Mean</t>
  </si>
  <si>
    <t xml:space="preserve">Year 2 Investment -- Std. Dev.</t>
  </si>
  <si>
    <t xml:space="preserve">Operating Cost per Ton</t>
  </si>
  <si>
    <t xml:space="preserve">Cost of Capital</t>
  </si>
  <si>
    <t xml:space="preserve">Materials Cost per Ton (constant)</t>
  </si>
  <si>
    <t xml:space="preserve">Materials Cost per Ton (coefficient)</t>
  </si>
  <si>
    <t xml:space="preserve">OIL PRICE ($ per barrel)</t>
  </si>
  <si>
    <t xml:space="preserve">Prob.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</si>
  <si>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</si>
  <si>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</si>
  <si>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</si>
  <si>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</si>
  <si>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</si>
  <si>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DEMAND (millions of tons)</t>
  </si>
  <si>
    <t xml:space="preserve">TECHNOLOGY A (costs in millions of $)</t>
  </si>
  <si>
    <t xml:space="preserve">Year 0</t>
  </si>
  <si>
    <t xml:space="preserve">Investment</t>
  </si>
  <si>
    <t xml:space="preserve">Operating Cost</t>
  </si>
  <si>
    <t xml:space="preserve">Materials Cost</t>
  </si>
  <si>
    <t xml:space="preserve">NPV</t>
  </si>
  <si>
    <t xml:space="preserve">Total 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</si>
</sst>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\$#,##0.00_);[RED]&quot;($&quot;#,##0.00\)"/>
    <numFmt numFmtId="167" formatCode="\$#,##0.00_);&quot;($&quot;#,##0.00\)"/>
    <numFmt numFmtId="168" formatCode="0.000%"/>
    <numFmt numFmtId="169" formatCode="0.00%"/>
    <numFmt numFmtId="170" formatCode="\$#,##0"/>
    <numFmt numFmtId="171" formatCode="0.00"/>
    <numFmt numFmtId="172" formatCode="0.000"/>
    <numFmt numFmtId="173" formatCode="\$#,##0.000_);&quot;($&quot;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 style="medium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medium"/>
      <right style="thick"/>
      <top/>
      <bottom style="thick"/>
      <diagonal/>
    </border>
    <border diagonalUp="false" diagonalDown="false">
      <left style="thin"/>
      <right style="medium"/>
      <top style="medium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n"/>
      <right style="medium"/>
      <top/>
      <bottom style="thick"/>
      <diagonal/>
    </border>
    <border diagonalUp="false" diagonalDown="false">
      <left style="thick"/>
      <right style="thin"/>
      <top style="medium"/>
      <bottom style="thick"/>
      <diagonal/>
    </border>
    <border diagonalUp="false" diagonalDown="false">
      <left style="medium"/>
      <right style="thin"/>
      <top style="medium"/>
      <bottom style="thick"/>
      <diagonal/>
    </border>
    <border diagonalUp="false" diagonalDown="false">
      <left/>
      <right style="thick"/>
      <top style="medium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/>
      <right style="thick"/>
      <top style="thick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2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1" xfId="20"/>
    <cellStyle name="Comma_REPORT2" xfId="21"/>
    <cellStyle name="Comma_REPORT3" xfId="22"/>
    <cellStyle name="Currency_REPORT1" xfId="23"/>
    <cellStyle name="Currency_REPORT2" xfId="24"/>
    <cellStyle name="Currency_REPORT3" xfId="25"/>
    <cellStyle name="Normal_REPORT1" xfId="26"/>
    <cellStyle name="Normal_REPORT2" xfId="27"/>
    <cellStyle name="Normal_REPORT3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318960</xdr:colOff>
      <xdr:row>0</xdr:row>
      <xdr:rowOff>85320</xdr:rowOff>
    </xdr:from>
    <xdr:to>
      <xdr:col>14</xdr:col>
      <xdr:colOff>479160</xdr:colOff>
      <xdr:row>4</xdr:row>
      <xdr:rowOff>28080</xdr:rowOff>
    </xdr:to>
    <xdr:sp>
      <xdr:nvSpPr>
        <xdr:cNvPr id="0" name="AutoShape 1"/>
        <xdr:cNvSpPr/>
      </xdr:nvSpPr>
      <xdr:spPr>
        <a:xfrm>
          <a:off x="7338960" y="85320"/>
          <a:ext cx="2074680" cy="771480"/>
        </a:xfrm>
        <a:prstGeom prst="wedgeRoundRectCallout">
          <a:avLst>
            <a:gd name="adj1" fmla="val -68750"/>
            <a:gd name="adj2" fmla="val 57407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(Triangular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H5, I5, &amp; J5)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Growth Rate = 9.333%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318960</xdr:colOff>
      <xdr:row>5</xdr:row>
      <xdr:rowOff>104400</xdr:rowOff>
    </xdr:from>
    <xdr:to>
      <xdr:col>14</xdr:col>
      <xdr:colOff>10440</xdr:colOff>
      <xdr:row>9</xdr:row>
      <xdr:rowOff>114480</xdr:rowOff>
    </xdr:to>
    <xdr:sp>
      <xdr:nvSpPr>
        <xdr:cNvPr id="1" name="AutoShape 2"/>
        <xdr:cNvSpPr/>
      </xdr:nvSpPr>
      <xdr:spPr>
        <a:xfrm>
          <a:off x="6700680" y="1114200"/>
          <a:ext cx="2244240" cy="705240"/>
        </a:xfrm>
        <a:prstGeom prst="wedgeRoundRectCallout">
          <a:avLst>
            <a:gd name="adj1" fmla="val -66444"/>
            <a:gd name="adj2" fmla="val 47296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(Uniform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H10 &amp; I10)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Cost of Capital = 12.00%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289440</xdr:colOff>
      <xdr:row>22</xdr:row>
      <xdr:rowOff>133200</xdr:rowOff>
    </xdr:from>
    <xdr:to>
      <xdr:col>12</xdr:col>
      <xdr:colOff>249840</xdr:colOff>
      <xdr:row>24</xdr:row>
      <xdr:rowOff>171720</xdr:rowOff>
    </xdr:to>
    <xdr:sp>
      <xdr:nvSpPr>
        <xdr:cNvPr id="2" name="AutoShape 3"/>
        <xdr:cNvSpPr/>
      </xdr:nvSpPr>
      <xdr:spPr>
        <a:xfrm>
          <a:off x="6032880" y="4219560"/>
          <a:ext cx="1875240" cy="390960"/>
        </a:xfrm>
        <a:prstGeom prst="wedgeRoundRectCallout">
          <a:avLst>
            <a:gd name="adj1" fmla="val -70212"/>
            <a:gd name="adj2" fmla="val 28050"/>
            <a:gd name="adj3" fmla="val 16667"/>
          </a:avLst>
        </a:prstGeom>
        <a:solidFill>
          <a:srgbClr val="ff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Forecast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=C25+NPV($J$10,D25:H25)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269280</xdr:colOff>
      <xdr:row>19</xdr:row>
      <xdr:rowOff>28080</xdr:rowOff>
    </xdr:from>
    <xdr:to>
      <xdr:col>13</xdr:col>
      <xdr:colOff>249840</xdr:colOff>
      <xdr:row>22</xdr:row>
      <xdr:rowOff>18720</xdr:rowOff>
    </xdr:to>
    <xdr:sp>
      <xdr:nvSpPr>
        <xdr:cNvPr id="3" name="AutoShape 6"/>
        <xdr:cNvSpPr/>
      </xdr:nvSpPr>
      <xdr:spPr>
        <a:xfrm>
          <a:off x="5374800" y="3533400"/>
          <a:ext cx="3171240" cy="571680"/>
        </a:xfrm>
        <a:prstGeom prst="wedgeRoundRectCallout">
          <a:avLst>
            <a:gd name="adj1" fmla="val -142138"/>
            <a:gd name="adj2" fmla="val 31666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0 is Normal with parameters in E4 &amp; E5)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1 is Normal with parameters in E6 &amp; E7)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398880</xdr:colOff>
      <xdr:row>10</xdr:row>
      <xdr:rowOff>76320</xdr:rowOff>
    </xdr:from>
    <xdr:to>
      <xdr:col>13</xdr:col>
      <xdr:colOff>10800</xdr:colOff>
      <xdr:row>14</xdr:row>
      <xdr:rowOff>114480</xdr:rowOff>
    </xdr:to>
    <xdr:sp>
      <xdr:nvSpPr>
        <xdr:cNvPr id="4" name="AutoShape 8"/>
        <xdr:cNvSpPr/>
      </xdr:nvSpPr>
      <xdr:spPr>
        <a:xfrm>
          <a:off x="5504400" y="1962360"/>
          <a:ext cx="2802600" cy="752400"/>
        </a:xfrm>
        <a:prstGeom prst="wedgeRoundRectCallout">
          <a:avLst>
            <a:gd name="adj1" fmla="val -68504"/>
            <a:gd name="adj2" fmla="val 22152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(Custom with values and probabilities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B14:C18)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Oil Price = $16.95 per barrel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59760</xdr:colOff>
      <xdr:row>25</xdr:row>
      <xdr:rowOff>95040</xdr:rowOff>
    </xdr:from>
    <xdr:to>
      <xdr:col>6</xdr:col>
      <xdr:colOff>559080</xdr:colOff>
      <xdr:row>28</xdr:row>
      <xdr:rowOff>162000</xdr:rowOff>
    </xdr:to>
    <xdr:sp>
      <xdr:nvSpPr>
        <xdr:cNvPr id="5" name="AutoShape 9"/>
        <xdr:cNvSpPr/>
      </xdr:nvSpPr>
      <xdr:spPr>
        <a:xfrm>
          <a:off x="2612520" y="4714560"/>
          <a:ext cx="1775520" cy="562320"/>
        </a:xfrm>
        <a:prstGeom prst="wedgeRoundRectCallout">
          <a:avLst>
            <a:gd name="adj1" fmla="val 560"/>
            <a:gd name="adj2" fmla="val -63560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=$E$8*L$18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=($E$9+$E$10*F$14)*L$18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=SUM(F22:F24)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308880</xdr:colOff>
      <xdr:row>27</xdr:row>
      <xdr:rowOff>56880</xdr:rowOff>
    </xdr:from>
    <xdr:to>
      <xdr:col>15</xdr:col>
      <xdr:colOff>598680</xdr:colOff>
      <xdr:row>28</xdr:row>
      <xdr:rowOff>142920</xdr:rowOff>
    </xdr:to>
    <xdr:sp>
      <xdr:nvSpPr>
        <xdr:cNvPr id="6" name="AutoShape 10"/>
        <xdr:cNvSpPr/>
      </xdr:nvSpPr>
      <xdr:spPr>
        <a:xfrm>
          <a:off x="5414400" y="5009760"/>
          <a:ext cx="4757040" cy="248040"/>
        </a:xfrm>
        <a:prstGeom prst="wedgeRoundRectCallout">
          <a:avLst>
            <a:gd name="adj1" fmla="val 23796"/>
            <a:gd name="adj2" fmla="val -761537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1.000 | =(1+$K$5)*J18 | =(1+$K$5)*K18 | =(1+$K$5)*L18 | =(1+$K$5)*M18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4.25" hidden="false" customHeight="false" outlineLevel="0" collapsed="false">
      <c r="A3" s="2"/>
      <c r="B3" s="2"/>
      <c r="C3" s="2"/>
      <c r="D3" s="3"/>
      <c r="E3" s="4" t="s">
        <v>1</v>
      </c>
      <c r="H3" s="5" t="s">
        <v>2</v>
      </c>
      <c r="I3" s="5"/>
      <c r="J3" s="5"/>
      <c r="K3" s="5"/>
    </row>
    <row r="4" customFormat="false" ht="14.25" hidden="false" customHeight="false" outlineLevel="0" collapsed="false">
      <c r="A4" s="6"/>
      <c r="B4" s="7"/>
      <c r="C4" s="7"/>
      <c r="D4" s="8" t="s">
        <v>3</v>
      </c>
      <c r="E4" s="9" t="n">
        <v>5.3</v>
      </c>
      <c r="H4" s="10" t="s">
        <v>4</v>
      </c>
      <c r="I4" s="11" t="s">
        <v>5</v>
      </c>
      <c r="J4" s="12" t="s">
        <v>6</v>
      </c>
      <c r="K4" s="13" t="s">
        <v>7</v>
      </c>
    </row>
    <row r="5" customFormat="false" ht="14.25" hidden="false" customHeight="false" outlineLevel="0" collapsed="false">
      <c r="A5" s="14"/>
      <c r="B5" s="15"/>
      <c r="C5" s="15"/>
      <c r="D5" s="16" t="s">
        <v>8</v>
      </c>
      <c r="E5" s="17" t="n">
        <v>0.25</v>
      </c>
      <c r="H5" s="18" t="n">
        <v>0.03</v>
      </c>
      <c r="I5" s="19" t="n">
        <v>0.1</v>
      </c>
      <c r="J5" s="20" t="n">
        <v>0.15</v>
      </c>
      <c r="K5" s="21" t="n">
        <v>0.093333333</v>
      </c>
    </row>
    <row r="6" customFormat="false" ht="13.5" hidden="false" customHeight="false" outlineLevel="0" collapsed="false">
      <c r="A6" s="14"/>
      <c r="B6" s="15"/>
      <c r="C6" s="15"/>
      <c r="D6" s="16" t="s">
        <v>9</v>
      </c>
      <c r="E6" s="17" t="n">
        <v>0.7</v>
      </c>
    </row>
    <row r="7" customFormat="false" ht="13.5" hidden="false" customHeight="false" outlineLevel="0" collapsed="false">
      <c r="A7" s="14"/>
      <c r="B7" s="15"/>
      <c r="C7" s="15"/>
      <c r="D7" s="16" t="s">
        <v>10</v>
      </c>
      <c r="E7" s="17" t="n">
        <v>0.01</v>
      </c>
      <c r="F7" s="22"/>
    </row>
    <row r="8" customFormat="false" ht="14.25" hidden="false" customHeight="false" outlineLevel="0" collapsed="false">
      <c r="A8" s="14"/>
      <c r="B8" s="15"/>
      <c r="C8" s="15"/>
      <c r="D8" s="16" t="s">
        <v>11</v>
      </c>
      <c r="E8" s="23" t="n">
        <v>0.5</v>
      </c>
      <c r="H8" s="5" t="s">
        <v>12</v>
      </c>
      <c r="I8" s="5"/>
      <c r="J8" s="5"/>
    </row>
    <row r="9" customFormat="false" ht="13.5" hidden="false" customHeight="false" outlineLevel="0" collapsed="false">
      <c r="A9" s="14"/>
      <c r="B9" s="15"/>
      <c r="C9" s="15"/>
      <c r="D9" s="16" t="s">
        <v>13</v>
      </c>
      <c r="E9" s="23" t="n">
        <v>0.3</v>
      </c>
      <c r="H9" s="10" t="s">
        <v>4</v>
      </c>
      <c r="I9" s="24" t="s">
        <v>6</v>
      </c>
      <c r="J9" s="25" t="s">
        <v>7</v>
      </c>
    </row>
    <row r="10" customFormat="false" ht="14.25" hidden="false" customHeight="false" outlineLevel="0" collapsed="false">
      <c r="A10" s="26"/>
      <c r="B10" s="27"/>
      <c r="C10" s="27"/>
      <c r="D10" s="28" t="s">
        <v>14</v>
      </c>
      <c r="E10" s="29" t="n">
        <v>0.01</v>
      </c>
      <c r="H10" s="30" t="n">
        <v>0.09</v>
      </c>
      <c r="I10" s="31" t="n">
        <v>0.15</v>
      </c>
      <c r="J10" s="32" t="n">
        <v>0.12</v>
      </c>
    </row>
    <row r="11" customFormat="false" ht="14.25" hidden="false" customHeight="false" outlineLevel="0" collapsed="false"/>
    <row r="12" customFormat="false" ht="14.25" hidden="false" customHeight="false" outlineLevel="0" collapsed="false">
      <c r="B12" s="5" t="s">
        <v>15</v>
      </c>
      <c r="C12" s="5"/>
      <c r="D12" s="5"/>
      <c r="E12" s="5"/>
      <c r="F12" s="5"/>
      <c r="G12" s="5"/>
      <c r="H12" s="5"/>
    </row>
    <row r="13" customFormat="false" ht="13.5" hidden="false" customHeight="false" outlineLevel="0" collapsed="false">
      <c r="B13" s="33" t="s">
        <v>7</v>
      </c>
      <c r="C13" s="34" t="s">
        <v>16</v>
      </c>
      <c r="D13" s="35" t="s">
        <v>17</v>
      </c>
      <c r="E13" s="11" t="s">
        <v>18</v>
      </c>
      <c r="F13" s="11" t="s">
        <v>19</v>
      </c>
      <c r="G13" s="11" t="s">
        <v>20</v>
      </c>
      <c r="H13" s="36" t="s">
        <v>21</v>
      </c>
    </row>
    <row r="14" customFormat="false" ht="14.25" hidden="false" customHeight="false" outlineLevel="0" collapsed="false">
      <c r="B14" s="37" t="n">
        <v>8</v>
      </c>
      <c r="C14" s="38" t="n">
        <v>0.1</v>
      </c>
      <c r="D14" s="39" t="n">
        <v>16.95</v>
      </c>
      <c r="E14" s="40" t="n">
        <v>16.95</v>
      </c>
      <c r="F14" s="40" t="n">
        <v>16.95</v>
      </c>
      <c r="G14" s="40" t="n">
        <v>16.95</v>
      </c>
      <c r="H14" s="41" t="n">
        <v>16.95</v>
      </c>
    </row>
    <row r="15" customFormat="false" ht="14.25" hidden="false" customHeight="false" outlineLevel="0" collapsed="false">
      <c r="B15" s="37" t="n">
        <v>12</v>
      </c>
      <c r="C15" s="42" t="n">
        <v>0.25</v>
      </c>
    </row>
    <row r="16" customFormat="false" ht="14.25" hidden="false" customHeight="false" outlineLevel="0" collapsed="false">
      <c r="B16" s="37" t="n">
        <v>18</v>
      </c>
      <c r="C16" s="42" t="n">
        <v>0.3</v>
      </c>
      <c r="J16" s="5" t="s">
        <v>22</v>
      </c>
      <c r="K16" s="5"/>
      <c r="L16" s="5"/>
      <c r="M16" s="5"/>
      <c r="N16" s="5"/>
    </row>
    <row r="17" customFormat="false" ht="14.25" hidden="false" customHeight="false" outlineLevel="0" collapsed="false">
      <c r="B17" s="37" t="n">
        <v>20</v>
      </c>
      <c r="C17" s="42" t="n">
        <v>0.2</v>
      </c>
      <c r="E17" s="43"/>
      <c r="J17" s="33" t="s">
        <v>17</v>
      </c>
      <c r="K17" s="11" t="s">
        <v>18</v>
      </c>
      <c r="L17" s="11" t="s">
        <v>19</v>
      </c>
      <c r="M17" s="11" t="s">
        <v>20</v>
      </c>
      <c r="N17" s="25" t="s">
        <v>21</v>
      </c>
    </row>
    <row r="18" customFormat="false" ht="14.25" hidden="false" customHeight="false" outlineLevel="0" collapsed="false">
      <c r="B18" s="37" t="n">
        <v>25</v>
      </c>
      <c r="C18" s="42" t="n">
        <v>0.15</v>
      </c>
      <c r="J18" s="44" t="n">
        <v>1</v>
      </c>
      <c r="K18" s="45" t="n">
        <f aca="false">(1+$K$5)*J18</f>
        <v>1.093333333</v>
      </c>
      <c r="L18" s="45" t="n">
        <f aca="false">(1+$K$5)*K18</f>
        <v>1.19537777704889</v>
      </c>
      <c r="M18" s="45" t="n">
        <f aca="false">(1+$K$5)*L18</f>
        <v>1.30694636917499</v>
      </c>
      <c r="N18" s="46" t="n">
        <f aca="false">(1+$K$5)*M18</f>
        <v>1.42892802986234</v>
      </c>
    </row>
    <row r="19" customFormat="false" ht="14.25" hidden="false" customHeight="false" outlineLevel="0" collapsed="false">
      <c r="A19" s="47"/>
      <c r="B19" s="48"/>
      <c r="C19" s="48"/>
    </row>
    <row r="20" customFormat="false" ht="17.25" hidden="false" customHeight="false" outlineLevel="0" collapsed="false">
      <c r="A20" s="49" t="s">
        <v>23</v>
      </c>
      <c r="B20" s="49"/>
      <c r="C20" s="49"/>
      <c r="D20" s="49"/>
      <c r="E20" s="49"/>
      <c r="F20" s="49"/>
      <c r="G20" s="49"/>
      <c r="H20" s="49"/>
    </row>
    <row r="21" customFormat="false" ht="14.25" hidden="false" customHeight="false" outlineLevel="0" collapsed="false">
      <c r="A21" s="50"/>
      <c r="B21" s="51"/>
      <c r="C21" s="52" t="s">
        <v>24</v>
      </c>
      <c r="D21" s="53" t="s">
        <v>17</v>
      </c>
      <c r="E21" s="53" t="s">
        <v>18</v>
      </c>
      <c r="F21" s="53" t="s">
        <v>19</v>
      </c>
      <c r="G21" s="53" t="s">
        <v>20</v>
      </c>
      <c r="H21" s="54" t="s">
        <v>21</v>
      </c>
    </row>
    <row r="22" customFormat="false" ht="14.25" hidden="false" customHeight="false" outlineLevel="0" collapsed="false">
      <c r="A22" s="55"/>
      <c r="B22" s="56" t="s">
        <v>25</v>
      </c>
      <c r="C22" s="57" t="n">
        <v>5.3</v>
      </c>
      <c r="D22" s="58" t="n">
        <v>0.7</v>
      </c>
      <c r="E22" s="59"/>
      <c r="F22" s="59"/>
      <c r="G22" s="59"/>
      <c r="H22" s="60"/>
    </row>
    <row r="23" customFormat="false" ht="13.5" hidden="false" customHeight="false" outlineLevel="0" collapsed="false">
      <c r="A23" s="61"/>
      <c r="B23" s="62" t="s">
        <v>26</v>
      </c>
      <c r="C23" s="63"/>
      <c r="D23" s="64" t="n">
        <f aca="false">$E$8*J$18</f>
        <v>0.5</v>
      </c>
      <c r="E23" s="65" t="n">
        <f aca="false">$E$8*K$18</f>
        <v>0.5466666665</v>
      </c>
      <c r="F23" s="65" t="n">
        <f aca="false">$E$8*L$18</f>
        <v>0.597688888524444</v>
      </c>
      <c r="G23" s="64" t="n">
        <f aca="false">$E$8*M$18</f>
        <v>0.653473184587496</v>
      </c>
      <c r="H23" s="66" t="n">
        <f aca="false">$E$8*N$18</f>
        <v>0.714464014931171</v>
      </c>
    </row>
    <row r="24" customFormat="false" ht="14.25" hidden="false" customHeight="false" outlineLevel="0" collapsed="false">
      <c r="A24" s="26"/>
      <c r="B24" s="28" t="s">
        <v>27</v>
      </c>
      <c r="C24" s="67"/>
      <c r="D24" s="68" t="n">
        <f aca="false">($E$9+$E$10*D$14)*J$18</f>
        <v>0.4695</v>
      </c>
      <c r="E24" s="68" t="n">
        <f aca="false">($E$9+$E$10*E$14)*K$18</f>
        <v>0.5133199998435</v>
      </c>
      <c r="F24" s="68" t="n">
        <f aca="false">($E$9+$E$10*F$14)*L$18</f>
        <v>0.561229866324453</v>
      </c>
      <c r="G24" s="68" t="n">
        <f aca="false">($E$9+$E$10*G$14)*M$18</f>
        <v>0.613611320327659</v>
      </c>
      <c r="H24" s="69" t="n">
        <f aca="false">($E$9+$E$10*H$14)*N$18</f>
        <v>0.67088171002037</v>
      </c>
      <c r="I24" s="70" t="s">
        <v>28</v>
      </c>
    </row>
    <row r="25" customFormat="false" ht="14.25" hidden="false" customHeight="false" outlineLevel="0" collapsed="false">
      <c r="A25" s="26"/>
      <c r="B25" s="28" t="s">
        <v>29</v>
      </c>
      <c r="C25" s="71" t="n">
        <f aca="false">SUM(C22:C24)</f>
        <v>5.3</v>
      </c>
      <c r="D25" s="68" t="n">
        <f aca="false">SUM(D22:D24)</f>
        <v>1.6695</v>
      </c>
      <c r="E25" s="68" t="n">
        <f aca="false">SUM(E22:E24)</f>
        <v>1.0599866663435</v>
      </c>
      <c r="F25" s="68" t="n">
        <f aca="false">SUM(F22:F24)</f>
        <v>1.1589187548489</v>
      </c>
      <c r="G25" s="68" t="n">
        <f aca="false">SUM(G22:G24)</f>
        <v>1.26708450491516</v>
      </c>
      <c r="H25" s="69" t="n">
        <f aca="false">SUM(H22:H24)</f>
        <v>1.38534572495154</v>
      </c>
      <c r="I25" s="72" t="n">
        <f aca="false">C25+NPV($J$10,D25:H25)</f>
        <v>10.0518728377494</v>
      </c>
    </row>
    <row r="26" customFormat="false" ht="13.5" hidden="false" customHeight="false" outlineLevel="0" collapsed="false">
      <c r="B26" s="47"/>
      <c r="C26" s="73"/>
      <c r="D26" s="73"/>
      <c r="E26" s="73"/>
      <c r="F26" s="73"/>
      <c r="G26" s="73"/>
      <c r="H26" s="73"/>
      <c r="I26" s="74"/>
    </row>
  </sheetData>
  <mergeCells count="5">
    <mergeCell ref="H3:K3"/>
    <mergeCell ref="H8:J8"/>
    <mergeCell ref="B12:H12"/>
    <mergeCell ref="J16:N16"/>
    <mergeCell ref="A20:H20"/>
  </mergeCells>
  <printOptions headings="tru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1998-11-26T01:05:24Z</dcterms:created>
  <dc:creator>HCS User</dc:creator>
  <dc:description/>
  <dc:language>en-US</dc:language>
  <cp:lastModifiedBy>Thomas W. McCullough</cp:lastModifiedBy>
  <cp:lastPrinted>1999-11-07T17:30:26Z</cp:lastPrinted>
  <cp:revision>0</cp:revision>
  <dc:subject/>
  <dc:title/>
</cp:coreProperties>
</file>