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REPORT" sheetId="2" state="visible" r:id="rId4"/>
  </sheets>
  <definedNames>
    <definedName function="false" hidden="false" localSheetId="0" name="ZA0" vbProcedure="false">"Crystal Ball Data : Ver. 4.0.5"</definedName>
    <definedName function="false" hidden="false" localSheetId="0" name="ZA0A" vbProcedure="false">11+117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3+106</definedName>
    <definedName function="false" hidden="false" localSheetId="0" name="ZA0T" vbProcedure="false">2721793+0</definedName>
    <definedName function="false" hidden="false" localSheetId="0" name="ZA107" vbProcedure="false">Model!$J$10+"fValue"+517+Model!$H$10+0+0.09+"?"+Model!$I$10+0+0.15</definedName>
    <definedName function="false" hidden="false" localSheetId="0" name="ZA108" vbProcedure="false">Model!$K$5+"bValue"+517+Model!$H$5+0+0.03+Model!$I$5+0+0.1+Model!$J$5+0+0.15</definedName>
    <definedName function="false" hidden="false" localSheetId="0" name="ZA109" vbProcedure="false">Model!$C$22+"aInvestment"+809+Model!$E$4+0+5.3+Model!$E$5+0+0.25</definedName>
    <definedName function="false" hidden="false" localSheetId="0" name="ZA110" vbProcedure="false">Model!$C$31+"aInvestment"+809+Model!$F$4+0+5.6+Model!$F$5+0+0.75</definedName>
    <definedName function="false" hidden="false" localSheetId="0" name="ZA111" vbProcedure="false">Model!$D$22+"aYear 1"+809+Model!$E$6+0+0.7+Model!$E$7+0+0.01</definedName>
    <definedName function="false" hidden="false" localSheetId="0" name="ZA112" vbProcedure="false">Model!$D$31+"aYear 1"+809+Model!$F$6+0+0.4+Model!$F$7+0+0.05</definedName>
    <definedName function="false" hidden="false" localSheetId="0" name="ZA113" vbProcedure="false">Model!$D$14+"lYear 1"+553+511+0.3+1+8+25+2+25+5+6+0+5+0+8</definedName>
    <definedName function="false" hidden="false" localSheetId="0" name="ZA113AA" vbProcedure="false">2+0.1+8+2+0.25+12+2+0.3+18+2+0.2+20+2+0.15+25+9</definedName>
    <definedName function="false" hidden="false" localSheetId="0" name="ZA114" vbProcedure="false">Model!$E$14+"lYear 2"+553+511+0.3+1+8+25+2+25+5+6+0+5+0+8</definedName>
    <definedName function="false" hidden="false" localSheetId="0" name="ZA114AA" vbProcedure="false">2+0.1+8+2+0.25+12+2+0.3+18+2+0.2+20+2+0.15+25+9</definedName>
    <definedName function="false" hidden="false" localSheetId="0" name="ZA115" vbProcedure="false">Model!$F$14+"lYear 3"+553+511+0.3+1+8+25+2+25+5+6+0+5+0+8</definedName>
    <definedName function="false" hidden="false" localSheetId="0" name="ZA115AA" vbProcedure="false">2+0.1+8+2+0.25+12+2+0.3+18+2+0.2+20+2+0.15+25+9</definedName>
    <definedName function="false" hidden="false" localSheetId="0" name="ZA116" vbProcedure="false">Model!$G$14+"lYear 4"+545+511+0.3+1+8+25+2+25+5+6+0+5+0+8</definedName>
    <definedName function="false" hidden="false" localSheetId="0" name="ZA116AA" vbProcedure="false">2+0.1+8+2+0.25+12+2+0.3+18+2+0.2+20+2+0.15+25+9</definedName>
    <definedName function="false" hidden="false" localSheetId="0" name="ZA117" vbProcedure="false">Model!$H$14+"lYear 5"+553+511+0.3+1+8+25+2+25+5+6+0+5+0+8</definedName>
    <definedName function="false" hidden="false" localSheetId="0" name="ZA117AA" vbProcedure="false">2+0.1+8+2+0.25+12+2+0.3+18+2+0.2+20+2+0.15+25+9</definedName>
    <definedName function="false" hidden="false" localSheetId="0" name="ZF100" vbProcedure="false">Model!$I$25+" NPV for Tech. A"+"$"+809+809+6585+150+34+503+643+4+3+"-"+"+"+2.6+50+2</definedName>
    <definedName function="false" hidden="false" localSheetId="0" name="ZF104" vbProcedure="false">Model!$I$34+"NPV for Tech. B"+"$"+809+809+2489+170+105+455+564+4+3+"-"+"+"+2.6+50+2</definedName>
    <definedName function="false" hidden="false" localSheetId="0" name="ZF106" vbProcedure="false">Model!$I$27+"Difference (A-B)"+"$"+809+809+441+367+290+652+749+4+3+"-"+"+"+2.6+50+2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<sst xmlns="http://schemas.openxmlformats.org/spreadsheetml/2006/main" count="136" uniqueCount="72">
  <si>
    <t xml:space="preserve">HAASVILLE'S GARBAGE RECYCLING</t>
  </si>
  <si>
    <t xml:space="preserve">Tech. A</t>
  </si>
  <si>
    <t xml:space="preserve">Tech. B</t>
  </si>
  <si>
    <t xml:space="preserve">Demand Growth Rate</t>
  </si>
  <si>
    <t xml:space="preserve">Year 1 Investment -- Mean</t>
  </si>
  <si>
    <t xml:space="preserve">Min</t>
  </si>
  <si>
    <t xml:space="preserve">Likeliest</t>
  </si>
  <si>
    <t xml:space="preserve">Max</t>
  </si>
  <si>
    <t xml:space="preserve">Value</t>
  </si>
  <si>
    <t xml:space="preserve">Year 1 Investment -- Std. Dev.</t>
  </si>
  <si>
    <t xml:space="preserve">Year 2 Investment -- Mean</t>
  </si>
  <si>
    <t xml:space="preserve">Year 2 Investment -- Std. Dev.</t>
  </si>
  <si>
    <t xml:space="preserve">Operating Cost per Ton</t>
  </si>
  <si>
    <t xml:space="preserve">Cost of Capital</t>
  </si>
  <si>
    <t xml:space="preserve">Materials Cost per Ton (constant)</t>
  </si>
  <si>
    <t xml:space="preserve">Materials Cost per Ton (coefficient)</t>
  </si>
  <si>
    <t xml:space="preserve">OIL PRICE ($ per barrel)</t>
  </si>
  <si>
    <t xml:space="preserve">Prob.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</si>
  <si>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</si>
  <si>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</si>
  <si>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</si>
  <si>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</si>
  <si>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</si>
  <si>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DEMAND (millions of tons)</t>
  </si>
  <si>
    <t xml:space="preserve">TECHNOLOGY A (costs in millions of $)</t>
  </si>
  <si>
    <t xml:space="preserve">Year 0</t>
  </si>
  <si>
    <t xml:space="preserve">Investment</t>
  </si>
  <si>
    <t xml:space="preserve">Operating Cost</t>
  </si>
  <si>
    <t xml:space="preserve">Materials Cost</t>
  </si>
  <si>
    <t xml:space="preserve">NPV</t>
  </si>
  <si>
    <t xml:space="preserve">Total Cost</t>
  </si>
  <si>
    <t xml:space="preserve">Difference [(NPV for A)-(NPV for B)]</t>
  </si>
  <si>
    <t xml:space="preserve">TECHNOLOGY B (cost in millions of $)</t>
  </si>
  <si>
    <t xml:space="preserve">Crystal Ball Report</t>
  </si>
  <si>
    <t xml:space="preserve">Simulation started on 11/7/99 at 14:23:06</t>
  </si>
  <si>
    <t xml:space="preserve">Simulation stopped on 11/7/99 at 14:30:42</t>
  </si>
  <si>
    <t xml:space="preserve">Forecast:   NPV for Tech. A</t>
  </si>
  <si>
    <t xml:space="preserve">Cell:  I25</t>
  </si>
  <si>
    <t xml:space="preserve">Summary:</t>
  </si>
  <si>
    <t xml:space="preserve">Certainty Level is 86.99%</t>
  </si>
  <si>
    <t xml:space="preserve">Certainty Range is from -Infinity to $10.500  $</t>
  </si>
  <si>
    <t xml:space="preserve">Display Range is from $9.000 to $11.250 $</t>
  </si>
  <si>
    <t xml:space="preserve">Entire Range is from $8.659 to $11.411 $</t>
  </si>
  <si>
    <t xml:space="preserve">After 10,000 Trials, the Std. Error of the Mean is $0.004</t>
  </si>
  <si>
    <t xml:space="preserve">Statistics:</t>
  </si>
  <si>
    <t xml:space="preserve">Trials</t>
  </si>
  <si>
    <t xml:space="preserve">Mean</t>
  </si>
  <si>
    <t xml:space="preserve">Median</t>
  </si>
  <si>
    <t xml:space="preserve">Mode</t>
  </si>
  <si>
    <t xml:space="preserve">---</t>
  </si>
  <si>
    <t xml:space="preserve">Standard Deviation</t>
  </si>
  <si>
    <t xml:space="preserve">Variance</t>
  </si>
  <si>
    <t xml:space="preserve">Skewness</t>
  </si>
  <si>
    <t xml:space="preserve">Kurtosis</t>
  </si>
  <si>
    <t xml:space="preserve">Coeff. of Variability</t>
  </si>
  <si>
    <t xml:space="preserve">Range Minimum</t>
  </si>
  <si>
    <t xml:space="preserve">Range Maximum</t>
  </si>
  <si>
    <t xml:space="preserve">Range Width</t>
  </si>
  <si>
    <t xml:space="preserve">Mean Std. Error</t>
  </si>
  <si>
    <t xml:space="preserve"> </t>
  </si>
  <si>
    <t xml:space="preserve">Forecast:  NPV for Tech. B</t>
  </si>
  <si>
    <t xml:space="preserve">Cell:  I34</t>
  </si>
  <si>
    <t xml:space="preserve">Certainty Level is 74.05%</t>
  </si>
  <si>
    <t xml:space="preserve">Display Range is from $7.500 to $12.500 $</t>
  </si>
  <si>
    <t xml:space="preserve">Entire Range is from $6.950 to $13.265 $</t>
  </si>
  <si>
    <t xml:space="preserve">After 10,000 Trials, the Std. Error of the Mean is $0.008</t>
  </si>
  <si>
    <t xml:space="preserve">Forecast:  Difference (A-B)</t>
  </si>
  <si>
    <t xml:space="preserve">Cell:  I27</t>
  </si>
  <si>
    <t xml:space="preserve">Certainty Level is 46.03%</t>
  </si>
  <si>
    <t xml:space="preserve">Certainty Range is from -Infinity to ($0.001)  $</t>
  </si>
  <si>
    <t xml:space="preserve">Display Range is from ($2.500) to $2.500 $</t>
  </si>
  <si>
    <t xml:space="preserve">Entire Range is from ($2.951) to $3.504 $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</si>
</sst>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"/>
    <numFmt numFmtId="166" formatCode="\$#,##0.00_);[RED]&quot;($&quot;#,##0.00\)"/>
    <numFmt numFmtId="167" formatCode="\$#,##0.00_);&quot;($&quot;#,##0.00\)"/>
    <numFmt numFmtId="168" formatCode="0.000%"/>
    <numFmt numFmtId="169" formatCode="0.00%"/>
    <numFmt numFmtId="170" formatCode="0"/>
    <numFmt numFmtId="171" formatCode="0.00"/>
    <numFmt numFmtId="172" formatCode="0.000"/>
    <numFmt numFmtId="173" formatCode="\$#,##0.000_);&quot;($&quot;#,##0.0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MS Sans Serif"/>
      <family val="2"/>
    </font>
    <font>
      <u val="single"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BFFFBF"/>
        <bgColor rgb="FFCCFFFF"/>
      </patternFill>
    </fill>
    <fill>
      <patternFill patternType="solid">
        <fgColor rgb="FF7F7F7F"/>
        <bgColor rgb="FF969696"/>
      </patternFill>
    </fill>
    <fill>
      <patternFill patternType="solid">
        <fgColor rgb="FFFFBFFF"/>
        <bgColor rgb="FFFF99CC"/>
      </patternFill>
    </fill>
  </fills>
  <borders count="4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medium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medium"/>
      <top style="thick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 style="medium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medium"/>
      <right style="thick"/>
      <top/>
      <bottom style="thick"/>
      <diagonal/>
    </border>
    <border diagonalUp="false" diagonalDown="false">
      <left style="thin"/>
      <right style="medium"/>
      <top style="medium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medium"/>
      <top/>
      <bottom style="thick"/>
      <diagonal/>
    </border>
    <border diagonalUp="false" diagonalDown="false">
      <left style="thin"/>
      <right style="medium"/>
      <top/>
      <bottom style="thick"/>
      <diagonal/>
    </border>
    <border diagonalUp="false" diagonalDown="false">
      <left style="thick"/>
      <right style="thin"/>
      <top style="medium"/>
      <bottom style="thick"/>
      <diagonal/>
    </border>
    <border diagonalUp="false" diagonalDown="false">
      <left style="medium"/>
      <right style="thin"/>
      <top style="medium"/>
      <bottom style="thick"/>
      <diagonal/>
    </border>
    <border diagonalUp="false" diagonalDown="false">
      <left/>
      <right style="thick"/>
      <top style="medium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/>
      <right style="thick"/>
      <top style="thick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/>
      <top style="thick"/>
      <bottom style="thick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3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2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1" xfId="20"/>
    <cellStyle name="Comma_REPORT2" xfId="21"/>
    <cellStyle name="Comma_REPORT3" xfId="22"/>
    <cellStyle name="Currency_REPORT1" xfId="23"/>
    <cellStyle name="Currency_REPORT2" xfId="24"/>
    <cellStyle name="Currency_REPORT3" xfId="25"/>
    <cellStyle name="Normal_REPORT1" xfId="26"/>
    <cellStyle name="Normal_REPORT2" xfId="27"/>
    <cellStyle name="Normal_REPORT3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F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FFFB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369000</xdr:colOff>
      <xdr:row>25</xdr:row>
      <xdr:rowOff>85680</xdr:rowOff>
    </xdr:from>
    <xdr:to>
      <xdr:col>11</xdr:col>
      <xdr:colOff>160200</xdr:colOff>
      <xdr:row>27</xdr:row>
      <xdr:rowOff>95400</xdr:rowOff>
    </xdr:to>
    <xdr:sp>
      <xdr:nvSpPr>
        <xdr:cNvPr id="0" name="AutoShape 4"/>
        <xdr:cNvSpPr/>
      </xdr:nvSpPr>
      <xdr:spPr>
        <a:xfrm>
          <a:off x="6112440" y="4705200"/>
          <a:ext cx="1067760" cy="371880"/>
        </a:xfrm>
        <a:prstGeom prst="wedgeRoundRectCallout">
          <a:avLst>
            <a:gd name="adj1" fmla="val -92990"/>
            <a:gd name="adj2" fmla="val -1282"/>
            <a:gd name="adj3" fmla="val 16667"/>
          </a:avLst>
        </a:prstGeom>
        <a:solidFill>
          <a:srgbClr val="ff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Forecast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=I25-I34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279000</xdr:colOff>
      <xdr:row>19</xdr:row>
      <xdr:rowOff>28080</xdr:rowOff>
    </xdr:from>
    <xdr:to>
      <xdr:col>13</xdr:col>
      <xdr:colOff>259920</xdr:colOff>
      <xdr:row>22</xdr:row>
      <xdr:rowOff>18720</xdr:rowOff>
    </xdr:to>
    <xdr:sp>
      <xdr:nvSpPr>
        <xdr:cNvPr id="1" name="AutoShape 6"/>
        <xdr:cNvSpPr/>
      </xdr:nvSpPr>
      <xdr:spPr>
        <a:xfrm>
          <a:off x="5384520" y="3533400"/>
          <a:ext cx="3171600" cy="571680"/>
        </a:xfrm>
        <a:prstGeom prst="wedgeRoundRectCallout">
          <a:avLst>
            <a:gd name="adj1" fmla="val -142138"/>
            <a:gd name="adj2" fmla="val 28333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0 is Normal with parameters in E4 &amp; E5)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1 is Normal with parameters in E6 &amp; E7)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239040</xdr:colOff>
      <xdr:row>28</xdr:row>
      <xdr:rowOff>38520</xdr:rowOff>
    </xdr:from>
    <xdr:to>
      <xdr:col>13</xdr:col>
      <xdr:colOff>219960</xdr:colOff>
      <xdr:row>31</xdr:row>
      <xdr:rowOff>28800</xdr:rowOff>
    </xdr:to>
    <xdr:sp>
      <xdr:nvSpPr>
        <xdr:cNvPr id="2" name="AutoShape 7"/>
        <xdr:cNvSpPr/>
      </xdr:nvSpPr>
      <xdr:spPr>
        <a:xfrm>
          <a:off x="5344560" y="5200920"/>
          <a:ext cx="3171600" cy="571320"/>
        </a:xfrm>
        <a:prstGeom prst="wedgeRoundRectCallout">
          <a:avLst>
            <a:gd name="adj1" fmla="val -139310"/>
            <a:gd name="adj2" fmla="val 28333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0 is Normal with parameters in F4 &amp; F5)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1 is Normal with parameters in F6 &amp; F7)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349200</xdr:colOff>
      <xdr:row>22</xdr:row>
      <xdr:rowOff>142560</xdr:rowOff>
    </xdr:from>
    <xdr:to>
      <xdr:col>12</xdr:col>
      <xdr:colOff>309600</xdr:colOff>
      <xdr:row>24</xdr:row>
      <xdr:rowOff>180720</xdr:rowOff>
    </xdr:to>
    <xdr:sp>
      <xdr:nvSpPr>
        <xdr:cNvPr id="3" name="AutoShape 9"/>
        <xdr:cNvSpPr/>
      </xdr:nvSpPr>
      <xdr:spPr>
        <a:xfrm>
          <a:off x="6092640" y="4228920"/>
          <a:ext cx="1875240" cy="390600"/>
        </a:xfrm>
        <a:prstGeom prst="wedgeRoundRectCallout">
          <a:avLst>
            <a:gd name="adj1" fmla="val -76597"/>
            <a:gd name="adj2" fmla="val -20731"/>
            <a:gd name="adj3" fmla="val 16667"/>
          </a:avLst>
        </a:prstGeom>
        <a:solidFill>
          <a:srgbClr val="ff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Forecast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=C25+NPV($J$10,D25:H25)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419040</xdr:colOff>
      <xdr:row>31</xdr:row>
      <xdr:rowOff>133560</xdr:rowOff>
    </xdr:from>
    <xdr:to>
      <xdr:col>12</xdr:col>
      <xdr:colOff>379440</xdr:colOff>
      <xdr:row>33</xdr:row>
      <xdr:rowOff>172080</xdr:rowOff>
    </xdr:to>
    <xdr:sp>
      <xdr:nvSpPr>
        <xdr:cNvPr id="4" name="AutoShape 10"/>
        <xdr:cNvSpPr/>
      </xdr:nvSpPr>
      <xdr:spPr>
        <a:xfrm>
          <a:off x="6162480" y="5877000"/>
          <a:ext cx="1875240" cy="390960"/>
        </a:xfrm>
        <a:prstGeom prst="wedgeRoundRectCallout">
          <a:avLst>
            <a:gd name="adj1" fmla="val -77657"/>
            <a:gd name="adj2" fmla="val 30486"/>
            <a:gd name="adj3" fmla="val 16667"/>
          </a:avLst>
        </a:prstGeom>
        <a:solidFill>
          <a:srgbClr val="ff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Forecast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=C34+NPV($J$10,D34:H34)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69840</xdr:colOff>
      <xdr:row>34</xdr:row>
      <xdr:rowOff>85680</xdr:rowOff>
    </xdr:from>
    <xdr:to>
      <xdr:col>6</xdr:col>
      <xdr:colOff>569160</xdr:colOff>
      <xdr:row>37</xdr:row>
      <xdr:rowOff>152280</xdr:rowOff>
    </xdr:to>
    <xdr:sp>
      <xdr:nvSpPr>
        <xdr:cNvPr id="5" name="AutoShape 11"/>
        <xdr:cNvSpPr/>
      </xdr:nvSpPr>
      <xdr:spPr>
        <a:xfrm>
          <a:off x="2622600" y="6362640"/>
          <a:ext cx="1775520" cy="561960"/>
        </a:xfrm>
        <a:prstGeom prst="wedgeRoundRectCallout">
          <a:avLst>
            <a:gd name="adj1" fmla="val 4495"/>
            <a:gd name="adj2" fmla="val -63560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=$F$8*L$18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=($F$9+$F$10*F$14)*L$18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=SUM(F31:F33)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289080</xdr:colOff>
      <xdr:row>0</xdr:row>
      <xdr:rowOff>85320</xdr:rowOff>
    </xdr:from>
    <xdr:to>
      <xdr:col>14</xdr:col>
      <xdr:colOff>449280</xdr:colOff>
      <xdr:row>4</xdr:row>
      <xdr:rowOff>28080</xdr:rowOff>
    </xdr:to>
    <xdr:sp>
      <xdr:nvSpPr>
        <xdr:cNvPr id="6" name="AutoShape 13"/>
        <xdr:cNvSpPr/>
      </xdr:nvSpPr>
      <xdr:spPr>
        <a:xfrm>
          <a:off x="7309080" y="85320"/>
          <a:ext cx="2074680" cy="771480"/>
        </a:xfrm>
        <a:prstGeom prst="wedgeRoundRectCallout">
          <a:avLst>
            <a:gd name="adj1" fmla="val -66828"/>
            <a:gd name="adj2" fmla="val 57407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(Triangular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H5, I5, &amp; J5)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Growth Rate = 9.333%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269280</xdr:colOff>
      <xdr:row>5</xdr:row>
      <xdr:rowOff>95040</xdr:rowOff>
    </xdr:from>
    <xdr:to>
      <xdr:col>13</xdr:col>
      <xdr:colOff>599040</xdr:colOff>
      <xdr:row>9</xdr:row>
      <xdr:rowOff>104760</xdr:rowOff>
    </xdr:to>
    <xdr:sp>
      <xdr:nvSpPr>
        <xdr:cNvPr id="7" name="AutoShape 15"/>
        <xdr:cNvSpPr/>
      </xdr:nvSpPr>
      <xdr:spPr>
        <a:xfrm>
          <a:off x="6651000" y="1104840"/>
          <a:ext cx="2244240" cy="704880"/>
        </a:xfrm>
        <a:prstGeom prst="wedgeRoundRectCallout">
          <a:avLst>
            <a:gd name="adj1" fmla="val -64222"/>
            <a:gd name="adj2" fmla="val 47296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(Uniform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H10 &amp; I10)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Cost of Capital = 12.00%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398880</xdr:colOff>
      <xdr:row>10</xdr:row>
      <xdr:rowOff>66240</xdr:rowOff>
    </xdr:from>
    <xdr:to>
      <xdr:col>13</xdr:col>
      <xdr:colOff>10800</xdr:colOff>
      <xdr:row>14</xdr:row>
      <xdr:rowOff>104760</xdr:rowOff>
    </xdr:to>
    <xdr:sp>
      <xdr:nvSpPr>
        <xdr:cNvPr id="8" name="AutoShape 16"/>
        <xdr:cNvSpPr/>
      </xdr:nvSpPr>
      <xdr:spPr>
        <a:xfrm>
          <a:off x="5504400" y="1952280"/>
          <a:ext cx="2802600" cy="752760"/>
        </a:xfrm>
        <a:prstGeom prst="wedgeRoundRectCallout">
          <a:avLst>
            <a:gd name="adj1" fmla="val -67083"/>
            <a:gd name="adj2" fmla="val 24685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(Custom with values and probabilities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B14:C18)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Oil Price = $16.95 per barrel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30</xdr:row>
      <xdr:rowOff>0</xdr:rowOff>
    </xdr:from>
    <xdr:to>
      <xdr:col>8</xdr:col>
      <xdr:colOff>604440</xdr:colOff>
      <xdr:row>43</xdr:row>
      <xdr:rowOff>28440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542160" y="4857840"/>
          <a:ext cx="4547880" cy="213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8</xdr:col>
      <xdr:colOff>614520</xdr:colOff>
      <xdr:row>86</xdr:row>
      <xdr:rowOff>95400</xdr:rowOff>
    </xdr:to>
    <xdr:pic>
      <xdr:nvPicPr>
        <xdr:cNvPr id="10" name="Picture 2" descr=""/>
        <xdr:cNvPicPr/>
      </xdr:nvPicPr>
      <xdr:blipFill>
        <a:blip r:embed="rId2"/>
        <a:stretch/>
      </xdr:blipFill>
      <xdr:spPr>
        <a:xfrm>
          <a:off x="542160" y="11820600"/>
          <a:ext cx="4557960" cy="220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8</xdr:col>
      <xdr:colOff>614520</xdr:colOff>
      <xdr:row>129</xdr:row>
      <xdr:rowOff>95400</xdr:rowOff>
    </xdr:to>
    <xdr:pic>
      <xdr:nvPicPr>
        <xdr:cNvPr id="11" name="Picture 3" descr=""/>
        <xdr:cNvPicPr/>
      </xdr:nvPicPr>
      <xdr:blipFill>
        <a:blip r:embed="rId3"/>
        <a:stretch/>
      </xdr:blipFill>
      <xdr:spPr>
        <a:xfrm>
          <a:off x="542160" y="18783360"/>
          <a:ext cx="4557960" cy="2200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674640</xdr:colOff>
      <xdr:row>48</xdr:row>
      <xdr:rowOff>114480</xdr:rowOff>
    </xdr:from>
    <xdr:to>
      <xdr:col>7</xdr:col>
      <xdr:colOff>775800</xdr:colOff>
      <xdr:row>50</xdr:row>
      <xdr:rowOff>18720</xdr:rowOff>
    </xdr:to>
    <xdr:sp>
      <xdr:nvSpPr>
        <xdr:cNvPr id="12" name="AutoShape 4"/>
        <xdr:cNvSpPr/>
      </xdr:nvSpPr>
      <xdr:spPr>
        <a:xfrm>
          <a:off x="2454480" y="7886880"/>
          <a:ext cx="1700280" cy="228240"/>
        </a:xfrm>
        <a:prstGeom prst="wedgeRoundRectCallout">
          <a:avLst>
            <a:gd name="adj1" fmla="val -70120"/>
            <a:gd name="adj2" fmla="val 154166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2(c)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241200</xdr:colOff>
      <xdr:row>87</xdr:row>
      <xdr:rowOff>152280</xdr:rowOff>
    </xdr:from>
    <xdr:to>
      <xdr:col>7</xdr:col>
      <xdr:colOff>343440</xdr:colOff>
      <xdr:row>89</xdr:row>
      <xdr:rowOff>57240</xdr:rowOff>
    </xdr:to>
    <xdr:sp>
      <xdr:nvSpPr>
        <xdr:cNvPr id="13" name="AutoShape 5"/>
        <xdr:cNvSpPr/>
      </xdr:nvSpPr>
      <xdr:spPr>
        <a:xfrm>
          <a:off x="2021040" y="14239800"/>
          <a:ext cx="1701360" cy="228600"/>
        </a:xfrm>
        <a:prstGeom prst="wedgeRoundRectCallout">
          <a:avLst>
            <a:gd name="adj1" fmla="val -21004"/>
            <a:gd name="adj2" fmla="val -133333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2(c)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160920</xdr:colOff>
      <xdr:row>59</xdr:row>
      <xdr:rowOff>133200</xdr:rowOff>
    </xdr:from>
    <xdr:to>
      <xdr:col>9</xdr:col>
      <xdr:colOff>402840</xdr:colOff>
      <xdr:row>62</xdr:row>
      <xdr:rowOff>47520</xdr:rowOff>
    </xdr:to>
    <xdr:sp>
      <xdr:nvSpPr>
        <xdr:cNvPr id="14" name="AutoShape 6"/>
        <xdr:cNvSpPr/>
      </xdr:nvSpPr>
      <xdr:spPr>
        <a:xfrm>
          <a:off x="4646520" y="9686880"/>
          <a:ext cx="925920" cy="399960"/>
        </a:xfrm>
        <a:prstGeom prst="flowChartAlternateProcess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Answers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Question 2(a)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160920</xdr:colOff>
      <xdr:row>66</xdr:row>
      <xdr:rowOff>133560</xdr:rowOff>
    </xdr:from>
    <xdr:to>
      <xdr:col>9</xdr:col>
      <xdr:colOff>402840</xdr:colOff>
      <xdr:row>69</xdr:row>
      <xdr:rowOff>47160</xdr:rowOff>
    </xdr:to>
    <xdr:sp>
      <xdr:nvSpPr>
        <xdr:cNvPr id="15" name="AutoShape 7"/>
        <xdr:cNvSpPr/>
      </xdr:nvSpPr>
      <xdr:spPr>
        <a:xfrm>
          <a:off x="4646520" y="10820520"/>
          <a:ext cx="925920" cy="399600"/>
        </a:xfrm>
        <a:prstGeom prst="flowChartAlternateProcess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Answers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Question 2(b)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1076040</xdr:colOff>
      <xdr:row>59</xdr:row>
      <xdr:rowOff>65880</xdr:rowOff>
    </xdr:from>
    <xdr:to>
      <xdr:col>8</xdr:col>
      <xdr:colOff>161280</xdr:colOff>
      <xdr:row>60</xdr:row>
      <xdr:rowOff>161280</xdr:rowOff>
    </xdr:to>
    <xdr:sp>
      <xdr:nvSpPr>
        <xdr:cNvPr id="16" name="Line 8"/>
        <xdr:cNvSpPr/>
      </xdr:nvSpPr>
      <xdr:spPr>
        <a:xfrm flipH="1" flipV="1">
          <a:off x="4455000" y="9619560"/>
          <a:ext cx="191880" cy="257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1086120</xdr:colOff>
      <xdr:row>61</xdr:row>
      <xdr:rowOff>0</xdr:rowOff>
    </xdr:from>
    <xdr:to>
      <xdr:col>8</xdr:col>
      <xdr:colOff>161640</xdr:colOff>
      <xdr:row>62</xdr:row>
      <xdr:rowOff>95400</xdr:rowOff>
    </xdr:to>
    <xdr:sp>
      <xdr:nvSpPr>
        <xdr:cNvPr id="17" name="Line 11"/>
        <xdr:cNvSpPr/>
      </xdr:nvSpPr>
      <xdr:spPr>
        <a:xfrm flipH="1">
          <a:off x="4465080" y="9877320"/>
          <a:ext cx="182160" cy="257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1066680</xdr:colOff>
      <xdr:row>67</xdr:row>
      <xdr:rowOff>75600</xdr:rowOff>
    </xdr:from>
    <xdr:to>
      <xdr:col>8</xdr:col>
      <xdr:colOff>161640</xdr:colOff>
      <xdr:row>67</xdr:row>
      <xdr:rowOff>161640</xdr:rowOff>
    </xdr:to>
    <xdr:sp>
      <xdr:nvSpPr>
        <xdr:cNvPr id="18" name="Line 12"/>
        <xdr:cNvSpPr/>
      </xdr:nvSpPr>
      <xdr:spPr>
        <a:xfrm flipH="1" flipV="1">
          <a:off x="4445640" y="10924560"/>
          <a:ext cx="201600" cy="86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1076040</xdr:colOff>
      <xdr:row>68</xdr:row>
      <xdr:rowOff>0</xdr:rowOff>
    </xdr:from>
    <xdr:to>
      <xdr:col>8</xdr:col>
      <xdr:colOff>161280</xdr:colOff>
      <xdr:row>68</xdr:row>
      <xdr:rowOff>86040</xdr:rowOff>
    </xdr:to>
    <xdr:sp>
      <xdr:nvSpPr>
        <xdr:cNvPr id="19" name="Line 13"/>
        <xdr:cNvSpPr/>
      </xdr:nvSpPr>
      <xdr:spPr>
        <a:xfrm flipH="1">
          <a:off x="4455000" y="11010960"/>
          <a:ext cx="191880" cy="86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583560</xdr:colOff>
      <xdr:row>91</xdr:row>
      <xdr:rowOff>142920</xdr:rowOff>
    </xdr:from>
    <xdr:to>
      <xdr:col>7</xdr:col>
      <xdr:colOff>533880</xdr:colOff>
      <xdr:row>93</xdr:row>
      <xdr:rowOff>47160</xdr:rowOff>
    </xdr:to>
    <xdr:sp>
      <xdr:nvSpPr>
        <xdr:cNvPr id="20" name="AutoShape 14"/>
        <xdr:cNvSpPr/>
      </xdr:nvSpPr>
      <xdr:spPr>
        <a:xfrm>
          <a:off x="2363400" y="14878080"/>
          <a:ext cx="1549440" cy="228240"/>
        </a:xfrm>
        <a:prstGeom prst="wedgeRoundRectCallout">
          <a:avLst>
            <a:gd name="adj1" fmla="val -65583"/>
            <a:gd name="adj2" fmla="val 150000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261720</xdr:colOff>
      <xdr:row>131</xdr:row>
      <xdr:rowOff>9360</xdr:rowOff>
    </xdr:from>
    <xdr:to>
      <xdr:col>7</xdr:col>
      <xdr:colOff>211680</xdr:colOff>
      <xdr:row>132</xdr:row>
      <xdr:rowOff>75600</xdr:rowOff>
    </xdr:to>
    <xdr:sp>
      <xdr:nvSpPr>
        <xdr:cNvPr id="21" name="AutoShape 15"/>
        <xdr:cNvSpPr/>
      </xdr:nvSpPr>
      <xdr:spPr>
        <a:xfrm>
          <a:off x="2041560" y="21221640"/>
          <a:ext cx="1549080" cy="228240"/>
        </a:xfrm>
        <a:prstGeom prst="wedgeRoundRectCallout">
          <a:avLst>
            <a:gd name="adj1" fmla="val -14935"/>
            <a:gd name="adj2" fmla="val -145833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4.25" hidden="false" customHeight="false" outlineLevel="0" collapsed="false">
      <c r="A3" s="2"/>
      <c r="B3" s="2"/>
      <c r="C3" s="2"/>
      <c r="D3" s="3"/>
      <c r="E3" s="4" t="s">
        <v>1</v>
      </c>
      <c r="F3" s="5" t="s">
        <v>2</v>
      </c>
      <c r="H3" s="6" t="s">
        <v>3</v>
      </c>
      <c r="I3" s="6"/>
      <c r="J3" s="6"/>
      <c r="K3" s="6"/>
    </row>
    <row r="4" customFormat="false" ht="14.25" hidden="false" customHeight="false" outlineLevel="0" collapsed="false">
      <c r="A4" s="7"/>
      <c r="B4" s="8"/>
      <c r="C4" s="8"/>
      <c r="D4" s="9" t="s">
        <v>4</v>
      </c>
      <c r="E4" s="10" t="n">
        <v>5.3</v>
      </c>
      <c r="F4" s="11" t="n">
        <v>5.6</v>
      </c>
      <c r="H4" s="12" t="s">
        <v>5</v>
      </c>
      <c r="I4" s="13" t="s">
        <v>6</v>
      </c>
      <c r="J4" s="14" t="s">
        <v>7</v>
      </c>
      <c r="K4" s="15" t="s">
        <v>8</v>
      </c>
    </row>
    <row r="5" customFormat="false" ht="14.25" hidden="false" customHeight="false" outlineLevel="0" collapsed="false">
      <c r="A5" s="16"/>
      <c r="B5" s="17"/>
      <c r="C5" s="17"/>
      <c r="D5" s="18" t="s">
        <v>9</v>
      </c>
      <c r="E5" s="19" t="n">
        <v>0.25</v>
      </c>
      <c r="F5" s="20" t="n">
        <v>0.75</v>
      </c>
      <c r="H5" s="21" t="n">
        <v>0.03</v>
      </c>
      <c r="I5" s="22" t="n">
        <v>0.1</v>
      </c>
      <c r="J5" s="23" t="n">
        <v>0.15</v>
      </c>
      <c r="K5" s="24" t="n">
        <v>0.09333</v>
      </c>
    </row>
    <row r="6" customFormat="false" ht="13.5" hidden="false" customHeight="false" outlineLevel="0" collapsed="false">
      <c r="A6" s="16"/>
      <c r="B6" s="17"/>
      <c r="C6" s="17"/>
      <c r="D6" s="18" t="s">
        <v>10</v>
      </c>
      <c r="E6" s="19" t="n">
        <v>0.7</v>
      </c>
      <c r="F6" s="20" t="n">
        <v>0.4</v>
      </c>
    </row>
    <row r="7" customFormat="false" ht="13.5" hidden="false" customHeight="false" outlineLevel="0" collapsed="false">
      <c r="A7" s="16"/>
      <c r="B7" s="17"/>
      <c r="C7" s="17"/>
      <c r="D7" s="18" t="s">
        <v>11</v>
      </c>
      <c r="E7" s="19" t="n">
        <v>0.01</v>
      </c>
      <c r="F7" s="20" t="n">
        <v>0.05</v>
      </c>
    </row>
    <row r="8" customFormat="false" ht="14.25" hidden="false" customHeight="false" outlineLevel="0" collapsed="false">
      <c r="A8" s="16"/>
      <c r="B8" s="17"/>
      <c r="C8" s="17"/>
      <c r="D8" s="18" t="s">
        <v>12</v>
      </c>
      <c r="E8" s="25" t="n">
        <v>0.5</v>
      </c>
      <c r="F8" s="26" t="n">
        <v>0.6</v>
      </c>
      <c r="H8" s="6" t="s">
        <v>13</v>
      </c>
      <c r="I8" s="6"/>
      <c r="J8" s="6"/>
    </row>
    <row r="9" customFormat="false" ht="13.5" hidden="false" customHeight="false" outlineLevel="0" collapsed="false">
      <c r="A9" s="16"/>
      <c r="B9" s="17"/>
      <c r="C9" s="17"/>
      <c r="D9" s="18" t="s">
        <v>14</v>
      </c>
      <c r="E9" s="25" t="n">
        <v>0.3</v>
      </c>
      <c r="F9" s="26" t="n">
        <v>0</v>
      </c>
      <c r="H9" s="12" t="s">
        <v>5</v>
      </c>
      <c r="I9" s="27" t="s">
        <v>7</v>
      </c>
      <c r="J9" s="28" t="s">
        <v>8</v>
      </c>
    </row>
    <row r="10" customFormat="false" ht="14.25" hidden="false" customHeight="false" outlineLevel="0" collapsed="false">
      <c r="A10" s="29"/>
      <c r="B10" s="30"/>
      <c r="C10" s="30"/>
      <c r="D10" s="31" t="s">
        <v>15</v>
      </c>
      <c r="E10" s="32" t="n">
        <v>0.01</v>
      </c>
      <c r="F10" s="33" t="n">
        <v>0.02</v>
      </c>
      <c r="H10" s="34" t="n">
        <v>0.09</v>
      </c>
      <c r="I10" s="35" t="n">
        <v>0.15</v>
      </c>
      <c r="J10" s="36" t="n">
        <v>0.12</v>
      </c>
    </row>
    <row r="11" customFormat="false" ht="14.25" hidden="false" customHeight="false" outlineLevel="0" collapsed="false"/>
    <row r="12" customFormat="false" ht="14.25" hidden="false" customHeight="false" outlineLevel="0" collapsed="false">
      <c r="B12" s="6" t="s">
        <v>16</v>
      </c>
      <c r="C12" s="6"/>
      <c r="D12" s="6"/>
      <c r="E12" s="6"/>
      <c r="F12" s="6"/>
      <c r="G12" s="6"/>
      <c r="H12" s="6"/>
    </row>
    <row r="13" customFormat="false" ht="13.5" hidden="false" customHeight="false" outlineLevel="0" collapsed="false">
      <c r="B13" s="37" t="s">
        <v>8</v>
      </c>
      <c r="C13" s="38" t="s">
        <v>17</v>
      </c>
      <c r="D13" s="39" t="s">
        <v>18</v>
      </c>
      <c r="E13" s="13" t="s">
        <v>19</v>
      </c>
      <c r="F13" s="13" t="s">
        <v>20</v>
      </c>
      <c r="G13" s="13" t="s">
        <v>21</v>
      </c>
      <c r="H13" s="40" t="s">
        <v>22</v>
      </c>
    </row>
    <row r="14" customFormat="false" ht="14.25" hidden="false" customHeight="false" outlineLevel="0" collapsed="false">
      <c r="B14" s="41" t="n">
        <v>8</v>
      </c>
      <c r="C14" s="42" t="n">
        <v>0.1</v>
      </c>
      <c r="D14" s="43" t="n">
        <v>16.95</v>
      </c>
      <c r="E14" s="44" t="n">
        <v>16.95</v>
      </c>
      <c r="F14" s="44" t="n">
        <v>16.95</v>
      </c>
      <c r="G14" s="45" t="n">
        <v>16.95</v>
      </c>
      <c r="H14" s="46" t="n">
        <v>16.95</v>
      </c>
    </row>
    <row r="15" customFormat="false" ht="14.25" hidden="false" customHeight="false" outlineLevel="0" collapsed="false">
      <c r="B15" s="41" t="n">
        <v>12</v>
      </c>
      <c r="C15" s="47" t="n">
        <v>0.25</v>
      </c>
    </row>
    <row r="16" customFormat="false" ht="14.25" hidden="false" customHeight="false" outlineLevel="0" collapsed="false">
      <c r="B16" s="41" t="n">
        <v>18</v>
      </c>
      <c r="C16" s="47" t="n">
        <v>0.3</v>
      </c>
      <c r="J16" s="6" t="s">
        <v>23</v>
      </c>
      <c r="K16" s="6"/>
      <c r="L16" s="6"/>
      <c r="M16" s="6"/>
      <c r="N16" s="6"/>
    </row>
    <row r="17" customFormat="false" ht="14.25" hidden="false" customHeight="false" outlineLevel="0" collapsed="false">
      <c r="B17" s="41" t="n">
        <v>20</v>
      </c>
      <c r="C17" s="47" t="n">
        <v>0.2</v>
      </c>
      <c r="E17" s="48"/>
      <c r="J17" s="37" t="s">
        <v>18</v>
      </c>
      <c r="K17" s="13" t="s">
        <v>19</v>
      </c>
      <c r="L17" s="13" t="s">
        <v>20</v>
      </c>
      <c r="M17" s="13" t="s">
        <v>21</v>
      </c>
      <c r="N17" s="28" t="s">
        <v>22</v>
      </c>
    </row>
    <row r="18" customFormat="false" ht="14.25" hidden="false" customHeight="false" outlineLevel="0" collapsed="false">
      <c r="B18" s="41" t="n">
        <v>25</v>
      </c>
      <c r="C18" s="47" t="n">
        <v>0.15</v>
      </c>
      <c r="J18" s="49" t="n">
        <v>1</v>
      </c>
      <c r="K18" s="50" t="n">
        <f aca="false">(1+$K$5)*J18</f>
        <v>1.09333</v>
      </c>
      <c r="L18" s="50" t="n">
        <f aca="false">(1+$K$5)*K18</f>
        <v>1.1953704889</v>
      </c>
      <c r="M18" s="50" t="n">
        <f aca="false">(1+$K$5)*L18</f>
        <v>1.30693441662904</v>
      </c>
      <c r="N18" s="51" t="n">
        <f aca="false">(1+$K$5)*M18</f>
        <v>1.42891060573302</v>
      </c>
    </row>
    <row r="19" customFormat="false" ht="14.25" hidden="false" customHeight="false" outlineLevel="0" collapsed="false">
      <c r="A19" s="52"/>
      <c r="B19" s="53"/>
      <c r="C19" s="53"/>
    </row>
    <row r="20" customFormat="false" ht="17.25" hidden="false" customHeight="false" outlineLevel="0" collapsed="false">
      <c r="A20" s="54" t="s">
        <v>24</v>
      </c>
      <c r="B20" s="54"/>
      <c r="C20" s="54"/>
      <c r="D20" s="54"/>
      <c r="E20" s="54"/>
      <c r="F20" s="54"/>
      <c r="G20" s="54"/>
      <c r="H20" s="54"/>
    </row>
    <row r="21" customFormat="false" ht="14.25" hidden="false" customHeight="false" outlineLevel="0" collapsed="false">
      <c r="A21" s="55"/>
      <c r="B21" s="56"/>
      <c r="C21" s="57" t="s">
        <v>25</v>
      </c>
      <c r="D21" s="58" t="s">
        <v>18</v>
      </c>
      <c r="E21" s="58" t="s">
        <v>19</v>
      </c>
      <c r="F21" s="58" t="s">
        <v>20</v>
      </c>
      <c r="G21" s="58" t="s">
        <v>21</v>
      </c>
      <c r="H21" s="5" t="s">
        <v>22</v>
      </c>
    </row>
    <row r="22" customFormat="false" ht="14.25" hidden="false" customHeight="false" outlineLevel="0" collapsed="false">
      <c r="A22" s="59"/>
      <c r="B22" s="60" t="s">
        <v>26</v>
      </c>
      <c r="C22" s="61" t="n">
        <v>5.3</v>
      </c>
      <c r="D22" s="62" t="n">
        <v>0.7</v>
      </c>
      <c r="E22" s="63"/>
      <c r="F22" s="63"/>
      <c r="G22" s="63"/>
      <c r="H22" s="64"/>
    </row>
    <row r="23" customFormat="false" ht="13.5" hidden="false" customHeight="false" outlineLevel="0" collapsed="false">
      <c r="A23" s="65"/>
      <c r="B23" s="66" t="s">
        <v>27</v>
      </c>
      <c r="C23" s="67"/>
      <c r="D23" s="68" t="n">
        <f aca="false">$E$8*J$18</f>
        <v>0.5</v>
      </c>
      <c r="E23" s="68" t="n">
        <f aca="false">$E$8*K$18</f>
        <v>0.546665</v>
      </c>
      <c r="F23" s="69" t="n">
        <f aca="false">$E$8*L$18</f>
        <v>0.59768524445</v>
      </c>
      <c r="G23" s="68" t="n">
        <f aca="false">$E$8*M$18</f>
        <v>0.653467208314518</v>
      </c>
      <c r="H23" s="70" t="n">
        <f aca="false">$E$8*N$18</f>
        <v>0.714455302866512</v>
      </c>
    </row>
    <row r="24" customFormat="false" ht="14.25" hidden="false" customHeight="false" outlineLevel="0" collapsed="false">
      <c r="A24" s="29"/>
      <c r="B24" s="31" t="s">
        <v>28</v>
      </c>
      <c r="C24" s="71"/>
      <c r="D24" s="72" t="n">
        <f aca="false">($E$9+$E$10*D$14)*J$18</f>
        <v>0.4695</v>
      </c>
      <c r="E24" s="72" t="n">
        <f aca="false">($E$9+$E$10*E$14)*K$18</f>
        <v>0.513318435</v>
      </c>
      <c r="F24" s="72" t="n">
        <f aca="false">($E$9+$E$10*F$14)*L$18</f>
        <v>0.56122644453855</v>
      </c>
      <c r="G24" s="72" t="n">
        <f aca="false">($E$9+$E$10*G$14)*M$18</f>
        <v>0.613605708607333</v>
      </c>
      <c r="H24" s="73" t="n">
        <f aca="false">($E$9+$E$10*H$14)*N$18</f>
        <v>0.670873529391655</v>
      </c>
      <c r="I24" s="74" t="s">
        <v>29</v>
      </c>
    </row>
    <row r="25" customFormat="false" ht="14.25" hidden="false" customHeight="false" outlineLevel="0" collapsed="false">
      <c r="A25" s="29"/>
      <c r="B25" s="31" t="s">
        <v>30</v>
      </c>
      <c r="C25" s="75" t="n">
        <f aca="false">SUM(C22:C24)</f>
        <v>5.3</v>
      </c>
      <c r="D25" s="72" t="n">
        <f aca="false">SUM(D22:D24)</f>
        <v>1.6695</v>
      </c>
      <c r="E25" s="72" t="n">
        <f aca="false">SUM(E22:E24)</f>
        <v>1.059983435</v>
      </c>
      <c r="F25" s="72" t="n">
        <f aca="false">SUM(F22:F24)</f>
        <v>1.15891168898855</v>
      </c>
      <c r="G25" s="72" t="n">
        <f aca="false">SUM(G22:G24)</f>
        <v>1.26707291692185</v>
      </c>
      <c r="H25" s="73" t="n">
        <f aca="false">SUM(H22:H24)</f>
        <v>1.38532883225817</v>
      </c>
      <c r="I25" s="76" t="n">
        <f aca="false">C25+NPV($J$10,D25:H25)</f>
        <v>10.0518482826552</v>
      </c>
    </row>
    <row r="26" customFormat="false" ht="14.25" hidden="false" customHeight="false" outlineLevel="0" collapsed="false">
      <c r="B26" s="52"/>
      <c r="C26" s="77"/>
      <c r="D26" s="77"/>
      <c r="E26" s="77"/>
      <c r="F26" s="77"/>
      <c r="G26" s="77"/>
      <c r="H26" s="77"/>
      <c r="I26" s="78"/>
    </row>
    <row r="27" customFormat="false" ht="14.25" hidden="false" customHeight="false" outlineLevel="0" collapsed="false">
      <c r="B27" s="52"/>
      <c r="C27" s="77"/>
      <c r="D27" s="77"/>
      <c r="E27" s="79"/>
      <c r="F27" s="80"/>
      <c r="G27" s="80"/>
      <c r="H27" s="81" t="s">
        <v>31</v>
      </c>
      <c r="I27" s="82" t="n">
        <f aca="false">I25-I34</f>
        <v>0.0976857891913188</v>
      </c>
    </row>
    <row r="28" customFormat="false" ht="14.25" hidden="false" customHeight="false" outlineLevel="0" collapsed="false">
      <c r="G28" s="78"/>
      <c r="I28" s="78"/>
    </row>
    <row r="29" customFormat="false" ht="17.25" hidden="false" customHeight="false" outlineLevel="0" collapsed="false">
      <c r="A29" s="54" t="s">
        <v>32</v>
      </c>
      <c r="B29" s="54"/>
      <c r="C29" s="54"/>
      <c r="D29" s="54"/>
      <c r="E29" s="54"/>
      <c r="F29" s="54"/>
      <c r="G29" s="54"/>
      <c r="H29" s="54"/>
      <c r="I29" s="78"/>
      <c r="J29" s="83"/>
    </row>
    <row r="30" customFormat="false" ht="14.25" hidden="false" customHeight="false" outlineLevel="0" collapsed="false">
      <c r="A30" s="55"/>
      <c r="B30" s="56"/>
      <c r="C30" s="57" t="s">
        <v>25</v>
      </c>
      <c r="D30" s="58" t="s">
        <v>18</v>
      </c>
      <c r="E30" s="58" t="s">
        <v>19</v>
      </c>
      <c r="F30" s="58" t="s">
        <v>20</v>
      </c>
      <c r="G30" s="58" t="s">
        <v>21</v>
      </c>
      <c r="H30" s="5" t="s">
        <v>22</v>
      </c>
      <c r="I30" s="78"/>
    </row>
    <row r="31" customFormat="false" ht="14.25" hidden="false" customHeight="false" outlineLevel="0" collapsed="false">
      <c r="A31" s="59"/>
      <c r="B31" s="60" t="s">
        <v>26</v>
      </c>
      <c r="C31" s="84" t="n">
        <v>5.6</v>
      </c>
      <c r="D31" s="85" t="n">
        <v>0.4</v>
      </c>
      <c r="E31" s="86"/>
      <c r="F31" s="86"/>
      <c r="G31" s="86"/>
      <c r="H31" s="87"/>
    </row>
    <row r="32" customFormat="false" ht="13.5" hidden="false" customHeight="false" outlineLevel="0" collapsed="false">
      <c r="A32" s="65"/>
      <c r="B32" s="66" t="s">
        <v>27</v>
      </c>
      <c r="C32" s="88"/>
      <c r="D32" s="89" t="n">
        <f aca="false">$F$8*J$18</f>
        <v>0.6</v>
      </c>
      <c r="E32" s="89" t="n">
        <f aca="false">$F$8*K$18</f>
        <v>0.655998</v>
      </c>
      <c r="F32" s="89" t="n">
        <f aca="false">$F$8*L$18</f>
        <v>0.71722229334</v>
      </c>
      <c r="G32" s="89" t="n">
        <f aca="false">$F$8*M$18</f>
        <v>0.784160649977422</v>
      </c>
      <c r="H32" s="90" t="n">
        <f aca="false">$F$8*N$18</f>
        <v>0.857346363439815</v>
      </c>
    </row>
    <row r="33" customFormat="false" ht="14.25" hidden="false" customHeight="false" outlineLevel="0" collapsed="false">
      <c r="A33" s="29"/>
      <c r="B33" s="31" t="s">
        <v>28</v>
      </c>
      <c r="C33" s="91"/>
      <c r="D33" s="92" t="n">
        <f aca="false">($F$9+$F$10*D$14)*J$18</f>
        <v>0.339</v>
      </c>
      <c r="E33" s="92" t="n">
        <f aca="false">($F$9+$F$10*E$14)*K$18</f>
        <v>0.37063887</v>
      </c>
      <c r="F33" s="92" t="n">
        <f aca="false">($F$9+$F$10*F$14)*L$18</f>
        <v>0.4052305957371</v>
      </c>
      <c r="G33" s="92" t="n">
        <f aca="false">($F$9+$F$10*G$14)*M$18</f>
        <v>0.443050767237243</v>
      </c>
      <c r="H33" s="93" t="n">
        <f aca="false">($F$9+$F$10*H$14)*N$18</f>
        <v>0.484400695343495</v>
      </c>
      <c r="I33" s="74" t="s">
        <v>29</v>
      </c>
    </row>
    <row r="34" customFormat="false" ht="14.25" hidden="false" customHeight="false" outlineLevel="0" collapsed="false">
      <c r="A34" s="29"/>
      <c r="B34" s="31" t="s">
        <v>30</v>
      </c>
      <c r="C34" s="94" t="n">
        <f aca="false">SUM(C31:C33)</f>
        <v>5.6</v>
      </c>
      <c r="D34" s="92" t="n">
        <f aca="false">SUM(D31:D33)</f>
        <v>1.339</v>
      </c>
      <c r="E34" s="92" t="n">
        <f aca="false">SUM(E31:E33)</f>
        <v>1.02663687</v>
      </c>
      <c r="F34" s="92" t="n">
        <f aca="false">SUM(F31:F33)</f>
        <v>1.1224528890771</v>
      </c>
      <c r="G34" s="92" t="n">
        <f aca="false">SUM(G31:G33)</f>
        <v>1.22721141721467</v>
      </c>
      <c r="H34" s="93" t="n">
        <f aca="false">SUM(H31:H33)</f>
        <v>1.34174705878331</v>
      </c>
      <c r="I34" s="76" t="n">
        <f aca="false">C34+NPV($J$10,D34:H34)</f>
        <v>9.95416249346386</v>
      </c>
    </row>
    <row r="35" customFormat="false" ht="13.5" hidden="false" customHeight="false" outlineLevel="0" collapsed="false"/>
  </sheetData>
  <mergeCells count="6">
    <mergeCell ref="H3:K3"/>
    <mergeCell ref="H8:J8"/>
    <mergeCell ref="B12:H12"/>
    <mergeCell ref="J16:N16"/>
    <mergeCell ref="A20:H20"/>
    <mergeCell ref="A29:H29"/>
  </mergeCells>
  <printOptions headings="tru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5" activeCellId="0" sqref="E1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95" width="3.85"/>
    <col collapsed="false" customWidth="true" hidden="false" outlineLevel="0" max="3" min="3" style="95" width="5.28"/>
    <col collapsed="false" customWidth="true" hidden="false" outlineLevel="0" max="4" min="4" style="95" width="12.28"/>
    <col collapsed="false" customWidth="true" hidden="false" outlineLevel="0" max="5" min="5" style="95" width="15.7"/>
    <col collapsed="false" customWidth="true" hidden="false" outlineLevel="0" max="6" min="6" style="95" width="1.7"/>
    <col collapsed="false" customWidth="true" hidden="false" outlineLevel="0" max="7" min="7" style="95" width="5.28"/>
    <col collapsed="false" customWidth="true" hidden="false" outlineLevel="0" max="8" min="8" style="95" width="15.7"/>
    <col collapsed="false" customWidth="true" hidden="false" outlineLevel="0" max="9" min="9" style="95" width="9.7"/>
    <col collapsed="false" customWidth="true" hidden="false" outlineLevel="0" max="10" min="10" style="95" width="6.28"/>
    <col collapsed="false" customWidth="false" hidden="false" outlineLevel="0" max="257" min="11" style="95" width="9.14"/>
  </cols>
  <sheetData>
    <row r="1" customFormat="false" ht="12.75" hidden="false" customHeight="false" outlineLevel="0" collapsed="false">
      <c r="E1" s="96"/>
    </row>
    <row r="2" customFormat="false" ht="12.75" hidden="false" customHeight="false" outlineLevel="0" collapsed="false">
      <c r="F2" s="97" t="s">
        <v>33</v>
      </c>
    </row>
    <row r="3" customFormat="false" ht="12.75" hidden="false" customHeight="false" outlineLevel="0" collapsed="false">
      <c r="F3" s="98" t="s">
        <v>34</v>
      </c>
    </row>
    <row r="4" customFormat="false" ht="12.75" hidden="false" customHeight="false" outlineLevel="0" collapsed="false">
      <c r="F4" s="98" t="s">
        <v>35</v>
      </c>
    </row>
    <row r="6" customFormat="false" ht="12.75" hidden="false" customHeight="false" outlineLevel="0" collapsed="false">
      <c r="A6" s="99" t="s">
        <v>36</v>
      </c>
      <c r="J6" s="100" t="s">
        <v>37</v>
      </c>
    </row>
    <row r="8" customFormat="false" ht="12.75" hidden="false" customHeight="false" outlineLevel="0" collapsed="false">
      <c r="B8" s="101" t="s">
        <v>38</v>
      </c>
    </row>
    <row r="9" customFormat="false" ht="12.75" hidden="false" customHeight="false" outlineLevel="0" collapsed="false">
      <c r="C9" s="101" t="s">
        <v>39</v>
      </c>
    </row>
    <row r="10" customFormat="false" ht="12.75" hidden="false" customHeight="false" outlineLevel="0" collapsed="false">
      <c r="C10" s="101" t="s">
        <v>40</v>
      </c>
    </row>
    <row r="11" customFormat="false" ht="12.75" hidden="false" customHeight="false" outlineLevel="0" collapsed="false">
      <c r="C11" s="101" t="s">
        <v>41</v>
      </c>
    </row>
    <row r="12" customFormat="false" ht="12.75" hidden="false" customHeight="false" outlineLevel="0" collapsed="false">
      <c r="C12" s="101" t="s">
        <v>42</v>
      </c>
    </row>
    <row r="13" customFormat="false" ht="12.75" hidden="false" customHeight="false" outlineLevel="0" collapsed="false">
      <c r="C13" s="101" t="s">
        <v>43</v>
      </c>
    </row>
    <row r="15" customFormat="false" ht="12.75" hidden="false" customHeight="false" outlineLevel="0" collapsed="false">
      <c r="B15" s="101" t="s">
        <v>44</v>
      </c>
      <c r="H15" s="102" t="s">
        <v>8</v>
      </c>
    </row>
    <row r="16" customFormat="false" ht="12.75" hidden="false" customHeight="false" outlineLevel="0" collapsed="false">
      <c r="C16" s="101" t="s">
        <v>45</v>
      </c>
      <c r="H16" s="95" t="n">
        <v>10000</v>
      </c>
    </row>
    <row r="17" customFormat="false" ht="12.75" hidden="false" customHeight="false" outlineLevel="0" collapsed="false">
      <c r="C17" s="101" t="s">
        <v>46</v>
      </c>
      <c r="H17" s="103" t="n">
        <v>10.0618136551764</v>
      </c>
    </row>
    <row r="18" customFormat="false" ht="12.75" hidden="false" customHeight="false" outlineLevel="0" collapsed="false">
      <c r="C18" s="101" t="s">
        <v>47</v>
      </c>
      <c r="H18" s="103" t="n">
        <v>10.0612136451291</v>
      </c>
    </row>
    <row r="19" customFormat="false" ht="12.75" hidden="false" customHeight="false" outlineLevel="0" collapsed="false">
      <c r="C19" s="101" t="s">
        <v>48</v>
      </c>
      <c r="H19" s="104" t="s">
        <v>49</v>
      </c>
    </row>
    <row r="20" customFormat="false" ht="12.75" hidden="false" customHeight="false" outlineLevel="0" collapsed="false">
      <c r="C20" s="101" t="s">
        <v>50</v>
      </c>
      <c r="H20" s="103" t="n">
        <v>0.385288734303956</v>
      </c>
    </row>
    <row r="21" customFormat="false" ht="12.75" hidden="false" customHeight="false" outlineLevel="0" collapsed="false">
      <c r="C21" s="101" t="s">
        <v>51</v>
      </c>
      <c r="H21" s="103" t="n">
        <v>0.148447408781544</v>
      </c>
    </row>
    <row r="22" customFormat="false" ht="12.75" hidden="false" customHeight="false" outlineLevel="0" collapsed="false">
      <c r="C22" s="101" t="s">
        <v>52</v>
      </c>
      <c r="H22" s="105" t="n">
        <v>0.0381369724512386</v>
      </c>
    </row>
    <row r="23" customFormat="false" ht="12.75" hidden="false" customHeight="false" outlineLevel="0" collapsed="false">
      <c r="C23" s="101" t="s">
        <v>53</v>
      </c>
      <c r="H23" s="105" t="n">
        <v>2.90399349992543</v>
      </c>
    </row>
    <row r="24" customFormat="false" ht="12.75" hidden="false" customHeight="false" outlineLevel="0" collapsed="false">
      <c r="C24" s="101" t="s">
        <v>54</v>
      </c>
      <c r="H24" s="105" t="n">
        <v>0.0382921754971819</v>
      </c>
    </row>
    <row r="25" customFormat="false" ht="12.75" hidden="false" customHeight="false" outlineLevel="0" collapsed="false">
      <c r="C25" s="101" t="s">
        <v>55</v>
      </c>
      <c r="H25" s="103" t="n">
        <v>8.6591729428867</v>
      </c>
    </row>
    <row r="26" customFormat="false" ht="12.75" hidden="false" customHeight="false" outlineLevel="0" collapsed="false">
      <c r="C26" s="101" t="s">
        <v>56</v>
      </c>
      <c r="H26" s="103" t="n">
        <v>11.4109905405571</v>
      </c>
    </row>
    <row r="27" customFormat="false" ht="12.75" hidden="false" customHeight="false" outlineLevel="0" collapsed="false">
      <c r="C27" s="101" t="s">
        <v>57</v>
      </c>
      <c r="H27" s="103" t="n">
        <v>2.75181759767039</v>
      </c>
    </row>
    <row r="28" customFormat="false" ht="12.75" hidden="false" customHeight="false" outlineLevel="0" collapsed="false">
      <c r="C28" s="101" t="s">
        <v>58</v>
      </c>
      <c r="H28" s="103" t="n">
        <v>0.00385288734303956</v>
      </c>
    </row>
    <row r="47" customFormat="false" ht="12.75" hidden="false" customHeight="false" outlineLevel="0" collapsed="false">
      <c r="A47" s="101" t="s">
        <v>59</v>
      </c>
    </row>
    <row r="49" customFormat="false" ht="12.75" hidden="false" customHeight="false" outlineLevel="0" collapsed="false">
      <c r="A49" s="99" t="s">
        <v>60</v>
      </c>
      <c r="J49" s="100" t="s">
        <v>61</v>
      </c>
    </row>
    <row r="51" customFormat="false" ht="12.75" hidden="false" customHeight="false" outlineLevel="0" collapsed="false">
      <c r="B51" s="101" t="s">
        <v>38</v>
      </c>
    </row>
    <row r="52" customFormat="false" ht="12.75" hidden="false" customHeight="false" outlineLevel="0" collapsed="false">
      <c r="C52" s="101" t="s">
        <v>62</v>
      </c>
    </row>
    <row r="53" customFormat="false" ht="12.75" hidden="false" customHeight="false" outlineLevel="0" collapsed="false">
      <c r="C53" s="101" t="s">
        <v>40</v>
      </c>
    </row>
    <row r="54" customFormat="false" ht="12.75" hidden="false" customHeight="false" outlineLevel="0" collapsed="false">
      <c r="C54" s="101" t="s">
        <v>63</v>
      </c>
    </row>
    <row r="55" customFormat="false" ht="12.75" hidden="false" customHeight="false" outlineLevel="0" collapsed="false">
      <c r="C55" s="101" t="s">
        <v>64</v>
      </c>
    </row>
    <row r="56" customFormat="false" ht="12.75" hidden="false" customHeight="false" outlineLevel="0" collapsed="false">
      <c r="C56" s="101" t="s">
        <v>65</v>
      </c>
    </row>
    <row r="58" customFormat="false" ht="12.75" hidden="false" customHeight="false" outlineLevel="0" collapsed="false">
      <c r="B58" s="101" t="s">
        <v>44</v>
      </c>
      <c r="H58" s="102" t="s">
        <v>8</v>
      </c>
    </row>
    <row r="59" customFormat="false" ht="12.75" hidden="false" customHeight="false" outlineLevel="0" collapsed="false">
      <c r="C59" s="101" t="s">
        <v>45</v>
      </c>
      <c r="H59" s="95" t="n">
        <v>10000</v>
      </c>
    </row>
    <row r="60" customFormat="false" ht="12.75" hidden="false" customHeight="false" outlineLevel="0" collapsed="false">
      <c r="C60" s="101" t="s">
        <v>46</v>
      </c>
      <c r="H60" s="103" t="n">
        <v>9.98273123579969</v>
      </c>
    </row>
    <row r="61" customFormat="false" ht="12.75" hidden="false" customHeight="false" outlineLevel="0" collapsed="false">
      <c r="C61" s="101" t="s">
        <v>47</v>
      </c>
      <c r="H61" s="103" t="n">
        <v>9.98543794046977</v>
      </c>
    </row>
    <row r="62" customFormat="false" ht="12.75" hidden="false" customHeight="false" outlineLevel="0" collapsed="false">
      <c r="C62" s="101" t="s">
        <v>48</v>
      </c>
      <c r="H62" s="104" t="s">
        <v>49</v>
      </c>
    </row>
    <row r="63" customFormat="false" ht="12.75" hidden="false" customHeight="false" outlineLevel="0" collapsed="false">
      <c r="C63" s="101" t="s">
        <v>50</v>
      </c>
      <c r="H63" s="103" t="n">
        <v>0.82703151298592</v>
      </c>
    </row>
    <row r="64" customFormat="false" ht="12.75" hidden="false" customHeight="false" outlineLevel="0" collapsed="false">
      <c r="C64" s="101" t="s">
        <v>51</v>
      </c>
      <c r="H64" s="103" t="n">
        <v>0.68398112347178</v>
      </c>
    </row>
    <row r="65" customFormat="false" ht="12.75" hidden="false" customHeight="false" outlineLevel="0" collapsed="false">
      <c r="C65" s="101" t="s">
        <v>52</v>
      </c>
      <c r="H65" s="105" t="n">
        <v>0.0128597146041656</v>
      </c>
    </row>
    <row r="66" customFormat="false" ht="12.75" hidden="false" customHeight="false" outlineLevel="0" collapsed="false">
      <c r="C66" s="101" t="s">
        <v>53</v>
      </c>
      <c r="H66" s="105" t="n">
        <v>3.07986340407864</v>
      </c>
    </row>
    <row r="67" customFormat="false" ht="12.75" hidden="false" customHeight="false" outlineLevel="0" collapsed="false">
      <c r="C67" s="101" t="s">
        <v>54</v>
      </c>
      <c r="H67" s="105" t="n">
        <v>0.0828462164763138</v>
      </c>
    </row>
    <row r="68" customFormat="false" ht="12.75" hidden="false" customHeight="false" outlineLevel="0" collapsed="false">
      <c r="C68" s="101" t="s">
        <v>55</v>
      </c>
      <c r="H68" s="103" t="n">
        <v>6.95004404760162</v>
      </c>
    </row>
    <row r="69" customFormat="false" ht="12.75" hidden="false" customHeight="false" outlineLevel="0" collapsed="false">
      <c r="C69" s="101" t="s">
        <v>56</v>
      </c>
      <c r="H69" s="103" t="n">
        <v>13.2650442528647</v>
      </c>
    </row>
    <row r="70" customFormat="false" ht="12.75" hidden="false" customHeight="false" outlineLevel="0" collapsed="false">
      <c r="C70" s="101" t="s">
        <v>57</v>
      </c>
      <c r="H70" s="103" t="n">
        <v>6.31500020526303</v>
      </c>
    </row>
    <row r="71" customFormat="false" ht="12.75" hidden="false" customHeight="false" outlineLevel="0" collapsed="false">
      <c r="C71" s="101" t="s">
        <v>58</v>
      </c>
      <c r="H71" s="103" t="n">
        <v>0.0082703151298592</v>
      </c>
    </row>
    <row r="90" customFormat="false" ht="12.75" hidden="false" customHeight="false" outlineLevel="0" collapsed="false">
      <c r="A90" s="101" t="s">
        <v>59</v>
      </c>
    </row>
    <row r="92" customFormat="false" ht="12.75" hidden="false" customHeight="false" outlineLevel="0" collapsed="false">
      <c r="A92" s="99" t="s">
        <v>66</v>
      </c>
      <c r="J92" s="100" t="s">
        <v>67</v>
      </c>
    </row>
    <row r="94" customFormat="false" ht="12.75" hidden="false" customHeight="false" outlineLevel="0" collapsed="false">
      <c r="B94" s="101" t="s">
        <v>38</v>
      </c>
    </row>
    <row r="95" customFormat="false" ht="12.75" hidden="false" customHeight="false" outlineLevel="0" collapsed="false">
      <c r="C95" s="101" t="s">
        <v>68</v>
      </c>
    </row>
    <row r="96" customFormat="false" ht="12.75" hidden="false" customHeight="false" outlineLevel="0" collapsed="false">
      <c r="C96" s="101" t="s">
        <v>69</v>
      </c>
    </row>
    <row r="97" customFormat="false" ht="12.75" hidden="false" customHeight="false" outlineLevel="0" collapsed="false">
      <c r="C97" s="101" t="s">
        <v>70</v>
      </c>
    </row>
    <row r="98" customFormat="false" ht="12.75" hidden="false" customHeight="false" outlineLevel="0" collapsed="false">
      <c r="C98" s="101" t="s">
        <v>71</v>
      </c>
    </row>
    <row r="99" customFormat="false" ht="12.75" hidden="false" customHeight="false" outlineLevel="0" collapsed="false">
      <c r="C99" s="101" t="s">
        <v>65</v>
      </c>
    </row>
    <row r="101" customFormat="false" ht="12.75" hidden="false" customHeight="false" outlineLevel="0" collapsed="false">
      <c r="B101" s="101" t="s">
        <v>44</v>
      </c>
      <c r="H101" s="102" t="s">
        <v>8</v>
      </c>
    </row>
    <row r="102" customFormat="false" ht="12.75" hidden="false" customHeight="false" outlineLevel="0" collapsed="false">
      <c r="C102" s="101" t="s">
        <v>45</v>
      </c>
      <c r="H102" s="95" t="n">
        <v>10000</v>
      </c>
    </row>
    <row r="103" customFormat="false" ht="12.75" hidden="false" customHeight="false" outlineLevel="0" collapsed="false">
      <c r="C103" s="101" t="s">
        <v>46</v>
      </c>
      <c r="H103" s="103" t="n">
        <v>0.0790824193767091</v>
      </c>
    </row>
    <row r="104" customFormat="false" ht="12.75" hidden="false" customHeight="false" outlineLevel="0" collapsed="false">
      <c r="C104" s="101" t="s">
        <v>47</v>
      </c>
      <c r="H104" s="103" t="n">
        <v>0.0792124878018239</v>
      </c>
    </row>
    <row r="105" customFormat="false" ht="12.75" hidden="false" customHeight="false" outlineLevel="0" collapsed="false">
      <c r="C105" s="101" t="s">
        <v>48</v>
      </c>
      <c r="H105" s="104" t="s">
        <v>49</v>
      </c>
    </row>
    <row r="106" customFormat="false" ht="12.75" hidden="false" customHeight="false" outlineLevel="0" collapsed="false">
      <c r="C106" s="101" t="s">
        <v>50</v>
      </c>
      <c r="H106" s="103" t="n">
        <v>0.805294566646608</v>
      </c>
    </row>
    <row r="107" customFormat="false" ht="12.75" hidden="false" customHeight="false" outlineLevel="0" collapsed="false">
      <c r="C107" s="101" t="s">
        <v>51</v>
      </c>
      <c r="H107" s="103" t="n">
        <v>0.648499339070547</v>
      </c>
    </row>
    <row r="108" customFormat="false" ht="12.75" hidden="false" customHeight="false" outlineLevel="0" collapsed="false">
      <c r="C108" s="101" t="s">
        <v>52</v>
      </c>
      <c r="H108" s="105" t="n">
        <v>0.000529298336844542</v>
      </c>
    </row>
    <row r="109" customFormat="false" ht="12.75" hidden="false" customHeight="false" outlineLevel="0" collapsed="false">
      <c r="C109" s="101" t="s">
        <v>53</v>
      </c>
      <c r="H109" s="105" t="n">
        <v>3.04459382032088</v>
      </c>
    </row>
    <row r="110" customFormat="false" ht="12.75" hidden="false" customHeight="false" outlineLevel="0" collapsed="false">
      <c r="C110" s="101" t="s">
        <v>54</v>
      </c>
      <c r="H110" s="105" t="n">
        <v>10.1829783786784</v>
      </c>
    </row>
    <row r="111" customFormat="false" ht="12.75" hidden="false" customHeight="false" outlineLevel="0" collapsed="false">
      <c r="C111" s="101" t="s">
        <v>55</v>
      </c>
      <c r="H111" s="103" t="n">
        <v>-2.95065413497238</v>
      </c>
    </row>
    <row r="112" customFormat="false" ht="12.75" hidden="false" customHeight="false" outlineLevel="0" collapsed="false">
      <c r="C112" s="101" t="s">
        <v>56</v>
      </c>
      <c r="H112" s="103" t="n">
        <v>3.50377859257297</v>
      </c>
    </row>
    <row r="113" customFormat="false" ht="12.75" hidden="false" customHeight="false" outlineLevel="0" collapsed="false">
      <c r="C113" s="101" t="s">
        <v>57</v>
      </c>
      <c r="H113" s="103" t="n">
        <v>6.45443272754535</v>
      </c>
    </row>
    <row r="114" customFormat="false" ht="12.75" hidden="false" customHeight="false" outlineLevel="0" collapsed="false">
      <c r="C114" s="101" t="s">
        <v>58</v>
      </c>
      <c r="H114" s="103" t="n">
        <v>0.00805294566646607</v>
      </c>
    </row>
    <row r="133" customFormat="false" ht="12.75" hidden="false" customHeight="false" outlineLevel="0" collapsed="false">
      <c r="A133" s="101" t="s">
        <v>59</v>
      </c>
    </row>
  </sheetData>
  <printOptions headings="true" gridLines="tru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7" man="true" max="16383" min="0"/>
    <brk id="90" man="true" max="16383" min="0"/>
    <brk id="133" man="true" max="16383" min="0"/>
  </rowBreaks>
  <colBreaks count="1" manualBreakCount="1">
    <brk id="10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1998-11-26T01:05:24Z</dcterms:created>
  <dc:creator>HCS User</dc:creator>
  <dc:description/>
  <dc:language>en-US</dc:language>
  <cp:lastModifiedBy>Thomas W. McCullough</cp:lastModifiedBy>
  <cp:lastPrinted>1999-11-07T20:42:55Z</cp:lastPrinted>
  <cp:revision>0</cp:revision>
  <dc:subject/>
  <dc:title/>
</cp:coreProperties>
</file>