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vertising Budget" sheetId="1" state="visible" r:id="rId3"/>
  </sheets>
  <definedNames>
    <definedName function="false" hidden="false" name="BudgetTab" vbProcedure="false">#REF!</definedName>
    <definedName function="false" hidden="false" localSheetId="0" name="solver_adj" vbProcedure="false">'Advertising Budget'!$B$10:$E$10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'Advertising Budget'!$B$10:$E$10</definedName>
    <definedName function="false" hidden="false" localSheetId="0" name="solver_lhs2" vbProcedure="false">'Advertising Budget'!$F$10</definedName>
    <definedName function="false" hidden="false" localSheetId="0" name="solver_lin" vbProcedure="false">0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'Advertising Budget'!$F$14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el2" vbProcedure="false">1</definedName>
    <definedName function="false" hidden="false" localSheetId="0" name="solver_rhs1" vbProcedure="false">0</definedName>
    <definedName function="false" hidden="false" localSheetId="0" name="solver_rhs2" vbProcedure="false">40000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mp" vbProcedure="false">40000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<sst xmlns="http://schemas.openxmlformats.org/spreadsheetml/2006/main" count="21" uniqueCount="21">
  <si>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Quarter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</si>
  <si>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</si>
  <si>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</si>
  <si>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</si>
  <si>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</si>
  <si>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</si>
  <si>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Seasonal Factor</t>
  </si>
  <si>
    <t xml:space="preserve">Units Sold</t>
  </si>
  <si>
    <t xml:space="preserve">Sales Revenue</t>
  </si>
  <si>
    <t xml:space="preserve">Cost of Sales</t>
  </si>
  <si>
    <t xml:space="preserve">Gross Margin</t>
  </si>
  <si>
    <t xml:space="preserve">Salesforce</t>
  </si>
  <si>
    <t xml:space="preserve">Advertising</t>
  </si>
  <si>
    <t xml:space="preserve">Corp Overhead</t>
  </si>
  <si>
    <t xml:space="preserve">Total Costs</t>
  </si>
  <si>
    <t xml:space="preserve">Prod. Profit</t>
  </si>
  <si>
    <t xml:space="preserve">Profit Margin</t>
  </si>
  <si>
    <t xml:space="preserve">Prod. Unit Price</t>
  </si>
  <si>
    <t xml:space="preserve">Prod. Unit Cost</t>
  </si>
  <si>
    <t xml:space="preserve">Budget Charge</t>
  </si>
  <si>
    <t xml:space="preserve">Profit - Budget Charge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</si>
</sst>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"/>
    <numFmt numFmtId="166" formatCode="[$-409]#,##0_);\(#,##0\)"/>
    <numFmt numFmtId="167" formatCode="\$#,##0_);&quot;($&quot;#,##0\)"/>
    <numFmt numFmtId="168" formatCode="0%"/>
    <numFmt numFmtId="169" formatCode="\$#,##0.00_);&quot;($&quot;#,##0.00\)"/>
  </numFmts>
  <fonts count="7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9"/>
      <name val="Geneva"/>
      <family val="0"/>
    </font>
    <font>
      <b val="true"/>
      <sz val="9"/>
      <name val="Geneva"/>
      <family val="0"/>
    </font>
    <font>
      <i val="true"/>
      <sz val="9"/>
      <name val="Geneva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double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/>
      <right style="double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double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double"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 style="double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double"/>
      <top style="thick"/>
      <bottom/>
      <diagonal/>
    </border>
    <border diagonalUp="false" diagonalDown="false">
      <left/>
      <right style="thick"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5" defaultRowHeight="13.4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6" min="2" style="1" width="11.62"/>
    <col collapsed="false" customWidth="false" hidden="false" outlineLevel="0" max="257" min="7" style="2" width="8.62"/>
  </cols>
  <sheetData>
    <row r="1" customFormat="false" ht="13.4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customFormat="false" ht="13.45" hidden="false" customHeight="false" outlineLevel="0" collapsed="false">
      <c r="A2" s="7" t="s">
        <v>6</v>
      </c>
      <c r="B2" s="8" t="n">
        <v>0.9</v>
      </c>
      <c r="C2" s="9" t="n">
        <v>1.1</v>
      </c>
      <c r="D2" s="9" t="n">
        <v>0.8</v>
      </c>
      <c r="E2" s="10" t="n">
        <v>1.2</v>
      </c>
      <c r="F2" s="11"/>
    </row>
    <row r="3" customFormat="false" ht="13.45" hidden="false" customHeight="false" outlineLevel="0" collapsed="false">
      <c r="A3" s="12"/>
      <c r="B3" s="8"/>
      <c r="C3" s="13"/>
      <c r="D3" s="13"/>
      <c r="E3" s="14"/>
      <c r="F3" s="11"/>
    </row>
    <row r="4" customFormat="false" ht="13.45" hidden="false" customHeight="false" outlineLevel="0" collapsed="false">
      <c r="A4" s="7" t="s">
        <v>7</v>
      </c>
      <c r="B4" s="15" t="n">
        <f aca="false">35*B2*SQRT(3000+B10)</f>
        <v>4465.20078515841</v>
      </c>
      <c r="C4" s="15" t="n">
        <f aca="false">35*C2*SQRT(3000+C10)</f>
        <v>6669.85963789493</v>
      </c>
      <c r="D4" s="15" t="n">
        <f aca="false">35*D2*SQRT(3000+D10)</f>
        <v>3528.20180009628</v>
      </c>
      <c r="E4" s="16" t="n">
        <f aca="false">35*E2*SQRT(3000+E10)</f>
        <v>7937.92354402133</v>
      </c>
      <c r="F4" s="17" t="n">
        <f aca="false">SUM(B4:E4)</f>
        <v>22601.185767171</v>
      </c>
    </row>
    <row r="5" customFormat="false" ht="13.45" hidden="false" customHeight="false" outlineLevel="0" collapsed="false">
      <c r="A5" s="7" t="s">
        <v>8</v>
      </c>
      <c r="B5" s="18" t="n">
        <f aca="false">B4*$B$17</f>
        <v>178608.031406337</v>
      </c>
      <c r="C5" s="18" t="n">
        <f aca="false">C4*$B$17</f>
        <v>266794.385515797</v>
      </c>
      <c r="D5" s="18" t="n">
        <f aca="false">D4*$B$17</f>
        <v>141128.072003851</v>
      </c>
      <c r="E5" s="19" t="n">
        <f aca="false">E4*$B$17</f>
        <v>317516.941760853</v>
      </c>
      <c r="F5" s="20" t="n">
        <f aca="false">SUM(B5:E5)</f>
        <v>904047.430686838</v>
      </c>
    </row>
    <row r="6" customFormat="false" ht="13.45" hidden="false" customHeight="false" outlineLevel="0" collapsed="false">
      <c r="A6" s="7" t="s">
        <v>9</v>
      </c>
      <c r="B6" s="18" t="n">
        <f aca="false">B4*$B$18</f>
        <v>111630.01962896</v>
      </c>
      <c r="C6" s="18" t="n">
        <f aca="false">C4*$B$18</f>
        <v>166746.490947373</v>
      </c>
      <c r="D6" s="18" t="n">
        <f aca="false">D4*$B$18</f>
        <v>88205.0450024069</v>
      </c>
      <c r="E6" s="19" t="n">
        <f aca="false">E4*$B$18</f>
        <v>198448.088600533</v>
      </c>
      <c r="F6" s="20" t="n">
        <f aca="false">SUM(B6:E6)</f>
        <v>565029.644179274</v>
      </c>
    </row>
    <row r="7" customFormat="false" ht="13.45" hidden="false" customHeight="false" outlineLevel="0" collapsed="false">
      <c r="A7" s="7" t="s">
        <v>10</v>
      </c>
      <c r="B7" s="18" t="n">
        <f aca="false">B5-B6</f>
        <v>66978.0117773762</v>
      </c>
      <c r="C7" s="18" t="n">
        <f aca="false">C5-C6</f>
        <v>100047.894568424</v>
      </c>
      <c r="D7" s="18" t="n">
        <f aca="false">D5-D6</f>
        <v>52923.0270014441</v>
      </c>
      <c r="E7" s="19" t="n">
        <f aca="false">E5-E6</f>
        <v>119068.85316032</v>
      </c>
      <c r="F7" s="20" t="n">
        <f aca="false">SUM(B7:E7)</f>
        <v>339017.786507564</v>
      </c>
    </row>
    <row r="8" customFormat="false" ht="13.45" hidden="false" customHeight="false" outlineLevel="0" collapsed="false">
      <c r="A8" s="12"/>
      <c r="B8" s="13"/>
      <c r="C8" s="13"/>
      <c r="D8" s="13"/>
      <c r="E8" s="14"/>
      <c r="F8" s="11"/>
    </row>
    <row r="9" customFormat="false" ht="13.45" hidden="false" customHeight="false" outlineLevel="0" collapsed="false">
      <c r="A9" s="7" t="s">
        <v>11</v>
      </c>
      <c r="B9" s="15" t="n">
        <v>8000</v>
      </c>
      <c r="C9" s="15" t="n">
        <v>8000</v>
      </c>
      <c r="D9" s="15" t="n">
        <v>9000</v>
      </c>
      <c r="E9" s="16" t="n">
        <v>9000</v>
      </c>
      <c r="F9" s="17" t="n">
        <f aca="false">SUM(B9:E9)</f>
        <v>34000</v>
      </c>
    </row>
    <row r="10" customFormat="false" ht="13.45" hidden="false" customHeight="false" outlineLevel="0" collapsed="false">
      <c r="A10" s="7" t="s">
        <v>12</v>
      </c>
      <c r="B10" s="21" t="n">
        <v>17093.744572214</v>
      </c>
      <c r="C10" s="21" t="n">
        <v>27013.1742885612</v>
      </c>
      <c r="D10" s="21" t="n">
        <v>12877.8162528094</v>
      </c>
      <c r="E10" s="22" t="n">
        <v>32720.3118995058</v>
      </c>
      <c r="F10" s="23" t="n">
        <f aca="false">SUM(B10:E10)</f>
        <v>89705.0470130904</v>
      </c>
    </row>
    <row r="11" customFormat="false" ht="13.45" hidden="false" customHeight="false" outlineLevel="0" collapsed="false">
      <c r="A11" s="7" t="s">
        <v>13</v>
      </c>
      <c r="B11" s="18" t="n">
        <f aca="false">0.15*B5</f>
        <v>26791.2047109505</v>
      </c>
      <c r="C11" s="18" t="n">
        <f aca="false">0.15*C5</f>
        <v>40019.1578273696</v>
      </c>
      <c r="D11" s="18" t="n">
        <f aca="false">0.15*D5</f>
        <v>21169.2108005777</v>
      </c>
      <c r="E11" s="19" t="n">
        <f aca="false">0.15*E5</f>
        <v>47627.541264128</v>
      </c>
      <c r="F11" s="20" t="n">
        <f aca="false">SUM(B11:E11)</f>
        <v>135607.114603026</v>
      </c>
    </row>
    <row r="12" customFormat="false" ht="13.45" hidden="false" customHeight="false" outlineLevel="0" collapsed="false">
      <c r="A12" s="7" t="s">
        <v>14</v>
      </c>
      <c r="B12" s="18" t="n">
        <f aca="false">SUM(B9:B11)</f>
        <v>51884.9492831645</v>
      </c>
      <c r="C12" s="18" t="n">
        <f aca="false">SUM(C9:C11)</f>
        <v>75032.3321159308</v>
      </c>
      <c r="D12" s="18" t="n">
        <f aca="false">SUM(D9:D11)</f>
        <v>43047.0270533871</v>
      </c>
      <c r="E12" s="19" t="n">
        <f aca="false">SUM(E9:E11)</f>
        <v>89347.8531636337</v>
      </c>
      <c r="F12" s="20" t="n">
        <f aca="false">SUM(B12:E12)</f>
        <v>259312.161616116</v>
      </c>
    </row>
    <row r="13" customFormat="false" ht="13.45" hidden="false" customHeight="false" outlineLevel="0" collapsed="false">
      <c r="A13" s="12"/>
      <c r="B13" s="13"/>
      <c r="C13" s="13"/>
      <c r="D13" s="13"/>
      <c r="E13" s="14"/>
      <c r="F13" s="11"/>
    </row>
    <row r="14" customFormat="false" ht="13.45" hidden="false" customHeight="false" outlineLevel="0" collapsed="false">
      <c r="A14" s="7" t="s">
        <v>15</v>
      </c>
      <c r="B14" s="18" t="n">
        <f aca="false">B7-B12</f>
        <v>15093.0624942117</v>
      </c>
      <c r="C14" s="18" t="n">
        <f aca="false">C7-C12</f>
        <v>25015.5624524931</v>
      </c>
      <c r="D14" s="18" t="n">
        <f aca="false">D7-D12</f>
        <v>9875.99994805704</v>
      </c>
      <c r="E14" s="19" t="n">
        <f aca="false">E7-E12</f>
        <v>29720.9999966862</v>
      </c>
      <c r="F14" s="23" t="n">
        <f aca="false">SUM(B14:E14)</f>
        <v>79705.6248914482</v>
      </c>
    </row>
    <row r="15" customFormat="false" ht="13.45" hidden="false" customHeight="false" outlineLevel="0" collapsed="false">
      <c r="A15" s="24" t="s">
        <v>16</v>
      </c>
      <c r="B15" s="25" t="n">
        <f aca="false">B14/B5</f>
        <v>0.0845038287213118</v>
      </c>
      <c r="C15" s="25" t="n">
        <f aca="false">C14/C5</f>
        <v>0.0937634515963678</v>
      </c>
      <c r="D15" s="25" t="n">
        <f aca="false">D14/D5</f>
        <v>0.0699789900607978</v>
      </c>
      <c r="E15" s="26" t="n">
        <f aca="false">E14/E5</f>
        <v>0.0936044540863316</v>
      </c>
      <c r="F15" s="27" t="n">
        <f aca="false">F14/F5</f>
        <v>0.0881653132191227</v>
      </c>
    </row>
    <row r="16" customFormat="false" ht="10.95" hidden="false" customHeight="true" outlineLevel="0" collapsed="false">
      <c r="A16" s="28"/>
      <c r="B16" s="29"/>
      <c r="C16" s="29"/>
      <c r="D16" s="29"/>
      <c r="E16" s="29"/>
      <c r="F16" s="29"/>
    </row>
    <row r="17" customFormat="false" ht="13.45" hidden="false" customHeight="false" outlineLevel="0" collapsed="false">
      <c r="A17" s="30" t="s">
        <v>17</v>
      </c>
      <c r="B17" s="31" t="n">
        <v>40</v>
      </c>
      <c r="C17" s="29"/>
      <c r="D17" s="0"/>
      <c r="E17" s="0"/>
      <c r="F17" s="0"/>
    </row>
    <row r="18" customFormat="false" ht="13.45" hidden="false" customHeight="false" outlineLevel="0" collapsed="false">
      <c r="A18" s="24" t="s">
        <v>18</v>
      </c>
      <c r="B18" s="32" t="n">
        <v>25</v>
      </c>
      <c r="C18" s="29"/>
      <c r="D18" s="0"/>
      <c r="E18" s="0"/>
      <c r="F18" s="0"/>
    </row>
    <row r="19" customFormat="false" ht="13.2" hidden="false" customHeight="true" outlineLevel="0" collapsed="false">
      <c r="A19" s="29"/>
      <c r="B19" s="29"/>
      <c r="C19" s="29"/>
      <c r="D19" s="29"/>
      <c r="E19" s="29"/>
      <c r="F19" s="29"/>
    </row>
    <row r="20" customFormat="false" ht="13.45" hidden="true" customHeight="false" outlineLevel="0" collapsed="false">
      <c r="A20" s="29"/>
      <c r="B20" s="29"/>
      <c r="C20" s="29"/>
      <c r="D20" s="33" t="s">
        <v>19</v>
      </c>
      <c r="E20" s="33"/>
      <c r="F20" s="34" t="n">
        <f aca="false">0.2*(F10-40000)</f>
        <v>9941.00940261808</v>
      </c>
    </row>
    <row r="21" customFormat="false" ht="13.45" hidden="true" customHeight="false" outlineLevel="0" collapsed="false">
      <c r="A21" s="29"/>
      <c r="B21" s="29"/>
      <c r="C21" s="29"/>
      <c r="D21" s="35" t="s">
        <v>20</v>
      </c>
      <c r="E21" s="35"/>
      <c r="F21" s="36" t="n">
        <f aca="false">F14-F20</f>
        <v>69764.6154888301</v>
      </c>
    </row>
    <row r="22" customFormat="false" ht="15" hidden="false" customHeight="true" outlineLevel="0" collapsed="false"/>
  </sheetData>
  <mergeCells count="2">
    <mergeCell ref="D20:E20"/>
    <mergeCell ref="D21:E21"/>
  </mergeCells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