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 TX Graph" sheetId="1" state="visible" r:id="rId3"/>
    <sheet name="E TX Matrix" sheetId="2" state="visible" r:id="rId4"/>
    <sheet name="Pre 94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<sst xmlns="http://schemas.openxmlformats.org/spreadsheetml/2006/main" count="109" uniqueCount="109">
  <si>
    <t xml:space="preserve">Pre 94</t>
  </si>
  <si>
    <t xml:space="preserve">Rolling</t>
  </si>
  <si>
    <t xml:space="preserve">1 Month</t>
  </si>
  <si>
    <t xml:space="preserve">2 Months</t>
  </si>
  <si>
    <t xml:space="preserve">3 Months</t>
  </si>
  <si>
    <t xml:space="preserve">4 Months</t>
  </si>
  <si>
    <t xml:space="preserve">5 Months</t>
  </si>
  <si>
    <t xml:space="preserve">6 Months</t>
  </si>
  <si>
    <t xml:space="preserve">7 Months</t>
  </si>
  <si>
    <t xml:space="preserve">8 Months</t>
  </si>
  <si>
    <t xml:space="preserve">9 Months</t>
  </si>
  <si>
    <t xml:space="preserve">10 Months</t>
  </si>
  <si>
    <t xml:space="preserve">11 Months</t>
  </si>
  <si>
    <t xml:space="preserve">12 Months</t>
  </si>
  <si>
    <t xml:space="preserve">13 Months</t>
  </si>
  <si>
    <t xml:space="preserve">14 Months</t>
  </si>
  <si>
    <t xml:space="preserve">15 Months</t>
  </si>
  <si>
    <t xml:space="preserve">16 Months</t>
  </si>
  <si>
    <t xml:space="preserve">17 Months</t>
  </si>
  <si>
    <t xml:space="preserve">18 Months</t>
  </si>
  <si>
    <t xml:space="preserve">19 Months</t>
  </si>
  <si>
    <t xml:space="preserve">20 Months</t>
  </si>
  <si>
    <t xml:space="preserve">21 Months</t>
  </si>
  <si>
    <t xml:space="preserve">22 Months</t>
  </si>
  <si>
    <t xml:space="preserve">23 Months</t>
  </si>
  <si>
    <t xml:space="preserve">24 Months</t>
  </si>
  <si>
    <t xml:space="preserve">25 Months</t>
  </si>
  <si>
    <t xml:space="preserve">26 Months</t>
  </si>
  <si>
    <t xml:space="preserve">27 Months</t>
  </si>
  <si>
    <t xml:space="preserve">28 Months</t>
  </si>
  <si>
    <t xml:space="preserve">29 Months</t>
  </si>
  <si>
    <t xml:space="preserve">30 Months</t>
  </si>
  <si>
    <t xml:space="preserve">31 Months</t>
  </si>
  <si>
    <t xml:space="preserve">32 Months</t>
  </si>
  <si>
    <t xml:space="preserve">33 Months</t>
  </si>
  <si>
    <t xml:space="preserve">34 Months</t>
  </si>
  <si>
    <t xml:space="preserve">35 Months</t>
  </si>
  <si>
    <t xml:space="preserve">36 Months</t>
  </si>
  <si>
    <t xml:space="preserve">37 Months</t>
  </si>
  <si>
    <t xml:space="preserve">38 Months</t>
  </si>
  <si>
    <t xml:space="preserve">39 Months</t>
  </si>
  <si>
    <t xml:space="preserve">40 Months</t>
  </si>
  <si>
    <t xml:space="preserve">41 Months</t>
  </si>
  <si>
    <t xml:space="preserve">42 Months</t>
  </si>
  <si>
    <t xml:space="preserve">43 Months</t>
  </si>
  <si>
    <t xml:space="preserve">44 Months</t>
  </si>
  <si>
    <t xml:space="preserve">45 Months</t>
  </si>
  <si>
    <t xml:space="preserve">46 Months</t>
  </si>
  <si>
    <t xml:space="preserve">47 Months</t>
  </si>
  <si>
    <t xml:space="preserve">48 Months</t>
  </si>
  <si>
    <t xml:space="preserve">49 Months</t>
  </si>
  <si>
    <t xml:space="preserve">50 Months</t>
  </si>
  <si>
    <t xml:space="preserve">51 Months</t>
  </si>
  <si>
    <t xml:space="preserve">52 Months</t>
  </si>
  <si>
    <t xml:space="preserve">53 Months</t>
  </si>
  <si>
    <t xml:space="preserve">54 Months</t>
  </si>
  <si>
    <t xml:space="preserve">55 Months</t>
  </si>
  <si>
    <t xml:space="preserve">56 Months</t>
  </si>
  <si>
    <t xml:space="preserve">57 Months</t>
  </si>
  <si>
    <t xml:space="preserve">58 Months</t>
  </si>
  <si>
    <t xml:space="preserve">59 Months</t>
  </si>
  <si>
    <t xml:space="preserve">60 Months</t>
  </si>
  <si>
    <t xml:space="preserve">61 Months</t>
  </si>
  <si>
    <t xml:space="preserve">62 Months</t>
  </si>
  <si>
    <t xml:space="preserve">63 Months</t>
  </si>
  <si>
    <t xml:space="preserve">64 Months</t>
  </si>
  <si>
    <t xml:space="preserve">65 Months</t>
  </si>
  <si>
    <t xml:space="preserve">66 Months</t>
  </si>
  <si>
    <t xml:space="preserve">67 Months</t>
  </si>
  <si>
    <t xml:space="preserve">68 Months</t>
  </si>
  <si>
    <t xml:space="preserve">69 Months</t>
  </si>
  <si>
    <t xml:space="preserve">70 Months</t>
  </si>
  <si>
    <t xml:space="preserve">71 Months</t>
  </si>
  <si>
    <t xml:space="preserve">72 Months</t>
  </si>
  <si>
    <t xml:space="preserve">73 Months</t>
  </si>
  <si>
    <t xml:space="preserve">74 Months</t>
  </si>
  <si>
    <t xml:space="preserve">75 Months</t>
  </si>
  <si>
    <t xml:space="preserve">76 Months</t>
  </si>
  <si>
    <t xml:space="preserve">77 Months</t>
  </si>
  <si>
    <t xml:space="preserve">78 Months</t>
  </si>
  <si>
    <t xml:space="preserve">79 Months</t>
  </si>
  <si>
    <t xml:space="preserve">80 Months</t>
  </si>
  <si>
    <t xml:space="preserve">81 Months</t>
  </si>
  <si>
    <t xml:space="preserve">82 Months</t>
  </si>
  <si>
    <t xml:space="preserve">83 Months</t>
  </si>
  <si>
    <t xml:space="preserve">84 Months</t>
  </si>
  <si>
    <t xml:space="preserve">85 Months</t>
  </si>
  <si>
    <t xml:space="preserve">1850-1930</t>
  </si>
  <si>
    <t xml:space="preserve">1931-1940</t>
  </si>
  <si>
    <t xml:space="preserve">1941-1950</t>
  </si>
  <si>
    <t xml:space="preserve">1951-1955</t>
  </si>
  <si>
    <t xml:space="preserve">1956-1957</t>
  </si>
  <si>
    <t xml:space="preserve">1958-1958.</t>
  </si>
  <si>
    <t xml:space="preserve">1959-1959</t>
  </si>
  <si>
    <t xml:space="preserve">1960-1960</t>
  </si>
  <si>
    <t xml:space="preserve">1961-1961</t>
  </si>
  <si>
    <t xml:space="preserve">1962-1962</t>
  </si>
  <si>
    <t xml:space="preserve">1963-1963</t>
  </si>
  <si>
    <t xml:space="preserve">1964-1964</t>
  </si>
  <si>
    <t xml:space="preserve">1965-1965</t>
  </si>
  <si>
    <t xml:space="preserve">1966-1966</t>
  </si>
  <si>
    <t xml:space="preserve">1967-1967</t>
  </si>
  <si>
    <t xml:space="preserve">1968-1968</t>
  </si>
  <si>
    <t xml:space="preserve">1969-1970</t>
  </si>
  <si>
    <t xml:space="preserve">1971-1973</t>
  </si>
  <si>
    <t xml:space="preserve">1974-1975</t>
  </si>
  <si>
    <t xml:space="preserve">1976-1977</t>
  </si>
  <si>
    <t xml:space="preserve">1978-1978</t>
  </si>
  <si>
    <t xml:space="preserve">Total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</si>
</sst>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%"/>
    <numFmt numFmtId="166" formatCode="0.00%"/>
    <numFmt numFmtId="167" formatCode="_(* #,##0.0_);_(* \(#,##0.0\);_(* \-?_);_(@_)"/>
    <numFmt numFmtId="168" formatCode="[$-409]mmm\-yy"/>
    <numFmt numFmtId="169" formatCode="#,##0"/>
    <numFmt numFmtId="170" formatCode="_(* #,##0.00_);_(* \(#,##0.00\);_(* \-??_);_(@_)"/>
    <numFmt numFmtId="171" formatCode="_(* #,##0_);_(* \(#,##0\);_(* \-??_);_(@_)"/>
    <numFmt numFmtId="172" formatCode="_(* #,##0.0000_);_(* \(#,##0.0000\);_(* \-??_);_(@_)"/>
    <numFmt numFmtId="173" formatCode="0.0000000000"/>
    <numFmt numFmtId="174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sz val="8"/>
      <name val="Arial"/>
      <family val="2"/>
    </font>
    <font>
      <b val="true"/>
      <sz val="14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2"/>
      <name val="Arial"/>
      <family val="2"/>
    </font>
    <font>
      <sz val="14.75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3.xml"/><Relationship Id="rId29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5.xml"/><Relationship Id="rId31" Type="http://schemas.openxmlformats.org/officeDocument/2006/relationships/externalLink" Target="externalLinks/externalLink26.xml"/><Relationship Id="rId32" Type="http://schemas.openxmlformats.org/officeDocument/2006/relationships/externalLink" Target="externalLinks/externalLink27.xml"/><Relationship Id="rId33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0.xml"/><Relationship Id="rId36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3.xml"/><Relationship Id="rId39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5.xml"/><Relationship Id="rId41" Type="http://schemas.openxmlformats.org/officeDocument/2006/relationships/externalLink" Target="externalLinks/externalLink36.xml"/><Relationship Id="rId42" Type="http://schemas.openxmlformats.org/officeDocument/2006/relationships/externalLink" Target="externalLinks/externalLink37.xml"/><Relationship Id="rId43" Type="http://schemas.openxmlformats.org/officeDocument/2006/relationships/externalLink" Target="externalLinks/externalLink38.xml"/><Relationship Id="rId44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0.xml"/><Relationship Id="rId46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3.xml"/><Relationship Id="rId49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5.xml"/><Relationship Id="rId51" Type="http://schemas.openxmlformats.org/officeDocument/2006/relationships/externalLink" Target="externalLinks/externalLink46.xml"/><Relationship Id="rId52" Type="http://schemas.openxmlformats.org/officeDocument/2006/relationships/externalLink" Target="externalLinks/externalLink47.xml"/><Relationship Id="rId53" Type="http://schemas.openxmlformats.org/officeDocument/2006/relationships/externalLink" Target="externalLinks/externalLink48.xml"/><Relationship Id="rId54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0.xml"/><Relationship Id="rId56" Type="http://schemas.openxmlformats.org/officeDocument/2006/relationships/externalLink" Target="externalLinks/externalLink51.xml"/><Relationship Id="rId57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3.xml"/><Relationship Id="rId59" Type="http://schemas.openxmlformats.org/officeDocument/2006/relationships/externalLink" Target="externalLinks/externalLink54.xml"/><Relationship Id="rId60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6.xml"/><Relationship Id="rId62" Type="http://schemas.openxmlformats.org/officeDocument/2006/relationships/externalLink" Target="externalLinks/externalLink57.xml"/><Relationship Id="rId63" Type="http://schemas.openxmlformats.org/officeDocument/2006/relationships/externalLink" Target="externalLinks/externalLink58.xml"/><Relationship Id="rId64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0.xml"/><Relationship Id="rId66" Type="http://schemas.openxmlformats.org/officeDocument/2006/relationships/externalLink" Target="externalLinks/externalLink61.xml"/><Relationship Id="rId67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4.xml"/><Relationship Id="rId70" Type="http://schemas.openxmlformats.org/officeDocument/2006/relationships/externalLink" Target="externalLinks/externalLink65.xml"/><Relationship Id="rId71" Type="http://schemas.openxmlformats.org/officeDocument/2006/relationships/externalLink" Target="externalLinks/externalLink66.xml"/><Relationship Id="rId72" Type="http://schemas.openxmlformats.org/officeDocument/2006/relationships/externalLink" Target="externalLinks/externalLink67.xml"/><Relationship Id="rId73" Type="http://schemas.openxmlformats.org/officeDocument/2006/relationships/externalLink" Target="externalLinks/externalLink68.xml"/><Relationship Id="rId74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0.xml"/><Relationship Id="rId76" Type="http://schemas.openxmlformats.org/officeDocument/2006/relationships/externalLink" Target="externalLinks/externalLink71.xml"/><Relationship Id="rId77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4.xml"/><Relationship Id="rId80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6.xml"/><Relationship Id="rId82" Type="http://schemas.openxmlformats.org/officeDocument/2006/relationships/externalLink" Target="externalLinks/externalLink77.xml"/><Relationship Id="rId83" Type="http://schemas.openxmlformats.org/officeDocument/2006/relationships/externalLink" Target="externalLinks/externalLink78.xml"/><Relationship Id="rId84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1.xml"/><Relationship Id="rId87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4.xml"/><Relationship Id="rId90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6.xml"/><Relationship Id="rId92" Type="http://schemas.openxmlformats.org/officeDocument/2006/relationships/externalLink" Target="externalLinks/externalLink87.xml"/><Relationship Id="rId93" Type="http://schemas.openxmlformats.org/officeDocument/2006/relationships/externalLink" Target="externalLinks/externalLink88.xml"/><Relationship Id="rId94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1.xml"/><Relationship Id="rId97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4.xml"/><Relationship Id="rId100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6.xml"/><Relationship Id="rId102" Type="http://schemas.openxmlformats.org/officeDocument/2006/relationships/externalLink" Target="externalLinks/externalLink97.xml"/><Relationship Id="rId103" Type="http://schemas.openxmlformats.org/officeDocument/2006/relationships/externalLink" Target="externalLinks/externalLink98.xml"/><Relationship Id="rId104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0.xml"/><Relationship Id="rId106" Type="http://schemas.openxmlformats.org/officeDocument/2006/relationships/externalLink" Target="externalLinks/externalLink101.xml"/><Relationship Id="rId107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3.xml"/><Relationship Id="rId109" Type="http://schemas.openxmlformats.org/officeDocument/2006/relationships/externalLink" Target="externalLinks/externalLink104.xml"/><Relationship Id="rId110" Type="http://schemas.openxmlformats.org/officeDocument/2006/relationships/externalLink" Target="externalLinks/externalLink105.xml"/><Relationship Id="rId111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East Texas Declines</a:t>
            </a:r>
          </a:p>
        </c:rich>
      </c:tx>
      <c:layout>
        <c:manualLayout>
          <c:xMode val="edge"/>
          <c:yMode val="edge"/>
          <c:x val="0.377526602515147"/>
          <c:y val="0.019600156801254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329056565348"/>
          <c:y val="0.171854174833399"/>
          <c:w val="0.920523394939158"/>
          <c:h val="0.807683261466092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Matrix'!$C$94:$C$182</c:f>
              <c:numCache>
                <c:formatCode>_(* #,##0.0000_);_(* \(#,##0.0000\);_(* \-??_);_(@_)</c:formatCode>
                <c:ptCount val="89"/>
                <c:pt idx="0">
                  <c:v>2.8517464516129</c:v>
                </c:pt>
                <c:pt idx="1">
                  <c:v>2.80272853571429</c:v>
                </c:pt>
                <c:pt idx="2">
                  <c:v>2.78509061290323</c:v>
                </c:pt>
                <c:pt idx="3">
                  <c:v>2.7088858</c:v>
                </c:pt>
                <c:pt idx="4">
                  <c:v>2.68412270967742</c:v>
                </c:pt>
                <c:pt idx="5">
                  <c:v>2.63424283333333</c:v>
                </c:pt>
                <c:pt idx="6">
                  <c:v>2.56667041935484</c:v>
                </c:pt>
                <c:pt idx="7">
                  <c:v>2.53026306451613</c:v>
                </c:pt>
                <c:pt idx="8">
                  <c:v>2.48691866666667</c:v>
                </c:pt>
                <c:pt idx="9">
                  <c:v>2.41804267741935</c:v>
                </c:pt>
                <c:pt idx="10">
                  <c:v>2.40670516666667</c:v>
                </c:pt>
                <c:pt idx="11">
                  <c:v>2.43049358064516</c:v>
                </c:pt>
                <c:pt idx="12">
                  <c:v>2.31209116129032</c:v>
                </c:pt>
                <c:pt idx="13">
                  <c:v>2.30806389285714</c:v>
                </c:pt>
                <c:pt idx="14">
                  <c:v>2.27682796774194</c:v>
                </c:pt>
                <c:pt idx="15">
                  <c:v>2.22413243333333</c:v>
                </c:pt>
                <c:pt idx="16">
                  <c:v>2.26555961290323</c:v>
                </c:pt>
                <c:pt idx="17">
                  <c:v>2.2260458</c:v>
                </c:pt>
                <c:pt idx="18">
                  <c:v>2.15618809677419</c:v>
                </c:pt>
                <c:pt idx="19">
                  <c:v>2.160302</c:v>
                </c:pt>
                <c:pt idx="20">
                  <c:v>2.14964166666667</c:v>
                </c:pt>
                <c:pt idx="21">
                  <c:v>2.04271651612903</c:v>
                </c:pt>
                <c:pt idx="22">
                  <c:v>2.1188161</c:v>
                </c:pt>
                <c:pt idx="23">
                  <c:v>2.0489055483871</c:v>
                </c:pt>
                <c:pt idx="24">
                  <c:v>2.04902229032258</c:v>
                </c:pt>
                <c:pt idx="25">
                  <c:v>2.0474274137931</c:v>
                </c:pt>
                <c:pt idx="26">
                  <c:v>2.05877887096774</c:v>
                </c:pt>
                <c:pt idx="27">
                  <c:v>2.0329369</c:v>
                </c:pt>
                <c:pt idx="28">
                  <c:v>2.00626787096774</c:v>
                </c:pt>
                <c:pt idx="29">
                  <c:v>1.9859566</c:v>
                </c:pt>
                <c:pt idx="30">
                  <c:v>1.96641412903226</c:v>
                </c:pt>
                <c:pt idx="31">
                  <c:v>1.96242980645161</c:v>
                </c:pt>
                <c:pt idx="32">
                  <c:v>1.935134</c:v>
                </c:pt>
                <c:pt idx="33">
                  <c:v>1.92106229032258</c:v>
                </c:pt>
                <c:pt idx="34">
                  <c:v>1.89028833333333</c:v>
                </c:pt>
                <c:pt idx="35">
                  <c:v>1.88037287096774</c:v>
                </c:pt>
                <c:pt idx="36">
                  <c:v>1.85496206451613</c:v>
                </c:pt>
                <c:pt idx="37">
                  <c:v>1.85575507142857</c:v>
                </c:pt>
                <c:pt idx="38">
                  <c:v>1.83030664516129</c:v>
                </c:pt>
                <c:pt idx="39">
                  <c:v>1.7785288</c:v>
                </c:pt>
                <c:pt idx="40">
                  <c:v>1.7949414516129</c:v>
                </c:pt>
                <c:pt idx="41">
                  <c:v>1.77975286666667</c:v>
                </c:pt>
                <c:pt idx="42">
                  <c:v>1.77681048387097</c:v>
                </c:pt>
                <c:pt idx="43">
                  <c:v>1.76732861290323</c:v>
                </c:pt>
                <c:pt idx="44">
                  <c:v>1.76635016666667</c:v>
                </c:pt>
                <c:pt idx="45">
                  <c:v>1.75722890322581</c:v>
                </c:pt>
                <c:pt idx="46">
                  <c:v>1.675018</c:v>
                </c:pt>
                <c:pt idx="47">
                  <c:v>1.65206612903226</c:v>
                </c:pt>
                <c:pt idx="48">
                  <c:v>1.64662364516129</c:v>
                </c:pt>
                <c:pt idx="49">
                  <c:v>1.63188053571429</c:v>
                </c:pt>
                <c:pt idx="50">
                  <c:v>1.61694625806452</c:v>
                </c:pt>
                <c:pt idx="51">
                  <c:v>1.60560426666667</c:v>
                </c:pt>
                <c:pt idx="52">
                  <c:v>1.56421819354839</c:v>
                </c:pt>
                <c:pt idx="53">
                  <c:v>1.55032793333333</c:v>
                </c:pt>
                <c:pt idx="54">
                  <c:v>1.52971796774194</c:v>
                </c:pt>
                <c:pt idx="55">
                  <c:v>1.52956693548387</c:v>
                </c:pt>
                <c:pt idx="56">
                  <c:v>1.51882003333333</c:v>
                </c:pt>
                <c:pt idx="57">
                  <c:v>1.51038061290323</c:v>
                </c:pt>
                <c:pt idx="58">
                  <c:v>1.50009706666667</c:v>
                </c:pt>
                <c:pt idx="59">
                  <c:v>1.44487635483871</c:v>
                </c:pt>
                <c:pt idx="60">
                  <c:v>1.45633964516129</c:v>
                </c:pt>
                <c:pt idx="61">
                  <c:v>1.46747896428571</c:v>
                </c:pt>
                <c:pt idx="62">
                  <c:v>1.4196294516129</c:v>
                </c:pt>
                <c:pt idx="63">
                  <c:v>1.42136476666667</c:v>
                </c:pt>
                <c:pt idx="64">
                  <c:v>1.40673058064516</c:v>
                </c:pt>
                <c:pt idx="65">
                  <c:v>1.4102579</c:v>
                </c:pt>
                <c:pt idx="66">
                  <c:v>1.36932296774194</c:v>
                </c:pt>
                <c:pt idx="67">
                  <c:v>1.35524409677419</c:v>
                </c:pt>
                <c:pt idx="68">
                  <c:v>1.38131476666667</c:v>
                </c:pt>
                <c:pt idx="69">
                  <c:v>1.38574151612903</c:v>
                </c:pt>
                <c:pt idx="70">
                  <c:v>1.36182073333333</c:v>
                </c:pt>
                <c:pt idx="71">
                  <c:v>1.35896735483871</c:v>
                </c:pt>
                <c:pt idx="72">
                  <c:v>1.34772632258065</c:v>
                </c:pt>
                <c:pt idx="73">
                  <c:v>1.28348617241379</c:v>
                </c:pt>
                <c:pt idx="74">
                  <c:v>1.35065090322581</c:v>
                </c:pt>
                <c:pt idx="75">
                  <c:v>1.33667306666667</c:v>
                </c:pt>
                <c:pt idx="76">
                  <c:v>1.34103241935484</c:v>
                </c:pt>
                <c:pt idx="77">
                  <c:v>1.341431</c:v>
                </c:pt>
                <c:pt idx="78">
                  <c:v>1.33751064516129</c:v>
                </c:pt>
                <c:pt idx="79">
                  <c:v>1.33093277419355</c:v>
                </c:pt>
                <c:pt idx="80">
                  <c:v>1.30763073333333</c:v>
                </c:pt>
                <c:pt idx="81">
                  <c:v>1.32480412903226</c:v>
                </c:pt>
                <c:pt idx="82">
                  <c:v>1.2984803</c:v>
                </c:pt>
                <c:pt idx="83">
                  <c:v>1.23883516129032</c:v>
                </c:pt>
                <c:pt idx="84">
                  <c:v>1.26851609677419</c:v>
                </c:pt>
                <c:pt idx="85">
                  <c:v>1.29477625</c:v>
                </c:pt>
                <c:pt idx="86">
                  <c:v>1.27380564516129</c:v>
                </c:pt>
                <c:pt idx="87">
                  <c:v>1.29057336666667</c:v>
                </c:pt>
                <c:pt idx="88">
                  <c:v>1.34461309677419</c:v>
                </c:pt>
              </c:numCache>
            </c:numRef>
          </c:val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Matrix'!$D$94:$D$182</c:f>
              <c:numCache>
                <c:formatCode>_(* #,##0.0000_);_(* \(#,##0.0000\);_(* \-??_);_(@_)</c:formatCode>
                <c:ptCount val="89"/>
                <c:pt idx="0">
                  <c:v>0.0469698064516129</c:v>
                </c:pt>
                <c:pt idx="1">
                  <c:v>0.0872972142857143</c:v>
                </c:pt>
                <c:pt idx="2">
                  <c:v>0.0808823225806452</c:v>
                </c:pt>
                <c:pt idx="3">
                  <c:v>0.073403</c:v>
                </c:pt>
                <c:pt idx="4">
                  <c:v>0.0649890967741936</c:v>
                </c:pt>
                <c:pt idx="5">
                  <c:v>0.0607447666666667</c:v>
                </c:pt>
                <c:pt idx="6">
                  <c:v>0.056702935483871</c:v>
                </c:pt>
                <c:pt idx="7">
                  <c:v>0.056513</c:v>
                </c:pt>
                <c:pt idx="8">
                  <c:v>0.0484680666666667</c:v>
                </c:pt>
                <c:pt idx="9">
                  <c:v>0.0434304838709677</c:v>
                </c:pt>
                <c:pt idx="10">
                  <c:v>0.0459090666666667</c:v>
                </c:pt>
                <c:pt idx="11">
                  <c:v>0.0470051935483871</c:v>
                </c:pt>
                <c:pt idx="12">
                  <c:v>0.0430958064516129</c:v>
                </c:pt>
                <c:pt idx="13">
                  <c:v>0.0418242142857143</c:v>
                </c:pt>
                <c:pt idx="14">
                  <c:v>0.0415570967741936</c:v>
                </c:pt>
                <c:pt idx="15">
                  <c:v>0.0414580333333333</c:v>
                </c:pt>
                <c:pt idx="16">
                  <c:v>0.0395246451612903</c:v>
                </c:pt>
                <c:pt idx="17">
                  <c:v>0.0377623333333333</c:v>
                </c:pt>
                <c:pt idx="18">
                  <c:v>0.0366421612903226</c:v>
                </c:pt>
                <c:pt idx="19">
                  <c:v>0.0346246451612903</c:v>
                </c:pt>
                <c:pt idx="20">
                  <c:v>0.0335218</c:v>
                </c:pt>
                <c:pt idx="21">
                  <c:v>0.0300828064516129</c:v>
                </c:pt>
                <c:pt idx="22">
                  <c:v>0.0310522333333333</c:v>
                </c:pt>
                <c:pt idx="23">
                  <c:v>0.0305232903225806</c:v>
                </c:pt>
                <c:pt idx="24">
                  <c:v>0.0304835483870968</c:v>
                </c:pt>
                <c:pt idx="25">
                  <c:v>0.0288864137931034</c:v>
                </c:pt>
                <c:pt idx="26">
                  <c:v>0.028551</c:v>
                </c:pt>
                <c:pt idx="27">
                  <c:v>0.0273861333333333</c:v>
                </c:pt>
                <c:pt idx="28">
                  <c:v>0.0253314193548387</c:v>
                </c:pt>
                <c:pt idx="29">
                  <c:v>0.0248315</c:v>
                </c:pt>
                <c:pt idx="30">
                  <c:v>0.0258791935483871</c:v>
                </c:pt>
                <c:pt idx="31">
                  <c:v>0.0251450967741936</c:v>
                </c:pt>
                <c:pt idx="32">
                  <c:v>0.0260412666666667</c:v>
                </c:pt>
                <c:pt idx="33">
                  <c:v>0.0262551935483871</c:v>
                </c:pt>
                <c:pt idx="34">
                  <c:v>0.024987</c:v>
                </c:pt>
                <c:pt idx="35">
                  <c:v>0.0238954516129032</c:v>
                </c:pt>
                <c:pt idx="36">
                  <c:v>0.0236564838709677</c:v>
                </c:pt>
                <c:pt idx="37">
                  <c:v>0.0235364285714286</c:v>
                </c:pt>
                <c:pt idx="38">
                  <c:v>0.0223864838709677</c:v>
                </c:pt>
                <c:pt idx="39">
                  <c:v>0.0217803</c:v>
                </c:pt>
                <c:pt idx="40">
                  <c:v>0.0210615483870968</c:v>
                </c:pt>
                <c:pt idx="41">
                  <c:v>0.0199162666666667</c:v>
                </c:pt>
                <c:pt idx="42">
                  <c:v>0.0200701935483871</c:v>
                </c:pt>
                <c:pt idx="43">
                  <c:v>0.0200426129032258</c:v>
                </c:pt>
                <c:pt idx="44">
                  <c:v>0.0197581</c:v>
                </c:pt>
                <c:pt idx="45">
                  <c:v>0.0199049032258065</c:v>
                </c:pt>
                <c:pt idx="46">
                  <c:v>0.0199307</c:v>
                </c:pt>
                <c:pt idx="47">
                  <c:v>0.0184965161290323</c:v>
                </c:pt>
                <c:pt idx="48">
                  <c:v>0.0188298387096774</c:v>
                </c:pt>
                <c:pt idx="49">
                  <c:v>0.0184659285714286</c:v>
                </c:pt>
                <c:pt idx="50">
                  <c:v>0.0188141612903226</c:v>
                </c:pt>
                <c:pt idx="51">
                  <c:v>0.0185249333333333</c:v>
                </c:pt>
                <c:pt idx="52">
                  <c:v>0.0176363225806452</c:v>
                </c:pt>
                <c:pt idx="53">
                  <c:v>0.0171797666666667</c:v>
                </c:pt>
                <c:pt idx="54">
                  <c:v>0.0168963548387097</c:v>
                </c:pt>
                <c:pt idx="55">
                  <c:v>0.0161123548387097</c:v>
                </c:pt>
                <c:pt idx="56">
                  <c:v>0.0170642333333333</c:v>
                </c:pt>
                <c:pt idx="57">
                  <c:v>0.01639</c:v>
                </c:pt>
                <c:pt idx="58">
                  <c:v>0.0161691666666667</c:v>
                </c:pt>
                <c:pt idx="59">
                  <c:v>0.0157602258064516</c:v>
                </c:pt>
                <c:pt idx="60">
                  <c:v>0.0166568709677419</c:v>
                </c:pt>
                <c:pt idx="61">
                  <c:v>0.0148696785714286</c:v>
                </c:pt>
                <c:pt idx="62">
                  <c:v>0.0144386129032258</c:v>
                </c:pt>
                <c:pt idx="63">
                  <c:v>0.0147274666666667</c:v>
                </c:pt>
                <c:pt idx="64">
                  <c:v>0.0153767419354839</c:v>
                </c:pt>
                <c:pt idx="65">
                  <c:v>0.0148278333333333</c:v>
                </c:pt>
                <c:pt idx="66">
                  <c:v>0.0143901290322581</c:v>
                </c:pt>
                <c:pt idx="67">
                  <c:v>0.0140401935483871</c:v>
                </c:pt>
                <c:pt idx="68">
                  <c:v>0.0140321</c:v>
                </c:pt>
                <c:pt idx="69">
                  <c:v>0.0142130967741935</c:v>
                </c:pt>
                <c:pt idx="70">
                  <c:v>0.0135125</c:v>
                </c:pt>
                <c:pt idx="71">
                  <c:v>0.0132876451612903</c:v>
                </c:pt>
                <c:pt idx="72">
                  <c:v>0.0123530967741935</c:v>
                </c:pt>
                <c:pt idx="73">
                  <c:v>0.0115831724137931</c:v>
                </c:pt>
                <c:pt idx="74">
                  <c:v>0.0128311290322581</c:v>
                </c:pt>
                <c:pt idx="75">
                  <c:v>0.0131713333333333</c:v>
                </c:pt>
                <c:pt idx="76">
                  <c:v>0.0127258387096774</c:v>
                </c:pt>
                <c:pt idx="77">
                  <c:v>0.0125450333333333</c:v>
                </c:pt>
                <c:pt idx="78">
                  <c:v>0.011826064516129</c:v>
                </c:pt>
                <c:pt idx="79">
                  <c:v>0.0115879677419355</c:v>
                </c:pt>
                <c:pt idx="80">
                  <c:v>0.0111978333333333</c:v>
                </c:pt>
                <c:pt idx="81">
                  <c:v>0.0110476129032258</c:v>
                </c:pt>
                <c:pt idx="82">
                  <c:v>0.0109860666666667</c:v>
                </c:pt>
                <c:pt idx="83">
                  <c:v>0.0111197741935484</c:v>
                </c:pt>
                <c:pt idx="84">
                  <c:v>0.0108379677419355</c:v>
                </c:pt>
                <c:pt idx="85">
                  <c:v>0.0117084285714286</c:v>
                </c:pt>
                <c:pt idx="86">
                  <c:v>0.0119952258064516</c:v>
                </c:pt>
                <c:pt idx="87">
                  <c:v>0.0115504333333333</c:v>
                </c:pt>
                <c:pt idx="88">
                  <c:v>0.0116572580645161</c:v>
                </c:pt>
              </c:numCache>
            </c:numRef>
          </c:val>
        </c:ser>
        <c:ser>
          <c:idx val="2"/>
          <c:order val="2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Matrix'!$E$94:$E$182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0.0370160714285714</c:v>
                </c:pt>
                <c:pt idx="2">
                  <c:v>0.0602200967741935</c:v>
                </c:pt>
                <c:pt idx="3">
                  <c:v>0.0534619</c:v>
                </c:pt>
                <c:pt idx="4">
                  <c:v>0.045627064516129</c:v>
                </c:pt>
                <c:pt idx="5">
                  <c:v>0.0436478666666667</c:v>
                </c:pt>
                <c:pt idx="6">
                  <c:v>0.0377946129032258</c:v>
                </c:pt>
                <c:pt idx="7">
                  <c:v>0.0347728387096774</c:v>
                </c:pt>
                <c:pt idx="8">
                  <c:v>0.0328763666666667</c:v>
                </c:pt>
                <c:pt idx="9">
                  <c:v>0.0303281935483871</c:v>
                </c:pt>
                <c:pt idx="10">
                  <c:v>0.0291455666666667</c:v>
                </c:pt>
                <c:pt idx="11">
                  <c:v>0.0317387741935484</c:v>
                </c:pt>
                <c:pt idx="12">
                  <c:v>0.0297164193548387</c:v>
                </c:pt>
                <c:pt idx="13">
                  <c:v>0.0292540714285714</c:v>
                </c:pt>
                <c:pt idx="14">
                  <c:v>0.0285923548387097</c:v>
                </c:pt>
                <c:pt idx="15">
                  <c:v>0.028042</c:v>
                </c:pt>
                <c:pt idx="16">
                  <c:v>0.0271241935483871</c:v>
                </c:pt>
                <c:pt idx="17">
                  <c:v>0.026146</c:v>
                </c:pt>
                <c:pt idx="18">
                  <c:v>0.0244187741935484</c:v>
                </c:pt>
                <c:pt idx="19">
                  <c:v>0.0226665806451613</c:v>
                </c:pt>
                <c:pt idx="20">
                  <c:v>0.0216368333333333</c:v>
                </c:pt>
                <c:pt idx="21">
                  <c:v>0.0202370322580645</c:v>
                </c:pt>
                <c:pt idx="22">
                  <c:v>0.0203216333333333</c:v>
                </c:pt>
                <c:pt idx="23">
                  <c:v>0.0207559032258065</c:v>
                </c:pt>
                <c:pt idx="24">
                  <c:v>0.0190819677419355</c:v>
                </c:pt>
                <c:pt idx="25">
                  <c:v>0.0197511034482759</c:v>
                </c:pt>
                <c:pt idx="26">
                  <c:v>0.019588064516129</c:v>
                </c:pt>
                <c:pt idx="27">
                  <c:v>0.0183559333333333</c:v>
                </c:pt>
                <c:pt idx="28">
                  <c:v>0.016811064516129</c:v>
                </c:pt>
                <c:pt idx="29">
                  <c:v>0.0159086666666667</c:v>
                </c:pt>
                <c:pt idx="30">
                  <c:v>0.0157428064516129</c:v>
                </c:pt>
                <c:pt idx="31">
                  <c:v>0.0172104838709677</c:v>
                </c:pt>
                <c:pt idx="32">
                  <c:v>0.0176723666666667</c:v>
                </c:pt>
                <c:pt idx="33">
                  <c:v>0.0168076451612903</c:v>
                </c:pt>
                <c:pt idx="34">
                  <c:v>0.0159935666666667</c:v>
                </c:pt>
                <c:pt idx="35">
                  <c:v>0.0154479677419355</c:v>
                </c:pt>
                <c:pt idx="36">
                  <c:v>0.0141729032258065</c:v>
                </c:pt>
                <c:pt idx="37">
                  <c:v>0.0140658214285714</c:v>
                </c:pt>
                <c:pt idx="38">
                  <c:v>0.0146052580645161</c:v>
                </c:pt>
                <c:pt idx="39">
                  <c:v>0.0148783</c:v>
                </c:pt>
                <c:pt idx="40">
                  <c:v>0.0130753225806452</c:v>
                </c:pt>
                <c:pt idx="41">
                  <c:v>0.0129175666666667</c:v>
                </c:pt>
                <c:pt idx="42">
                  <c:v>0.0132971612903226</c:v>
                </c:pt>
                <c:pt idx="43">
                  <c:v>0.0129379032258065</c:v>
                </c:pt>
                <c:pt idx="44">
                  <c:v>0.0127462333333333</c:v>
                </c:pt>
                <c:pt idx="45">
                  <c:v>0.012813</c:v>
                </c:pt>
                <c:pt idx="46">
                  <c:v>0.0128009666666667</c:v>
                </c:pt>
                <c:pt idx="47">
                  <c:v>0.0125933548387097</c:v>
                </c:pt>
                <c:pt idx="48">
                  <c:v>0.0120773225806452</c:v>
                </c:pt>
                <c:pt idx="49">
                  <c:v>0.0122958214285714</c:v>
                </c:pt>
                <c:pt idx="50">
                  <c:v>0.0117025161290323</c:v>
                </c:pt>
                <c:pt idx="51">
                  <c:v>0.0122914666666667</c:v>
                </c:pt>
                <c:pt idx="52">
                  <c:v>0.0120696774193548</c:v>
                </c:pt>
                <c:pt idx="53">
                  <c:v>0.0116078666666667</c:v>
                </c:pt>
                <c:pt idx="54">
                  <c:v>0.0110998387096774</c:v>
                </c:pt>
                <c:pt idx="55">
                  <c:v>0.0104230967741936</c:v>
                </c:pt>
                <c:pt idx="56">
                  <c:v>0.0103792333333333</c:v>
                </c:pt>
                <c:pt idx="57">
                  <c:v>0.0109894516129032</c:v>
                </c:pt>
                <c:pt idx="58">
                  <c:v>0.0104891666666667</c:v>
                </c:pt>
                <c:pt idx="59">
                  <c:v>0.00995877419354839</c:v>
                </c:pt>
                <c:pt idx="60">
                  <c:v>0.00948335483870968</c:v>
                </c:pt>
                <c:pt idx="61">
                  <c:v>0.00931921428571429</c:v>
                </c:pt>
                <c:pt idx="62">
                  <c:v>0.00957961290322581</c:v>
                </c:pt>
                <c:pt idx="63">
                  <c:v>0.00967506666666667</c:v>
                </c:pt>
                <c:pt idx="64">
                  <c:v>0.00955574193548387</c:v>
                </c:pt>
                <c:pt idx="65">
                  <c:v>0.00901326666666667</c:v>
                </c:pt>
                <c:pt idx="66">
                  <c:v>0.00847503225806452</c:v>
                </c:pt>
                <c:pt idx="67">
                  <c:v>0.0085081935483871</c:v>
                </c:pt>
                <c:pt idx="68">
                  <c:v>0.0098101</c:v>
                </c:pt>
                <c:pt idx="69">
                  <c:v>0.00963474193548387</c:v>
                </c:pt>
                <c:pt idx="70">
                  <c:v>0.00930816666666667</c:v>
                </c:pt>
                <c:pt idx="71">
                  <c:v>0.009021</c:v>
                </c:pt>
                <c:pt idx="72">
                  <c:v>0.00807129032258065</c:v>
                </c:pt>
                <c:pt idx="73">
                  <c:v>0.006736</c:v>
                </c:pt>
                <c:pt idx="74">
                  <c:v>0.00829264516129032</c:v>
                </c:pt>
                <c:pt idx="75">
                  <c:v>0.00793283333333333</c:v>
                </c:pt>
                <c:pt idx="76">
                  <c:v>0.00835232258064516</c:v>
                </c:pt>
                <c:pt idx="77">
                  <c:v>0.0083367</c:v>
                </c:pt>
                <c:pt idx="78">
                  <c:v>0.00766383870967742</c:v>
                </c:pt>
                <c:pt idx="79">
                  <c:v>0.007885</c:v>
                </c:pt>
                <c:pt idx="80">
                  <c:v>0.0113515</c:v>
                </c:pt>
                <c:pt idx="81">
                  <c:v>0.00865193548387097</c:v>
                </c:pt>
                <c:pt idx="82">
                  <c:v>0.00798536666666667</c:v>
                </c:pt>
                <c:pt idx="83">
                  <c:v>0.00836345161290323</c:v>
                </c:pt>
                <c:pt idx="84">
                  <c:v>0.00795229032258065</c:v>
                </c:pt>
                <c:pt idx="85">
                  <c:v>0.007599</c:v>
                </c:pt>
                <c:pt idx="86">
                  <c:v>0.00747264516129032</c:v>
                </c:pt>
                <c:pt idx="87">
                  <c:v>0.00758086666666667</c:v>
                </c:pt>
                <c:pt idx="88">
                  <c:v>0.00728477419354839</c:v>
                </c:pt>
              </c:numCache>
            </c:numRef>
          </c:val>
        </c:ser>
        <c:ser>
          <c:idx val="3"/>
          <c:order val="3"/>
          <c:spPr>
            <a:solidFill>
              <a:srgbClr val="ff0000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Matrix'!$F$94:$F$182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0.0474568387096774</c:v>
                </c:pt>
                <c:pt idx="3">
                  <c:v>0.0823479666666667</c:v>
                </c:pt>
                <c:pt idx="4">
                  <c:v>0.0687971290322581</c:v>
                </c:pt>
                <c:pt idx="5">
                  <c:v>0.0627453</c:v>
                </c:pt>
                <c:pt idx="6">
                  <c:v>0.0566257741935484</c:v>
                </c:pt>
                <c:pt idx="7">
                  <c:v>0.0506422903225807</c:v>
                </c:pt>
                <c:pt idx="8">
                  <c:v>0.0466528666666667</c:v>
                </c:pt>
                <c:pt idx="9">
                  <c:v>0.0412632903225806</c:v>
                </c:pt>
                <c:pt idx="10">
                  <c:v>0.0386872333333333</c:v>
                </c:pt>
                <c:pt idx="11">
                  <c:v>0.0399592258064516</c:v>
                </c:pt>
                <c:pt idx="12">
                  <c:v>0.0380347419354839</c:v>
                </c:pt>
                <c:pt idx="13">
                  <c:v>0.03859325</c:v>
                </c:pt>
                <c:pt idx="14">
                  <c:v>0.0374583870967742</c:v>
                </c:pt>
                <c:pt idx="15">
                  <c:v>0.0333961666666667</c:v>
                </c:pt>
                <c:pt idx="16">
                  <c:v>0.0282965161290323</c:v>
                </c:pt>
                <c:pt idx="17">
                  <c:v>0.0306539333333333</c:v>
                </c:pt>
                <c:pt idx="18">
                  <c:v>0.029104935483871</c:v>
                </c:pt>
                <c:pt idx="19">
                  <c:v>0.0282285806451613</c:v>
                </c:pt>
                <c:pt idx="20">
                  <c:v>0.0287994</c:v>
                </c:pt>
                <c:pt idx="21">
                  <c:v>0.027525</c:v>
                </c:pt>
                <c:pt idx="22">
                  <c:v>0.0264187333333333</c:v>
                </c:pt>
                <c:pt idx="23">
                  <c:v>0.0247435483870968</c:v>
                </c:pt>
                <c:pt idx="24">
                  <c:v>0.0269867741935484</c:v>
                </c:pt>
                <c:pt idx="25">
                  <c:v>0.0268082068965517</c:v>
                </c:pt>
                <c:pt idx="26">
                  <c:v>0.0254145161290323</c:v>
                </c:pt>
                <c:pt idx="27">
                  <c:v>0.0242082333333333</c:v>
                </c:pt>
                <c:pt idx="28">
                  <c:v>0.0245994193548387</c:v>
                </c:pt>
                <c:pt idx="29">
                  <c:v>0.0250899</c:v>
                </c:pt>
                <c:pt idx="30">
                  <c:v>0.0240373548387097</c:v>
                </c:pt>
                <c:pt idx="31">
                  <c:v>0.0234610322580645</c:v>
                </c:pt>
                <c:pt idx="32">
                  <c:v>0.022595</c:v>
                </c:pt>
                <c:pt idx="33">
                  <c:v>0.0235514838709677</c:v>
                </c:pt>
                <c:pt idx="34">
                  <c:v>0.0237491</c:v>
                </c:pt>
                <c:pt idx="35">
                  <c:v>0.0212938064516129</c:v>
                </c:pt>
                <c:pt idx="36">
                  <c:v>0.0213583225806452</c:v>
                </c:pt>
                <c:pt idx="37">
                  <c:v>0.0219078571428571</c:v>
                </c:pt>
                <c:pt idx="38">
                  <c:v>0.0209938064516129</c:v>
                </c:pt>
                <c:pt idx="39">
                  <c:v>0.0213662666666667</c:v>
                </c:pt>
                <c:pt idx="40">
                  <c:v>0.0213458709677419</c:v>
                </c:pt>
                <c:pt idx="41">
                  <c:v>0.0203044</c:v>
                </c:pt>
                <c:pt idx="42">
                  <c:v>0.0200452903225806</c:v>
                </c:pt>
                <c:pt idx="43">
                  <c:v>0.0194031935483871</c:v>
                </c:pt>
                <c:pt idx="44">
                  <c:v>0.0192137</c:v>
                </c:pt>
                <c:pt idx="45">
                  <c:v>0.0184264516129032</c:v>
                </c:pt>
                <c:pt idx="46">
                  <c:v>0.0185399</c:v>
                </c:pt>
                <c:pt idx="47">
                  <c:v>0.0178957419354839</c:v>
                </c:pt>
                <c:pt idx="48">
                  <c:v>0.0180217419354839</c:v>
                </c:pt>
                <c:pt idx="49">
                  <c:v>0.0214567857142857</c:v>
                </c:pt>
                <c:pt idx="50">
                  <c:v>0.0163985806451613</c:v>
                </c:pt>
                <c:pt idx="51">
                  <c:v>0.0169792333333333</c:v>
                </c:pt>
                <c:pt idx="52">
                  <c:v>0.0158412580645161</c:v>
                </c:pt>
                <c:pt idx="53">
                  <c:v>0.0157795666666667</c:v>
                </c:pt>
                <c:pt idx="54">
                  <c:v>0.0147601612903226</c:v>
                </c:pt>
                <c:pt idx="55">
                  <c:v>0.0144512903225806</c:v>
                </c:pt>
                <c:pt idx="56">
                  <c:v>0.0142953333333333</c:v>
                </c:pt>
                <c:pt idx="57">
                  <c:v>0.0142048064516129</c:v>
                </c:pt>
                <c:pt idx="58">
                  <c:v>0.0137306333333333</c:v>
                </c:pt>
                <c:pt idx="59">
                  <c:v>0.0137049032258065</c:v>
                </c:pt>
                <c:pt idx="60">
                  <c:v>0.0132438387096774</c:v>
                </c:pt>
                <c:pt idx="61">
                  <c:v>0.0132095714285714</c:v>
                </c:pt>
                <c:pt idx="62">
                  <c:v>0.0124018709677419</c:v>
                </c:pt>
                <c:pt idx="63">
                  <c:v>0.0124947333333333</c:v>
                </c:pt>
                <c:pt idx="64">
                  <c:v>0.0133558387096774</c:v>
                </c:pt>
                <c:pt idx="65">
                  <c:v>0.0129341666666667</c:v>
                </c:pt>
                <c:pt idx="66">
                  <c:v>0.012278</c:v>
                </c:pt>
                <c:pt idx="67">
                  <c:v>0.0120297096774194</c:v>
                </c:pt>
                <c:pt idx="68">
                  <c:v>0.0126270333333333</c:v>
                </c:pt>
                <c:pt idx="69">
                  <c:v>0.0136171935483871</c:v>
                </c:pt>
                <c:pt idx="70">
                  <c:v>0.0133281333333333</c:v>
                </c:pt>
                <c:pt idx="71">
                  <c:v>0.0132926451612903</c:v>
                </c:pt>
                <c:pt idx="72">
                  <c:v>0.0122102903225806</c:v>
                </c:pt>
                <c:pt idx="73">
                  <c:v>0.0104168620689655</c:v>
                </c:pt>
                <c:pt idx="74">
                  <c:v>0.0122380967741936</c:v>
                </c:pt>
                <c:pt idx="75">
                  <c:v>0.0116249666666667</c:v>
                </c:pt>
                <c:pt idx="76">
                  <c:v>0.0121215483870968</c:v>
                </c:pt>
                <c:pt idx="77">
                  <c:v>0.0116522666666667</c:v>
                </c:pt>
                <c:pt idx="78">
                  <c:v>0.0109561612903226</c:v>
                </c:pt>
                <c:pt idx="79">
                  <c:v>0.0112124516129032</c:v>
                </c:pt>
                <c:pt idx="80">
                  <c:v>0.0109829666666667</c:v>
                </c:pt>
                <c:pt idx="81">
                  <c:v>0.0111361290322581</c:v>
                </c:pt>
                <c:pt idx="82">
                  <c:v>0.0107507333333333</c:v>
                </c:pt>
                <c:pt idx="83">
                  <c:v>0.0105138709677419</c:v>
                </c:pt>
                <c:pt idx="84">
                  <c:v>0.010239064516129</c:v>
                </c:pt>
                <c:pt idx="85">
                  <c:v>0.0106823928571429</c:v>
                </c:pt>
                <c:pt idx="86">
                  <c:v>0.0102376774193548</c:v>
                </c:pt>
                <c:pt idx="87">
                  <c:v>0.00991676666666667</c:v>
                </c:pt>
                <c:pt idx="88">
                  <c:v>0.00976425806451613</c:v>
                </c:pt>
              </c:numCache>
            </c:numRef>
          </c:val>
        </c:ser>
        <c:ser>
          <c:idx val="4"/>
          <c:order val="4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Matrix'!$G$94:$G$182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0.0355571333333333</c:v>
                </c:pt>
                <c:pt idx="4">
                  <c:v>0.0677839032258065</c:v>
                </c:pt>
                <c:pt idx="5">
                  <c:v>0.0607729666666667</c:v>
                </c:pt>
                <c:pt idx="6">
                  <c:v>0.0557819677419355</c:v>
                </c:pt>
                <c:pt idx="7">
                  <c:v>0.0424263225806452</c:v>
                </c:pt>
                <c:pt idx="8">
                  <c:v>0.0369935</c:v>
                </c:pt>
                <c:pt idx="9">
                  <c:v>0.0355217419354839</c:v>
                </c:pt>
                <c:pt idx="10">
                  <c:v>0.0368988666666667</c:v>
                </c:pt>
                <c:pt idx="11">
                  <c:v>0.0375995161290323</c:v>
                </c:pt>
                <c:pt idx="12">
                  <c:v>0.0357992903225806</c:v>
                </c:pt>
                <c:pt idx="13">
                  <c:v>0.0326686428571429</c:v>
                </c:pt>
                <c:pt idx="14">
                  <c:v>0.03085</c:v>
                </c:pt>
                <c:pt idx="15">
                  <c:v>0.0275261666666667</c:v>
                </c:pt>
                <c:pt idx="16">
                  <c:v>0.0276206774193548</c:v>
                </c:pt>
                <c:pt idx="17">
                  <c:v>0.0271538333333333</c:v>
                </c:pt>
                <c:pt idx="18">
                  <c:v>0.0272356451612903</c:v>
                </c:pt>
                <c:pt idx="19">
                  <c:v>0.0257906129032258</c:v>
                </c:pt>
                <c:pt idx="20">
                  <c:v>0.0242427</c:v>
                </c:pt>
                <c:pt idx="21">
                  <c:v>0.0221891290322581</c:v>
                </c:pt>
                <c:pt idx="22">
                  <c:v>0.0242046666666667</c:v>
                </c:pt>
                <c:pt idx="23">
                  <c:v>0.0238572580645161</c:v>
                </c:pt>
                <c:pt idx="24">
                  <c:v>0.0221115806451613</c:v>
                </c:pt>
                <c:pt idx="25">
                  <c:v>0.0205725517241379</c:v>
                </c:pt>
                <c:pt idx="26">
                  <c:v>0.0201415806451613</c:v>
                </c:pt>
                <c:pt idx="27">
                  <c:v>0.0207242</c:v>
                </c:pt>
                <c:pt idx="28">
                  <c:v>0.0194078064516129</c:v>
                </c:pt>
                <c:pt idx="29">
                  <c:v>0.0179936666666667</c:v>
                </c:pt>
                <c:pt idx="30">
                  <c:v>0.0185526774193548</c:v>
                </c:pt>
                <c:pt idx="31">
                  <c:v>0.0194380322580645</c:v>
                </c:pt>
                <c:pt idx="32">
                  <c:v>0.017984</c:v>
                </c:pt>
                <c:pt idx="33">
                  <c:v>0.0180601612903226</c:v>
                </c:pt>
                <c:pt idx="34">
                  <c:v>0.0163660666666667</c:v>
                </c:pt>
                <c:pt idx="35">
                  <c:v>0.0164273225806452</c:v>
                </c:pt>
                <c:pt idx="36">
                  <c:v>0.0158330967741935</c:v>
                </c:pt>
                <c:pt idx="37">
                  <c:v>0.0156516428571429</c:v>
                </c:pt>
                <c:pt idx="38">
                  <c:v>0.0152301290322581</c:v>
                </c:pt>
                <c:pt idx="39">
                  <c:v>0.0142689333333333</c:v>
                </c:pt>
                <c:pt idx="40">
                  <c:v>0.0142052258064516</c:v>
                </c:pt>
                <c:pt idx="41">
                  <c:v>0.0149359333333333</c:v>
                </c:pt>
                <c:pt idx="42">
                  <c:v>0.0148073225806452</c:v>
                </c:pt>
                <c:pt idx="43">
                  <c:v>0.014559</c:v>
                </c:pt>
                <c:pt idx="44">
                  <c:v>0.0136432666666667</c:v>
                </c:pt>
                <c:pt idx="45">
                  <c:v>0.0129027096774194</c:v>
                </c:pt>
                <c:pt idx="46">
                  <c:v>0.0124151333333333</c:v>
                </c:pt>
                <c:pt idx="47">
                  <c:v>0.01185</c:v>
                </c:pt>
                <c:pt idx="48">
                  <c:v>0.0118317741935484</c:v>
                </c:pt>
                <c:pt idx="49">
                  <c:v>0.0117423571428571</c:v>
                </c:pt>
                <c:pt idx="50">
                  <c:v>0.0112604516129032</c:v>
                </c:pt>
                <c:pt idx="51">
                  <c:v>0.0109395</c:v>
                </c:pt>
                <c:pt idx="52">
                  <c:v>0.0109203870967742</c:v>
                </c:pt>
                <c:pt idx="53">
                  <c:v>0.0113469666666667</c:v>
                </c:pt>
                <c:pt idx="54">
                  <c:v>0.00998722580645161</c:v>
                </c:pt>
                <c:pt idx="55">
                  <c:v>0.00998329032258065</c:v>
                </c:pt>
                <c:pt idx="56">
                  <c:v>0.00979536666666667</c:v>
                </c:pt>
                <c:pt idx="57">
                  <c:v>0.0101591935483871</c:v>
                </c:pt>
                <c:pt idx="58">
                  <c:v>0.0110501666666667</c:v>
                </c:pt>
                <c:pt idx="59">
                  <c:v>0.0129771612903226</c:v>
                </c:pt>
                <c:pt idx="60">
                  <c:v>0.011259935483871</c:v>
                </c:pt>
                <c:pt idx="61">
                  <c:v>0.0103882142857143</c:v>
                </c:pt>
                <c:pt idx="62">
                  <c:v>0.0101578387096774</c:v>
                </c:pt>
                <c:pt idx="63">
                  <c:v>0.00988063333333333</c:v>
                </c:pt>
                <c:pt idx="64">
                  <c:v>0.00969841935483871</c:v>
                </c:pt>
                <c:pt idx="65">
                  <c:v>0.0100076333333333</c:v>
                </c:pt>
                <c:pt idx="66">
                  <c:v>0.00884409677419355</c:v>
                </c:pt>
                <c:pt idx="67">
                  <c:v>0.00887709677419355</c:v>
                </c:pt>
                <c:pt idx="68">
                  <c:v>0.00891473333333333</c:v>
                </c:pt>
                <c:pt idx="69">
                  <c:v>0.00885087096774194</c:v>
                </c:pt>
                <c:pt idx="70">
                  <c:v>0.00854096666666667</c:v>
                </c:pt>
                <c:pt idx="71">
                  <c:v>0.00828838709677419</c:v>
                </c:pt>
                <c:pt idx="72">
                  <c:v>0.00839067741935484</c:v>
                </c:pt>
                <c:pt idx="73">
                  <c:v>0.00720210344827586</c:v>
                </c:pt>
                <c:pt idx="74">
                  <c:v>0.00998683870967742</c:v>
                </c:pt>
                <c:pt idx="75">
                  <c:v>0.0099516</c:v>
                </c:pt>
                <c:pt idx="76">
                  <c:v>0.00973706451612903</c:v>
                </c:pt>
                <c:pt idx="77">
                  <c:v>0.00961766666666667</c:v>
                </c:pt>
                <c:pt idx="78">
                  <c:v>0.00903964516129032</c:v>
                </c:pt>
                <c:pt idx="79">
                  <c:v>0.00896029032258065</c:v>
                </c:pt>
                <c:pt idx="80">
                  <c:v>0.00956703333333333</c:v>
                </c:pt>
                <c:pt idx="81">
                  <c:v>0.00877283870967742</c:v>
                </c:pt>
                <c:pt idx="82">
                  <c:v>0.0089386</c:v>
                </c:pt>
                <c:pt idx="83">
                  <c:v>0.00829964516129032</c:v>
                </c:pt>
                <c:pt idx="84">
                  <c:v>0.00834348387096774</c:v>
                </c:pt>
                <c:pt idx="85">
                  <c:v>0.00870496428571429</c:v>
                </c:pt>
                <c:pt idx="86">
                  <c:v>0.00903393548387097</c:v>
                </c:pt>
                <c:pt idx="87">
                  <c:v>0.0085949</c:v>
                </c:pt>
                <c:pt idx="88">
                  <c:v>0.00798561290322581</c:v>
                </c:pt>
              </c:numCache>
            </c:numRef>
          </c:val>
        </c:ser>
        <c:ser>
          <c:idx val="5"/>
          <c:order val="5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Matrix'!$H$94:$H$182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0.037947064516129</c:v>
                </c:pt>
                <c:pt idx="5">
                  <c:v>0.0684890333333333</c:v>
                </c:pt>
                <c:pt idx="6">
                  <c:v>0.0641347419354839</c:v>
                </c:pt>
                <c:pt idx="7">
                  <c:v>0.0551448064516129</c:v>
                </c:pt>
                <c:pt idx="8">
                  <c:v>0.0472039666666667</c:v>
                </c:pt>
                <c:pt idx="9">
                  <c:v>0.0445126451612903</c:v>
                </c:pt>
                <c:pt idx="10">
                  <c:v>0.0417465</c:v>
                </c:pt>
                <c:pt idx="11">
                  <c:v>0.0376592580645161</c:v>
                </c:pt>
                <c:pt idx="12">
                  <c:v>0.0359104838709677</c:v>
                </c:pt>
                <c:pt idx="13">
                  <c:v>0.0346951785714286</c:v>
                </c:pt>
                <c:pt idx="14">
                  <c:v>0.0331326451612903</c:v>
                </c:pt>
                <c:pt idx="15">
                  <c:v>0.0303062666666667</c:v>
                </c:pt>
                <c:pt idx="16">
                  <c:v>0.0286468387096774</c:v>
                </c:pt>
                <c:pt idx="17">
                  <c:v>0.0282512666666667</c:v>
                </c:pt>
                <c:pt idx="18">
                  <c:v>0.025804</c:v>
                </c:pt>
                <c:pt idx="19">
                  <c:v>0.0249362903225806</c:v>
                </c:pt>
                <c:pt idx="20">
                  <c:v>0.0249471</c:v>
                </c:pt>
                <c:pt idx="21">
                  <c:v>0.0216914193548387</c:v>
                </c:pt>
                <c:pt idx="22">
                  <c:v>0.0212662</c:v>
                </c:pt>
                <c:pt idx="23">
                  <c:v>0.0213074838709677</c:v>
                </c:pt>
                <c:pt idx="24">
                  <c:v>0.0210912580645161</c:v>
                </c:pt>
                <c:pt idx="25">
                  <c:v>0.0202626896551724</c:v>
                </c:pt>
                <c:pt idx="26">
                  <c:v>0.0195407419354839</c:v>
                </c:pt>
                <c:pt idx="27">
                  <c:v>0.0190246333333333</c:v>
                </c:pt>
                <c:pt idx="28">
                  <c:v>0.018851064516129</c:v>
                </c:pt>
                <c:pt idx="29">
                  <c:v>0.0178618</c:v>
                </c:pt>
                <c:pt idx="30">
                  <c:v>0.0178030322580645</c:v>
                </c:pt>
                <c:pt idx="31">
                  <c:v>0.0185497741935484</c:v>
                </c:pt>
                <c:pt idx="32">
                  <c:v>0.0184757666666667</c:v>
                </c:pt>
                <c:pt idx="33">
                  <c:v>0.0175469677419355</c:v>
                </c:pt>
                <c:pt idx="34">
                  <c:v>0.0162380333333333</c:v>
                </c:pt>
                <c:pt idx="35">
                  <c:v>0.0161666774193548</c:v>
                </c:pt>
                <c:pt idx="36">
                  <c:v>0.0155323225806452</c:v>
                </c:pt>
                <c:pt idx="37">
                  <c:v>0.0152994285714286</c:v>
                </c:pt>
                <c:pt idx="38">
                  <c:v>0.0160302258064516</c:v>
                </c:pt>
                <c:pt idx="39">
                  <c:v>0.0149333666666667</c:v>
                </c:pt>
                <c:pt idx="40">
                  <c:v>0.0144253548387097</c:v>
                </c:pt>
                <c:pt idx="41">
                  <c:v>0.0143173333333333</c:v>
                </c:pt>
                <c:pt idx="42">
                  <c:v>0.0138075483870968</c:v>
                </c:pt>
                <c:pt idx="43">
                  <c:v>0.0134549032258065</c:v>
                </c:pt>
                <c:pt idx="44">
                  <c:v>0.0134156</c:v>
                </c:pt>
                <c:pt idx="45">
                  <c:v>0.0135682580645161</c:v>
                </c:pt>
                <c:pt idx="46">
                  <c:v>0.0129586</c:v>
                </c:pt>
                <c:pt idx="47">
                  <c:v>0.0130778387096774</c:v>
                </c:pt>
                <c:pt idx="48">
                  <c:v>0.013050935483871</c:v>
                </c:pt>
                <c:pt idx="49">
                  <c:v>0.0133205</c:v>
                </c:pt>
                <c:pt idx="50">
                  <c:v>0.0130148709677419</c:v>
                </c:pt>
                <c:pt idx="51">
                  <c:v>0.0116723</c:v>
                </c:pt>
                <c:pt idx="52">
                  <c:v>0.0114392258064516</c:v>
                </c:pt>
                <c:pt idx="53">
                  <c:v>0.0110772666666667</c:v>
                </c:pt>
                <c:pt idx="54">
                  <c:v>0.00991751612903226</c:v>
                </c:pt>
                <c:pt idx="55">
                  <c:v>0.0101007419354839</c:v>
                </c:pt>
                <c:pt idx="56">
                  <c:v>0.0104753</c:v>
                </c:pt>
                <c:pt idx="57">
                  <c:v>0.0105152580645161</c:v>
                </c:pt>
                <c:pt idx="58">
                  <c:v>0.0103849</c:v>
                </c:pt>
                <c:pt idx="59">
                  <c:v>0.00981254838709677</c:v>
                </c:pt>
                <c:pt idx="60">
                  <c:v>0.00923570967741936</c:v>
                </c:pt>
                <c:pt idx="61">
                  <c:v>0.00941146428571429</c:v>
                </c:pt>
                <c:pt idx="62">
                  <c:v>0.00976225806451613</c:v>
                </c:pt>
                <c:pt idx="63">
                  <c:v>0.00953783333333333</c:v>
                </c:pt>
                <c:pt idx="64">
                  <c:v>0.00922925806451613</c:v>
                </c:pt>
                <c:pt idx="65">
                  <c:v>0.00839373333333333</c:v>
                </c:pt>
                <c:pt idx="66">
                  <c:v>0.00885093548387097</c:v>
                </c:pt>
                <c:pt idx="67">
                  <c:v>0.00862435483870968</c:v>
                </c:pt>
                <c:pt idx="68">
                  <c:v>0.00894823333333333</c:v>
                </c:pt>
                <c:pt idx="69">
                  <c:v>0.00882074193548387</c:v>
                </c:pt>
                <c:pt idx="70">
                  <c:v>0.00840696666666667</c:v>
                </c:pt>
                <c:pt idx="71">
                  <c:v>0.0080751935483871</c:v>
                </c:pt>
                <c:pt idx="72">
                  <c:v>0.00816629032258065</c:v>
                </c:pt>
                <c:pt idx="73">
                  <c:v>0.006328</c:v>
                </c:pt>
                <c:pt idx="74">
                  <c:v>0.00798748387096774</c:v>
                </c:pt>
                <c:pt idx="75">
                  <c:v>0.0078152</c:v>
                </c:pt>
                <c:pt idx="76">
                  <c:v>0.00758651612903226</c:v>
                </c:pt>
                <c:pt idx="77">
                  <c:v>0.00792183333333333</c:v>
                </c:pt>
                <c:pt idx="78">
                  <c:v>0.00826767741935484</c:v>
                </c:pt>
                <c:pt idx="79">
                  <c:v>0.00797309677419355</c:v>
                </c:pt>
                <c:pt idx="80">
                  <c:v>0.00825713333333333</c:v>
                </c:pt>
                <c:pt idx="81">
                  <c:v>0.00991461290322581</c:v>
                </c:pt>
                <c:pt idx="82">
                  <c:v>0.0097587</c:v>
                </c:pt>
                <c:pt idx="83">
                  <c:v>0.00738709677419355</c:v>
                </c:pt>
                <c:pt idx="84">
                  <c:v>0.00711338709677419</c:v>
                </c:pt>
                <c:pt idx="85">
                  <c:v>0.00770928571428571</c:v>
                </c:pt>
                <c:pt idx="86">
                  <c:v>0.00755364516129032</c:v>
                </c:pt>
                <c:pt idx="87">
                  <c:v>0.00720183333333333</c:v>
                </c:pt>
                <c:pt idx="88">
                  <c:v>0.00673970967741936</c:v>
                </c:pt>
              </c:numCache>
            </c:numRef>
          </c:val>
        </c:ser>
        <c:ser>
          <c:idx val="6"/>
          <c:order val="6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Matrix'!$I$94:$I$182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0.0479004666666667</c:v>
                </c:pt>
                <c:pt idx="6">
                  <c:v>0.0804715161290323</c:v>
                </c:pt>
                <c:pt idx="7">
                  <c:v>0.0688735806451613</c:v>
                </c:pt>
                <c:pt idx="8">
                  <c:v>0.0644752666666667</c:v>
                </c:pt>
                <c:pt idx="9">
                  <c:v>0.0531308064516129</c:v>
                </c:pt>
                <c:pt idx="10">
                  <c:v>0.0528049666666667</c:v>
                </c:pt>
                <c:pt idx="11">
                  <c:v>0.0502644516129032</c:v>
                </c:pt>
                <c:pt idx="12">
                  <c:v>0.0451120967741936</c:v>
                </c:pt>
                <c:pt idx="13">
                  <c:v>0.0430143928571429</c:v>
                </c:pt>
                <c:pt idx="14">
                  <c:v>0.041892935483871</c:v>
                </c:pt>
                <c:pt idx="15">
                  <c:v>0.0375106666666667</c:v>
                </c:pt>
                <c:pt idx="16">
                  <c:v>0.0331141290322581</c:v>
                </c:pt>
                <c:pt idx="17">
                  <c:v>0.0318928</c:v>
                </c:pt>
                <c:pt idx="18">
                  <c:v>0.0307231290322581</c:v>
                </c:pt>
                <c:pt idx="19">
                  <c:v>0.0277681290322581</c:v>
                </c:pt>
                <c:pt idx="20">
                  <c:v>0.0260593333333333</c:v>
                </c:pt>
                <c:pt idx="21">
                  <c:v>0.0250505483870968</c:v>
                </c:pt>
                <c:pt idx="22">
                  <c:v>0.0244618666666667</c:v>
                </c:pt>
                <c:pt idx="23">
                  <c:v>0.0254175161290323</c:v>
                </c:pt>
                <c:pt idx="24">
                  <c:v>0.0239663225806452</c:v>
                </c:pt>
                <c:pt idx="25">
                  <c:v>0.0215985172413793</c:v>
                </c:pt>
                <c:pt idx="26">
                  <c:v>0.0213926129032258</c:v>
                </c:pt>
                <c:pt idx="27">
                  <c:v>0.0194584</c:v>
                </c:pt>
                <c:pt idx="28">
                  <c:v>0.0197848387096774</c:v>
                </c:pt>
                <c:pt idx="29">
                  <c:v>0.018421</c:v>
                </c:pt>
                <c:pt idx="30">
                  <c:v>0.0196324193548387</c:v>
                </c:pt>
                <c:pt idx="31">
                  <c:v>0.0191708064516129</c:v>
                </c:pt>
                <c:pt idx="32">
                  <c:v>0.0184624666666667</c:v>
                </c:pt>
                <c:pt idx="33">
                  <c:v>0.017598</c:v>
                </c:pt>
                <c:pt idx="34">
                  <c:v>0.0171853666666667</c:v>
                </c:pt>
                <c:pt idx="35">
                  <c:v>0.0173219677419355</c:v>
                </c:pt>
                <c:pt idx="36">
                  <c:v>0.0165033548387097</c:v>
                </c:pt>
                <c:pt idx="37">
                  <c:v>0.0161758928571429</c:v>
                </c:pt>
                <c:pt idx="38">
                  <c:v>0.0156317741935484</c:v>
                </c:pt>
                <c:pt idx="39">
                  <c:v>0.0151065666666667</c:v>
                </c:pt>
                <c:pt idx="40">
                  <c:v>0.0157057741935484</c:v>
                </c:pt>
                <c:pt idx="41">
                  <c:v>0.0159644666666667</c:v>
                </c:pt>
                <c:pt idx="42">
                  <c:v>0.0150709677419355</c:v>
                </c:pt>
                <c:pt idx="43">
                  <c:v>0.0148391290322581</c:v>
                </c:pt>
                <c:pt idx="44">
                  <c:v>0.0149514666666667</c:v>
                </c:pt>
                <c:pt idx="45">
                  <c:v>0.0153037419354839</c:v>
                </c:pt>
                <c:pt idx="46">
                  <c:v>0.0147254</c:v>
                </c:pt>
                <c:pt idx="47">
                  <c:v>0.0138943225806452</c:v>
                </c:pt>
                <c:pt idx="48">
                  <c:v>0.0144085806451613</c:v>
                </c:pt>
                <c:pt idx="49">
                  <c:v>0.0133315714285714</c:v>
                </c:pt>
                <c:pt idx="50">
                  <c:v>0.0131432258064516</c:v>
                </c:pt>
                <c:pt idx="51">
                  <c:v>0.0127172666666667</c:v>
                </c:pt>
                <c:pt idx="52">
                  <c:v>0.012219</c:v>
                </c:pt>
                <c:pt idx="53">
                  <c:v>0.0118721666666667</c:v>
                </c:pt>
                <c:pt idx="54">
                  <c:v>0.0116738709677419</c:v>
                </c:pt>
                <c:pt idx="55">
                  <c:v>0.0112861612903226</c:v>
                </c:pt>
                <c:pt idx="56">
                  <c:v>0.0118315666666667</c:v>
                </c:pt>
                <c:pt idx="57">
                  <c:v>0.0118319677419355</c:v>
                </c:pt>
                <c:pt idx="58">
                  <c:v>0.0114536</c:v>
                </c:pt>
                <c:pt idx="59">
                  <c:v>0.0103523548387097</c:v>
                </c:pt>
                <c:pt idx="60">
                  <c:v>0.0105290322580645</c:v>
                </c:pt>
                <c:pt idx="61">
                  <c:v>0.0105953571428571</c:v>
                </c:pt>
                <c:pt idx="62">
                  <c:v>0.0108349032258065</c:v>
                </c:pt>
                <c:pt idx="63">
                  <c:v>0.0098517</c:v>
                </c:pt>
                <c:pt idx="64">
                  <c:v>0.00964212903225807</c:v>
                </c:pt>
                <c:pt idx="65">
                  <c:v>0.0097523</c:v>
                </c:pt>
                <c:pt idx="66">
                  <c:v>0.00950893548387097</c:v>
                </c:pt>
                <c:pt idx="67">
                  <c:v>0.00899738709677419</c:v>
                </c:pt>
                <c:pt idx="68">
                  <c:v>0.0092261</c:v>
                </c:pt>
                <c:pt idx="69">
                  <c:v>0.00962438709677419</c:v>
                </c:pt>
                <c:pt idx="70">
                  <c:v>0.0093587</c:v>
                </c:pt>
                <c:pt idx="71">
                  <c:v>0.009852</c:v>
                </c:pt>
                <c:pt idx="72">
                  <c:v>0.00958567741935484</c:v>
                </c:pt>
                <c:pt idx="73">
                  <c:v>0.00775624137931035</c:v>
                </c:pt>
                <c:pt idx="74">
                  <c:v>0.00894358064516129</c:v>
                </c:pt>
                <c:pt idx="75">
                  <c:v>0.0079613</c:v>
                </c:pt>
                <c:pt idx="76">
                  <c:v>0.00798390322580645</c:v>
                </c:pt>
                <c:pt idx="77">
                  <c:v>0.0087357</c:v>
                </c:pt>
                <c:pt idx="78">
                  <c:v>0.00803403225806452</c:v>
                </c:pt>
                <c:pt idx="79">
                  <c:v>0.00792906451612903</c:v>
                </c:pt>
                <c:pt idx="80">
                  <c:v>0.0075035</c:v>
                </c:pt>
                <c:pt idx="81">
                  <c:v>0.00880367741935484</c:v>
                </c:pt>
                <c:pt idx="82">
                  <c:v>0.0080992</c:v>
                </c:pt>
                <c:pt idx="83">
                  <c:v>0.00797945161290323</c:v>
                </c:pt>
                <c:pt idx="84">
                  <c:v>0.00728445161290323</c:v>
                </c:pt>
                <c:pt idx="85">
                  <c:v>0.00698975</c:v>
                </c:pt>
                <c:pt idx="86">
                  <c:v>0.00777645161290323</c:v>
                </c:pt>
                <c:pt idx="87">
                  <c:v>0.00784103333333333</c:v>
                </c:pt>
                <c:pt idx="88">
                  <c:v>0.00869132258064516</c:v>
                </c:pt>
              </c:numCache>
            </c:numRef>
          </c:val>
        </c:ser>
        <c:ser>
          <c:idx val="7"/>
          <c:order val="7"/>
          <c:spPr>
            <a:solidFill>
              <a:srgbClr val="ff0000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Matrix'!$J$94:$J$182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0.0364373225806452</c:v>
                </c:pt>
                <c:pt idx="7">
                  <c:v>0.0704452580645161</c:v>
                </c:pt>
                <c:pt idx="8">
                  <c:v>0.0699220333333333</c:v>
                </c:pt>
                <c:pt idx="9">
                  <c:v>0.06246</c:v>
                </c:pt>
                <c:pt idx="10">
                  <c:v>0.0566477666666667</c:v>
                </c:pt>
                <c:pt idx="11">
                  <c:v>0.0516866451612903</c:v>
                </c:pt>
                <c:pt idx="12">
                  <c:v>0.0468961290322581</c:v>
                </c:pt>
                <c:pt idx="13">
                  <c:v>0.0450187857142857</c:v>
                </c:pt>
                <c:pt idx="14">
                  <c:v>0.0435860967741936</c:v>
                </c:pt>
                <c:pt idx="15">
                  <c:v>0.0392770666666667</c:v>
                </c:pt>
                <c:pt idx="16">
                  <c:v>0.0393619677419355</c:v>
                </c:pt>
                <c:pt idx="17">
                  <c:v>0.0371528666666667</c:v>
                </c:pt>
                <c:pt idx="18">
                  <c:v>0.0338045161290323</c:v>
                </c:pt>
                <c:pt idx="19">
                  <c:v>0.0321895161290323</c:v>
                </c:pt>
                <c:pt idx="20">
                  <c:v>0.0325203666666667</c:v>
                </c:pt>
                <c:pt idx="21">
                  <c:v>0.0309912258064516</c:v>
                </c:pt>
                <c:pt idx="22">
                  <c:v>0.0324862666666667</c:v>
                </c:pt>
                <c:pt idx="23">
                  <c:v>0.0305580322580645</c:v>
                </c:pt>
                <c:pt idx="24">
                  <c:v>0.0287792580645161</c:v>
                </c:pt>
                <c:pt idx="25">
                  <c:v>0.0293095862068966</c:v>
                </c:pt>
                <c:pt idx="26">
                  <c:v>0.0279106451612903</c:v>
                </c:pt>
                <c:pt idx="27">
                  <c:v>0.0240006666666667</c:v>
                </c:pt>
                <c:pt idx="28">
                  <c:v>0.0239058064516129</c:v>
                </c:pt>
                <c:pt idx="29">
                  <c:v>0.0250962333333333</c:v>
                </c:pt>
                <c:pt idx="30">
                  <c:v>0.0245524516129032</c:v>
                </c:pt>
                <c:pt idx="31">
                  <c:v>0.0233942903225806</c:v>
                </c:pt>
                <c:pt idx="32">
                  <c:v>0.0228715333333333</c:v>
                </c:pt>
                <c:pt idx="33">
                  <c:v>0.0219013548387097</c:v>
                </c:pt>
                <c:pt idx="34">
                  <c:v>0.0215953333333333</c:v>
                </c:pt>
                <c:pt idx="35">
                  <c:v>0.0201664838709677</c:v>
                </c:pt>
                <c:pt idx="36">
                  <c:v>0.0203111290322581</c:v>
                </c:pt>
                <c:pt idx="37">
                  <c:v>0.0191366785714286</c:v>
                </c:pt>
                <c:pt idx="38">
                  <c:v>0.0180734516129032</c:v>
                </c:pt>
                <c:pt idx="39">
                  <c:v>0.0177482666666667</c:v>
                </c:pt>
                <c:pt idx="40">
                  <c:v>0.0168277419354839</c:v>
                </c:pt>
                <c:pt idx="41">
                  <c:v>0.0170611333333333</c:v>
                </c:pt>
                <c:pt idx="42">
                  <c:v>0.0169191290322581</c:v>
                </c:pt>
                <c:pt idx="43">
                  <c:v>0.0161402580645161</c:v>
                </c:pt>
                <c:pt idx="44">
                  <c:v>0.0160123666666667</c:v>
                </c:pt>
                <c:pt idx="45">
                  <c:v>0.0154598387096774</c:v>
                </c:pt>
                <c:pt idx="46">
                  <c:v>0.0151916</c:v>
                </c:pt>
                <c:pt idx="47">
                  <c:v>0.0145519677419355</c:v>
                </c:pt>
                <c:pt idx="48">
                  <c:v>0.0130891935483871</c:v>
                </c:pt>
                <c:pt idx="49">
                  <c:v>0.0126854285714286</c:v>
                </c:pt>
                <c:pt idx="50">
                  <c:v>0.0128052903225806</c:v>
                </c:pt>
                <c:pt idx="51">
                  <c:v>0.0135070666666667</c:v>
                </c:pt>
                <c:pt idx="52">
                  <c:v>0.0134555161290323</c:v>
                </c:pt>
                <c:pt idx="53">
                  <c:v>0.0126412666666667</c:v>
                </c:pt>
                <c:pt idx="54">
                  <c:v>0.0126981935483871</c:v>
                </c:pt>
                <c:pt idx="55">
                  <c:v>0.0132801612903226</c:v>
                </c:pt>
                <c:pt idx="56">
                  <c:v>0.0127676333333333</c:v>
                </c:pt>
                <c:pt idx="57">
                  <c:v>0.0118845161290323</c:v>
                </c:pt>
                <c:pt idx="58">
                  <c:v>0.0119354</c:v>
                </c:pt>
                <c:pt idx="59">
                  <c:v>0.0117977741935484</c:v>
                </c:pt>
                <c:pt idx="60">
                  <c:v>0.011400935483871</c:v>
                </c:pt>
                <c:pt idx="61">
                  <c:v>0.0112346785714286</c:v>
                </c:pt>
                <c:pt idx="62">
                  <c:v>0.0105366774193548</c:v>
                </c:pt>
                <c:pt idx="63">
                  <c:v>0.0105283</c:v>
                </c:pt>
                <c:pt idx="64">
                  <c:v>0.0100992258064516</c:v>
                </c:pt>
                <c:pt idx="65">
                  <c:v>0.0098601</c:v>
                </c:pt>
                <c:pt idx="66">
                  <c:v>0.0102062580645161</c:v>
                </c:pt>
                <c:pt idx="67">
                  <c:v>0.00980170967741935</c:v>
                </c:pt>
                <c:pt idx="68">
                  <c:v>0.0099568</c:v>
                </c:pt>
                <c:pt idx="69">
                  <c:v>0.00969648387096774</c:v>
                </c:pt>
                <c:pt idx="70">
                  <c:v>0.0100896</c:v>
                </c:pt>
                <c:pt idx="71">
                  <c:v>0.00953164516129032</c:v>
                </c:pt>
                <c:pt idx="72">
                  <c:v>0.00911193548387097</c:v>
                </c:pt>
                <c:pt idx="73">
                  <c:v>0.00888289655172414</c:v>
                </c:pt>
                <c:pt idx="74">
                  <c:v>0.00999648387096774</c:v>
                </c:pt>
                <c:pt idx="75">
                  <c:v>0.0107369666666667</c:v>
                </c:pt>
                <c:pt idx="76">
                  <c:v>0.0104856129032258</c:v>
                </c:pt>
                <c:pt idx="77">
                  <c:v>0.00951816666666667</c:v>
                </c:pt>
                <c:pt idx="78">
                  <c:v>0.00962951612903226</c:v>
                </c:pt>
                <c:pt idx="79">
                  <c:v>0.00895758064516129</c:v>
                </c:pt>
                <c:pt idx="80">
                  <c:v>0.00877896666666667</c:v>
                </c:pt>
                <c:pt idx="81">
                  <c:v>0.00854835483870968</c:v>
                </c:pt>
                <c:pt idx="82">
                  <c:v>0.00804016666666667</c:v>
                </c:pt>
                <c:pt idx="83">
                  <c:v>0.00782496774193548</c:v>
                </c:pt>
                <c:pt idx="84">
                  <c:v>0.0079228064516129</c:v>
                </c:pt>
                <c:pt idx="85">
                  <c:v>0.00813589285714286</c:v>
                </c:pt>
                <c:pt idx="86">
                  <c:v>0.00799906451612903</c:v>
                </c:pt>
                <c:pt idx="87">
                  <c:v>0.00763103333333333</c:v>
                </c:pt>
                <c:pt idx="88">
                  <c:v>0.00730516129032258</c:v>
                </c:pt>
              </c:numCache>
            </c:numRef>
          </c:val>
        </c:ser>
        <c:ser>
          <c:idx val="8"/>
          <c:order val="8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Matrix'!$K$94:$K$182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0.0322985483870968</c:v>
                </c:pt>
                <c:pt idx="8">
                  <c:v>0.0596799</c:v>
                </c:pt>
                <c:pt idx="9">
                  <c:v>0.0518212903225806</c:v>
                </c:pt>
                <c:pt idx="10">
                  <c:v>0.0476891</c:v>
                </c:pt>
                <c:pt idx="11">
                  <c:v>0.0372958709677419</c:v>
                </c:pt>
                <c:pt idx="12">
                  <c:v>0.0370742903225806</c:v>
                </c:pt>
                <c:pt idx="13">
                  <c:v>0.0344304642857143</c:v>
                </c:pt>
                <c:pt idx="14">
                  <c:v>0.0322963225806452</c:v>
                </c:pt>
                <c:pt idx="15">
                  <c:v>0.0297024333333333</c:v>
                </c:pt>
                <c:pt idx="16">
                  <c:v>0.0291077741935484</c:v>
                </c:pt>
                <c:pt idx="17">
                  <c:v>0.0293458</c:v>
                </c:pt>
                <c:pt idx="18">
                  <c:v>0.0290455806451613</c:v>
                </c:pt>
                <c:pt idx="19">
                  <c:v>0.0273849677419355</c:v>
                </c:pt>
                <c:pt idx="20">
                  <c:v>0.0277767666666667</c:v>
                </c:pt>
                <c:pt idx="21">
                  <c:v>0.0241923225806452</c:v>
                </c:pt>
                <c:pt idx="22">
                  <c:v>0.0259745</c:v>
                </c:pt>
                <c:pt idx="23">
                  <c:v>0.0230675483870968</c:v>
                </c:pt>
                <c:pt idx="24">
                  <c:v>0.0230763225806452</c:v>
                </c:pt>
                <c:pt idx="25">
                  <c:v>0.0214057931034483</c:v>
                </c:pt>
                <c:pt idx="26">
                  <c:v>0.020769</c:v>
                </c:pt>
                <c:pt idx="27">
                  <c:v>0.0191734</c:v>
                </c:pt>
                <c:pt idx="28">
                  <c:v>0.019325</c:v>
                </c:pt>
                <c:pt idx="29">
                  <c:v>0.0196555</c:v>
                </c:pt>
                <c:pt idx="30">
                  <c:v>0.0177516774193548</c:v>
                </c:pt>
                <c:pt idx="31">
                  <c:v>0.0180268064516129</c:v>
                </c:pt>
                <c:pt idx="32">
                  <c:v>0.0170243</c:v>
                </c:pt>
                <c:pt idx="33">
                  <c:v>0.0155653225806452</c:v>
                </c:pt>
                <c:pt idx="34">
                  <c:v>0.0159349333333333</c:v>
                </c:pt>
                <c:pt idx="35">
                  <c:v>0.0155230322580645</c:v>
                </c:pt>
                <c:pt idx="36">
                  <c:v>0.0155058709677419</c:v>
                </c:pt>
                <c:pt idx="37">
                  <c:v>0.0149120357142857</c:v>
                </c:pt>
                <c:pt idx="38">
                  <c:v>0.015250064516129</c:v>
                </c:pt>
                <c:pt idx="39">
                  <c:v>0.0150602</c:v>
                </c:pt>
                <c:pt idx="40">
                  <c:v>0.0143735483870968</c:v>
                </c:pt>
                <c:pt idx="41">
                  <c:v>0.0134613333333333</c:v>
                </c:pt>
                <c:pt idx="42">
                  <c:v>0.0126872903225806</c:v>
                </c:pt>
                <c:pt idx="43">
                  <c:v>0.0128234193548387</c:v>
                </c:pt>
                <c:pt idx="44">
                  <c:v>0.0129100666666667</c:v>
                </c:pt>
                <c:pt idx="45">
                  <c:v>0.0133241612903226</c:v>
                </c:pt>
                <c:pt idx="46">
                  <c:v>0.0136212666666667</c:v>
                </c:pt>
                <c:pt idx="47">
                  <c:v>0.0138294838709677</c:v>
                </c:pt>
                <c:pt idx="48">
                  <c:v>0.0127108064516129</c:v>
                </c:pt>
                <c:pt idx="49">
                  <c:v>0.0131276428571429</c:v>
                </c:pt>
                <c:pt idx="50">
                  <c:v>0.0140333870967742</c:v>
                </c:pt>
                <c:pt idx="51">
                  <c:v>0.0136478666666667</c:v>
                </c:pt>
                <c:pt idx="52">
                  <c:v>0.013705064516129</c:v>
                </c:pt>
                <c:pt idx="53">
                  <c:v>0.0138525666666667</c:v>
                </c:pt>
                <c:pt idx="54">
                  <c:v>0.0136564193548387</c:v>
                </c:pt>
                <c:pt idx="55">
                  <c:v>0.0133777741935484</c:v>
                </c:pt>
                <c:pt idx="56">
                  <c:v>0.0140048</c:v>
                </c:pt>
                <c:pt idx="57">
                  <c:v>0.0137686774193548</c:v>
                </c:pt>
                <c:pt idx="58">
                  <c:v>0.0126179666666667</c:v>
                </c:pt>
                <c:pt idx="59">
                  <c:v>0.0153197741935484</c:v>
                </c:pt>
                <c:pt idx="60">
                  <c:v>0.0148075806451613</c:v>
                </c:pt>
                <c:pt idx="61">
                  <c:v>0.01360675</c:v>
                </c:pt>
                <c:pt idx="62">
                  <c:v>0.0129707419354839</c:v>
                </c:pt>
                <c:pt idx="63">
                  <c:v>0.0122005</c:v>
                </c:pt>
                <c:pt idx="64">
                  <c:v>0.0120442580645161</c:v>
                </c:pt>
                <c:pt idx="65">
                  <c:v>0.0119585</c:v>
                </c:pt>
                <c:pt idx="66">
                  <c:v>0.0117888387096774</c:v>
                </c:pt>
                <c:pt idx="67">
                  <c:v>0.0113345806451613</c:v>
                </c:pt>
                <c:pt idx="68">
                  <c:v>0.0112453333333333</c:v>
                </c:pt>
                <c:pt idx="69">
                  <c:v>0.0114312580645161</c:v>
                </c:pt>
                <c:pt idx="70">
                  <c:v>0.0110387333333333</c:v>
                </c:pt>
                <c:pt idx="71">
                  <c:v>0.0105493870967742</c:v>
                </c:pt>
                <c:pt idx="72">
                  <c:v>0.0105718387096774</c:v>
                </c:pt>
                <c:pt idx="73">
                  <c:v>0.00950572413793104</c:v>
                </c:pt>
                <c:pt idx="74">
                  <c:v>0.0104794516129032</c:v>
                </c:pt>
                <c:pt idx="75">
                  <c:v>0.01043</c:v>
                </c:pt>
                <c:pt idx="76">
                  <c:v>0.00990170967741936</c:v>
                </c:pt>
                <c:pt idx="77">
                  <c:v>0.00964106666666667</c:v>
                </c:pt>
                <c:pt idx="78">
                  <c:v>0.00971054838709677</c:v>
                </c:pt>
                <c:pt idx="79">
                  <c:v>0.00929970967741936</c:v>
                </c:pt>
                <c:pt idx="80">
                  <c:v>0.00973516666666667</c:v>
                </c:pt>
                <c:pt idx="81">
                  <c:v>0.00928316129032258</c:v>
                </c:pt>
                <c:pt idx="82">
                  <c:v>0.00927643333333333</c:v>
                </c:pt>
                <c:pt idx="83">
                  <c:v>0.00921209677419355</c:v>
                </c:pt>
                <c:pt idx="84">
                  <c:v>0.00945861290322581</c:v>
                </c:pt>
                <c:pt idx="85">
                  <c:v>0.00892375</c:v>
                </c:pt>
                <c:pt idx="86">
                  <c:v>0.00890170967741936</c:v>
                </c:pt>
                <c:pt idx="87">
                  <c:v>0.00878003333333333</c:v>
                </c:pt>
                <c:pt idx="88">
                  <c:v>0.00804248387096774</c:v>
                </c:pt>
              </c:numCache>
            </c:numRef>
          </c:val>
        </c:ser>
        <c:ser>
          <c:idx val="9"/>
          <c:order val="9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Matrix'!$L$94:$L$182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0.0335438666666667</c:v>
                </c:pt>
                <c:pt idx="9">
                  <c:v>0.0638434516129032</c:v>
                </c:pt>
                <c:pt idx="10">
                  <c:v>0.0577287</c:v>
                </c:pt>
                <c:pt idx="11">
                  <c:v>0.055982</c:v>
                </c:pt>
                <c:pt idx="12">
                  <c:v>0.0488382258064516</c:v>
                </c:pt>
                <c:pt idx="13">
                  <c:v>0.0437696428571429</c:v>
                </c:pt>
                <c:pt idx="14">
                  <c:v>0.0429611935483871</c:v>
                </c:pt>
                <c:pt idx="15">
                  <c:v>0.0395799333333333</c:v>
                </c:pt>
                <c:pt idx="16">
                  <c:v>0.0360503225806452</c:v>
                </c:pt>
                <c:pt idx="17">
                  <c:v>0.0365301666666667</c:v>
                </c:pt>
                <c:pt idx="18">
                  <c:v>0.0353101935483871</c:v>
                </c:pt>
                <c:pt idx="19">
                  <c:v>0.0353542258064516</c:v>
                </c:pt>
                <c:pt idx="20">
                  <c:v>0.0345799666666667</c:v>
                </c:pt>
                <c:pt idx="21">
                  <c:v>0.0303314838709677</c:v>
                </c:pt>
                <c:pt idx="22">
                  <c:v>0.0286692666666667</c:v>
                </c:pt>
                <c:pt idx="23">
                  <c:v>0.0263908387096774</c:v>
                </c:pt>
                <c:pt idx="24">
                  <c:v>0.0304448709677419</c:v>
                </c:pt>
                <c:pt idx="25">
                  <c:v>0.0295959655172414</c:v>
                </c:pt>
                <c:pt idx="26">
                  <c:v>0.0278391612903226</c:v>
                </c:pt>
                <c:pt idx="27">
                  <c:v>0.0285587666666667</c:v>
                </c:pt>
                <c:pt idx="28">
                  <c:v>0.0275488387096774</c:v>
                </c:pt>
                <c:pt idx="29">
                  <c:v>0.0259871666666667</c:v>
                </c:pt>
                <c:pt idx="30">
                  <c:v>0.0247954193548387</c:v>
                </c:pt>
                <c:pt idx="31">
                  <c:v>0.0246305806451613</c:v>
                </c:pt>
                <c:pt idx="32">
                  <c:v>0.0244165</c:v>
                </c:pt>
                <c:pt idx="33">
                  <c:v>0.0222867096774194</c:v>
                </c:pt>
                <c:pt idx="34">
                  <c:v>0.0225367333333333</c:v>
                </c:pt>
                <c:pt idx="35">
                  <c:v>0.0212232258064516</c:v>
                </c:pt>
                <c:pt idx="36">
                  <c:v>0.0205675483870968</c:v>
                </c:pt>
                <c:pt idx="37">
                  <c:v>0.0210535</c:v>
                </c:pt>
                <c:pt idx="38">
                  <c:v>0.0199986451612903</c:v>
                </c:pt>
                <c:pt idx="39">
                  <c:v>0.0188143</c:v>
                </c:pt>
                <c:pt idx="40">
                  <c:v>0.0254583548387097</c:v>
                </c:pt>
                <c:pt idx="41">
                  <c:v>0.0204848666666667</c:v>
                </c:pt>
                <c:pt idx="42">
                  <c:v>0.0195223870967742</c:v>
                </c:pt>
                <c:pt idx="43">
                  <c:v>0.0187277096774194</c:v>
                </c:pt>
                <c:pt idx="44">
                  <c:v>0.0175944333333333</c:v>
                </c:pt>
                <c:pt idx="45">
                  <c:v>0.0177184193548387</c:v>
                </c:pt>
                <c:pt idx="46">
                  <c:v>0.0179334333333333</c:v>
                </c:pt>
                <c:pt idx="47">
                  <c:v>0.0166613870967742</c:v>
                </c:pt>
                <c:pt idx="48">
                  <c:v>0.0168560322580645</c:v>
                </c:pt>
                <c:pt idx="49">
                  <c:v>0.0165726428571429</c:v>
                </c:pt>
                <c:pt idx="50">
                  <c:v>0.016100935483871</c:v>
                </c:pt>
                <c:pt idx="51">
                  <c:v>0.0156324333333333</c:v>
                </c:pt>
                <c:pt idx="52">
                  <c:v>0.0159781612903226</c:v>
                </c:pt>
                <c:pt idx="53">
                  <c:v>0.0155513666666667</c:v>
                </c:pt>
                <c:pt idx="54">
                  <c:v>0.0149014193548387</c:v>
                </c:pt>
                <c:pt idx="55">
                  <c:v>0.0168030322580645</c:v>
                </c:pt>
                <c:pt idx="56">
                  <c:v>0.0158174666666667</c:v>
                </c:pt>
                <c:pt idx="57">
                  <c:v>0.0142866451612903</c:v>
                </c:pt>
                <c:pt idx="58">
                  <c:v>0.0134674666666667</c:v>
                </c:pt>
                <c:pt idx="59">
                  <c:v>0.0135454193548387</c:v>
                </c:pt>
                <c:pt idx="60">
                  <c:v>0.0135209677419355</c:v>
                </c:pt>
                <c:pt idx="61">
                  <c:v>0.01290925</c:v>
                </c:pt>
                <c:pt idx="62">
                  <c:v>0.0123076451612903</c:v>
                </c:pt>
                <c:pt idx="63">
                  <c:v>0.0121786333333333</c:v>
                </c:pt>
                <c:pt idx="64">
                  <c:v>0.0122455161290323</c:v>
                </c:pt>
                <c:pt idx="65">
                  <c:v>0.0120864666666667</c:v>
                </c:pt>
                <c:pt idx="66">
                  <c:v>0.0128533225806452</c:v>
                </c:pt>
                <c:pt idx="67">
                  <c:v>0.0117224193548387</c:v>
                </c:pt>
                <c:pt idx="68">
                  <c:v>0.0118271</c:v>
                </c:pt>
                <c:pt idx="69">
                  <c:v>0.0114783870967742</c:v>
                </c:pt>
                <c:pt idx="70">
                  <c:v>0.0115628</c:v>
                </c:pt>
                <c:pt idx="71">
                  <c:v>0.0124777741935484</c:v>
                </c:pt>
                <c:pt idx="72">
                  <c:v>0.0120571612903226</c:v>
                </c:pt>
                <c:pt idx="73">
                  <c:v>0.0107716551724138</c:v>
                </c:pt>
                <c:pt idx="74">
                  <c:v>0.0110728709677419</c:v>
                </c:pt>
                <c:pt idx="75">
                  <c:v>0.0110369</c:v>
                </c:pt>
                <c:pt idx="76">
                  <c:v>0.0111865483870968</c:v>
                </c:pt>
                <c:pt idx="77">
                  <c:v>0.0106855333333333</c:v>
                </c:pt>
                <c:pt idx="78">
                  <c:v>0.0116388709677419</c:v>
                </c:pt>
                <c:pt idx="79">
                  <c:v>0.0115103870967742</c:v>
                </c:pt>
                <c:pt idx="80">
                  <c:v>0.0111466333333333</c:v>
                </c:pt>
                <c:pt idx="81">
                  <c:v>0.0102269032258065</c:v>
                </c:pt>
                <c:pt idx="82">
                  <c:v>0.0098772</c:v>
                </c:pt>
                <c:pt idx="83">
                  <c:v>0.0104097419354839</c:v>
                </c:pt>
                <c:pt idx="84">
                  <c:v>0.00973796774193548</c:v>
                </c:pt>
                <c:pt idx="85">
                  <c:v>0.00954539285714286</c:v>
                </c:pt>
                <c:pt idx="86">
                  <c:v>0.00915367741935484</c:v>
                </c:pt>
                <c:pt idx="87">
                  <c:v>0.0096833</c:v>
                </c:pt>
                <c:pt idx="88">
                  <c:v>0.0107840967741936</c:v>
                </c:pt>
              </c:numCache>
            </c:numRef>
          </c:val>
        </c:ser>
        <c:ser>
          <c:idx val="10"/>
          <c:order val="10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Matrix'!$M$94:$M$182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0.0316673225806452</c:v>
                </c:pt>
                <c:pt idx="10">
                  <c:v>0.0550665333333333</c:v>
                </c:pt>
                <c:pt idx="11">
                  <c:v>0.0507838064516129</c:v>
                </c:pt>
                <c:pt idx="12">
                  <c:v>0.0475672258064516</c:v>
                </c:pt>
                <c:pt idx="13">
                  <c:v>0.0458650357142857</c:v>
                </c:pt>
                <c:pt idx="14">
                  <c:v>0.0409516451612903</c:v>
                </c:pt>
                <c:pt idx="15">
                  <c:v>0.0408742666666667</c:v>
                </c:pt>
                <c:pt idx="16">
                  <c:v>0.0358664193548387</c:v>
                </c:pt>
                <c:pt idx="17">
                  <c:v>0.0324596</c:v>
                </c:pt>
                <c:pt idx="18">
                  <c:v>0.0321316774193548</c:v>
                </c:pt>
                <c:pt idx="19">
                  <c:v>0.0295361612903226</c:v>
                </c:pt>
                <c:pt idx="20">
                  <c:v>0.0293265</c:v>
                </c:pt>
                <c:pt idx="21">
                  <c:v>0.025532</c:v>
                </c:pt>
                <c:pt idx="22">
                  <c:v>0.0246223666666667</c:v>
                </c:pt>
                <c:pt idx="23">
                  <c:v>0.0228523225806452</c:v>
                </c:pt>
                <c:pt idx="24">
                  <c:v>0.0220322258064516</c:v>
                </c:pt>
                <c:pt idx="25">
                  <c:v>0.0202349310344828</c:v>
                </c:pt>
                <c:pt idx="26">
                  <c:v>0.0210835483870968</c:v>
                </c:pt>
                <c:pt idx="27">
                  <c:v>0.0207246</c:v>
                </c:pt>
                <c:pt idx="28">
                  <c:v>0.0192024193548387</c:v>
                </c:pt>
                <c:pt idx="29">
                  <c:v>0.0180946666666667</c:v>
                </c:pt>
                <c:pt idx="30">
                  <c:v>0.0177883225806452</c:v>
                </c:pt>
                <c:pt idx="31">
                  <c:v>0.0178104193548387</c:v>
                </c:pt>
                <c:pt idx="32">
                  <c:v>0.0172247</c:v>
                </c:pt>
                <c:pt idx="33">
                  <c:v>0.0170667741935484</c:v>
                </c:pt>
                <c:pt idx="34">
                  <c:v>0.0185379</c:v>
                </c:pt>
                <c:pt idx="35">
                  <c:v>0.0171257741935484</c:v>
                </c:pt>
                <c:pt idx="36">
                  <c:v>0.0165057096774194</c:v>
                </c:pt>
                <c:pt idx="37">
                  <c:v>0.0167042857142857</c:v>
                </c:pt>
                <c:pt idx="38">
                  <c:v>0.0151266451612903</c:v>
                </c:pt>
                <c:pt idx="39">
                  <c:v>0.0147047</c:v>
                </c:pt>
                <c:pt idx="40">
                  <c:v>0.0139098064516129</c:v>
                </c:pt>
                <c:pt idx="41">
                  <c:v>0.0138522333333333</c:v>
                </c:pt>
                <c:pt idx="42">
                  <c:v>0.0129505483870968</c:v>
                </c:pt>
                <c:pt idx="43">
                  <c:v>0.0131461935483871</c:v>
                </c:pt>
                <c:pt idx="44">
                  <c:v>0.0132519666666667</c:v>
                </c:pt>
                <c:pt idx="45">
                  <c:v>0.0128216129032258</c:v>
                </c:pt>
                <c:pt idx="46">
                  <c:v>0.0127087333333333</c:v>
                </c:pt>
                <c:pt idx="47">
                  <c:v>0.0129621935483871</c:v>
                </c:pt>
                <c:pt idx="48">
                  <c:v>0.0126286451612903</c:v>
                </c:pt>
                <c:pt idx="49">
                  <c:v>0.0120682857142857</c:v>
                </c:pt>
                <c:pt idx="50">
                  <c:v>0.0116859032258065</c:v>
                </c:pt>
                <c:pt idx="51">
                  <c:v>0.0114448666666667</c:v>
                </c:pt>
                <c:pt idx="52">
                  <c:v>0.0112058709677419</c:v>
                </c:pt>
                <c:pt idx="53">
                  <c:v>0.0119415</c:v>
                </c:pt>
                <c:pt idx="54">
                  <c:v>0.0114138709677419</c:v>
                </c:pt>
                <c:pt idx="55">
                  <c:v>0.0108834516129032</c:v>
                </c:pt>
                <c:pt idx="56">
                  <c:v>0.0108421666666667</c:v>
                </c:pt>
                <c:pt idx="57">
                  <c:v>0.0104758387096774</c:v>
                </c:pt>
                <c:pt idx="58">
                  <c:v>0.0104197666666667</c:v>
                </c:pt>
                <c:pt idx="59">
                  <c:v>0.00999367741935484</c:v>
                </c:pt>
                <c:pt idx="60">
                  <c:v>0.00971267741935484</c:v>
                </c:pt>
                <c:pt idx="61">
                  <c:v>0.00926739285714286</c:v>
                </c:pt>
                <c:pt idx="62">
                  <c:v>0.00909232258064516</c:v>
                </c:pt>
                <c:pt idx="63">
                  <c:v>0.00928166666666667</c:v>
                </c:pt>
                <c:pt idx="64">
                  <c:v>0.0100653548387097</c:v>
                </c:pt>
                <c:pt idx="65">
                  <c:v>0.00965043333333334</c:v>
                </c:pt>
                <c:pt idx="66">
                  <c:v>0.009065</c:v>
                </c:pt>
                <c:pt idx="67">
                  <c:v>0.00856741935483871</c:v>
                </c:pt>
                <c:pt idx="68">
                  <c:v>0.0088307</c:v>
                </c:pt>
                <c:pt idx="69">
                  <c:v>0.00911206451612903</c:v>
                </c:pt>
                <c:pt idx="70">
                  <c:v>0.00921676666666667</c:v>
                </c:pt>
                <c:pt idx="71">
                  <c:v>0.0103589677419355</c:v>
                </c:pt>
                <c:pt idx="72">
                  <c:v>0.00986332258064516</c:v>
                </c:pt>
                <c:pt idx="73">
                  <c:v>0.00885275862068966</c:v>
                </c:pt>
                <c:pt idx="74">
                  <c:v>0.00846803225806452</c:v>
                </c:pt>
                <c:pt idx="75">
                  <c:v>0.0079554</c:v>
                </c:pt>
                <c:pt idx="76">
                  <c:v>0.00755712903225806</c:v>
                </c:pt>
                <c:pt idx="77">
                  <c:v>0.00786286666666667</c:v>
                </c:pt>
                <c:pt idx="78">
                  <c:v>0.00754041935483871</c:v>
                </c:pt>
                <c:pt idx="79">
                  <c:v>0.00831070967741936</c:v>
                </c:pt>
                <c:pt idx="80">
                  <c:v>0.008812</c:v>
                </c:pt>
                <c:pt idx="81">
                  <c:v>0.0100256774193548</c:v>
                </c:pt>
                <c:pt idx="82">
                  <c:v>0.00977336666666667</c:v>
                </c:pt>
                <c:pt idx="83">
                  <c:v>0.00852545161290323</c:v>
                </c:pt>
                <c:pt idx="84">
                  <c:v>0.00827235483870968</c:v>
                </c:pt>
                <c:pt idx="85">
                  <c:v>0.00853553571428571</c:v>
                </c:pt>
                <c:pt idx="86">
                  <c:v>0.00892841935483871</c:v>
                </c:pt>
                <c:pt idx="87">
                  <c:v>0.00874793333333333</c:v>
                </c:pt>
                <c:pt idx="88">
                  <c:v>0.0082588064516129</c:v>
                </c:pt>
              </c:numCache>
            </c:numRef>
          </c:val>
        </c:ser>
        <c:ser>
          <c:idx val="11"/>
          <c:order val="11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Matrix'!$N$94:$N$182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0.0359873666666667</c:v>
                </c:pt>
                <c:pt idx="11">
                  <c:v>0.0619885161290323</c:v>
                </c:pt>
                <c:pt idx="12">
                  <c:v>0.0533282258064516</c:v>
                </c:pt>
                <c:pt idx="13">
                  <c:v>0.0460003928571429</c:v>
                </c:pt>
                <c:pt idx="14">
                  <c:v>0.0460921612903226</c:v>
                </c:pt>
                <c:pt idx="15">
                  <c:v>0.0413933</c:v>
                </c:pt>
                <c:pt idx="16">
                  <c:v>0.0377690967741935</c:v>
                </c:pt>
                <c:pt idx="17">
                  <c:v>0.0326704</c:v>
                </c:pt>
                <c:pt idx="18">
                  <c:v>0.0325152580645161</c:v>
                </c:pt>
                <c:pt idx="19">
                  <c:v>0.0307759677419355</c:v>
                </c:pt>
                <c:pt idx="20">
                  <c:v>0.0284350666666667</c:v>
                </c:pt>
                <c:pt idx="21">
                  <c:v>0.0256843548387097</c:v>
                </c:pt>
                <c:pt idx="22">
                  <c:v>0.0268666666666667</c:v>
                </c:pt>
                <c:pt idx="23">
                  <c:v>0.0261825483870968</c:v>
                </c:pt>
                <c:pt idx="24">
                  <c:v>0.0248107741935484</c:v>
                </c:pt>
                <c:pt idx="25">
                  <c:v>0.0252661034482759</c:v>
                </c:pt>
                <c:pt idx="26">
                  <c:v>0.0236667741935484</c:v>
                </c:pt>
                <c:pt idx="27">
                  <c:v>0.0234091333333333</c:v>
                </c:pt>
                <c:pt idx="28">
                  <c:v>0.0238626129032258</c:v>
                </c:pt>
                <c:pt idx="29">
                  <c:v>0.0228187</c:v>
                </c:pt>
                <c:pt idx="30">
                  <c:v>0.0218064838709677</c:v>
                </c:pt>
                <c:pt idx="31">
                  <c:v>0.021319</c:v>
                </c:pt>
                <c:pt idx="32">
                  <c:v>0.0218038333333333</c:v>
                </c:pt>
                <c:pt idx="33">
                  <c:v>0.0213344838709677</c:v>
                </c:pt>
                <c:pt idx="34">
                  <c:v>0.0199872333333333</c:v>
                </c:pt>
                <c:pt idx="35">
                  <c:v>0.0204845806451613</c:v>
                </c:pt>
                <c:pt idx="36">
                  <c:v>0.0194885161290323</c:v>
                </c:pt>
                <c:pt idx="37">
                  <c:v>0.01854675</c:v>
                </c:pt>
                <c:pt idx="38">
                  <c:v>0.0189836451612903</c:v>
                </c:pt>
                <c:pt idx="39">
                  <c:v>0.0184605333333333</c:v>
                </c:pt>
                <c:pt idx="40">
                  <c:v>0.0169391612903226</c:v>
                </c:pt>
                <c:pt idx="41">
                  <c:v>0.0168357666666667</c:v>
                </c:pt>
                <c:pt idx="42">
                  <c:v>0.0163085483870968</c:v>
                </c:pt>
                <c:pt idx="43">
                  <c:v>0.0158364838709677</c:v>
                </c:pt>
                <c:pt idx="44">
                  <c:v>0.0162912333333333</c:v>
                </c:pt>
                <c:pt idx="45">
                  <c:v>0.0160769032258065</c:v>
                </c:pt>
                <c:pt idx="46">
                  <c:v>0.0159498333333333</c:v>
                </c:pt>
                <c:pt idx="47">
                  <c:v>0.0151279032258065</c:v>
                </c:pt>
                <c:pt idx="48">
                  <c:v>0.0136294193548387</c:v>
                </c:pt>
                <c:pt idx="49">
                  <c:v>0.0130030714285714</c:v>
                </c:pt>
                <c:pt idx="50">
                  <c:v>0.0134682903225806</c:v>
                </c:pt>
                <c:pt idx="51">
                  <c:v>0.0134854333333333</c:v>
                </c:pt>
                <c:pt idx="52">
                  <c:v>0.0131501290322581</c:v>
                </c:pt>
                <c:pt idx="53">
                  <c:v>0.0130386666666667</c:v>
                </c:pt>
                <c:pt idx="54">
                  <c:v>0.0126490322580645</c:v>
                </c:pt>
                <c:pt idx="55">
                  <c:v>0.0120906129032258</c:v>
                </c:pt>
                <c:pt idx="56">
                  <c:v>0.0118961333333333</c:v>
                </c:pt>
                <c:pt idx="57">
                  <c:v>0.0118866129032258</c:v>
                </c:pt>
                <c:pt idx="58">
                  <c:v>0.0117204666666667</c:v>
                </c:pt>
                <c:pt idx="59">
                  <c:v>0.0118884193548387</c:v>
                </c:pt>
                <c:pt idx="60">
                  <c:v>0.0121771290322581</c:v>
                </c:pt>
                <c:pt idx="61">
                  <c:v>0.0127532857142857</c:v>
                </c:pt>
                <c:pt idx="62">
                  <c:v>0.0124507419354839</c:v>
                </c:pt>
                <c:pt idx="63">
                  <c:v>0.0123352</c:v>
                </c:pt>
                <c:pt idx="64">
                  <c:v>0.0126777741935484</c:v>
                </c:pt>
                <c:pt idx="65">
                  <c:v>0.0127875</c:v>
                </c:pt>
                <c:pt idx="66">
                  <c:v>0.0129446774193548</c:v>
                </c:pt>
                <c:pt idx="67">
                  <c:v>0.0122538387096774</c:v>
                </c:pt>
                <c:pt idx="68">
                  <c:v>0.0124787</c:v>
                </c:pt>
                <c:pt idx="69">
                  <c:v>0.011676064516129</c:v>
                </c:pt>
                <c:pt idx="70">
                  <c:v>0.0112602666666667</c:v>
                </c:pt>
                <c:pt idx="71">
                  <c:v>0.0113244516129032</c:v>
                </c:pt>
                <c:pt idx="72">
                  <c:v>0.0124317096774194</c:v>
                </c:pt>
                <c:pt idx="73">
                  <c:v>0.0114265172413793</c:v>
                </c:pt>
                <c:pt idx="74">
                  <c:v>0.0116641935483871</c:v>
                </c:pt>
                <c:pt idx="75">
                  <c:v>0.0110858666666667</c:v>
                </c:pt>
                <c:pt idx="76">
                  <c:v>0.0110233225806452</c:v>
                </c:pt>
                <c:pt idx="77">
                  <c:v>0.0106315</c:v>
                </c:pt>
                <c:pt idx="78">
                  <c:v>0.0105509677419355</c:v>
                </c:pt>
                <c:pt idx="79">
                  <c:v>0.00960712903225807</c:v>
                </c:pt>
                <c:pt idx="80">
                  <c:v>0.0106847333333333</c:v>
                </c:pt>
                <c:pt idx="81">
                  <c:v>0.00938354838709677</c:v>
                </c:pt>
                <c:pt idx="82">
                  <c:v>0.009508</c:v>
                </c:pt>
                <c:pt idx="83">
                  <c:v>0.00923029032258065</c:v>
                </c:pt>
                <c:pt idx="84">
                  <c:v>0.00971529032258065</c:v>
                </c:pt>
                <c:pt idx="85">
                  <c:v>0.00950632142857143</c:v>
                </c:pt>
                <c:pt idx="86">
                  <c:v>0.008774</c:v>
                </c:pt>
                <c:pt idx="87">
                  <c:v>0.00976056666666667</c:v>
                </c:pt>
                <c:pt idx="88">
                  <c:v>0.00907512903225806</c:v>
                </c:pt>
              </c:numCache>
            </c:numRef>
          </c:val>
        </c:ser>
        <c:ser>
          <c:idx val="12"/>
          <c:order val="12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Matrix'!$O$94:$O$182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0.0307255806451613</c:v>
                </c:pt>
                <c:pt idx="12">
                  <c:v>0.0529872258064516</c:v>
                </c:pt>
                <c:pt idx="13">
                  <c:v>0.0475354642857143</c:v>
                </c:pt>
                <c:pt idx="14">
                  <c:v>0.0430687741935484</c:v>
                </c:pt>
                <c:pt idx="15">
                  <c:v>0.0406804333333333</c:v>
                </c:pt>
                <c:pt idx="16">
                  <c:v>0.0379213225806452</c:v>
                </c:pt>
                <c:pt idx="17">
                  <c:v>0.0341299333333333</c:v>
                </c:pt>
                <c:pt idx="18">
                  <c:v>0.0318398709677419</c:v>
                </c:pt>
                <c:pt idx="19">
                  <c:v>0.0310023870967742</c:v>
                </c:pt>
                <c:pt idx="20">
                  <c:v>0.0289719666666667</c:v>
                </c:pt>
                <c:pt idx="21">
                  <c:v>0.0278282580645161</c:v>
                </c:pt>
                <c:pt idx="22">
                  <c:v>0.0266534</c:v>
                </c:pt>
                <c:pt idx="23">
                  <c:v>0.0246917419354839</c:v>
                </c:pt>
                <c:pt idx="24">
                  <c:v>0.0228084193548387</c:v>
                </c:pt>
                <c:pt idx="25">
                  <c:v>0.0233134137931035</c:v>
                </c:pt>
                <c:pt idx="26">
                  <c:v>0.0230616774193548</c:v>
                </c:pt>
                <c:pt idx="27">
                  <c:v>0.0224478333333333</c:v>
                </c:pt>
                <c:pt idx="28">
                  <c:v>0.0232618709677419</c:v>
                </c:pt>
                <c:pt idx="29">
                  <c:v>0.0217403666666667</c:v>
                </c:pt>
                <c:pt idx="30">
                  <c:v>0.0214721290322581</c:v>
                </c:pt>
                <c:pt idx="31">
                  <c:v>0.0206580967741935</c:v>
                </c:pt>
                <c:pt idx="32">
                  <c:v>0.0202611333333333</c:v>
                </c:pt>
                <c:pt idx="33">
                  <c:v>0.019479064516129</c:v>
                </c:pt>
                <c:pt idx="34">
                  <c:v>0.0185698666666667</c:v>
                </c:pt>
                <c:pt idx="35">
                  <c:v>0.0182014193548387</c:v>
                </c:pt>
                <c:pt idx="36">
                  <c:v>0.0174116774193548</c:v>
                </c:pt>
                <c:pt idx="37">
                  <c:v>0.0178915714285714</c:v>
                </c:pt>
                <c:pt idx="38">
                  <c:v>0.016774</c:v>
                </c:pt>
                <c:pt idx="39">
                  <c:v>0.0158579666666667</c:v>
                </c:pt>
                <c:pt idx="40">
                  <c:v>0.0163168709677419</c:v>
                </c:pt>
                <c:pt idx="41">
                  <c:v>0.0158943666666667</c:v>
                </c:pt>
                <c:pt idx="42">
                  <c:v>0.0160762580645161</c:v>
                </c:pt>
                <c:pt idx="43">
                  <c:v>0.0152168387096774</c:v>
                </c:pt>
                <c:pt idx="44">
                  <c:v>0.0144996</c:v>
                </c:pt>
                <c:pt idx="45">
                  <c:v>0.0147336129032258</c:v>
                </c:pt>
                <c:pt idx="46">
                  <c:v>0.0142382333333333</c:v>
                </c:pt>
                <c:pt idx="47">
                  <c:v>0.0134686129032258</c:v>
                </c:pt>
                <c:pt idx="48">
                  <c:v>0.0142714516129032</c:v>
                </c:pt>
                <c:pt idx="49">
                  <c:v>0.0141197857142857</c:v>
                </c:pt>
                <c:pt idx="50">
                  <c:v>0.013771064516129</c:v>
                </c:pt>
                <c:pt idx="51">
                  <c:v>0.0133134333333333</c:v>
                </c:pt>
                <c:pt idx="52">
                  <c:v>0.0125927419354839</c:v>
                </c:pt>
                <c:pt idx="53">
                  <c:v>0.0121691</c:v>
                </c:pt>
                <c:pt idx="54">
                  <c:v>0.0126325483870968</c:v>
                </c:pt>
                <c:pt idx="55">
                  <c:v>0.0118848387096774</c:v>
                </c:pt>
                <c:pt idx="56">
                  <c:v>0.0119626</c:v>
                </c:pt>
                <c:pt idx="57">
                  <c:v>0.0112352580645161</c:v>
                </c:pt>
                <c:pt idx="58">
                  <c:v>0.0107908</c:v>
                </c:pt>
                <c:pt idx="59">
                  <c:v>0.0116150967741935</c:v>
                </c:pt>
                <c:pt idx="60">
                  <c:v>0.013798</c:v>
                </c:pt>
                <c:pt idx="61">
                  <c:v>0.0131009285714286</c:v>
                </c:pt>
                <c:pt idx="62">
                  <c:v>0.0122778709677419</c:v>
                </c:pt>
                <c:pt idx="63">
                  <c:v>0.0121166666666667</c:v>
                </c:pt>
                <c:pt idx="64">
                  <c:v>0.0119222903225806</c:v>
                </c:pt>
                <c:pt idx="65">
                  <c:v>0.0119284</c:v>
                </c:pt>
                <c:pt idx="66">
                  <c:v>0.0118081612903226</c:v>
                </c:pt>
                <c:pt idx="67">
                  <c:v>0.0115301612903226</c:v>
                </c:pt>
                <c:pt idx="68">
                  <c:v>0.0110379333333333</c:v>
                </c:pt>
                <c:pt idx="69">
                  <c:v>0.010699935483871</c:v>
                </c:pt>
                <c:pt idx="70">
                  <c:v>0.0107155333333333</c:v>
                </c:pt>
                <c:pt idx="71">
                  <c:v>0.0106546129032258</c:v>
                </c:pt>
                <c:pt idx="72">
                  <c:v>0.0101702258064516</c:v>
                </c:pt>
                <c:pt idx="73">
                  <c:v>0.0100853448275862</c:v>
                </c:pt>
                <c:pt idx="74">
                  <c:v>0.0120438709677419</c:v>
                </c:pt>
                <c:pt idx="75">
                  <c:v>0.0103446666666667</c:v>
                </c:pt>
                <c:pt idx="76">
                  <c:v>0.0105614193548387</c:v>
                </c:pt>
                <c:pt idx="77">
                  <c:v>0.0104902333333333</c:v>
                </c:pt>
                <c:pt idx="78">
                  <c:v>0.0102214516129032</c:v>
                </c:pt>
                <c:pt idx="79">
                  <c:v>0.0103611290322581</c:v>
                </c:pt>
                <c:pt idx="80">
                  <c:v>0.0103015</c:v>
                </c:pt>
                <c:pt idx="81">
                  <c:v>0.0102520322580645</c:v>
                </c:pt>
                <c:pt idx="82">
                  <c:v>0.0094822</c:v>
                </c:pt>
                <c:pt idx="83">
                  <c:v>0.00964887096774194</c:v>
                </c:pt>
                <c:pt idx="84">
                  <c:v>0.0106597096774194</c:v>
                </c:pt>
                <c:pt idx="85">
                  <c:v>0.0104147142857143</c:v>
                </c:pt>
                <c:pt idx="86">
                  <c:v>0.00980564516129032</c:v>
                </c:pt>
                <c:pt idx="87">
                  <c:v>0.009923</c:v>
                </c:pt>
                <c:pt idx="88">
                  <c:v>0.00848516129032258</c:v>
                </c:pt>
              </c:numCache>
            </c:numRef>
          </c:val>
        </c:ser>
        <c:ser>
          <c:idx val="13"/>
          <c:order val="13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Matrix'!$P$94:$P$182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0.0423690967741936</c:v>
                </c:pt>
                <c:pt idx="13">
                  <c:v>0.0712427142857143</c:v>
                </c:pt>
                <c:pt idx="14">
                  <c:v>0.0634689677419355</c:v>
                </c:pt>
                <c:pt idx="15">
                  <c:v>0.0583103666666667</c:v>
                </c:pt>
                <c:pt idx="16">
                  <c:v>0.0541452258064516</c:v>
                </c:pt>
                <c:pt idx="17">
                  <c:v>0.0518036333333333</c:v>
                </c:pt>
                <c:pt idx="18">
                  <c:v>0.0488673225806452</c:v>
                </c:pt>
                <c:pt idx="19">
                  <c:v>0.0450765483870968</c:v>
                </c:pt>
                <c:pt idx="20">
                  <c:v>0.0423390333333333</c:v>
                </c:pt>
                <c:pt idx="21">
                  <c:v>0.0380124193548387</c:v>
                </c:pt>
                <c:pt idx="22">
                  <c:v>0.0374916</c:v>
                </c:pt>
                <c:pt idx="23">
                  <c:v>0.0359238387096774</c:v>
                </c:pt>
                <c:pt idx="24">
                  <c:v>0.0337189677419355</c:v>
                </c:pt>
                <c:pt idx="25">
                  <c:v>0.0344239655172414</c:v>
                </c:pt>
                <c:pt idx="26">
                  <c:v>0.0343740967741935</c:v>
                </c:pt>
                <c:pt idx="27">
                  <c:v>0.0317940333333333</c:v>
                </c:pt>
                <c:pt idx="28">
                  <c:v>0.0306227741935484</c:v>
                </c:pt>
                <c:pt idx="29">
                  <c:v>0.0287805333333333</c:v>
                </c:pt>
                <c:pt idx="30">
                  <c:v>0.0296825806451613</c:v>
                </c:pt>
                <c:pt idx="31">
                  <c:v>0.029228</c:v>
                </c:pt>
                <c:pt idx="32">
                  <c:v>0.0276371333333333</c:v>
                </c:pt>
                <c:pt idx="33">
                  <c:v>0.0259074516129032</c:v>
                </c:pt>
                <c:pt idx="34">
                  <c:v>0.0258644333333333</c:v>
                </c:pt>
                <c:pt idx="35">
                  <c:v>0.0259919677419355</c:v>
                </c:pt>
                <c:pt idx="36">
                  <c:v>0.0247534838709677</c:v>
                </c:pt>
                <c:pt idx="37">
                  <c:v>0.0241255714285714</c:v>
                </c:pt>
                <c:pt idx="38">
                  <c:v>0.0250216451612903</c:v>
                </c:pt>
                <c:pt idx="39">
                  <c:v>0.0230689333333333</c:v>
                </c:pt>
                <c:pt idx="40">
                  <c:v>0.0221200322580645</c:v>
                </c:pt>
                <c:pt idx="41">
                  <c:v>0.0221463333333333</c:v>
                </c:pt>
                <c:pt idx="42">
                  <c:v>0.021015935483871</c:v>
                </c:pt>
                <c:pt idx="43">
                  <c:v>0.0202724193548387</c:v>
                </c:pt>
                <c:pt idx="44">
                  <c:v>0.0200220333333333</c:v>
                </c:pt>
                <c:pt idx="45">
                  <c:v>0.0197006129032258</c:v>
                </c:pt>
                <c:pt idx="46">
                  <c:v>0.0196302</c:v>
                </c:pt>
                <c:pt idx="47">
                  <c:v>0.0175588064516129</c:v>
                </c:pt>
                <c:pt idx="48">
                  <c:v>0.0175824193548387</c:v>
                </c:pt>
                <c:pt idx="49">
                  <c:v>0.0174616428571429</c:v>
                </c:pt>
                <c:pt idx="50">
                  <c:v>0.0172817419354839</c:v>
                </c:pt>
                <c:pt idx="51">
                  <c:v>0.0171791666666667</c:v>
                </c:pt>
                <c:pt idx="52">
                  <c:v>0.0173161612903226</c:v>
                </c:pt>
                <c:pt idx="53">
                  <c:v>0.016459</c:v>
                </c:pt>
                <c:pt idx="54">
                  <c:v>0.0159034193548387</c:v>
                </c:pt>
                <c:pt idx="55">
                  <c:v>0.0154544838709677</c:v>
                </c:pt>
                <c:pt idx="56">
                  <c:v>0.0148748</c:v>
                </c:pt>
                <c:pt idx="57">
                  <c:v>0.0150560322580645</c:v>
                </c:pt>
                <c:pt idx="58">
                  <c:v>0.0152659333333333</c:v>
                </c:pt>
                <c:pt idx="59">
                  <c:v>0.0143292903225806</c:v>
                </c:pt>
                <c:pt idx="60">
                  <c:v>0.0135235806451613</c:v>
                </c:pt>
                <c:pt idx="61">
                  <c:v>0.0138791785714286</c:v>
                </c:pt>
                <c:pt idx="62">
                  <c:v>0.0138403225806452</c:v>
                </c:pt>
                <c:pt idx="63">
                  <c:v>0.0140211</c:v>
                </c:pt>
                <c:pt idx="64">
                  <c:v>0.0143051612903226</c:v>
                </c:pt>
                <c:pt idx="65">
                  <c:v>0.0133564</c:v>
                </c:pt>
                <c:pt idx="66">
                  <c:v>0.0131410967741936</c:v>
                </c:pt>
                <c:pt idx="67">
                  <c:v>0.012722064516129</c:v>
                </c:pt>
                <c:pt idx="68">
                  <c:v>0.0130776666666667</c:v>
                </c:pt>
                <c:pt idx="69">
                  <c:v>0.013654064516129</c:v>
                </c:pt>
                <c:pt idx="70">
                  <c:v>0.0128999666666667</c:v>
                </c:pt>
                <c:pt idx="71">
                  <c:v>0.0141884193548387</c:v>
                </c:pt>
                <c:pt idx="72">
                  <c:v>0.0132749677419355</c:v>
                </c:pt>
                <c:pt idx="73">
                  <c:v>0.013044724137931</c:v>
                </c:pt>
                <c:pt idx="74">
                  <c:v>0.0142344193548387</c:v>
                </c:pt>
                <c:pt idx="75">
                  <c:v>0.0156807333333333</c:v>
                </c:pt>
                <c:pt idx="76">
                  <c:v>0.0149196129032258</c:v>
                </c:pt>
                <c:pt idx="77">
                  <c:v>0.0140273666666667</c:v>
                </c:pt>
                <c:pt idx="78">
                  <c:v>0.0142999677419355</c:v>
                </c:pt>
                <c:pt idx="79">
                  <c:v>0.0154252258064516</c:v>
                </c:pt>
                <c:pt idx="80">
                  <c:v>0.0147050666666667</c:v>
                </c:pt>
                <c:pt idx="81">
                  <c:v>0.0143073548387097</c:v>
                </c:pt>
                <c:pt idx="82">
                  <c:v>0.0137225333333333</c:v>
                </c:pt>
                <c:pt idx="83">
                  <c:v>0.0120690967741935</c:v>
                </c:pt>
                <c:pt idx="84">
                  <c:v>0.0125665806451613</c:v>
                </c:pt>
                <c:pt idx="85">
                  <c:v>0.0129736428571429</c:v>
                </c:pt>
                <c:pt idx="86">
                  <c:v>0.0132967419354839</c:v>
                </c:pt>
                <c:pt idx="87">
                  <c:v>0.0143798</c:v>
                </c:pt>
                <c:pt idx="88">
                  <c:v>0.0140822903225806</c:v>
                </c:pt>
              </c:numCache>
            </c:numRef>
          </c:val>
        </c:ser>
        <c:ser>
          <c:idx val="14"/>
          <c:order val="14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Matrix'!$Q$94:$Q$182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0.0318721428571429</c:v>
                </c:pt>
                <c:pt idx="14">
                  <c:v>0.0456846451612903</c:v>
                </c:pt>
                <c:pt idx="15">
                  <c:v>0.0414801333333333</c:v>
                </c:pt>
                <c:pt idx="16">
                  <c:v>0.0390157419354839</c:v>
                </c:pt>
                <c:pt idx="17">
                  <c:v>0.0352501333333333</c:v>
                </c:pt>
                <c:pt idx="18">
                  <c:v>0.0325858387096774</c:v>
                </c:pt>
                <c:pt idx="19">
                  <c:v>0.029997</c:v>
                </c:pt>
                <c:pt idx="20">
                  <c:v>0.0315182666666667</c:v>
                </c:pt>
                <c:pt idx="21">
                  <c:v>0.0273710967741936</c:v>
                </c:pt>
                <c:pt idx="22">
                  <c:v>0.0272818666666667</c:v>
                </c:pt>
                <c:pt idx="23">
                  <c:v>0.0260421290322581</c:v>
                </c:pt>
                <c:pt idx="24">
                  <c:v>0.025633935483871</c:v>
                </c:pt>
                <c:pt idx="25">
                  <c:v>0.0242283793103448</c:v>
                </c:pt>
                <c:pt idx="26">
                  <c:v>0.0226525806451613</c:v>
                </c:pt>
                <c:pt idx="27">
                  <c:v>0.0215941333333333</c:v>
                </c:pt>
                <c:pt idx="28">
                  <c:v>0.0218898709677419</c:v>
                </c:pt>
                <c:pt idx="29">
                  <c:v>0.0208862333333333</c:v>
                </c:pt>
                <c:pt idx="30">
                  <c:v>0.0199998709677419</c:v>
                </c:pt>
                <c:pt idx="31">
                  <c:v>0.0194610967741935</c:v>
                </c:pt>
                <c:pt idx="32">
                  <c:v>0.0184528</c:v>
                </c:pt>
                <c:pt idx="33">
                  <c:v>0.0181417096774194</c:v>
                </c:pt>
                <c:pt idx="34">
                  <c:v>0.0175666</c:v>
                </c:pt>
                <c:pt idx="35">
                  <c:v>0.0161563225806452</c:v>
                </c:pt>
                <c:pt idx="36">
                  <c:v>0.0157830967741936</c:v>
                </c:pt>
                <c:pt idx="37">
                  <c:v>0.0154532857142857</c:v>
                </c:pt>
                <c:pt idx="38">
                  <c:v>0.0155146129032258</c:v>
                </c:pt>
                <c:pt idx="39">
                  <c:v>0.0154383333333333</c:v>
                </c:pt>
                <c:pt idx="40">
                  <c:v>0.0147810322580645</c:v>
                </c:pt>
                <c:pt idx="41">
                  <c:v>0.0144922666666667</c:v>
                </c:pt>
                <c:pt idx="42">
                  <c:v>0.0135865483870968</c:v>
                </c:pt>
                <c:pt idx="43">
                  <c:v>0.0133341290322581</c:v>
                </c:pt>
                <c:pt idx="44">
                  <c:v>0.0133802</c:v>
                </c:pt>
                <c:pt idx="45">
                  <c:v>0.013279064516129</c:v>
                </c:pt>
                <c:pt idx="46">
                  <c:v>0.0128300666666667</c:v>
                </c:pt>
                <c:pt idx="47">
                  <c:v>0.0122501935483871</c:v>
                </c:pt>
                <c:pt idx="48">
                  <c:v>0.0125751612903226</c:v>
                </c:pt>
                <c:pt idx="49">
                  <c:v>0.0110017142857143</c:v>
                </c:pt>
                <c:pt idx="50">
                  <c:v>0.0116642580645161</c:v>
                </c:pt>
                <c:pt idx="51">
                  <c:v>0.0114714</c:v>
                </c:pt>
                <c:pt idx="52">
                  <c:v>0.0109594838709677</c:v>
                </c:pt>
                <c:pt idx="53">
                  <c:v>0.0107232</c:v>
                </c:pt>
                <c:pt idx="54">
                  <c:v>0.0108381290322581</c:v>
                </c:pt>
                <c:pt idx="55">
                  <c:v>0.0110025161290323</c:v>
                </c:pt>
                <c:pt idx="56">
                  <c:v>0.0109225</c:v>
                </c:pt>
                <c:pt idx="57">
                  <c:v>0.010733935483871</c:v>
                </c:pt>
                <c:pt idx="58">
                  <c:v>0.0111046333333333</c:v>
                </c:pt>
                <c:pt idx="59">
                  <c:v>0.0105346129032258</c:v>
                </c:pt>
                <c:pt idx="60">
                  <c:v>0.0103352580645161</c:v>
                </c:pt>
                <c:pt idx="61">
                  <c:v>0.00992110714285714</c:v>
                </c:pt>
                <c:pt idx="62">
                  <c:v>0.0099251935483871</c:v>
                </c:pt>
                <c:pt idx="63">
                  <c:v>0.00951233333333333</c:v>
                </c:pt>
                <c:pt idx="64">
                  <c:v>0.00900929032258064</c:v>
                </c:pt>
                <c:pt idx="65">
                  <c:v>0.00885433333333333</c:v>
                </c:pt>
                <c:pt idx="66">
                  <c:v>0.00894745161290323</c:v>
                </c:pt>
                <c:pt idx="67">
                  <c:v>0.00897735483870968</c:v>
                </c:pt>
                <c:pt idx="68">
                  <c:v>0.00911463333333333</c:v>
                </c:pt>
                <c:pt idx="69">
                  <c:v>0.00884216129032258</c:v>
                </c:pt>
                <c:pt idx="70">
                  <c:v>0.00864426666666667</c:v>
                </c:pt>
                <c:pt idx="71">
                  <c:v>0.00871987096774194</c:v>
                </c:pt>
                <c:pt idx="72">
                  <c:v>0.00856277419354839</c:v>
                </c:pt>
                <c:pt idx="73">
                  <c:v>0.007303</c:v>
                </c:pt>
                <c:pt idx="74">
                  <c:v>0.00806293548387097</c:v>
                </c:pt>
                <c:pt idx="75">
                  <c:v>0.0077791</c:v>
                </c:pt>
                <c:pt idx="76">
                  <c:v>0.0076171935483871</c:v>
                </c:pt>
                <c:pt idx="77">
                  <c:v>0.00759906666666667</c:v>
                </c:pt>
                <c:pt idx="78">
                  <c:v>0.00740793548387097</c:v>
                </c:pt>
                <c:pt idx="79">
                  <c:v>0.00732351612903226</c:v>
                </c:pt>
                <c:pt idx="80">
                  <c:v>0.00756566666666667</c:v>
                </c:pt>
                <c:pt idx="81">
                  <c:v>0.00738929032258065</c:v>
                </c:pt>
                <c:pt idx="82">
                  <c:v>0.00653523333333333</c:v>
                </c:pt>
                <c:pt idx="83">
                  <c:v>0.00681306451612903</c:v>
                </c:pt>
                <c:pt idx="84">
                  <c:v>0.00807116129032258</c:v>
                </c:pt>
                <c:pt idx="85">
                  <c:v>0.0111105</c:v>
                </c:pt>
                <c:pt idx="86">
                  <c:v>0.011991935483871</c:v>
                </c:pt>
                <c:pt idx="87">
                  <c:v>0.0124251</c:v>
                </c:pt>
                <c:pt idx="88">
                  <c:v>0.00885767741935484</c:v>
                </c:pt>
              </c:numCache>
            </c:numRef>
          </c:val>
        </c:ser>
        <c:ser>
          <c:idx val="15"/>
          <c:order val="15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Matrix'!$R$94:$R$182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0.0241939677419355</c:v>
                </c:pt>
                <c:pt idx="15">
                  <c:v>0.0533605666666667</c:v>
                </c:pt>
                <c:pt idx="16">
                  <c:v>0.0488172258064516</c:v>
                </c:pt>
                <c:pt idx="17">
                  <c:v>0.0443365333333333</c:v>
                </c:pt>
                <c:pt idx="18">
                  <c:v>0.0386164838709677</c:v>
                </c:pt>
                <c:pt idx="19">
                  <c:v>0.0363868064516129</c:v>
                </c:pt>
                <c:pt idx="20">
                  <c:v>0.0335688333333333</c:v>
                </c:pt>
                <c:pt idx="21">
                  <c:v>0.0321769677419355</c:v>
                </c:pt>
                <c:pt idx="22">
                  <c:v>0.0319728333333333</c:v>
                </c:pt>
                <c:pt idx="23">
                  <c:v>0.0305057096774194</c:v>
                </c:pt>
                <c:pt idx="24">
                  <c:v>0.0271352903225806</c:v>
                </c:pt>
                <c:pt idx="25">
                  <c:v>0.0264854137931035</c:v>
                </c:pt>
                <c:pt idx="26">
                  <c:v>0.0259406451612903</c:v>
                </c:pt>
                <c:pt idx="27">
                  <c:v>0.0238019</c:v>
                </c:pt>
                <c:pt idx="28">
                  <c:v>0.0234243225806452</c:v>
                </c:pt>
                <c:pt idx="29">
                  <c:v>0.0217859666666667</c:v>
                </c:pt>
                <c:pt idx="30">
                  <c:v>0.02133</c:v>
                </c:pt>
                <c:pt idx="31">
                  <c:v>0.0204650322580645</c:v>
                </c:pt>
                <c:pt idx="32">
                  <c:v>0.0196732333333333</c:v>
                </c:pt>
                <c:pt idx="33">
                  <c:v>0.0185887096774194</c:v>
                </c:pt>
                <c:pt idx="34">
                  <c:v>0.0186665666666667</c:v>
                </c:pt>
                <c:pt idx="35">
                  <c:v>0.0179764193548387</c:v>
                </c:pt>
                <c:pt idx="36">
                  <c:v>0.0167836129032258</c:v>
                </c:pt>
                <c:pt idx="37">
                  <c:v>0.0162404642857143</c:v>
                </c:pt>
                <c:pt idx="38">
                  <c:v>0.015693935483871</c:v>
                </c:pt>
                <c:pt idx="39">
                  <c:v>0.0154301333333333</c:v>
                </c:pt>
                <c:pt idx="40">
                  <c:v>0.0153514838709677</c:v>
                </c:pt>
                <c:pt idx="41">
                  <c:v>0.0143725</c:v>
                </c:pt>
                <c:pt idx="42">
                  <c:v>0.014773</c:v>
                </c:pt>
                <c:pt idx="43">
                  <c:v>0.0144908064516129</c:v>
                </c:pt>
                <c:pt idx="44">
                  <c:v>0.0145384666666667</c:v>
                </c:pt>
                <c:pt idx="45">
                  <c:v>0.0136896451612903</c:v>
                </c:pt>
                <c:pt idx="46">
                  <c:v>0.0131147333333333</c:v>
                </c:pt>
                <c:pt idx="47">
                  <c:v>0.0132782258064516</c:v>
                </c:pt>
                <c:pt idx="48">
                  <c:v>0.0119297096774194</c:v>
                </c:pt>
                <c:pt idx="49">
                  <c:v>0.0116985714285714</c:v>
                </c:pt>
                <c:pt idx="50">
                  <c:v>0.0120461612903226</c:v>
                </c:pt>
                <c:pt idx="51">
                  <c:v>0.0112588</c:v>
                </c:pt>
                <c:pt idx="52">
                  <c:v>0.0112201612903226</c:v>
                </c:pt>
                <c:pt idx="53">
                  <c:v>0.0109323</c:v>
                </c:pt>
                <c:pt idx="54">
                  <c:v>0.00949516129032258</c:v>
                </c:pt>
                <c:pt idx="55">
                  <c:v>0.00985667741935484</c:v>
                </c:pt>
                <c:pt idx="56">
                  <c:v>0.0100632</c:v>
                </c:pt>
                <c:pt idx="57">
                  <c:v>0.0106762903225806</c:v>
                </c:pt>
                <c:pt idx="58">
                  <c:v>0.0102866</c:v>
                </c:pt>
                <c:pt idx="59">
                  <c:v>0.0100052580645161</c:v>
                </c:pt>
                <c:pt idx="60">
                  <c:v>0.00970632258064516</c:v>
                </c:pt>
                <c:pt idx="61">
                  <c:v>0.011023</c:v>
                </c:pt>
                <c:pt idx="62">
                  <c:v>0.0110113870967742</c:v>
                </c:pt>
                <c:pt idx="63">
                  <c:v>0.00967856666666667</c:v>
                </c:pt>
                <c:pt idx="64">
                  <c:v>0.00943406451612903</c:v>
                </c:pt>
                <c:pt idx="65">
                  <c:v>0.00935223333333333</c:v>
                </c:pt>
                <c:pt idx="66">
                  <c:v>0.00911077419354839</c:v>
                </c:pt>
                <c:pt idx="67">
                  <c:v>0.00926506451612903</c:v>
                </c:pt>
                <c:pt idx="68">
                  <c:v>0.0088559</c:v>
                </c:pt>
                <c:pt idx="69">
                  <c:v>0.00870477419354839</c:v>
                </c:pt>
                <c:pt idx="70">
                  <c:v>0.0081067</c:v>
                </c:pt>
                <c:pt idx="71">
                  <c:v>0.00785948387096774</c:v>
                </c:pt>
                <c:pt idx="72">
                  <c:v>0.00787112903225807</c:v>
                </c:pt>
                <c:pt idx="73">
                  <c:v>0.00640848275862069</c:v>
                </c:pt>
                <c:pt idx="74">
                  <c:v>0.00776187096774194</c:v>
                </c:pt>
                <c:pt idx="75">
                  <c:v>0.0077259</c:v>
                </c:pt>
                <c:pt idx="76">
                  <c:v>0.00766235483870968</c:v>
                </c:pt>
                <c:pt idx="77">
                  <c:v>0.0078863</c:v>
                </c:pt>
                <c:pt idx="78">
                  <c:v>0.00769341935483871</c:v>
                </c:pt>
                <c:pt idx="79">
                  <c:v>0.00743916129032258</c:v>
                </c:pt>
                <c:pt idx="80">
                  <c:v>0.00713913333333333</c:v>
                </c:pt>
                <c:pt idx="81">
                  <c:v>0.00717038709677419</c:v>
                </c:pt>
                <c:pt idx="82">
                  <c:v>0.00685116666666667</c:v>
                </c:pt>
                <c:pt idx="83">
                  <c:v>0.00649777419354839</c:v>
                </c:pt>
                <c:pt idx="84">
                  <c:v>0.00798445161290323</c:v>
                </c:pt>
                <c:pt idx="85">
                  <c:v>0.00791160714285714</c:v>
                </c:pt>
                <c:pt idx="86">
                  <c:v>0.00741083870967742</c:v>
                </c:pt>
                <c:pt idx="87">
                  <c:v>0.0071348</c:v>
                </c:pt>
                <c:pt idx="88">
                  <c:v>0.00677235483870968</c:v>
                </c:pt>
              </c:numCache>
            </c:numRef>
          </c:val>
        </c:ser>
        <c:ser>
          <c:idx val="16"/>
          <c:order val="16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Matrix'!$S$94:$S$182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0.0269112333333333</c:v>
                </c:pt>
                <c:pt idx="16">
                  <c:v>0.0449822580645161</c:v>
                </c:pt>
                <c:pt idx="17">
                  <c:v>0.0442554666666667</c:v>
                </c:pt>
                <c:pt idx="18">
                  <c:v>0.0379854193548387</c:v>
                </c:pt>
                <c:pt idx="19">
                  <c:v>0.0349843870967742</c:v>
                </c:pt>
                <c:pt idx="20">
                  <c:v>0.0317569333333333</c:v>
                </c:pt>
                <c:pt idx="21">
                  <c:v>0.0308029032258065</c:v>
                </c:pt>
                <c:pt idx="22">
                  <c:v>0.0294834333333333</c:v>
                </c:pt>
                <c:pt idx="23">
                  <c:v>0.0283098709677419</c:v>
                </c:pt>
                <c:pt idx="24">
                  <c:v>0.0280266774193548</c:v>
                </c:pt>
                <c:pt idx="25">
                  <c:v>0.0268727931034483</c:v>
                </c:pt>
                <c:pt idx="26">
                  <c:v>0.0253678709677419</c:v>
                </c:pt>
                <c:pt idx="27">
                  <c:v>0.0239383</c:v>
                </c:pt>
                <c:pt idx="28">
                  <c:v>0.0228139032258065</c:v>
                </c:pt>
                <c:pt idx="29">
                  <c:v>0.0208127333333333</c:v>
                </c:pt>
                <c:pt idx="30">
                  <c:v>0.0199326129032258</c:v>
                </c:pt>
                <c:pt idx="31">
                  <c:v>0.0202269677419355</c:v>
                </c:pt>
                <c:pt idx="32">
                  <c:v>0.0192738666666667</c:v>
                </c:pt>
                <c:pt idx="33">
                  <c:v>0.020331935483871</c:v>
                </c:pt>
                <c:pt idx="34">
                  <c:v>0.0205921666666667</c:v>
                </c:pt>
                <c:pt idx="35">
                  <c:v>0.0193984516129032</c:v>
                </c:pt>
                <c:pt idx="36">
                  <c:v>0.0186246129032258</c:v>
                </c:pt>
                <c:pt idx="37">
                  <c:v>0.01785675</c:v>
                </c:pt>
                <c:pt idx="38">
                  <c:v>0.0173977419354839</c:v>
                </c:pt>
                <c:pt idx="39">
                  <c:v>0.0174074333333333</c:v>
                </c:pt>
                <c:pt idx="40">
                  <c:v>0.0169378064516129</c:v>
                </c:pt>
                <c:pt idx="41">
                  <c:v>0.0160867666666667</c:v>
                </c:pt>
                <c:pt idx="42">
                  <c:v>0.0153409032258065</c:v>
                </c:pt>
                <c:pt idx="43">
                  <c:v>0.0151552580645161</c:v>
                </c:pt>
                <c:pt idx="44">
                  <c:v>0.0144792</c:v>
                </c:pt>
                <c:pt idx="45">
                  <c:v>0.0146187419354839</c:v>
                </c:pt>
                <c:pt idx="46">
                  <c:v>0.0144766666666667</c:v>
                </c:pt>
                <c:pt idx="47">
                  <c:v>0.0148350322580645</c:v>
                </c:pt>
                <c:pt idx="48">
                  <c:v>0.0144046774193548</c:v>
                </c:pt>
                <c:pt idx="49">
                  <c:v>0.0138036428571429</c:v>
                </c:pt>
                <c:pt idx="50">
                  <c:v>0.0136127741935484</c:v>
                </c:pt>
                <c:pt idx="51">
                  <c:v>0.0133974666666667</c:v>
                </c:pt>
                <c:pt idx="52">
                  <c:v>0.012908935483871</c:v>
                </c:pt>
                <c:pt idx="53">
                  <c:v>0.0127048333333333</c:v>
                </c:pt>
                <c:pt idx="54">
                  <c:v>0.0128324193548387</c:v>
                </c:pt>
                <c:pt idx="55">
                  <c:v>0.0123431612903226</c:v>
                </c:pt>
                <c:pt idx="56">
                  <c:v>0.0117967</c:v>
                </c:pt>
                <c:pt idx="57">
                  <c:v>0.0114717096774194</c:v>
                </c:pt>
                <c:pt idx="58">
                  <c:v>0.0111429333333333</c:v>
                </c:pt>
                <c:pt idx="59">
                  <c:v>0.0106646451612903</c:v>
                </c:pt>
                <c:pt idx="60">
                  <c:v>0.0111162580645161</c:v>
                </c:pt>
                <c:pt idx="61">
                  <c:v>0.0112706428571429</c:v>
                </c:pt>
                <c:pt idx="62">
                  <c:v>0.0110306451612903</c:v>
                </c:pt>
                <c:pt idx="63">
                  <c:v>0.0104321666666667</c:v>
                </c:pt>
                <c:pt idx="64">
                  <c:v>0.0103528709677419</c:v>
                </c:pt>
                <c:pt idx="65">
                  <c:v>0.0102467</c:v>
                </c:pt>
                <c:pt idx="66">
                  <c:v>0.00997667741935484</c:v>
                </c:pt>
                <c:pt idx="67">
                  <c:v>0.00961445161290323</c:v>
                </c:pt>
                <c:pt idx="68">
                  <c:v>0.0103816666666667</c:v>
                </c:pt>
                <c:pt idx="69">
                  <c:v>0.0106268387096774</c:v>
                </c:pt>
                <c:pt idx="70">
                  <c:v>0.0102108</c:v>
                </c:pt>
                <c:pt idx="71">
                  <c:v>0.00989093548387097</c:v>
                </c:pt>
                <c:pt idx="72">
                  <c:v>0.00911696774193548</c:v>
                </c:pt>
                <c:pt idx="73">
                  <c:v>0.00825358620689655</c:v>
                </c:pt>
                <c:pt idx="74">
                  <c:v>0.00825045161290323</c:v>
                </c:pt>
                <c:pt idx="75">
                  <c:v>0.0085939</c:v>
                </c:pt>
                <c:pt idx="76">
                  <c:v>0.00887951612903226</c:v>
                </c:pt>
                <c:pt idx="77">
                  <c:v>0.0084523</c:v>
                </c:pt>
                <c:pt idx="78">
                  <c:v>0.00845451612903226</c:v>
                </c:pt>
                <c:pt idx="79">
                  <c:v>0.00866545161290323</c:v>
                </c:pt>
                <c:pt idx="80">
                  <c:v>0.00917753333333333</c:v>
                </c:pt>
                <c:pt idx="81">
                  <c:v>0.00894264516129032</c:v>
                </c:pt>
                <c:pt idx="82">
                  <c:v>0.00932296666666667</c:v>
                </c:pt>
                <c:pt idx="83">
                  <c:v>0.00869512903225806</c:v>
                </c:pt>
                <c:pt idx="84">
                  <c:v>0.00905361290322581</c:v>
                </c:pt>
                <c:pt idx="85">
                  <c:v>0.00890592857142857</c:v>
                </c:pt>
                <c:pt idx="86">
                  <c:v>0.00879751612903226</c:v>
                </c:pt>
                <c:pt idx="87">
                  <c:v>0.0088592</c:v>
                </c:pt>
                <c:pt idx="88">
                  <c:v>0.00852787096774194</c:v>
                </c:pt>
              </c:numCache>
            </c:numRef>
          </c:val>
        </c:ser>
        <c:ser>
          <c:idx val="17"/>
          <c:order val="17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Matrix'!$T$94:$T$182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0.0418725806451613</c:v>
                </c:pt>
                <c:pt idx="17">
                  <c:v>0.069925</c:v>
                </c:pt>
                <c:pt idx="18">
                  <c:v>0.0588630967741936</c:v>
                </c:pt>
                <c:pt idx="19">
                  <c:v>0.0547014838709677</c:v>
                </c:pt>
                <c:pt idx="20">
                  <c:v>0.0481149666666667</c:v>
                </c:pt>
                <c:pt idx="21">
                  <c:v>0.0439386774193548</c:v>
                </c:pt>
                <c:pt idx="22">
                  <c:v>0.0402796333333333</c:v>
                </c:pt>
                <c:pt idx="23">
                  <c:v>0.0377915806451613</c:v>
                </c:pt>
                <c:pt idx="24">
                  <c:v>0.0361731935483871</c:v>
                </c:pt>
                <c:pt idx="25">
                  <c:v>0.0348111379310345</c:v>
                </c:pt>
                <c:pt idx="26">
                  <c:v>0.0328744193548387</c:v>
                </c:pt>
                <c:pt idx="27">
                  <c:v>0.0314554</c:v>
                </c:pt>
                <c:pt idx="28">
                  <c:v>0.0297735161290323</c:v>
                </c:pt>
                <c:pt idx="29">
                  <c:v>0.0282800333333333</c:v>
                </c:pt>
                <c:pt idx="30">
                  <c:v>0.0278282258064516</c:v>
                </c:pt>
                <c:pt idx="31">
                  <c:v>0.0273225483870968</c:v>
                </c:pt>
                <c:pt idx="32">
                  <c:v>0.0272806</c:v>
                </c:pt>
                <c:pt idx="33">
                  <c:v>0.0242637096774194</c:v>
                </c:pt>
                <c:pt idx="34">
                  <c:v>0.0255333333333333</c:v>
                </c:pt>
                <c:pt idx="35">
                  <c:v>0.0236678387096774</c:v>
                </c:pt>
                <c:pt idx="36">
                  <c:v>0.022142</c:v>
                </c:pt>
                <c:pt idx="37">
                  <c:v>0.0212932857142857</c:v>
                </c:pt>
                <c:pt idx="38">
                  <c:v>0.0220786774193548</c:v>
                </c:pt>
                <c:pt idx="39">
                  <c:v>0.0204955666666667</c:v>
                </c:pt>
                <c:pt idx="40">
                  <c:v>0.0206171612903226</c:v>
                </c:pt>
                <c:pt idx="41">
                  <c:v>0.0203483</c:v>
                </c:pt>
                <c:pt idx="42">
                  <c:v>0.0198576774193548</c:v>
                </c:pt>
                <c:pt idx="43">
                  <c:v>0.0192678387096774</c:v>
                </c:pt>
                <c:pt idx="44">
                  <c:v>0.0185284333333333</c:v>
                </c:pt>
                <c:pt idx="45">
                  <c:v>0.0176430967741935</c:v>
                </c:pt>
                <c:pt idx="46">
                  <c:v>0.0179439</c:v>
                </c:pt>
                <c:pt idx="47">
                  <c:v>0.0155114516129032</c:v>
                </c:pt>
                <c:pt idx="48">
                  <c:v>0.0162241612903226</c:v>
                </c:pt>
                <c:pt idx="49">
                  <c:v>0.0152688928571429</c:v>
                </c:pt>
                <c:pt idx="50">
                  <c:v>0.0162702258064516</c:v>
                </c:pt>
                <c:pt idx="51">
                  <c:v>0.0174282</c:v>
                </c:pt>
                <c:pt idx="52">
                  <c:v>0.0170526129032258</c:v>
                </c:pt>
                <c:pt idx="53">
                  <c:v>0.0153261</c:v>
                </c:pt>
                <c:pt idx="54">
                  <c:v>0.0149874838709677</c:v>
                </c:pt>
                <c:pt idx="55">
                  <c:v>0.0147734516129032</c:v>
                </c:pt>
                <c:pt idx="56">
                  <c:v>0.0147219333333333</c:v>
                </c:pt>
                <c:pt idx="57">
                  <c:v>0.0139056451612903</c:v>
                </c:pt>
                <c:pt idx="58">
                  <c:v>0.0142758666666667</c:v>
                </c:pt>
                <c:pt idx="59">
                  <c:v>0.0133198387096774</c:v>
                </c:pt>
                <c:pt idx="60">
                  <c:v>0.0127804193548387</c:v>
                </c:pt>
                <c:pt idx="61">
                  <c:v>0.0128670714285714</c:v>
                </c:pt>
                <c:pt idx="62">
                  <c:v>0.01182</c:v>
                </c:pt>
                <c:pt idx="63">
                  <c:v>0.0122701</c:v>
                </c:pt>
                <c:pt idx="64">
                  <c:v>0.0124625161290323</c:v>
                </c:pt>
                <c:pt idx="65">
                  <c:v>0.0124594</c:v>
                </c:pt>
                <c:pt idx="66">
                  <c:v>0.0119682258064516</c:v>
                </c:pt>
                <c:pt idx="67">
                  <c:v>0.0118898709677419</c:v>
                </c:pt>
                <c:pt idx="68">
                  <c:v>0.0115906</c:v>
                </c:pt>
                <c:pt idx="69">
                  <c:v>0.0113000967741935</c:v>
                </c:pt>
                <c:pt idx="70">
                  <c:v>0.011276</c:v>
                </c:pt>
                <c:pt idx="71">
                  <c:v>0.0109410322580645</c:v>
                </c:pt>
                <c:pt idx="72">
                  <c:v>0.0108771290322581</c:v>
                </c:pt>
                <c:pt idx="73">
                  <c:v>0.00956748275862069</c:v>
                </c:pt>
                <c:pt idx="74">
                  <c:v>0.0104755806451613</c:v>
                </c:pt>
                <c:pt idx="75">
                  <c:v>0.0105917333333333</c:v>
                </c:pt>
                <c:pt idx="76">
                  <c:v>0.0122086129032258</c:v>
                </c:pt>
                <c:pt idx="77">
                  <c:v>0.0116719666666667</c:v>
                </c:pt>
                <c:pt idx="78">
                  <c:v>0.0107812258064516</c:v>
                </c:pt>
                <c:pt idx="79">
                  <c:v>0.0110485161290323</c:v>
                </c:pt>
                <c:pt idx="80">
                  <c:v>0.0105418333333333</c:v>
                </c:pt>
                <c:pt idx="81">
                  <c:v>0.0109200322580645</c:v>
                </c:pt>
                <c:pt idx="82">
                  <c:v>0.0101476333333333</c:v>
                </c:pt>
                <c:pt idx="83">
                  <c:v>0.00948696774193548</c:v>
                </c:pt>
                <c:pt idx="84">
                  <c:v>0.0100544193548387</c:v>
                </c:pt>
                <c:pt idx="85">
                  <c:v>0.00969314285714286</c:v>
                </c:pt>
                <c:pt idx="86">
                  <c:v>0.00983958064516129</c:v>
                </c:pt>
                <c:pt idx="87">
                  <c:v>0.00939546666666667</c:v>
                </c:pt>
                <c:pt idx="88">
                  <c:v>0.00926509677419355</c:v>
                </c:pt>
              </c:numCache>
            </c:numRef>
          </c:val>
        </c:ser>
        <c:ser>
          <c:idx val="18"/>
          <c:order val="18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Matrix'!$U$94:$U$182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0.0377284</c:v>
                </c:pt>
                <c:pt idx="18">
                  <c:v>0.0556325806451613</c:v>
                </c:pt>
                <c:pt idx="19">
                  <c:v>0.0481014516129032</c:v>
                </c:pt>
                <c:pt idx="20">
                  <c:v>0.0426764666666667</c:v>
                </c:pt>
                <c:pt idx="21">
                  <c:v>0.0339627419354839</c:v>
                </c:pt>
                <c:pt idx="22">
                  <c:v>0.0331878333333333</c:v>
                </c:pt>
                <c:pt idx="23">
                  <c:v>0.0332806129032258</c:v>
                </c:pt>
                <c:pt idx="24">
                  <c:v>0.0307808709677419</c:v>
                </c:pt>
                <c:pt idx="25">
                  <c:v>0.0310532413793103</c:v>
                </c:pt>
                <c:pt idx="26">
                  <c:v>0.0288525161290323</c:v>
                </c:pt>
                <c:pt idx="27">
                  <c:v>0.0255279</c:v>
                </c:pt>
                <c:pt idx="28">
                  <c:v>0.0245364516129032</c:v>
                </c:pt>
                <c:pt idx="29">
                  <c:v>0.0238781</c:v>
                </c:pt>
                <c:pt idx="30">
                  <c:v>0.0232848064516129</c:v>
                </c:pt>
                <c:pt idx="31">
                  <c:v>0.0221839032258065</c:v>
                </c:pt>
                <c:pt idx="32">
                  <c:v>0.0217582666666667</c:v>
                </c:pt>
                <c:pt idx="33">
                  <c:v>0.0237977419354839</c:v>
                </c:pt>
                <c:pt idx="34">
                  <c:v>0.0223807</c:v>
                </c:pt>
                <c:pt idx="35">
                  <c:v>0.0220163225806452</c:v>
                </c:pt>
                <c:pt idx="36">
                  <c:v>0.0204170322580645</c:v>
                </c:pt>
                <c:pt idx="37">
                  <c:v>0.0194808214285714</c:v>
                </c:pt>
                <c:pt idx="38">
                  <c:v>0.0190352903225806</c:v>
                </c:pt>
                <c:pt idx="39">
                  <c:v>0.0180009333333333</c:v>
                </c:pt>
                <c:pt idx="40">
                  <c:v>0.0178677096774194</c:v>
                </c:pt>
                <c:pt idx="41">
                  <c:v>0.0167564</c:v>
                </c:pt>
                <c:pt idx="42">
                  <c:v>0.0152901612903226</c:v>
                </c:pt>
                <c:pt idx="43">
                  <c:v>0.0155248064516129</c:v>
                </c:pt>
                <c:pt idx="44">
                  <c:v>0.0159580333333333</c:v>
                </c:pt>
                <c:pt idx="45">
                  <c:v>0.0145054838709677</c:v>
                </c:pt>
                <c:pt idx="46">
                  <c:v>0.0151340333333333</c:v>
                </c:pt>
                <c:pt idx="47">
                  <c:v>0.0145436451612903</c:v>
                </c:pt>
                <c:pt idx="48">
                  <c:v>0.0142611935483871</c:v>
                </c:pt>
                <c:pt idx="49">
                  <c:v>0.0146146785714286</c:v>
                </c:pt>
                <c:pt idx="50">
                  <c:v>0.0143401290322581</c:v>
                </c:pt>
                <c:pt idx="51">
                  <c:v>0.0140694</c:v>
                </c:pt>
                <c:pt idx="52">
                  <c:v>0.0134094193548387</c:v>
                </c:pt>
                <c:pt idx="53">
                  <c:v>0.0127534</c:v>
                </c:pt>
                <c:pt idx="54">
                  <c:v>0.0116831935483871</c:v>
                </c:pt>
                <c:pt idx="55">
                  <c:v>0.0111673548387097</c:v>
                </c:pt>
                <c:pt idx="56">
                  <c:v>0.0109035666666667</c:v>
                </c:pt>
                <c:pt idx="57">
                  <c:v>0.0126828709677419</c:v>
                </c:pt>
                <c:pt idx="58">
                  <c:v>0.0113562</c:v>
                </c:pt>
                <c:pt idx="59">
                  <c:v>0.0111455483870968</c:v>
                </c:pt>
                <c:pt idx="60">
                  <c:v>0.0107256129032258</c:v>
                </c:pt>
                <c:pt idx="61">
                  <c:v>0.0102548928571429</c:v>
                </c:pt>
                <c:pt idx="62">
                  <c:v>0.00990106451612903</c:v>
                </c:pt>
                <c:pt idx="63">
                  <c:v>0.00985613333333333</c:v>
                </c:pt>
                <c:pt idx="64">
                  <c:v>0.0103053870967742</c:v>
                </c:pt>
                <c:pt idx="65">
                  <c:v>0.0096704</c:v>
                </c:pt>
                <c:pt idx="66">
                  <c:v>0.00965422580645161</c:v>
                </c:pt>
                <c:pt idx="67">
                  <c:v>0.00898477419354839</c:v>
                </c:pt>
                <c:pt idx="68">
                  <c:v>0.0096225</c:v>
                </c:pt>
                <c:pt idx="69">
                  <c:v>0.0114286774193548</c:v>
                </c:pt>
                <c:pt idx="70">
                  <c:v>0.0111573</c:v>
                </c:pt>
                <c:pt idx="71">
                  <c:v>0.0101012258064516</c:v>
                </c:pt>
                <c:pt idx="72">
                  <c:v>0.00920016129032258</c:v>
                </c:pt>
                <c:pt idx="73">
                  <c:v>0.00821555172413793</c:v>
                </c:pt>
                <c:pt idx="74">
                  <c:v>0.00876635483870968</c:v>
                </c:pt>
                <c:pt idx="75">
                  <c:v>0.0095936</c:v>
                </c:pt>
                <c:pt idx="76">
                  <c:v>0.00891935483870968</c:v>
                </c:pt>
                <c:pt idx="77">
                  <c:v>0.00876033333333333</c:v>
                </c:pt>
                <c:pt idx="78">
                  <c:v>0.00853070967741936</c:v>
                </c:pt>
                <c:pt idx="79">
                  <c:v>0.00874235483870968</c:v>
                </c:pt>
                <c:pt idx="80">
                  <c:v>0.0079873</c:v>
                </c:pt>
                <c:pt idx="81">
                  <c:v>0.00824045161290323</c:v>
                </c:pt>
                <c:pt idx="82">
                  <c:v>0.00811696666666667</c:v>
                </c:pt>
                <c:pt idx="83">
                  <c:v>0.00796577419354839</c:v>
                </c:pt>
                <c:pt idx="84">
                  <c:v>0.00772109677419355</c:v>
                </c:pt>
                <c:pt idx="85">
                  <c:v>0.00763910714285714</c:v>
                </c:pt>
                <c:pt idx="86">
                  <c:v>0.00825261290322581</c:v>
                </c:pt>
                <c:pt idx="87">
                  <c:v>0.00808653333333333</c:v>
                </c:pt>
                <c:pt idx="88">
                  <c:v>0.00750232258064516</c:v>
                </c:pt>
              </c:numCache>
            </c:numRef>
          </c:val>
        </c:ser>
        <c:ser>
          <c:idx val="19"/>
          <c:order val="19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Matrix'!$V$94:$V$182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0.0339996774193548</c:v>
                </c:pt>
                <c:pt idx="19">
                  <c:v>0.0576784193548387</c:v>
                </c:pt>
                <c:pt idx="20">
                  <c:v>0.0486874333333333</c:v>
                </c:pt>
                <c:pt idx="21">
                  <c:v>0.045076935483871</c:v>
                </c:pt>
                <c:pt idx="22">
                  <c:v>0.0404692666666667</c:v>
                </c:pt>
                <c:pt idx="23">
                  <c:v>0.0382451612903226</c:v>
                </c:pt>
                <c:pt idx="24">
                  <c:v>0.0361552258064516</c:v>
                </c:pt>
                <c:pt idx="25">
                  <c:v>0.0330325862068966</c:v>
                </c:pt>
                <c:pt idx="26">
                  <c:v>0.0322423225806452</c:v>
                </c:pt>
                <c:pt idx="27">
                  <c:v>0.0291665333333333</c:v>
                </c:pt>
                <c:pt idx="28">
                  <c:v>0.0267285806451613</c:v>
                </c:pt>
                <c:pt idx="29">
                  <c:v>0.0262316</c:v>
                </c:pt>
                <c:pt idx="30">
                  <c:v>0.0254086774193548</c:v>
                </c:pt>
                <c:pt idx="31">
                  <c:v>0.0255452580645161</c:v>
                </c:pt>
                <c:pt idx="32">
                  <c:v>0.0229959666666667</c:v>
                </c:pt>
                <c:pt idx="33">
                  <c:v>0.0215923548387097</c:v>
                </c:pt>
                <c:pt idx="34">
                  <c:v>0.0197375</c:v>
                </c:pt>
                <c:pt idx="35">
                  <c:v>0.0204991290322581</c:v>
                </c:pt>
                <c:pt idx="36">
                  <c:v>0.0206534193548387</c:v>
                </c:pt>
                <c:pt idx="37">
                  <c:v>0.0208481785714286</c:v>
                </c:pt>
                <c:pt idx="38">
                  <c:v>0.0204412580645161</c:v>
                </c:pt>
                <c:pt idx="39">
                  <c:v>0.0195815333333333</c:v>
                </c:pt>
                <c:pt idx="40">
                  <c:v>0.0191999032258065</c:v>
                </c:pt>
                <c:pt idx="41">
                  <c:v>0.0188945666666667</c:v>
                </c:pt>
                <c:pt idx="42">
                  <c:v>0.0181208709677419</c:v>
                </c:pt>
                <c:pt idx="43">
                  <c:v>0.0175969677419355</c:v>
                </c:pt>
                <c:pt idx="44">
                  <c:v>0.0170114</c:v>
                </c:pt>
                <c:pt idx="45">
                  <c:v>0.0167943870967742</c:v>
                </c:pt>
                <c:pt idx="46">
                  <c:v>0.0169610666666667</c:v>
                </c:pt>
                <c:pt idx="47">
                  <c:v>0.0166263225806452</c:v>
                </c:pt>
                <c:pt idx="48">
                  <c:v>0.0180422258064516</c:v>
                </c:pt>
                <c:pt idx="49">
                  <c:v>0.0183244642857143</c:v>
                </c:pt>
                <c:pt idx="50">
                  <c:v>0.0166028064516129</c:v>
                </c:pt>
                <c:pt idx="51">
                  <c:v>0.0168886</c:v>
                </c:pt>
                <c:pt idx="52">
                  <c:v>0.0164107741935484</c:v>
                </c:pt>
                <c:pt idx="53">
                  <c:v>0.0157964666666667</c:v>
                </c:pt>
                <c:pt idx="54">
                  <c:v>0.0154679032258065</c:v>
                </c:pt>
                <c:pt idx="55">
                  <c:v>0.0150636451612903</c:v>
                </c:pt>
                <c:pt idx="56">
                  <c:v>0.014407</c:v>
                </c:pt>
                <c:pt idx="57">
                  <c:v>0.0142645483870968</c:v>
                </c:pt>
                <c:pt idx="58">
                  <c:v>0.0140651666666667</c:v>
                </c:pt>
                <c:pt idx="59">
                  <c:v>0.0140510967741935</c:v>
                </c:pt>
                <c:pt idx="60">
                  <c:v>0.0140029677419355</c:v>
                </c:pt>
                <c:pt idx="61">
                  <c:v>0.01519</c:v>
                </c:pt>
                <c:pt idx="62">
                  <c:v>0.0149360967741935</c:v>
                </c:pt>
                <c:pt idx="63">
                  <c:v>0.0136974333333333</c:v>
                </c:pt>
                <c:pt idx="64">
                  <c:v>0.0133121935483871</c:v>
                </c:pt>
                <c:pt idx="65">
                  <c:v>0.0141519333333333</c:v>
                </c:pt>
                <c:pt idx="66">
                  <c:v>0.0147631935483871</c:v>
                </c:pt>
                <c:pt idx="67">
                  <c:v>0.0134291612903226</c:v>
                </c:pt>
                <c:pt idx="68">
                  <c:v>0.0157342333333333</c:v>
                </c:pt>
                <c:pt idx="69">
                  <c:v>0.0146108387096774</c:v>
                </c:pt>
                <c:pt idx="70">
                  <c:v>0.0139698333333333</c:v>
                </c:pt>
                <c:pt idx="71">
                  <c:v>0.0136286774193548</c:v>
                </c:pt>
                <c:pt idx="72">
                  <c:v>0.0134781612903226</c:v>
                </c:pt>
                <c:pt idx="73">
                  <c:v>0.0132457586206897</c:v>
                </c:pt>
                <c:pt idx="74">
                  <c:v>0.0132071935483871</c:v>
                </c:pt>
                <c:pt idx="75">
                  <c:v>0.0141372333333333</c:v>
                </c:pt>
                <c:pt idx="76">
                  <c:v>0.0137517096774194</c:v>
                </c:pt>
                <c:pt idx="77">
                  <c:v>0.0143993</c:v>
                </c:pt>
                <c:pt idx="78">
                  <c:v>0.0158801612903226</c:v>
                </c:pt>
                <c:pt idx="79">
                  <c:v>0.0148173225806452</c:v>
                </c:pt>
                <c:pt idx="80">
                  <c:v>0.0143029333333333</c:v>
                </c:pt>
                <c:pt idx="81">
                  <c:v>0.0128585806451613</c:v>
                </c:pt>
                <c:pt idx="82">
                  <c:v>0.0123372333333333</c:v>
                </c:pt>
                <c:pt idx="83">
                  <c:v>0.0117084193548387</c:v>
                </c:pt>
                <c:pt idx="84">
                  <c:v>0.0115167741935484</c:v>
                </c:pt>
                <c:pt idx="85">
                  <c:v>0.0116365357142857</c:v>
                </c:pt>
                <c:pt idx="86">
                  <c:v>0.0106501612903226</c:v>
                </c:pt>
                <c:pt idx="87">
                  <c:v>0.0108037666666667</c:v>
                </c:pt>
                <c:pt idx="88">
                  <c:v>0.0103141290322581</c:v>
                </c:pt>
              </c:numCache>
            </c:numRef>
          </c:val>
        </c:ser>
        <c:ser>
          <c:idx val="20"/>
          <c:order val="20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Matrix'!$W$94:$W$182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0.041445</c:v>
                </c:pt>
                <c:pt idx="20">
                  <c:v>0.0727998666666667</c:v>
                </c:pt>
                <c:pt idx="21">
                  <c:v>0.0674094193548387</c:v>
                </c:pt>
                <c:pt idx="22">
                  <c:v>0.0661199</c:v>
                </c:pt>
                <c:pt idx="23">
                  <c:v>0.0556385806451613</c:v>
                </c:pt>
                <c:pt idx="24">
                  <c:v>0.0505595483870968</c:v>
                </c:pt>
                <c:pt idx="25">
                  <c:v>0.0501547586206897</c:v>
                </c:pt>
                <c:pt idx="26">
                  <c:v>0.0488431290322581</c:v>
                </c:pt>
                <c:pt idx="27">
                  <c:v>0.0475141333333333</c:v>
                </c:pt>
                <c:pt idx="28">
                  <c:v>0.0443296451612903</c:v>
                </c:pt>
                <c:pt idx="29">
                  <c:v>0.0417691666666667</c:v>
                </c:pt>
                <c:pt idx="30">
                  <c:v>0.0386544516129032</c:v>
                </c:pt>
                <c:pt idx="31">
                  <c:v>0.0321643225806452</c:v>
                </c:pt>
                <c:pt idx="32">
                  <c:v>0.0341958666666667</c:v>
                </c:pt>
                <c:pt idx="33">
                  <c:v>0.0314562580645161</c:v>
                </c:pt>
                <c:pt idx="34">
                  <c:v>0.0306044</c:v>
                </c:pt>
                <c:pt idx="35">
                  <c:v>0.0298568709677419</c:v>
                </c:pt>
                <c:pt idx="36">
                  <c:v>0.0281254193548387</c:v>
                </c:pt>
                <c:pt idx="37">
                  <c:v>0.0278680714285714</c:v>
                </c:pt>
                <c:pt idx="38">
                  <c:v>0.027892935483871</c:v>
                </c:pt>
                <c:pt idx="39">
                  <c:v>0.0261431333333333</c:v>
                </c:pt>
                <c:pt idx="40">
                  <c:v>0.0286960967741936</c:v>
                </c:pt>
                <c:pt idx="41">
                  <c:v>0.0271412</c:v>
                </c:pt>
                <c:pt idx="42">
                  <c:v>0.0271505161290323</c:v>
                </c:pt>
                <c:pt idx="43">
                  <c:v>0.0268144516129032</c:v>
                </c:pt>
                <c:pt idx="44">
                  <c:v>0.0252535</c:v>
                </c:pt>
                <c:pt idx="45">
                  <c:v>0.0241508064516129</c:v>
                </c:pt>
                <c:pt idx="46">
                  <c:v>0.0231909666666667</c:v>
                </c:pt>
                <c:pt idx="47">
                  <c:v>0.0229488064516129</c:v>
                </c:pt>
                <c:pt idx="48">
                  <c:v>0.0222294193548387</c:v>
                </c:pt>
                <c:pt idx="49">
                  <c:v>0.0211265357142857</c:v>
                </c:pt>
                <c:pt idx="50">
                  <c:v>0.0210922258064516</c:v>
                </c:pt>
                <c:pt idx="51">
                  <c:v>0.0240386333333333</c:v>
                </c:pt>
                <c:pt idx="52">
                  <c:v>0.0232351290322581</c:v>
                </c:pt>
                <c:pt idx="53">
                  <c:v>0.0213104666666667</c:v>
                </c:pt>
                <c:pt idx="54">
                  <c:v>0.021497935483871</c:v>
                </c:pt>
                <c:pt idx="55">
                  <c:v>0.0200453225806452</c:v>
                </c:pt>
                <c:pt idx="56">
                  <c:v>0.0197836333333333</c:v>
                </c:pt>
                <c:pt idx="57">
                  <c:v>0.0190980322580645</c:v>
                </c:pt>
                <c:pt idx="58">
                  <c:v>0.0186323</c:v>
                </c:pt>
                <c:pt idx="59">
                  <c:v>0.0179659677419355</c:v>
                </c:pt>
                <c:pt idx="60">
                  <c:v>0.0175194516129032</c:v>
                </c:pt>
                <c:pt idx="61">
                  <c:v>0.0176988571428571</c:v>
                </c:pt>
                <c:pt idx="62">
                  <c:v>0.0176656129032258</c:v>
                </c:pt>
                <c:pt idx="63">
                  <c:v>0.0172396333333333</c:v>
                </c:pt>
                <c:pt idx="64">
                  <c:v>0.016814064516129</c:v>
                </c:pt>
                <c:pt idx="65">
                  <c:v>0.0165553666666667</c:v>
                </c:pt>
                <c:pt idx="66">
                  <c:v>0.0151628064516129</c:v>
                </c:pt>
                <c:pt idx="67">
                  <c:v>0.0144469032258065</c:v>
                </c:pt>
                <c:pt idx="68">
                  <c:v>0.0156414666666667</c:v>
                </c:pt>
                <c:pt idx="69">
                  <c:v>0.014213064516129</c:v>
                </c:pt>
                <c:pt idx="70">
                  <c:v>0.0148151666666667</c:v>
                </c:pt>
                <c:pt idx="71">
                  <c:v>0.0155687741935484</c:v>
                </c:pt>
                <c:pt idx="72">
                  <c:v>0.0147797096774194</c:v>
                </c:pt>
                <c:pt idx="73">
                  <c:v>0.0130401379310345</c:v>
                </c:pt>
                <c:pt idx="74">
                  <c:v>0.0133027419354839</c:v>
                </c:pt>
                <c:pt idx="75">
                  <c:v>0.0124941333333333</c:v>
                </c:pt>
                <c:pt idx="76">
                  <c:v>0.0119945483870968</c:v>
                </c:pt>
                <c:pt idx="77">
                  <c:v>0.0131593666666667</c:v>
                </c:pt>
                <c:pt idx="78">
                  <c:v>0.0131847419354839</c:v>
                </c:pt>
                <c:pt idx="79">
                  <c:v>0.0121345161290323</c:v>
                </c:pt>
                <c:pt idx="80">
                  <c:v>0.0119521</c:v>
                </c:pt>
                <c:pt idx="81">
                  <c:v>0.011954935483871</c:v>
                </c:pt>
                <c:pt idx="82">
                  <c:v>0.0109312666666667</c:v>
                </c:pt>
                <c:pt idx="83">
                  <c:v>0.0108256451612903</c:v>
                </c:pt>
                <c:pt idx="84">
                  <c:v>0.0114432903225806</c:v>
                </c:pt>
                <c:pt idx="85">
                  <c:v>0.0116531071428571</c:v>
                </c:pt>
                <c:pt idx="86">
                  <c:v>0.0106266451612903</c:v>
                </c:pt>
                <c:pt idx="87">
                  <c:v>0.0105401333333333</c:v>
                </c:pt>
                <c:pt idx="88">
                  <c:v>0.0102467741935484</c:v>
                </c:pt>
              </c:numCache>
            </c:numRef>
          </c:val>
        </c:ser>
        <c:ser>
          <c:idx val="21"/>
          <c:order val="21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Matrix'!$X$94:$X$182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0.0259373333333333</c:v>
                </c:pt>
                <c:pt idx="21">
                  <c:v>0.0422567741935484</c:v>
                </c:pt>
                <c:pt idx="22">
                  <c:v>0.0420929333333333</c:v>
                </c:pt>
                <c:pt idx="23">
                  <c:v>0.0422820322580645</c:v>
                </c:pt>
                <c:pt idx="24">
                  <c:v>0.0350454193548387</c:v>
                </c:pt>
                <c:pt idx="25">
                  <c:v>0.0329247931034483</c:v>
                </c:pt>
                <c:pt idx="26">
                  <c:v>0.0303298709677419</c:v>
                </c:pt>
                <c:pt idx="27">
                  <c:v>0.0287040666666667</c:v>
                </c:pt>
                <c:pt idx="28">
                  <c:v>0.0257414193548387</c:v>
                </c:pt>
                <c:pt idx="29">
                  <c:v>0.0230533333333333</c:v>
                </c:pt>
                <c:pt idx="30">
                  <c:v>0.0217907419354839</c:v>
                </c:pt>
                <c:pt idx="31">
                  <c:v>0.0219137741935484</c:v>
                </c:pt>
                <c:pt idx="32">
                  <c:v>0.0194435</c:v>
                </c:pt>
                <c:pt idx="33">
                  <c:v>0.0197995806451613</c:v>
                </c:pt>
                <c:pt idx="34">
                  <c:v>0.0197073</c:v>
                </c:pt>
                <c:pt idx="35">
                  <c:v>0.0181615806451613</c:v>
                </c:pt>
                <c:pt idx="36">
                  <c:v>0.0177549032258065</c:v>
                </c:pt>
                <c:pt idx="37">
                  <c:v>0.0167322857142857</c:v>
                </c:pt>
                <c:pt idx="38">
                  <c:v>0.015509</c:v>
                </c:pt>
                <c:pt idx="39">
                  <c:v>0.0145447333333333</c:v>
                </c:pt>
                <c:pt idx="40">
                  <c:v>0.0144009032258065</c:v>
                </c:pt>
                <c:pt idx="41">
                  <c:v>0.0142915333333333</c:v>
                </c:pt>
                <c:pt idx="42">
                  <c:v>0.013064064516129</c:v>
                </c:pt>
                <c:pt idx="43">
                  <c:v>0.0132977741935484</c:v>
                </c:pt>
                <c:pt idx="44">
                  <c:v>0.012733</c:v>
                </c:pt>
                <c:pt idx="45">
                  <c:v>0.0121181612903226</c:v>
                </c:pt>
                <c:pt idx="46">
                  <c:v>0.0130972666666667</c:v>
                </c:pt>
                <c:pt idx="47">
                  <c:v>0.0130935483870968</c:v>
                </c:pt>
                <c:pt idx="48">
                  <c:v>0.0129843548387097</c:v>
                </c:pt>
                <c:pt idx="49">
                  <c:v>0.012737</c:v>
                </c:pt>
                <c:pt idx="50">
                  <c:v>0.0122291290322581</c:v>
                </c:pt>
                <c:pt idx="51">
                  <c:v>0.0118116</c:v>
                </c:pt>
                <c:pt idx="52">
                  <c:v>0.0117573548387097</c:v>
                </c:pt>
                <c:pt idx="53">
                  <c:v>0.0116022666666667</c:v>
                </c:pt>
                <c:pt idx="54">
                  <c:v>0.0115760967741935</c:v>
                </c:pt>
                <c:pt idx="55">
                  <c:v>0.0106296451612903</c:v>
                </c:pt>
                <c:pt idx="56">
                  <c:v>0.0109017666666667</c:v>
                </c:pt>
                <c:pt idx="57">
                  <c:v>0.0100374193548387</c:v>
                </c:pt>
                <c:pt idx="58">
                  <c:v>0.00999923333333333</c:v>
                </c:pt>
                <c:pt idx="59">
                  <c:v>0.0108984193548387</c:v>
                </c:pt>
                <c:pt idx="60">
                  <c:v>0.0107457096774194</c:v>
                </c:pt>
                <c:pt idx="61">
                  <c:v>0.0103961428571429</c:v>
                </c:pt>
                <c:pt idx="62">
                  <c:v>0.0102603225806452</c:v>
                </c:pt>
                <c:pt idx="63">
                  <c:v>0.00943473333333333</c:v>
                </c:pt>
                <c:pt idx="64">
                  <c:v>0.00920977419354839</c:v>
                </c:pt>
                <c:pt idx="65">
                  <c:v>0.00925843333333334</c:v>
                </c:pt>
                <c:pt idx="66">
                  <c:v>0.00991796774193548</c:v>
                </c:pt>
                <c:pt idx="67">
                  <c:v>0.00851632258064516</c:v>
                </c:pt>
                <c:pt idx="68">
                  <c:v>0.0089002</c:v>
                </c:pt>
                <c:pt idx="69">
                  <c:v>0.00917954838709677</c:v>
                </c:pt>
                <c:pt idx="70">
                  <c:v>0.00907226666666667</c:v>
                </c:pt>
                <c:pt idx="71">
                  <c:v>0.00851961290322581</c:v>
                </c:pt>
                <c:pt idx="72">
                  <c:v>0.00850529032258065</c:v>
                </c:pt>
                <c:pt idx="73">
                  <c:v>0.00816296551724138</c:v>
                </c:pt>
                <c:pt idx="74">
                  <c:v>0.00816122580645161</c:v>
                </c:pt>
                <c:pt idx="75">
                  <c:v>0.00794396666666667</c:v>
                </c:pt>
                <c:pt idx="76">
                  <c:v>0.00753922580645161</c:v>
                </c:pt>
                <c:pt idx="77">
                  <c:v>0.00739313333333333</c:v>
                </c:pt>
                <c:pt idx="78">
                  <c:v>0.00746606451612903</c:v>
                </c:pt>
                <c:pt idx="79">
                  <c:v>0.00727625806451613</c:v>
                </c:pt>
                <c:pt idx="80">
                  <c:v>0.00734336666666667</c:v>
                </c:pt>
                <c:pt idx="81">
                  <c:v>0.00702793548387097</c:v>
                </c:pt>
                <c:pt idx="82">
                  <c:v>0.00700976666666667</c:v>
                </c:pt>
                <c:pt idx="83">
                  <c:v>0.0080788064516129</c:v>
                </c:pt>
                <c:pt idx="84">
                  <c:v>0.00692709677419355</c:v>
                </c:pt>
                <c:pt idx="85">
                  <c:v>0.00632721428571429</c:v>
                </c:pt>
                <c:pt idx="86">
                  <c:v>0.00633183870967742</c:v>
                </c:pt>
                <c:pt idx="87">
                  <c:v>0.00662623333333333</c:v>
                </c:pt>
                <c:pt idx="88">
                  <c:v>0.00645093548387097</c:v>
                </c:pt>
              </c:numCache>
            </c:numRef>
          </c:val>
        </c:ser>
        <c:ser>
          <c:idx val="22"/>
          <c:order val="22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Matrix'!$Y$94:$Y$182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0.0404825483870968</c:v>
                </c:pt>
                <c:pt idx="22">
                  <c:v>0.0941689333333333</c:v>
                </c:pt>
                <c:pt idx="23">
                  <c:v>0.0918191935483871</c:v>
                </c:pt>
                <c:pt idx="24">
                  <c:v>0.0810682258064516</c:v>
                </c:pt>
                <c:pt idx="25">
                  <c:v>0.0740947586206897</c:v>
                </c:pt>
                <c:pt idx="26">
                  <c:v>0.0700428064516129</c:v>
                </c:pt>
                <c:pt idx="27">
                  <c:v>0.0603938666666667</c:v>
                </c:pt>
                <c:pt idx="28">
                  <c:v>0.0558603225806452</c:v>
                </c:pt>
                <c:pt idx="29">
                  <c:v>0.0665403</c:v>
                </c:pt>
                <c:pt idx="30">
                  <c:v>0.0693254193548387</c:v>
                </c:pt>
                <c:pt idx="31">
                  <c:v>0.0620263225806452</c:v>
                </c:pt>
                <c:pt idx="32">
                  <c:v>0.0597612</c:v>
                </c:pt>
                <c:pt idx="33">
                  <c:v>0.0591674193548387</c:v>
                </c:pt>
                <c:pt idx="34">
                  <c:v>0.0575427666666667</c:v>
                </c:pt>
                <c:pt idx="35">
                  <c:v>0.0543482580645161</c:v>
                </c:pt>
                <c:pt idx="36">
                  <c:v>0.0525976774193548</c:v>
                </c:pt>
                <c:pt idx="37">
                  <c:v>0.0487975357142857</c:v>
                </c:pt>
                <c:pt idx="38">
                  <c:v>0.0494631935483871</c:v>
                </c:pt>
                <c:pt idx="39">
                  <c:v>0.0462457666666667</c:v>
                </c:pt>
                <c:pt idx="40">
                  <c:v>0.0476084838709677</c:v>
                </c:pt>
                <c:pt idx="41">
                  <c:v>0.0505645666666667</c:v>
                </c:pt>
                <c:pt idx="42">
                  <c:v>0.0482946451612903</c:v>
                </c:pt>
                <c:pt idx="43">
                  <c:v>0.0512293548387097</c:v>
                </c:pt>
                <c:pt idx="44">
                  <c:v>0.0476238666666667</c:v>
                </c:pt>
                <c:pt idx="45">
                  <c:v>0.044783064516129</c:v>
                </c:pt>
                <c:pt idx="46">
                  <c:v>0.0454616</c:v>
                </c:pt>
                <c:pt idx="47">
                  <c:v>0.0436281290322581</c:v>
                </c:pt>
                <c:pt idx="48">
                  <c:v>0.0408816774193548</c:v>
                </c:pt>
                <c:pt idx="49">
                  <c:v>0.0398489285714286</c:v>
                </c:pt>
                <c:pt idx="50">
                  <c:v>0.0394461290322581</c:v>
                </c:pt>
                <c:pt idx="51">
                  <c:v>0.0374225666666667</c:v>
                </c:pt>
                <c:pt idx="52">
                  <c:v>0.036312064516129</c:v>
                </c:pt>
                <c:pt idx="53">
                  <c:v>0.0342525</c:v>
                </c:pt>
                <c:pt idx="54">
                  <c:v>0.0340695161290323</c:v>
                </c:pt>
                <c:pt idx="55">
                  <c:v>0.0323826774193548</c:v>
                </c:pt>
                <c:pt idx="56">
                  <c:v>0.0310586</c:v>
                </c:pt>
                <c:pt idx="57">
                  <c:v>0.0304150967741936</c:v>
                </c:pt>
                <c:pt idx="58">
                  <c:v>0.0301739333333333</c:v>
                </c:pt>
                <c:pt idx="59">
                  <c:v>0.0294314193548387</c:v>
                </c:pt>
                <c:pt idx="60">
                  <c:v>0.0298503548387097</c:v>
                </c:pt>
                <c:pt idx="61">
                  <c:v>0.0270946428571429</c:v>
                </c:pt>
                <c:pt idx="62">
                  <c:v>0.0274285806451613</c:v>
                </c:pt>
                <c:pt idx="63">
                  <c:v>0.0267403666666667</c:v>
                </c:pt>
                <c:pt idx="64">
                  <c:v>0.0268027419354839</c:v>
                </c:pt>
                <c:pt idx="65">
                  <c:v>0.0256905</c:v>
                </c:pt>
                <c:pt idx="66">
                  <c:v>0.0255335483870968</c:v>
                </c:pt>
                <c:pt idx="67">
                  <c:v>0.0242202258064516</c:v>
                </c:pt>
                <c:pt idx="68">
                  <c:v>0.0245463666666667</c:v>
                </c:pt>
                <c:pt idx="69">
                  <c:v>0.0245269677419355</c:v>
                </c:pt>
                <c:pt idx="70">
                  <c:v>0.0244842666666667</c:v>
                </c:pt>
                <c:pt idx="71">
                  <c:v>0.0229433548387097</c:v>
                </c:pt>
                <c:pt idx="72">
                  <c:v>0.0225597096774194</c:v>
                </c:pt>
                <c:pt idx="73">
                  <c:v>0.0215426896551724</c:v>
                </c:pt>
                <c:pt idx="74">
                  <c:v>0.0216644838709677</c:v>
                </c:pt>
                <c:pt idx="75">
                  <c:v>0.0228019</c:v>
                </c:pt>
                <c:pt idx="76">
                  <c:v>0.0234436451612903</c:v>
                </c:pt>
                <c:pt idx="77">
                  <c:v>0.0218002</c:v>
                </c:pt>
                <c:pt idx="78">
                  <c:v>0.0218327741935484</c:v>
                </c:pt>
                <c:pt idx="79">
                  <c:v>0.0196682903225806</c:v>
                </c:pt>
                <c:pt idx="80">
                  <c:v>0.0201282666666667</c:v>
                </c:pt>
                <c:pt idx="81">
                  <c:v>0.0185574193548387</c:v>
                </c:pt>
                <c:pt idx="82">
                  <c:v>0.0170625333333333</c:v>
                </c:pt>
                <c:pt idx="83">
                  <c:v>0.0183506774193548</c:v>
                </c:pt>
                <c:pt idx="84">
                  <c:v>0.0173975806451613</c:v>
                </c:pt>
                <c:pt idx="85">
                  <c:v>0.0177550714285714</c:v>
                </c:pt>
                <c:pt idx="86">
                  <c:v>0.0157617741935484</c:v>
                </c:pt>
                <c:pt idx="87">
                  <c:v>0.017652</c:v>
                </c:pt>
                <c:pt idx="88">
                  <c:v>0.0172852903225806</c:v>
                </c:pt>
              </c:numCache>
            </c:numRef>
          </c:val>
        </c:ser>
        <c:ser>
          <c:idx val="23"/>
          <c:order val="23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Matrix'!$Z$94:$Z$182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0.0359130333333333</c:v>
                </c:pt>
                <c:pt idx="23">
                  <c:v>0.085253064516129</c:v>
                </c:pt>
                <c:pt idx="24">
                  <c:v>0.0809305806451613</c:v>
                </c:pt>
                <c:pt idx="25">
                  <c:v>0.0760258620689655</c:v>
                </c:pt>
                <c:pt idx="26">
                  <c:v>0.0658979677419355</c:v>
                </c:pt>
                <c:pt idx="27">
                  <c:v>0.0688803666666667</c:v>
                </c:pt>
                <c:pt idx="28">
                  <c:v>0.0586780322580645</c:v>
                </c:pt>
                <c:pt idx="29">
                  <c:v>0.0436564</c:v>
                </c:pt>
                <c:pt idx="30">
                  <c:v>0.0525995161290323</c:v>
                </c:pt>
                <c:pt idx="31">
                  <c:v>0.0423144516129032</c:v>
                </c:pt>
                <c:pt idx="32">
                  <c:v>0.0501358666666667</c:v>
                </c:pt>
                <c:pt idx="33">
                  <c:v>0.0486641290322581</c:v>
                </c:pt>
                <c:pt idx="34">
                  <c:v>0.0487590333333333</c:v>
                </c:pt>
                <c:pt idx="35">
                  <c:v>0.0432066451612903</c:v>
                </c:pt>
                <c:pt idx="36">
                  <c:v>0.0399275161290323</c:v>
                </c:pt>
                <c:pt idx="37">
                  <c:v>0.0396044642857143</c:v>
                </c:pt>
                <c:pt idx="38">
                  <c:v>0.0394063870967742</c:v>
                </c:pt>
                <c:pt idx="39">
                  <c:v>0.0377318333333333</c:v>
                </c:pt>
                <c:pt idx="40">
                  <c:v>0.0366477741935484</c:v>
                </c:pt>
                <c:pt idx="41">
                  <c:v>0.0359613</c:v>
                </c:pt>
                <c:pt idx="42">
                  <c:v>0.0346483870967742</c:v>
                </c:pt>
                <c:pt idx="43">
                  <c:v>0.0315388387096774</c:v>
                </c:pt>
                <c:pt idx="44">
                  <c:v>0.0304686666666667</c:v>
                </c:pt>
                <c:pt idx="45">
                  <c:v>0.0286842903225806</c:v>
                </c:pt>
                <c:pt idx="46">
                  <c:v>0.0287536</c:v>
                </c:pt>
                <c:pt idx="47">
                  <c:v>0.0270844838709677</c:v>
                </c:pt>
                <c:pt idx="48">
                  <c:v>0.0259678709677419</c:v>
                </c:pt>
                <c:pt idx="49">
                  <c:v>0.0261135</c:v>
                </c:pt>
                <c:pt idx="50">
                  <c:v>0.0320990322580645</c:v>
                </c:pt>
                <c:pt idx="51">
                  <c:v>0.0306041333333333</c:v>
                </c:pt>
                <c:pt idx="52">
                  <c:v>0.0295946451612903</c:v>
                </c:pt>
                <c:pt idx="53">
                  <c:v>0.0275013333333333</c:v>
                </c:pt>
                <c:pt idx="54">
                  <c:v>0.0263791935483871</c:v>
                </c:pt>
                <c:pt idx="55">
                  <c:v>0.0248881935483871</c:v>
                </c:pt>
                <c:pt idx="56">
                  <c:v>0.0238180333333333</c:v>
                </c:pt>
                <c:pt idx="57">
                  <c:v>0.0238785806451613</c:v>
                </c:pt>
                <c:pt idx="58">
                  <c:v>0.023281</c:v>
                </c:pt>
                <c:pt idx="59">
                  <c:v>0.0214496774193548</c:v>
                </c:pt>
                <c:pt idx="60">
                  <c:v>0.0211170322580645</c:v>
                </c:pt>
                <c:pt idx="61">
                  <c:v>0.0203669285714286</c:v>
                </c:pt>
                <c:pt idx="62">
                  <c:v>0.019601935483871</c:v>
                </c:pt>
                <c:pt idx="63">
                  <c:v>0.0191285333333333</c:v>
                </c:pt>
                <c:pt idx="64">
                  <c:v>0.0184991290322581</c:v>
                </c:pt>
                <c:pt idx="65">
                  <c:v>0.0177662666666667</c:v>
                </c:pt>
                <c:pt idx="66">
                  <c:v>0.0171978709677419</c:v>
                </c:pt>
                <c:pt idx="67">
                  <c:v>0.016616935483871</c:v>
                </c:pt>
                <c:pt idx="68">
                  <c:v>0.0164128</c:v>
                </c:pt>
                <c:pt idx="69">
                  <c:v>0.0163233225806452</c:v>
                </c:pt>
                <c:pt idx="70">
                  <c:v>0.0154879666666667</c:v>
                </c:pt>
                <c:pt idx="71">
                  <c:v>0.0149361290322581</c:v>
                </c:pt>
                <c:pt idx="72">
                  <c:v>0.0150504193548387</c:v>
                </c:pt>
                <c:pt idx="73">
                  <c:v>0.0145145517241379</c:v>
                </c:pt>
                <c:pt idx="74">
                  <c:v>0.0139052258064516</c:v>
                </c:pt>
                <c:pt idx="75">
                  <c:v>0.0128897666666667</c:v>
                </c:pt>
                <c:pt idx="76">
                  <c:v>0.0119013548387097</c:v>
                </c:pt>
                <c:pt idx="77">
                  <c:v>0.0183478333333333</c:v>
                </c:pt>
                <c:pt idx="78">
                  <c:v>0.0169322580645161</c:v>
                </c:pt>
                <c:pt idx="79">
                  <c:v>0.0157842580645161</c:v>
                </c:pt>
                <c:pt idx="80">
                  <c:v>0.0152929333333333</c:v>
                </c:pt>
                <c:pt idx="81">
                  <c:v>0.0149654516129032</c:v>
                </c:pt>
                <c:pt idx="82">
                  <c:v>0.0136009333333333</c:v>
                </c:pt>
                <c:pt idx="83">
                  <c:v>0.0122542580645161</c:v>
                </c:pt>
                <c:pt idx="84">
                  <c:v>0.0125588709677419</c:v>
                </c:pt>
                <c:pt idx="85">
                  <c:v>0.0125843928571429</c:v>
                </c:pt>
                <c:pt idx="86">
                  <c:v>0.0134501935483871</c:v>
                </c:pt>
                <c:pt idx="87">
                  <c:v>0.0125962</c:v>
                </c:pt>
                <c:pt idx="88">
                  <c:v>0.0117065483870968</c:v>
                </c:pt>
              </c:numCache>
            </c:numRef>
          </c:val>
        </c:ser>
        <c:ser>
          <c:idx val="24"/>
          <c:order val="24"/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Matrix'!$AA$94:$AA$182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0.0292535806451613</c:v>
                </c:pt>
                <c:pt idx="24">
                  <c:v>0.0454680322580645</c:v>
                </c:pt>
                <c:pt idx="25">
                  <c:v>0.0416504137931035</c:v>
                </c:pt>
                <c:pt idx="26">
                  <c:v>0.0375184193548387</c:v>
                </c:pt>
                <c:pt idx="27">
                  <c:v>0.0348153333333333</c:v>
                </c:pt>
                <c:pt idx="28">
                  <c:v>0.0327960322580645</c:v>
                </c:pt>
                <c:pt idx="29">
                  <c:v>0.0297435</c:v>
                </c:pt>
                <c:pt idx="30">
                  <c:v>0.0293087741935484</c:v>
                </c:pt>
                <c:pt idx="31">
                  <c:v>0.0277163870967742</c:v>
                </c:pt>
                <c:pt idx="32">
                  <c:v>0.0257306666666667</c:v>
                </c:pt>
                <c:pt idx="33">
                  <c:v>0.0227457419354839</c:v>
                </c:pt>
                <c:pt idx="34">
                  <c:v>0.0204340666666667</c:v>
                </c:pt>
                <c:pt idx="35">
                  <c:v>0.0197048387096774</c:v>
                </c:pt>
                <c:pt idx="36">
                  <c:v>0.0189381290322581</c:v>
                </c:pt>
                <c:pt idx="37">
                  <c:v>0.0172283928571429</c:v>
                </c:pt>
                <c:pt idx="38">
                  <c:v>0.0163949677419355</c:v>
                </c:pt>
                <c:pt idx="39">
                  <c:v>0.0156144666666667</c:v>
                </c:pt>
                <c:pt idx="40">
                  <c:v>0.0147163548387097</c:v>
                </c:pt>
                <c:pt idx="41">
                  <c:v>0.0141550666666667</c:v>
                </c:pt>
                <c:pt idx="42">
                  <c:v>0.0149761290322581</c:v>
                </c:pt>
                <c:pt idx="43">
                  <c:v>0.0139398709677419</c:v>
                </c:pt>
                <c:pt idx="44">
                  <c:v>0.0133552</c:v>
                </c:pt>
                <c:pt idx="45">
                  <c:v>0.0113785806451613</c:v>
                </c:pt>
                <c:pt idx="46">
                  <c:v>0.0131875666666667</c:v>
                </c:pt>
                <c:pt idx="47">
                  <c:v>0.0129028387096774</c:v>
                </c:pt>
                <c:pt idx="48">
                  <c:v>0.0125324193548387</c:v>
                </c:pt>
                <c:pt idx="49">
                  <c:v>0.0116629285714286</c:v>
                </c:pt>
                <c:pt idx="50">
                  <c:v>0.0115487419354839</c:v>
                </c:pt>
                <c:pt idx="51">
                  <c:v>0.0111665666666667</c:v>
                </c:pt>
                <c:pt idx="52">
                  <c:v>0.0111099677419355</c:v>
                </c:pt>
                <c:pt idx="53">
                  <c:v>0.0106691333333333</c:v>
                </c:pt>
                <c:pt idx="54">
                  <c:v>0.0104161612903226</c:v>
                </c:pt>
                <c:pt idx="55">
                  <c:v>0.0105127096774194</c:v>
                </c:pt>
                <c:pt idx="56">
                  <c:v>0.0101178</c:v>
                </c:pt>
                <c:pt idx="57">
                  <c:v>0.0098901935483871</c:v>
                </c:pt>
                <c:pt idx="58">
                  <c:v>0.0099424</c:v>
                </c:pt>
                <c:pt idx="59">
                  <c:v>0.00954935483870968</c:v>
                </c:pt>
                <c:pt idx="60">
                  <c:v>0.00934567741935484</c:v>
                </c:pt>
                <c:pt idx="61">
                  <c:v>0.00868975</c:v>
                </c:pt>
                <c:pt idx="62">
                  <c:v>0.00850896774193548</c:v>
                </c:pt>
                <c:pt idx="63">
                  <c:v>0.00838743333333333</c:v>
                </c:pt>
                <c:pt idx="64">
                  <c:v>0.00861645161290323</c:v>
                </c:pt>
                <c:pt idx="65">
                  <c:v>0.00857816666666667</c:v>
                </c:pt>
                <c:pt idx="66">
                  <c:v>0.0084128064516129</c:v>
                </c:pt>
                <c:pt idx="67">
                  <c:v>0.00885225806451613</c:v>
                </c:pt>
                <c:pt idx="68">
                  <c:v>0.00921616666666667</c:v>
                </c:pt>
                <c:pt idx="69">
                  <c:v>0.00863625806451613</c:v>
                </c:pt>
                <c:pt idx="70">
                  <c:v>0.00831046666666667</c:v>
                </c:pt>
                <c:pt idx="71">
                  <c:v>0.00782587096774194</c:v>
                </c:pt>
                <c:pt idx="72">
                  <c:v>0.00831945161290323</c:v>
                </c:pt>
                <c:pt idx="73">
                  <c:v>0.00814106896551724</c:v>
                </c:pt>
                <c:pt idx="74">
                  <c:v>0.00817764516129032</c:v>
                </c:pt>
                <c:pt idx="75">
                  <c:v>0.00803846666666667</c:v>
                </c:pt>
                <c:pt idx="76">
                  <c:v>0.0078911935483871</c:v>
                </c:pt>
                <c:pt idx="77">
                  <c:v>0.0079548</c:v>
                </c:pt>
                <c:pt idx="78">
                  <c:v>0.00932377419354839</c:v>
                </c:pt>
                <c:pt idx="79">
                  <c:v>0.00890832258064516</c:v>
                </c:pt>
                <c:pt idx="80">
                  <c:v>0.00859206666666667</c:v>
                </c:pt>
                <c:pt idx="81">
                  <c:v>0.00806390322580645</c:v>
                </c:pt>
                <c:pt idx="82">
                  <c:v>0.00777623333333333</c:v>
                </c:pt>
                <c:pt idx="83">
                  <c:v>0.00844203225806452</c:v>
                </c:pt>
                <c:pt idx="84">
                  <c:v>0.00759270967741935</c:v>
                </c:pt>
                <c:pt idx="85">
                  <c:v>0.00797489285714286</c:v>
                </c:pt>
                <c:pt idx="86">
                  <c:v>0.00715838709677419</c:v>
                </c:pt>
                <c:pt idx="87">
                  <c:v>0.00746546666666667</c:v>
                </c:pt>
                <c:pt idx="88">
                  <c:v>0.00709238709677419</c:v>
                </c:pt>
              </c:numCache>
            </c:numRef>
          </c:val>
        </c:ser>
        <c:ser>
          <c:idx val="25"/>
          <c:order val="25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Matrix'!$AB$94:$AB$182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0.0397301290322581</c:v>
                </c:pt>
                <c:pt idx="25">
                  <c:v>0.0681098620689655</c:v>
                </c:pt>
                <c:pt idx="26">
                  <c:v>0.0578245483870968</c:v>
                </c:pt>
                <c:pt idx="27">
                  <c:v>0.0504921</c:v>
                </c:pt>
                <c:pt idx="28">
                  <c:v>0.0441592903225807</c:v>
                </c:pt>
                <c:pt idx="29">
                  <c:v>0.0378666666666667</c:v>
                </c:pt>
                <c:pt idx="30">
                  <c:v>0.0384041612903226</c:v>
                </c:pt>
                <c:pt idx="31">
                  <c:v>0.0353611612903226</c:v>
                </c:pt>
                <c:pt idx="32">
                  <c:v>0.0320363333333333</c:v>
                </c:pt>
                <c:pt idx="33">
                  <c:v>0.0317014838709677</c:v>
                </c:pt>
                <c:pt idx="34">
                  <c:v>0.0296666</c:v>
                </c:pt>
                <c:pt idx="35">
                  <c:v>0.0271952903225806</c:v>
                </c:pt>
                <c:pt idx="36">
                  <c:v>0.0259455161290323</c:v>
                </c:pt>
                <c:pt idx="37">
                  <c:v>0.02438875</c:v>
                </c:pt>
                <c:pt idx="38">
                  <c:v>0.0237443870967742</c:v>
                </c:pt>
                <c:pt idx="39">
                  <c:v>0.0224446666666667</c:v>
                </c:pt>
                <c:pt idx="40">
                  <c:v>0.02275</c:v>
                </c:pt>
                <c:pt idx="41">
                  <c:v>0.0221990666666667</c:v>
                </c:pt>
                <c:pt idx="42">
                  <c:v>0.0216359677419355</c:v>
                </c:pt>
                <c:pt idx="43">
                  <c:v>0.0219422903225806</c:v>
                </c:pt>
                <c:pt idx="44">
                  <c:v>0.0216870666666667</c:v>
                </c:pt>
                <c:pt idx="45">
                  <c:v>0.0205310322580645</c:v>
                </c:pt>
                <c:pt idx="46">
                  <c:v>0.0201517</c:v>
                </c:pt>
                <c:pt idx="47">
                  <c:v>0.0191902580645161</c:v>
                </c:pt>
                <c:pt idx="48">
                  <c:v>0.0191376451612903</c:v>
                </c:pt>
                <c:pt idx="49">
                  <c:v>0.0186414285714286</c:v>
                </c:pt>
                <c:pt idx="50">
                  <c:v>0.0187723225806452</c:v>
                </c:pt>
                <c:pt idx="51">
                  <c:v>0.0182321</c:v>
                </c:pt>
                <c:pt idx="52">
                  <c:v>0.0175142580645161</c:v>
                </c:pt>
                <c:pt idx="53">
                  <c:v>0.0169089666666667</c:v>
                </c:pt>
                <c:pt idx="54">
                  <c:v>0.0164107419354839</c:v>
                </c:pt>
                <c:pt idx="55">
                  <c:v>0.0158189032258065</c:v>
                </c:pt>
                <c:pt idx="56">
                  <c:v>0.0157208333333333</c:v>
                </c:pt>
                <c:pt idx="57">
                  <c:v>0.0150420322580645</c:v>
                </c:pt>
                <c:pt idx="58">
                  <c:v>0.0147196333333333</c:v>
                </c:pt>
                <c:pt idx="59">
                  <c:v>0.0145526129032258</c:v>
                </c:pt>
                <c:pt idx="60">
                  <c:v>0.0141727096774194</c:v>
                </c:pt>
                <c:pt idx="61">
                  <c:v>0.0145609642857143</c:v>
                </c:pt>
                <c:pt idx="62">
                  <c:v>0.014229</c:v>
                </c:pt>
                <c:pt idx="63">
                  <c:v>0.0143945</c:v>
                </c:pt>
                <c:pt idx="64">
                  <c:v>0.013921064516129</c:v>
                </c:pt>
                <c:pt idx="65">
                  <c:v>0.0136417666666667</c:v>
                </c:pt>
                <c:pt idx="66">
                  <c:v>0.0128381290322581</c:v>
                </c:pt>
                <c:pt idx="67">
                  <c:v>0.0129798387096774</c:v>
                </c:pt>
                <c:pt idx="68">
                  <c:v>0.0135559</c:v>
                </c:pt>
                <c:pt idx="69">
                  <c:v>0.0132618064516129</c:v>
                </c:pt>
                <c:pt idx="70">
                  <c:v>0.0121679</c:v>
                </c:pt>
                <c:pt idx="71">
                  <c:v>0.0120818387096774</c:v>
                </c:pt>
                <c:pt idx="72">
                  <c:v>0.012960064516129</c:v>
                </c:pt>
                <c:pt idx="73">
                  <c:v>0.0128365172413793</c:v>
                </c:pt>
                <c:pt idx="74">
                  <c:v>0.013897935483871</c:v>
                </c:pt>
                <c:pt idx="75">
                  <c:v>0.0135893333333333</c:v>
                </c:pt>
                <c:pt idx="76">
                  <c:v>0.0130165483870968</c:v>
                </c:pt>
                <c:pt idx="77">
                  <c:v>0.0125571</c:v>
                </c:pt>
                <c:pt idx="78">
                  <c:v>0.0128489032258065</c:v>
                </c:pt>
                <c:pt idx="79">
                  <c:v>0.012112</c:v>
                </c:pt>
                <c:pt idx="80">
                  <c:v>0.0119535</c:v>
                </c:pt>
                <c:pt idx="81">
                  <c:v>0.0114896774193548</c:v>
                </c:pt>
                <c:pt idx="82">
                  <c:v>0.0109803</c:v>
                </c:pt>
                <c:pt idx="83">
                  <c:v>0.0110580322580645</c:v>
                </c:pt>
                <c:pt idx="84">
                  <c:v>0.0112102580645161</c:v>
                </c:pt>
                <c:pt idx="85">
                  <c:v>0.0107018928571429</c:v>
                </c:pt>
                <c:pt idx="86">
                  <c:v>0.0105077419354839</c:v>
                </c:pt>
                <c:pt idx="87">
                  <c:v>0.0112229333333333</c:v>
                </c:pt>
                <c:pt idx="88">
                  <c:v>0.0101797419354839</c:v>
                </c:pt>
              </c:numCache>
            </c:numRef>
          </c:val>
        </c:ser>
        <c:ser>
          <c:idx val="26"/>
          <c:order val="26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Matrix'!$AC$94:$AC$182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0.0406171724137931</c:v>
                </c:pt>
                <c:pt idx="26">
                  <c:v>0.0739625483870968</c:v>
                </c:pt>
                <c:pt idx="27">
                  <c:v>0.0634211666666667</c:v>
                </c:pt>
                <c:pt idx="28">
                  <c:v>0.0549590967741936</c:v>
                </c:pt>
                <c:pt idx="29">
                  <c:v>0.0484257</c:v>
                </c:pt>
                <c:pt idx="30">
                  <c:v>0.0455218709677419</c:v>
                </c:pt>
                <c:pt idx="31">
                  <c:v>0.0413659032258065</c:v>
                </c:pt>
                <c:pt idx="32">
                  <c:v>0.0384719</c:v>
                </c:pt>
                <c:pt idx="33">
                  <c:v>0.0378951290322581</c:v>
                </c:pt>
                <c:pt idx="34">
                  <c:v>0.0352792</c:v>
                </c:pt>
                <c:pt idx="35">
                  <c:v>0.0328474838709677</c:v>
                </c:pt>
                <c:pt idx="36">
                  <c:v>0.0500833225806452</c:v>
                </c:pt>
                <c:pt idx="37">
                  <c:v>0.0525516785714286</c:v>
                </c:pt>
                <c:pt idx="38">
                  <c:v>0.0622817419354839</c:v>
                </c:pt>
                <c:pt idx="39">
                  <c:v>0.0583361333333333</c:v>
                </c:pt>
                <c:pt idx="40">
                  <c:v>0.0589831935483871</c:v>
                </c:pt>
                <c:pt idx="41">
                  <c:v>0.0573844</c:v>
                </c:pt>
                <c:pt idx="42">
                  <c:v>0.0557868064516129</c:v>
                </c:pt>
                <c:pt idx="43">
                  <c:v>0.0553157741935484</c:v>
                </c:pt>
                <c:pt idx="44">
                  <c:v>0.0532307666666667</c:v>
                </c:pt>
                <c:pt idx="45">
                  <c:v>0.0512525161290323</c:v>
                </c:pt>
                <c:pt idx="46">
                  <c:v>0.0517832</c:v>
                </c:pt>
                <c:pt idx="47">
                  <c:v>0.0506263870967742</c:v>
                </c:pt>
                <c:pt idx="48">
                  <c:v>0.0472546774193548</c:v>
                </c:pt>
                <c:pt idx="49">
                  <c:v>0.0451765714285714</c:v>
                </c:pt>
                <c:pt idx="50">
                  <c:v>0.0445758387096774</c:v>
                </c:pt>
                <c:pt idx="51">
                  <c:v>0.0435179666666667</c:v>
                </c:pt>
                <c:pt idx="52">
                  <c:v>0.0431636774193548</c:v>
                </c:pt>
                <c:pt idx="53">
                  <c:v>0.039755</c:v>
                </c:pt>
                <c:pt idx="54">
                  <c:v>0.0404491290322581</c:v>
                </c:pt>
                <c:pt idx="55">
                  <c:v>0.0402849677419355</c:v>
                </c:pt>
                <c:pt idx="56">
                  <c:v>0.0395762666666667</c:v>
                </c:pt>
                <c:pt idx="57">
                  <c:v>0.0396577096774194</c:v>
                </c:pt>
                <c:pt idx="58">
                  <c:v>0.0387757333333333</c:v>
                </c:pt>
                <c:pt idx="59">
                  <c:v>0.0375855483870968</c:v>
                </c:pt>
                <c:pt idx="60">
                  <c:v>0.037531</c:v>
                </c:pt>
                <c:pt idx="61">
                  <c:v>0.0359610357142857</c:v>
                </c:pt>
                <c:pt idx="62">
                  <c:v>0.0352525161290323</c:v>
                </c:pt>
                <c:pt idx="63">
                  <c:v>0.033779</c:v>
                </c:pt>
                <c:pt idx="64">
                  <c:v>0.0326271290322581</c:v>
                </c:pt>
                <c:pt idx="65">
                  <c:v>0.0277922</c:v>
                </c:pt>
                <c:pt idx="66">
                  <c:v>0.0317453548387097</c:v>
                </c:pt>
                <c:pt idx="67">
                  <c:v>0.0308876129032258</c:v>
                </c:pt>
                <c:pt idx="68">
                  <c:v>0.0301315666666667</c:v>
                </c:pt>
                <c:pt idx="69">
                  <c:v>0.0298743548387097</c:v>
                </c:pt>
                <c:pt idx="70">
                  <c:v>0.0290901333333333</c:v>
                </c:pt>
                <c:pt idx="71">
                  <c:v>0.0286048709677419</c:v>
                </c:pt>
                <c:pt idx="72">
                  <c:v>0.0313888709677419</c:v>
                </c:pt>
                <c:pt idx="73">
                  <c:v>0.0266292413793103</c:v>
                </c:pt>
                <c:pt idx="74">
                  <c:v>0.0267924516129032</c:v>
                </c:pt>
                <c:pt idx="75">
                  <c:v>0.0263515</c:v>
                </c:pt>
                <c:pt idx="76">
                  <c:v>0.0258508709677419</c:v>
                </c:pt>
                <c:pt idx="77">
                  <c:v>0.0249147</c:v>
                </c:pt>
                <c:pt idx="78">
                  <c:v>0.0245234838709677</c:v>
                </c:pt>
                <c:pt idx="79">
                  <c:v>0.0242262580645161</c:v>
                </c:pt>
                <c:pt idx="80">
                  <c:v>0.0234325666666667</c:v>
                </c:pt>
                <c:pt idx="81">
                  <c:v>0.0237523870967742</c:v>
                </c:pt>
                <c:pt idx="82">
                  <c:v>0.0231433666666667</c:v>
                </c:pt>
                <c:pt idx="83">
                  <c:v>0.0230093870967742</c:v>
                </c:pt>
                <c:pt idx="84">
                  <c:v>0.0219429677419355</c:v>
                </c:pt>
                <c:pt idx="85">
                  <c:v>0.0230344285714286</c:v>
                </c:pt>
                <c:pt idx="86">
                  <c:v>0.0227422258064516</c:v>
                </c:pt>
                <c:pt idx="87">
                  <c:v>0.0220233333333333</c:v>
                </c:pt>
                <c:pt idx="88">
                  <c:v>0.0211538064516129</c:v>
                </c:pt>
              </c:numCache>
            </c:numRef>
          </c:val>
        </c:ser>
        <c:ser>
          <c:idx val="27"/>
          <c:order val="27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Matrix'!$AD$94:$AD$182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0.0319261290322581</c:v>
                </c:pt>
                <c:pt idx="27">
                  <c:v>0.0575437333333333</c:v>
                </c:pt>
                <c:pt idx="28">
                  <c:v>0.0494966129032258</c:v>
                </c:pt>
                <c:pt idx="29">
                  <c:v>0.0424033333333333</c:v>
                </c:pt>
                <c:pt idx="30">
                  <c:v>0.0404038709677419</c:v>
                </c:pt>
                <c:pt idx="31">
                  <c:v>0.0367661290322581</c:v>
                </c:pt>
                <c:pt idx="32">
                  <c:v>0.0373587666666667</c:v>
                </c:pt>
                <c:pt idx="33">
                  <c:v>0.0341958709677419</c:v>
                </c:pt>
                <c:pt idx="34">
                  <c:v>0.0312556333333333</c:v>
                </c:pt>
                <c:pt idx="35">
                  <c:v>0.0304694838709677</c:v>
                </c:pt>
                <c:pt idx="36">
                  <c:v>0.0290084193548387</c:v>
                </c:pt>
                <c:pt idx="37">
                  <c:v>0.0272199642857143</c:v>
                </c:pt>
                <c:pt idx="38">
                  <c:v>0.0263412580645161</c:v>
                </c:pt>
                <c:pt idx="39">
                  <c:v>0.0257733666666667</c:v>
                </c:pt>
                <c:pt idx="40">
                  <c:v>0.0255696774193548</c:v>
                </c:pt>
                <c:pt idx="41">
                  <c:v>0.0248829666666667</c:v>
                </c:pt>
                <c:pt idx="42">
                  <c:v>0.0249423870967742</c:v>
                </c:pt>
                <c:pt idx="43">
                  <c:v>0.0236032580645161</c:v>
                </c:pt>
                <c:pt idx="44">
                  <c:v>0.0213970666666667</c:v>
                </c:pt>
                <c:pt idx="45">
                  <c:v>0.0215254516129032</c:v>
                </c:pt>
                <c:pt idx="46">
                  <c:v>0.0206512666666667</c:v>
                </c:pt>
                <c:pt idx="47">
                  <c:v>0.0200538387096774</c:v>
                </c:pt>
                <c:pt idx="48">
                  <c:v>0.0204826774193548</c:v>
                </c:pt>
                <c:pt idx="49">
                  <c:v>0.0201345357142857</c:v>
                </c:pt>
                <c:pt idx="50">
                  <c:v>0.0192227741935484</c:v>
                </c:pt>
                <c:pt idx="51">
                  <c:v>0.0185134666666667</c:v>
                </c:pt>
                <c:pt idx="52">
                  <c:v>0.0185625483870968</c:v>
                </c:pt>
                <c:pt idx="53">
                  <c:v>0.0178293333333333</c:v>
                </c:pt>
                <c:pt idx="54">
                  <c:v>0.0171264516129032</c:v>
                </c:pt>
                <c:pt idx="55">
                  <c:v>0.0167419032258065</c:v>
                </c:pt>
                <c:pt idx="56">
                  <c:v>0.0169938</c:v>
                </c:pt>
                <c:pt idx="57">
                  <c:v>0.0163858709677419</c:v>
                </c:pt>
                <c:pt idx="58">
                  <c:v>0.0158899</c:v>
                </c:pt>
                <c:pt idx="59">
                  <c:v>0.0159667419354839</c:v>
                </c:pt>
                <c:pt idx="60">
                  <c:v>0.014375</c:v>
                </c:pt>
                <c:pt idx="61">
                  <c:v>0.0142844285714286</c:v>
                </c:pt>
                <c:pt idx="62">
                  <c:v>0.0159315161290323</c:v>
                </c:pt>
                <c:pt idx="63">
                  <c:v>0.0156223</c:v>
                </c:pt>
                <c:pt idx="64">
                  <c:v>0.014328064516129</c:v>
                </c:pt>
                <c:pt idx="65">
                  <c:v>0.0138782666666667</c:v>
                </c:pt>
                <c:pt idx="66">
                  <c:v>0.0131145161290323</c:v>
                </c:pt>
                <c:pt idx="67">
                  <c:v>0.012753064516129</c:v>
                </c:pt>
                <c:pt idx="68">
                  <c:v>0.0137928666666667</c:v>
                </c:pt>
                <c:pt idx="69">
                  <c:v>0.013148</c:v>
                </c:pt>
                <c:pt idx="70">
                  <c:v>0.0127565666666667</c:v>
                </c:pt>
                <c:pt idx="71">
                  <c:v>0.0126162580645161</c:v>
                </c:pt>
                <c:pt idx="72">
                  <c:v>0.0126841290322581</c:v>
                </c:pt>
                <c:pt idx="73">
                  <c:v>0.011241</c:v>
                </c:pt>
                <c:pt idx="74">
                  <c:v>0.012241935483871</c:v>
                </c:pt>
                <c:pt idx="75">
                  <c:v>0.0122576</c:v>
                </c:pt>
                <c:pt idx="76">
                  <c:v>0.0117279032258065</c:v>
                </c:pt>
                <c:pt idx="77">
                  <c:v>0.0117733</c:v>
                </c:pt>
                <c:pt idx="78">
                  <c:v>0.0112126451612903</c:v>
                </c:pt>
                <c:pt idx="79">
                  <c:v>0.0109369677419355</c:v>
                </c:pt>
                <c:pt idx="80">
                  <c:v>0.0108987</c:v>
                </c:pt>
                <c:pt idx="81">
                  <c:v>0.0106358387096774</c:v>
                </c:pt>
                <c:pt idx="82">
                  <c:v>0.00968216666666667</c:v>
                </c:pt>
                <c:pt idx="83">
                  <c:v>0.0101289677419355</c:v>
                </c:pt>
                <c:pt idx="84">
                  <c:v>0.0102396129032258</c:v>
                </c:pt>
                <c:pt idx="85">
                  <c:v>0.0103998571428571</c:v>
                </c:pt>
                <c:pt idx="86">
                  <c:v>0.0098541935483871</c:v>
                </c:pt>
                <c:pt idx="87">
                  <c:v>0.00949783333333333</c:v>
                </c:pt>
                <c:pt idx="88">
                  <c:v>0.00911209677419355</c:v>
                </c:pt>
              </c:numCache>
            </c:numRef>
          </c:val>
        </c:ser>
        <c:ser>
          <c:idx val="28"/>
          <c:order val="28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Matrix'!$AE$94:$AE$182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0.0369252</c:v>
                </c:pt>
                <c:pt idx="28">
                  <c:v>0.0794202903225806</c:v>
                </c:pt>
                <c:pt idx="29">
                  <c:v>0.0698630666666667</c:v>
                </c:pt>
                <c:pt idx="30">
                  <c:v>0.0654003225806452</c:v>
                </c:pt>
                <c:pt idx="31">
                  <c:v>0.0547985161290323</c:v>
                </c:pt>
                <c:pt idx="32">
                  <c:v>0.0516158333333333</c:v>
                </c:pt>
                <c:pt idx="33">
                  <c:v>0.0453073225806452</c:v>
                </c:pt>
                <c:pt idx="34">
                  <c:v>0.0436909333333333</c:v>
                </c:pt>
                <c:pt idx="35">
                  <c:v>0.0384157741935484</c:v>
                </c:pt>
                <c:pt idx="36">
                  <c:v>0.0387029032258065</c:v>
                </c:pt>
                <c:pt idx="37">
                  <c:v>0.0356300357142857</c:v>
                </c:pt>
                <c:pt idx="38">
                  <c:v>0.0420118064516129</c:v>
                </c:pt>
                <c:pt idx="39">
                  <c:v>0.0381365666666667</c:v>
                </c:pt>
                <c:pt idx="40">
                  <c:v>0.0374412903225806</c:v>
                </c:pt>
                <c:pt idx="41">
                  <c:v>0.0365274</c:v>
                </c:pt>
                <c:pt idx="42">
                  <c:v>0.0318667419354839</c:v>
                </c:pt>
                <c:pt idx="43">
                  <c:v>0.0224238064516129</c:v>
                </c:pt>
                <c:pt idx="44">
                  <c:v>0.0277849333333333</c:v>
                </c:pt>
                <c:pt idx="45">
                  <c:v>0.0320540967741936</c:v>
                </c:pt>
                <c:pt idx="46">
                  <c:v>0.0362837333333333</c:v>
                </c:pt>
                <c:pt idx="47">
                  <c:v>0.0246967096774194</c:v>
                </c:pt>
                <c:pt idx="48">
                  <c:v>0.0221742258064516</c:v>
                </c:pt>
                <c:pt idx="49">
                  <c:v>0.0205195357142857</c:v>
                </c:pt>
                <c:pt idx="50">
                  <c:v>0.0196333870967742</c:v>
                </c:pt>
                <c:pt idx="51">
                  <c:v>0.0178303333333333</c:v>
                </c:pt>
                <c:pt idx="52">
                  <c:v>0.0163323870967742</c:v>
                </c:pt>
                <c:pt idx="53">
                  <c:v>0.0165236333333333</c:v>
                </c:pt>
                <c:pt idx="54">
                  <c:v>0.0156178064516129</c:v>
                </c:pt>
                <c:pt idx="55">
                  <c:v>0.0145717741935484</c:v>
                </c:pt>
                <c:pt idx="56">
                  <c:v>0.0140313</c:v>
                </c:pt>
                <c:pt idx="57">
                  <c:v>0.0138537741935484</c:v>
                </c:pt>
                <c:pt idx="58">
                  <c:v>0.0138465666666667</c:v>
                </c:pt>
                <c:pt idx="59">
                  <c:v>0.0128016129032258</c:v>
                </c:pt>
                <c:pt idx="60">
                  <c:v>0.0127434516129032</c:v>
                </c:pt>
                <c:pt idx="61">
                  <c:v>0.0127218928571429</c:v>
                </c:pt>
                <c:pt idx="62">
                  <c:v>0.0123342580645161</c:v>
                </c:pt>
                <c:pt idx="63">
                  <c:v>0.0132155</c:v>
                </c:pt>
                <c:pt idx="64">
                  <c:v>0.01302</c:v>
                </c:pt>
                <c:pt idx="65">
                  <c:v>0.0126684666666667</c:v>
                </c:pt>
                <c:pt idx="66">
                  <c:v>0.012322935483871</c:v>
                </c:pt>
                <c:pt idx="67">
                  <c:v>0.0110862258064516</c:v>
                </c:pt>
                <c:pt idx="68">
                  <c:v>0.011188</c:v>
                </c:pt>
                <c:pt idx="69">
                  <c:v>0.0110924193548387</c:v>
                </c:pt>
                <c:pt idx="70">
                  <c:v>0.0106460333333333</c:v>
                </c:pt>
                <c:pt idx="71">
                  <c:v>0.0106422903225806</c:v>
                </c:pt>
                <c:pt idx="72">
                  <c:v>0.0100282258064516</c:v>
                </c:pt>
                <c:pt idx="73">
                  <c:v>0.0114034137931034</c:v>
                </c:pt>
                <c:pt idx="74">
                  <c:v>0.0109195806451613</c:v>
                </c:pt>
                <c:pt idx="75">
                  <c:v>0.0106214</c:v>
                </c:pt>
                <c:pt idx="76">
                  <c:v>0.0100313225806452</c:v>
                </c:pt>
                <c:pt idx="77">
                  <c:v>0.0105698666666667</c:v>
                </c:pt>
                <c:pt idx="78">
                  <c:v>0.00996974193548387</c:v>
                </c:pt>
                <c:pt idx="79">
                  <c:v>0.00928348387096774</c:v>
                </c:pt>
                <c:pt idx="80">
                  <c:v>0.00967536666666667</c:v>
                </c:pt>
                <c:pt idx="81">
                  <c:v>0.00922093548387097</c:v>
                </c:pt>
                <c:pt idx="82">
                  <c:v>0.00988063333333333</c:v>
                </c:pt>
                <c:pt idx="83">
                  <c:v>0.00999735483870968</c:v>
                </c:pt>
                <c:pt idx="84">
                  <c:v>0.00985854838709678</c:v>
                </c:pt>
                <c:pt idx="85">
                  <c:v>0.00947582142857143</c:v>
                </c:pt>
                <c:pt idx="86">
                  <c:v>0.00885709677419355</c:v>
                </c:pt>
                <c:pt idx="87">
                  <c:v>0.0100605666666667</c:v>
                </c:pt>
                <c:pt idx="88">
                  <c:v>0.00905587096774193</c:v>
                </c:pt>
              </c:numCache>
            </c:numRef>
          </c:val>
        </c:ser>
        <c:ser>
          <c:idx val="29"/>
          <c:order val="29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Matrix'!$AF$94:$AF$182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0.0370056129032258</c:v>
                </c:pt>
                <c:pt idx="29">
                  <c:v>0.0612774333333333</c:v>
                </c:pt>
                <c:pt idx="30">
                  <c:v>0.0560064516129032</c:v>
                </c:pt>
                <c:pt idx="31">
                  <c:v>0.0497375806451613</c:v>
                </c:pt>
                <c:pt idx="32">
                  <c:v>0.0431564333333333</c:v>
                </c:pt>
                <c:pt idx="33">
                  <c:v>0.038877935483871</c:v>
                </c:pt>
                <c:pt idx="34">
                  <c:v>0.0360044333333333</c:v>
                </c:pt>
                <c:pt idx="35">
                  <c:v>0.033355935483871</c:v>
                </c:pt>
                <c:pt idx="36">
                  <c:v>0.031655064516129</c:v>
                </c:pt>
                <c:pt idx="37">
                  <c:v>0.03029025</c:v>
                </c:pt>
                <c:pt idx="38">
                  <c:v>0.0282160967741936</c:v>
                </c:pt>
                <c:pt idx="39">
                  <c:v>0.0258379333333333</c:v>
                </c:pt>
                <c:pt idx="40">
                  <c:v>0.0242663870967742</c:v>
                </c:pt>
                <c:pt idx="41">
                  <c:v>0.0239016666666667</c:v>
                </c:pt>
                <c:pt idx="42">
                  <c:v>0.024324064516129</c:v>
                </c:pt>
                <c:pt idx="43">
                  <c:v>0.0237578709677419</c:v>
                </c:pt>
                <c:pt idx="44">
                  <c:v>0.0232304</c:v>
                </c:pt>
                <c:pt idx="45">
                  <c:v>0.022184064516129</c:v>
                </c:pt>
                <c:pt idx="46">
                  <c:v>0.0226348333333333</c:v>
                </c:pt>
                <c:pt idx="47">
                  <c:v>0.0252511612903226</c:v>
                </c:pt>
                <c:pt idx="48">
                  <c:v>0.0238798064516129</c:v>
                </c:pt>
                <c:pt idx="49">
                  <c:v>0.0218194642857143</c:v>
                </c:pt>
                <c:pt idx="50">
                  <c:v>0.0214748709677419</c:v>
                </c:pt>
                <c:pt idx="51">
                  <c:v>0.0203197</c:v>
                </c:pt>
                <c:pt idx="52">
                  <c:v>0.0206815806451613</c:v>
                </c:pt>
                <c:pt idx="53">
                  <c:v>0.0198535333333333</c:v>
                </c:pt>
                <c:pt idx="54">
                  <c:v>0.0192314516129032</c:v>
                </c:pt>
                <c:pt idx="55">
                  <c:v>0.0192443225806452</c:v>
                </c:pt>
                <c:pt idx="56">
                  <c:v>0.0179769</c:v>
                </c:pt>
                <c:pt idx="57">
                  <c:v>0.0181962903225806</c:v>
                </c:pt>
                <c:pt idx="58">
                  <c:v>0.0178922666666667</c:v>
                </c:pt>
                <c:pt idx="59">
                  <c:v>0.0174271935483871</c:v>
                </c:pt>
                <c:pt idx="60">
                  <c:v>0.0166706129032258</c:v>
                </c:pt>
                <c:pt idx="61">
                  <c:v>0.0181375</c:v>
                </c:pt>
                <c:pt idx="62">
                  <c:v>0.0174827096774194</c:v>
                </c:pt>
                <c:pt idx="63">
                  <c:v>0.0166360333333333</c:v>
                </c:pt>
                <c:pt idx="64">
                  <c:v>0.016801064516129</c:v>
                </c:pt>
                <c:pt idx="65">
                  <c:v>0.0171211</c:v>
                </c:pt>
                <c:pt idx="66">
                  <c:v>0.0163740967741935</c:v>
                </c:pt>
                <c:pt idx="67">
                  <c:v>0.0162223548387097</c:v>
                </c:pt>
                <c:pt idx="68">
                  <c:v>0.0167827666666667</c:v>
                </c:pt>
                <c:pt idx="69">
                  <c:v>0.0157958387096774</c:v>
                </c:pt>
                <c:pt idx="70">
                  <c:v>0.0155734</c:v>
                </c:pt>
                <c:pt idx="71">
                  <c:v>0.0151562580645161</c:v>
                </c:pt>
                <c:pt idx="72">
                  <c:v>0.0148163870967742</c:v>
                </c:pt>
                <c:pt idx="73">
                  <c:v>0.012281724137931</c:v>
                </c:pt>
                <c:pt idx="74">
                  <c:v>0.0141103548387097</c:v>
                </c:pt>
                <c:pt idx="75">
                  <c:v>0.0133840666666667</c:v>
                </c:pt>
                <c:pt idx="76">
                  <c:v>0.0138108387096774</c:v>
                </c:pt>
                <c:pt idx="77">
                  <c:v>0.0137712</c:v>
                </c:pt>
                <c:pt idx="78">
                  <c:v>0.0139729032258065</c:v>
                </c:pt>
                <c:pt idx="79">
                  <c:v>0.0139085806451613</c:v>
                </c:pt>
                <c:pt idx="80">
                  <c:v>0.0134291666666667</c:v>
                </c:pt>
                <c:pt idx="81">
                  <c:v>0.0132404838709677</c:v>
                </c:pt>
                <c:pt idx="82">
                  <c:v>0.0136365</c:v>
                </c:pt>
                <c:pt idx="83">
                  <c:v>0.0256474838709677</c:v>
                </c:pt>
                <c:pt idx="84">
                  <c:v>0.0124689032258065</c:v>
                </c:pt>
                <c:pt idx="85">
                  <c:v>0.0124882857142857</c:v>
                </c:pt>
                <c:pt idx="86">
                  <c:v>0.0111282580645161</c:v>
                </c:pt>
                <c:pt idx="87">
                  <c:v>0.0109051</c:v>
                </c:pt>
                <c:pt idx="88">
                  <c:v>0.0107935483870968</c:v>
                </c:pt>
              </c:numCache>
            </c:numRef>
          </c:val>
        </c:ser>
        <c:ser>
          <c:idx val="30"/>
          <c:order val="30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Matrix'!$AG$94:$AG$182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0.0329724</c:v>
                </c:pt>
                <c:pt idx="30">
                  <c:v>0.054237</c:v>
                </c:pt>
                <c:pt idx="31">
                  <c:v>0.0501436774193548</c:v>
                </c:pt>
                <c:pt idx="32">
                  <c:v>0.0415880333333333</c:v>
                </c:pt>
                <c:pt idx="33">
                  <c:v>0.0391095161290323</c:v>
                </c:pt>
                <c:pt idx="34">
                  <c:v>0.0354968</c:v>
                </c:pt>
                <c:pt idx="35">
                  <c:v>0.0349105483870968</c:v>
                </c:pt>
                <c:pt idx="36">
                  <c:v>0.033397064516129</c:v>
                </c:pt>
                <c:pt idx="37">
                  <c:v>0.0309085</c:v>
                </c:pt>
                <c:pt idx="38">
                  <c:v>0.0296747096774194</c:v>
                </c:pt>
                <c:pt idx="39">
                  <c:v>0.0283271333333333</c:v>
                </c:pt>
                <c:pt idx="40">
                  <c:v>0.0267373548387097</c:v>
                </c:pt>
                <c:pt idx="41">
                  <c:v>0.0246786333333333</c:v>
                </c:pt>
                <c:pt idx="42">
                  <c:v>0.0232576451612903</c:v>
                </c:pt>
                <c:pt idx="43">
                  <c:v>0.0237864193548387</c:v>
                </c:pt>
                <c:pt idx="44">
                  <c:v>0.0236911</c:v>
                </c:pt>
                <c:pt idx="45">
                  <c:v>0.0221211935483871</c:v>
                </c:pt>
                <c:pt idx="46">
                  <c:v>0.0215572</c:v>
                </c:pt>
                <c:pt idx="47">
                  <c:v>0.0202975483870968</c:v>
                </c:pt>
                <c:pt idx="48">
                  <c:v>0.0189336129032258</c:v>
                </c:pt>
                <c:pt idx="49">
                  <c:v>0.0182406428571429</c:v>
                </c:pt>
                <c:pt idx="50">
                  <c:v>0.0181060967741935</c:v>
                </c:pt>
                <c:pt idx="51">
                  <c:v>0.0184049666666667</c:v>
                </c:pt>
                <c:pt idx="52">
                  <c:v>0.0186087741935484</c:v>
                </c:pt>
                <c:pt idx="53">
                  <c:v>0.0184406666666667</c:v>
                </c:pt>
                <c:pt idx="54">
                  <c:v>0.0190468064516129</c:v>
                </c:pt>
                <c:pt idx="55">
                  <c:v>0.0186934516129032</c:v>
                </c:pt>
                <c:pt idx="56">
                  <c:v>0.0174376333333333</c:v>
                </c:pt>
                <c:pt idx="57">
                  <c:v>0.0167969032258065</c:v>
                </c:pt>
                <c:pt idx="58">
                  <c:v>0.0167922</c:v>
                </c:pt>
                <c:pt idx="59">
                  <c:v>0.0177508709677419</c:v>
                </c:pt>
                <c:pt idx="60">
                  <c:v>0.0185141290322581</c:v>
                </c:pt>
                <c:pt idx="61">
                  <c:v>0.01717625</c:v>
                </c:pt>
                <c:pt idx="62">
                  <c:v>0.0150210967741935</c:v>
                </c:pt>
                <c:pt idx="63">
                  <c:v>0.0146509333333333</c:v>
                </c:pt>
                <c:pt idx="64">
                  <c:v>0.0145777096774194</c:v>
                </c:pt>
                <c:pt idx="65">
                  <c:v>0.0138963666666667</c:v>
                </c:pt>
                <c:pt idx="66">
                  <c:v>0.0138549677419355</c:v>
                </c:pt>
                <c:pt idx="67">
                  <c:v>0.0134536129032258</c:v>
                </c:pt>
                <c:pt idx="68">
                  <c:v>0.0130603</c:v>
                </c:pt>
                <c:pt idx="69">
                  <c:v>0.0126629677419355</c:v>
                </c:pt>
                <c:pt idx="70">
                  <c:v>0.0126172333333333</c:v>
                </c:pt>
                <c:pt idx="71">
                  <c:v>0.012256</c:v>
                </c:pt>
                <c:pt idx="72">
                  <c:v>0.0117868709677419</c:v>
                </c:pt>
                <c:pt idx="73">
                  <c:v>0.0112839310344828</c:v>
                </c:pt>
                <c:pt idx="74">
                  <c:v>0.0113619032258065</c:v>
                </c:pt>
                <c:pt idx="75">
                  <c:v>0.0112840333333333</c:v>
                </c:pt>
                <c:pt idx="76">
                  <c:v>0.0113770967741936</c:v>
                </c:pt>
                <c:pt idx="77">
                  <c:v>0.0102662666666667</c:v>
                </c:pt>
                <c:pt idx="78">
                  <c:v>0.010363935483871</c:v>
                </c:pt>
                <c:pt idx="79">
                  <c:v>0.0102043225806452</c:v>
                </c:pt>
                <c:pt idx="80">
                  <c:v>0.00960116666666667</c:v>
                </c:pt>
                <c:pt idx="81">
                  <c:v>0.00970190322580645</c:v>
                </c:pt>
                <c:pt idx="82">
                  <c:v>0.00923983333333333</c:v>
                </c:pt>
                <c:pt idx="83">
                  <c:v>0.00903116129032258</c:v>
                </c:pt>
                <c:pt idx="84">
                  <c:v>0.00938777419354839</c:v>
                </c:pt>
                <c:pt idx="85">
                  <c:v>0.00979664285714286</c:v>
                </c:pt>
                <c:pt idx="86">
                  <c:v>0.00880964516129032</c:v>
                </c:pt>
                <c:pt idx="87">
                  <c:v>0.0088148</c:v>
                </c:pt>
                <c:pt idx="88">
                  <c:v>0.00829345161290323</c:v>
                </c:pt>
              </c:numCache>
            </c:numRef>
          </c:val>
        </c:ser>
        <c:ser>
          <c:idx val="31"/>
          <c:order val="31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Matrix'!$AH$94:$AH$182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0.0457916451612903</c:v>
                </c:pt>
                <c:pt idx="31">
                  <c:v>0.0753598064516129</c:v>
                </c:pt>
                <c:pt idx="32">
                  <c:v>0.0677240333333333</c:v>
                </c:pt>
                <c:pt idx="33">
                  <c:v>0.0600828387096774</c:v>
                </c:pt>
                <c:pt idx="34">
                  <c:v>0.0535113666666667</c:v>
                </c:pt>
                <c:pt idx="35">
                  <c:v>0.0492066129032258</c:v>
                </c:pt>
                <c:pt idx="36">
                  <c:v>0.0462302580645161</c:v>
                </c:pt>
                <c:pt idx="37">
                  <c:v>0.0432019642857143</c:v>
                </c:pt>
                <c:pt idx="38">
                  <c:v>0.0411092580645161</c:v>
                </c:pt>
                <c:pt idx="39">
                  <c:v>0.0403819666666667</c:v>
                </c:pt>
                <c:pt idx="40">
                  <c:v>0.0363261290322581</c:v>
                </c:pt>
                <c:pt idx="41">
                  <c:v>0.032723</c:v>
                </c:pt>
                <c:pt idx="42">
                  <c:v>0.0327921290322581</c:v>
                </c:pt>
                <c:pt idx="43">
                  <c:v>0.0326932258064516</c:v>
                </c:pt>
                <c:pt idx="44">
                  <c:v>0.0325477333333333</c:v>
                </c:pt>
                <c:pt idx="45">
                  <c:v>0.0314503548387097</c:v>
                </c:pt>
                <c:pt idx="46">
                  <c:v>0.0303076</c:v>
                </c:pt>
                <c:pt idx="47">
                  <c:v>0.0293350322580645</c:v>
                </c:pt>
                <c:pt idx="48">
                  <c:v>0.0286921612903226</c:v>
                </c:pt>
                <c:pt idx="49">
                  <c:v>0.0281090357142857</c:v>
                </c:pt>
                <c:pt idx="50">
                  <c:v>0.0280557096774194</c:v>
                </c:pt>
                <c:pt idx="51">
                  <c:v>0.0268410333333333</c:v>
                </c:pt>
                <c:pt idx="52">
                  <c:v>0.0257020967741935</c:v>
                </c:pt>
                <c:pt idx="53">
                  <c:v>0.0245737</c:v>
                </c:pt>
                <c:pt idx="54">
                  <c:v>0.0244203870967742</c:v>
                </c:pt>
                <c:pt idx="55">
                  <c:v>0.0240212258064516</c:v>
                </c:pt>
                <c:pt idx="56">
                  <c:v>0.0229478666666667</c:v>
                </c:pt>
                <c:pt idx="57">
                  <c:v>0.0224395161290323</c:v>
                </c:pt>
                <c:pt idx="58">
                  <c:v>0.0219369666666667</c:v>
                </c:pt>
                <c:pt idx="59">
                  <c:v>0.021200064516129</c:v>
                </c:pt>
                <c:pt idx="60">
                  <c:v>0.021259064516129</c:v>
                </c:pt>
                <c:pt idx="61">
                  <c:v>0.0212386428571429</c:v>
                </c:pt>
                <c:pt idx="62">
                  <c:v>0.0201835483870968</c:v>
                </c:pt>
                <c:pt idx="63">
                  <c:v>0.0200897666666667</c:v>
                </c:pt>
                <c:pt idx="64">
                  <c:v>0.0199137741935484</c:v>
                </c:pt>
                <c:pt idx="65">
                  <c:v>0.0195534</c:v>
                </c:pt>
                <c:pt idx="66">
                  <c:v>0.0184626774193548</c:v>
                </c:pt>
                <c:pt idx="67">
                  <c:v>0.0185200322580645</c:v>
                </c:pt>
                <c:pt idx="68">
                  <c:v>0.0177815333333333</c:v>
                </c:pt>
                <c:pt idx="69">
                  <c:v>0.0183607419354839</c:v>
                </c:pt>
                <c:pt idx="70">
                  <c:v>0.0177834</c:v>
                </c:pt>
                <c:pt idx="71">
                  <c:v>0.017180064516129</c:v>
                </c:pt>
                <c:pt idx="72">
                  <c:v>0.0162101290322581</c:v>
                </c:pt>
                <c:pt idx="73">
                  <c:v>0.0140071379310345</c:v>
                </c:pt>
                <c:pt idx="74">
                  <c:v>0.0155322258064516</c:v>
                </c:pt>
                <c:pt idx="75">
                  <c:v>0.0146125333333333</c:v>
                </c:pt>
                <c:pt idx="76">
                  <c:v>0.0145127419354839</c:v>
                </c:pt>
                <c:pt idx="77">
                  <c:v>0.0149352</c:v>
                </c:pt>
                <c:pt idx="78">
                  <c:v>0.0144677096774194</c:v>
                </c:pt>
                <c:pt idx="79">
                  <c:v>0.0144465483870968</c:v>
                </c:pt>
                <c:pt idx="80">
                  <c:v>0.0140598666666667</c:v>
                </c:pt>
                <c:pt idx="81">
                  <c:v>0.0137003870967742</c:v>
                </c:pt>
                <c:pt idx="82">
                  <c:v>0.0132621</c:v>
                </c:pt>
                <c:pt idx="83">
                  <c:v>0.0120725483870968</c:v>
                </c:pt>
                <c:pt idx="84">
                  <c:v>0.0126824193548387</c:v>
                </c:pt>
                <c:pt idx="85">
                  <c:v>0.0126261071428571</c:v>
                </c:pt>
                <c:pt idx="86">
                  <c:v>0.0117013225806452</c:v>
                </c:pt>
                <c:pt idx="87">
                  <c:v>0.0111149</c:v>
                </c:pt>
                <c:pt idx="88">
                  <c:v>0.00998858064516129</c:v>
                </c:pt>
              </c:numCache>
            </c:numRef>
          </c:val>
        </c:ser>
        <c:ser>
          <c:idx val="32"/>
          <c:order val="32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Matrix'!$AI$94:$AI$182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0.0485021290322581</c:v>
                </c:pt>
                <c:pt idx="32">
                  <c:v>0.0791679</c:v>
                </c:pt>
                <c:pt idx="33">
                  <c:v>0.0655534516129032</c:v>
                </c:pt>
                <c:pt idx="34">
                  <c:v>0.0567418666666667</c:v>
                </c:pt>
                <c:pt idx="35">
                  <c:v>0.0489895806451613</c:v>
                </c:pt>
                <c:pt idx="36">
                  <c:v>0.0461442903225807</c:v>
                </c:pt>
                <c:pt idx="37">
                  <c:v>0.0436061428571429</c:v>
                </c:pt>
                <c:pt idx="38">
                  <c:v>0.0404045483870968</c:v>
                </c:pt>
                <c:pt idx="39">
                  <c:v>0.0361492666666667</c:v>
                </c:pt>
                <c:pt idx="40">
                  <c:v>0.0340690322580645</c:v>
                </c:pt>
                <c:pt idx="41">
                  <c:v>0.0333047333333333</c:v>
                </c:pt>
                <c:pt idx="42">
                  <c:v>0.0318784193548387</c:v>
                </c:pt>
                <c:pt idx="43">
                  <c:v>0.0295929677419355</c:v>
                </c:pt>
                <c:pt idx="44">
                  <c:v>0.0279696666666667</c:v>
                </c:pt>
                <c:pt idx="45">
                  <c:v>0.0274014516129032</c:v>
                </c:pt>
                <c:pt idx="46">
                  <c:v>0.0262251333333333</c:v>
                </c:pt>
                <c:pt idx="47">
                  <c:v>0.0263562258064516</c:v>
                </c:pt>
                <c:pt idx="48">
                  <c:v>0.025384064516129</c:v>
                </c:pt>
                <c:pt idx="49">
                  <c:v>0.0231480714285714</c:v>
                </c:pt>
                <c:pt idx="50">
                  <c:v>0.0218001612903226</c:v>
                </c:pt>
                <c:pt idx="51">
                  <c:v>0.0225657333333333</c:v>
                </c:pt>
                <c:pt idx="52">
                  <c:v>0.0220174838709677</c:v>
                </c:pt>
                <c:pt idx="53">
                  <c:v>0.0211522666666667</c:v>
                </c:pt>
                <c:pt idx="54">
                  <c:v>0.0211445483870968</c:v>
                </c:pt>
                <c:pt idx="55">
                  <c:v>0.0206838064516129</c:v>
                </c:pt>
                <c:pt idx="56">
                  <c:v>0.0205834333333333</c:v>
                </c:pt>
                <c:pt idx="57">
                  <c:v>0.0228013870967742</c:v>
                </c:pt>
                <c:pt idx="58">
                  <c:v>0.0202434666666667</c:v>
                </c:pt>
                <c:pt idx="59">
                  <c:v>0.0185376451612903</c:v>
                </c:pt>
                <c:pt idx="60">
                  <c:v>0.0187121935483871</c:v>
                </c:pt>
                <c:pt idx="61">
                  <c:v>0.0191926785714286</c:v>
                </c:pt>
                <c:pt idx="62">
                  <c:v>0.0199624193548387</c:v>
                </c:pt>
                <c:pt idx="63">
                  <c:v>0.0199664</c:v>
                </c:pt>
                <c:pt idx="64">
                  <c:v>0.0184064838709677</c:v>
                </c:pt>
                <c:pt idx="65">
                  <c:v>0.0173136666666667</c:v>
                </c:pt>
                <c:pt idx="66">
                  <c:v>0.0175184516129032</c:v>
                </c:pt>
                <c:pt idx="67">
                  <c:v>0.0160144193548387</c:v>
                </c:pt>
                <c:pt idx="68">
                  <c:v>0.0169845</c:v>
                </c:pt>
                <c:pt idx="69">
                  <c:v>0.0168733225806452</c:v>
                </c:pt>
                <c:pt idx="70">
                  <c:v>0.0161034333333333</c:v>
                </c:pt>
                <c:pt idx="71">
                  <c:v>0.0164381612903226</c:v>
                </c:pt>
                <c:pt idx="72">
                  <c:v>0.0158970322580645</c:v>
                </c:pt>
                <c:pt idx="73">
                  <c:v>0.0151721724137931</c:v>
                </c:pt>
                <c:pt idx="74">
                  <c:v>0.0156481935483871</c:v>
                </c:pt>
                <c:pt idx="75">
                  <c:v>0.0147727333333333</c:v>
                </c:pt>
                <c:pt idx="76">
                  <c:v>0.014741</c:v>
                </c:pt>
                <c:pt idx="77">
                  <c:v>0.0142081</c:v>
                </c:pt>
                <c:pt idx="78">
                  <c:v>0.0139824838709677</c:v>
                </c:pt>
                <c:pt idx="79">
                  <c:v>0.0133142580645161</c:v>
                </c:pt>
                <c:pt idx="80">
                  <c:v>0.0143405</c:v>
                </c:pt>
                <c:pt idx="81">
                  <c:v>0.0140165161290323</c:v>
                </c:pt>
                <c:pt idx="82">
                  <c:v>0.0133326666666667</c:v>
                </c:pt>
                <c:pt idx="83">
                  <c:v>0.0123811935483871</c:v>
                </c:pt>
                <c:pt idx="84">
                  <c:v>0.0124816451612903</c:v>
                </c:pt>
                <c:pt idx="85">
                  <c:v>0.0123091428571429</c:v>
                </c:pt>
                <c:pt idx="86">
                  <c:v>0.0113161612903226</c:v>
                </c:pt>
                <c:pt idx="87">
                  <c:v>0.0112545666666667</c:v>
                </c:pt>
                <c:pt idx="88">
                  <c:v>0.0111739032258065</c:v>
                </c:pt>
              </c:numCache>
            </c:numRef>
          </c:val>
        </c:ser>
        <c:ser>
          <c:idx val="33"/>
          <c:order val="33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Matrix'!$AJ$94:$AJ$182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0.0707412</c:v>
                </c:pt>
                <c:pt idx="33">
                  <c:v>0.0992057741935484</c:v>
                </c:pt>
                <c:pt idx="34">
                  <c:v>0.0883081666666667</c:v>
                </c:pt>
                <c:pt idx="35">
                  <c:v>0.0801199677419355</c:v>
                </c:pt>
                <c:pt idx="36">
                  <c:v>0.0746192258064516</c:v>
                </c:pt>
                <c:pt idx="37">
                  <c:v>0.0663603571428571</c:v>
                </c:pt>
                <c:pt idx="38">
                  <c:v>0.0689917741935484</c:v>
                </c:pt>
                <c:pt idx="39">
                  <c:v>0.0631927666666667</c:v>
                </c:pt>
                <c:pt idx="40">
                  <c:v>0.0608822258064516</c:v>
                </c:pt>
                <c:pt idx="41">
                  <c:v>0.054893</c:v>
                </c:pt>
                <c:pt idx="42">
                  <c:v>0.0484608064516129</c:v>
                </c:pt>
                <c:pt idx="43">
                  <c:v>0.0454175806451613</c:v>
                </c:pt>
                <c:pt idx="44">
                  <c:v>0.0427366333333333</c:v>
                </c:pt>
                <c:pt idx="45">
                  <c:v>0.0432744193548387</c:v>
                </c:pt>
                <c:pt idx="46">
                  <c:v>0.0411851333333333</c:v>
                </c:pt>
                <c:pt idx="47">
                  <c:v>0.0395351612903226</c:v>
                </c:pt>
                <c:pt idx="48">
                  <c:v>0.0381247419354839</c:v>
                </c:pt>
                <c:pt idx="49">
                  <c:v>0.0360608571428571</c:v>
                </c:pt>
                <c:pt idx="50">
                  <c:v>0.0320802580645161</c:v>
                </c:pt>
                <c:pt idx="51">
                  <c:v>0.0303550666666667</c:v>
                </c:pt>
                <c:pt idx="52">
                  <c:v>0.0294263548387097</c:v>
                </c:pt>
                <c:pt idx="53">
                  <c:v>0.0283206</c:v>
                </c:pt>
                <c:pt idx="54">
                  <c:v>0.0272886129032258</c:v>
                </c:pt>
                <c:pt idx="55">
                  <c:v>0.0301382580645161</c:v>
                </c:pt>
                <c:pt idx="56">
                  <c:v>0.0279408</c:v>
                </c:pt>
                <c:pt idx="57">
                  <c:v>0.0266915806451613</c:v>
                </c:pt>
                <c:pt idx="58">
                  <c:v>0.0255121333333333</c:v>
                </c:pt>
                <c:pt idx="59">
                  <c:v>0.0247411612903226</c:v>
                </c:pt>
                <c:pt idx="60">
                  <c:v>0.0242514193548387</c:v>
                </c:pt>
                <c:pt idx="61">
                  <c:v>0.023377</c:v>
                </c:pt>
                <c:pt idx="62">
                  <c:v>0.0226587419354839</c:v>
                </c:pt>
                <c:pt idx="63">
                  <c:v>0.0216701</c:v>
                </c:pt>
                <c:pt idx="64">
                  <c:v>0.0211540967741936</c:v>
                </c:pt>
                <c:pt idx="65">
                  <c:v>0.0214197333333333</c:v>
                </c:pt>
                <c:pt idx="66">
                  <c:v>0.0208142258064516</c:v>
                </c:pt>
                <c:pt idx="67">
                  <c:v>0.0192643225806452</c:v>
                </c:pt>
                <c:pt idx="68">
                  <c:v>0.0196669</c:v>
                </c:pt>
                <c:pt idx="69">
                  <c:v>0.0205041290322581</c:v>
                </c:pt>
                <c:pt idx="70">
                  <c:v>0.0196677</c:v>
                </c:pt>
                <c:pt idx="71">
                  <c:v>0.0194426451612903</c:v>
                </c:pt>
                <c:pt idx="72">
                  <c:v>0.0186879032258065</c:v>
                </c:pt>
                <c:pt idx="73">
                  <c:v>0.0201412413793103</c:v>
                </c:pt>
                <c:pt idx="74">
                  <c:v>0.0182270322580645</c:v>
                </c:pt>
                <c:pt idx="75">
                  <c:v>0.0180334666666667</c:v>
                </c:pt>
                <c:pt idx="76">
                  <c:v>0.0182042903225806</c:v>
                </c:pt>
                <c:pt idx="77">
                  <c:v>0.0175385</c:v>
                </c:pt>
                <c:pt idx="78">
                  <c:v>0.0175812258064516</c:v>
                </c:pt>
                <c:pt idx="79">
                  <c:v>0.0169597096774194</c:v>
                </c:pt>
                <c:pt idx="80">
                  <c:v>0.0160852333333333</c:v>
                </c:pt>
                <c:pt idx="81">
                  <c:v>0.0152743870967742</c:v>
                </c:pt>
                <c:pt idx="82">
                  <c:v>0.0151129666666667</c:v>
                </c:pt>
                <c:pt idx="83">
                  <c:v>0.0146785483870968</c:v>
                </c:pt>
                <c:pt idx="84">
                  <c:v>0.0152681290322581</c:v>
                </c:pt>
                <c:pt idx="85">
                  <c:v>0.0151742142857143</c:v>
                </c:pt>
                <c:pt idx="86">
                  <c:v>0.0139635483870968</c:v>
                </c:pt>
                <c:pt idx="87">
                  <c:v>0.0138425333333333</c:v>
                </c:pt>
                <c:pt idx="88">
                  <c:v>0.0136457419354839</c:v>
                </c:pt>
              </c:numCache>
            </c:numRef>
          </c:val>
        </c:ser>
        <c:ser>
          <c:idx val="34"/>
          <c:order val="34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Matrix'!$AK$94:$AK$182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0.0515209032258065</c:v>
                </c:pt>
                <c:pt idx="34">
                  <c:v>0.0762280333333333</c:v>
                </c:pt>
                <c:pt idx="35">
                  <c:v>0.071365</c:v>
                </c:pt>
                <c:pt idx="36">
                  <c:v>0.0597948387096774</c:v>
                </c:pt>
                <c:pt idx="37">
                  <c:v>0.0492549642857143</c:v>
                </c:pt>
                <c:pt idx="38">
                  <c:v>0.0465244516129032</c:v>
                </c:pt>
                <c:pt idx="39">
                  <c:v>0.0421174</c:v>
                </c:pt>
                <c:pt idx="40">
                  <c:v>0.0386387741935484</c:v>
                </c:pt>
                <c:pt idx="41">
                  <c:v>0.0362822666666667</c:v>
                </c:pt>
                <c:pt idx="42">
                  <c:v>0.0353561935483871</c:v>
                </c:pt>
                <c:pt idx="43">
                  <c:v>0.0326332903225806</c:v>
                </c:pt>
                <c:pt idx="44">
                  <c:v>0.0318207333333333</c:v>
                </c:pt>
                <c:pt idx="45">
                  <c:v>0.0299054838709677</c:v>
                </c:pt>
                <c:pt idx="46">
                  <c:v>0.0287771</c:v>
                </c:pt>
                <c:pt idx="47">
                  <c:v>0.0274940967741936</c:v>
                </c:pt>
                <c:pt idx="48">
                  <c:v>0.0259192580645161</c:v>
                </c:pt>
                <c:pt idx="49">
                  <c:v>0.0250024642857143</c:v>
                </c:pt>
                <c:pt idx="50">
                  <c:v>0.0234507741935484</c:v>
                </c:pt>
                <c:pt idx="51">
                  <c:v>0.02295</c:v>
                </c:pt>
                <c:pt idx="52">
                  <c:v>0.0218426129032258</c:v>
                </c:pt>
                <c:pt idx="53">
                  <c:v>0.0209813</c:v>
                </c:pt>
                <c:pt idx="54">
                  <c:v>0.0202766129032258</c:v>
                </c:pt>
                <c:pt idx="55">
                  <c:v>0.0189542903225806</c:v>
                </c:pt>
                <c:pt idx="56">
                  <c:v>0.0180108333333333</c:v>
                </c:pt>
                <c:pt idx="57">
                  <c:v>0.0176172903225806</c:v>
                </c:pt>
                <c:pt idx="58">
                  <c:v>0.0173033333333333</c:v>
                </c:pt>
                <c:pt idx="59">
                  <c:v>0.016356</c:v>
                </c:pt>
                <c:pt idx="60">
                  <c:v>0.015653935483871</c:v>
                </c:pt>
                <c:pt idx="61">
                  <c:v>0.0158411071428571</c:v>
                </c:pt>
                <c:pt idx="62">
                  <c:v>0.0150159677419355</c:v>
                </c:pt>
                <c:pt idx="63">
                  <c:v>0.0147957333333333</c:v>
                </c:pt>
                <c:pt idx="64">
                  <c:v>0.0160662258064516</c:v>
                </c:pt>
                <c:pt idx="65">
                  <c:v>0.0151884333333333</c:v>
                </c:pt>
                <c:pt idx="66">
                  <c:v>0.0150777741935484</c:v>
                </c:pt>
                <c:pt idx="67">
                  <c:v>0.0136646129032258</c:v>
                </c:pt>
                <c:pt idx="68">
                  <c:v>0.0141933333333333</c:v>
                </c:pt>
                <c:pt idx="69">
                  <c:v>0.0140900322580645</c:v>
                </c:pt>
                <c:pt idx="70">
                  <c:v>0.0134888</c:v>
                </c:pt>
                <c:pt idx="71">
                  <c:v>0.0135334516129032</c:v>
                </c:pt>
                <c:pt idx="72">
                  <c:v>0.0125823548387097</c:v>
                </c:pt>
                <c:pt idx="73">
                  <c:v>0.0125261034482759</c:v>
                </c:pt>
                <c:pt idx="74">
                  <c:v>0.0119707419354839</c:v>
                </c:pt>
                <c:pt idx="75">
                  <c:v>0.0115613333333333</c:v>
                </c:pt>
                <c:pt idx="76">
                  <c:v>0.0120352258064516</c:v>
                </c:pt>
                <c:pt idx="77">
                  <c:v>0.0128359</c:v>
                </c:pt>
                <c:pt idx="78">
                  <c:v>0.0127244516129032</c:v>
                </c:pt>
                <c:pt idx="79">
                  <c:v>0.0119004838709677</c:v>
                </c:pt>
                <c:pt idx="80">
                  <c:v>0.011455</c:v>
                </c:pt>
                <c:pt idx="81">
                  <c:v>0.0113350967741935</c:v>
                </c:pt>
                <c:pt idx="82">
                  <c:v>0.0110239666666667</c:v>
                </c:pt>
                <c:pt idx="83">
                  <c:v>0.0104963870967742</c:v>
                </c:pt>
                <c:pt idx="84">
                  <c:v>0.0116096774193548</c:v>
                </c:pt>
                <c:pt idx="85">
                  <c:v>0.0116460357142857</c:v>
                </c:pt>
                <c:pt idx="86">
                  <c:v>0.0112790967741935</c:v>
                </c:pt>
                <c:pt idx="87">
                  <c:v>0.0109737333333333</c:v>
                </c:pt>
                <c:pt idx="88">
                  <c:v>0.0107521935483871</c:v>
                </c:pt>
              </c:numCache>
            </c:numRef>
          </c:val>
        </c:ser>
        <c:ser>
          <c:idx val="35"/>
          <c:order val="35"/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Matrix'!$AL$94:$AL$182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0.0431121</c:v>
                </c:pt>
                <c:pt idx="35">
                  <c:v>0.075528064516129</c:v>
                </c:pt>
                <c:pt idx="36">
                  <c:v>0.0673854193548387</c:v>
                </c:pt>
                <c:pt idx="37">
                  <c:v>0.0604538928571429</c:v>
                </c:pt>
                <c:pt idx="38">
                  <c:v>0.0534162258064516</c:v>
                </c:pt>
                <c:pt idx="39">
                  <c:v>0.0507520333333333</c:v>
                </c:pt>
                <c:pt idx="40">
                  <c:v>0.0478818387096774</c:v>
                </c:pt>
                <c:pt idx="41">
                  <c:v>0.0447620333333333</c:v>
                </c:pt>
                <c:pt idx="42">
                  <c:v>0.0421846451612903</c:v>
                </c:pt>
                <c:pt idx="43">
                  <c:v>0.0406521612903226</c:v>
                </c:pt>
                <c:pt idx="44">
                  <c:v>0.0377679666666667</c:v>
                </c:pt>
                <c:pt idx="45">
                  <c:v>0.0375216451612903</c:v>
                </c:pt>
                <c:pt idx="46">
                  <c:v>0.0361063333333333</c:v>
                </c:pt>
                <c:pt idx="47">
                  <c:v>0.0345714516129032</c:v>
                </c:pt>
                <c:pt idx="48">
                  <c:v>0.0331593870967742</c:v>
                </c:pt>
                <c:pt idx="49">
                  <c:v>0.0315298571428571</c:v>
                </c:pt>
                <c:pt idx="50">
                  <c:v>0.0297511290322581</c:v>
                </c:pt>
                <c:pt idx="51">
                  <c:v>0.0289593666666667</c:v>
                </c:pt>
                <c:pt idx="52">
                  <c:v>0.0281074516129032</c:v>
                </c:pt>
                <c:pt idx="53">
                  <c:v>0.0275083333333333</c:v>
                </c:pt>
                <c:pt idx="54">
                  <c:v>0.0260297419354839</c:v>
                </c:pt>
                <c:pt idx="55">
                  <c:v>0.0250504516129032</c:v>
                </c:pt>
                <c:pt idx="56">
                  <c:v>0.0236557666666667</c:v>
                </c:pt>
                <c:pt idx="57">
                  <c:v>0.0238767741935484</c:v>
                </c:pt>
                <c:pt idx="58">
                  <c:v>0.0224410666666667</c:v>
                </c:pt>
                <c:pt idx="59">
                  <c:v>0.0220079677419355</c:v>
                </c:pt>
                <c:pt idx="60">
                  <c:v>0.0219571612903226</c:v>
                </c:pt>
                <c:pt idx="61">
                  <c:v>0.0210386785714286</c:v>
                </c:pt>
                <c:pt idx="62">
                  <c:v>0.0200863870967742</c:v>
                </c:pt>
                <c:pt idx="63">
                  <c:v>0.0199098666666667</c:v>
                </c:pt>
                <c:pt idx="64">
                  <c:v>0.019479</c:v>
                </c:pt>
                <c:pt idx="65">
                  <c:v>0.0187377</c:v>
                </c:pt>
                <c:pt idx="66">
                  <c:v>0.0183825161290323</c:v>
                </c:pt>
                <c:pt idx="67">
                  <c:v>0.0174957741935484</c:v>
                </c:pt>
                <c:pt idx="68">
                  <c:v>0.0177769333333333</c:v>
                </c:pt>
                <c:pt idx="69">
                  <c:v>0.0174727741935484</c:v>
                </c:pt>
                <c:pt idx="70">
                  <c:v>0.0174284</c:v>
                </c:pt>
                <c:pt idx="71">
                  <c:v>0.0177832580645161</c:v>
                </c:pt>
                <c:pt idx="72">
                  <c:v>0.0165585806451613</c:v>
                </c:pt>
                <c:pt idx="73">
                  <c:v>0.0167553448275862</c:v>
                </c:pt>
                <c:pt idx="74">
                  <c:v>0.0158989032258065</c:v>
                </c:pt>
                <c:pt idx="75">
                  <c:v>0.0148063666666667</c:v>
                </c:pt>
                <c:pt idx="76">
                  <c:v>0.0150820967741935</c:v>
                </c:pt>
                <c:pt idx="77">
                  <c:v>0.0146807</c:v>
                </c:pt>
                <c:pt idx="78">
                  <c:v>0.0145953870967742</c:v>
                </c:pt>
                <c:pt idx="79">
                  <c:v>0.0142723225806452</c:v>
                </c:pt>
                <c:pt idx="80">
                  <c:v>0.0144292</c:v>
                </c:pt>
                <c:pt idx="81">
                  <c:v>0.0144840322580645</c:v>
                </c:pt>
                <c:pt idx="82">
                  <c:v>0.0141488</c:v>
                </c:pt>
                <c:pt idx="83">
                  <c:v>0.0136146774193548</c:v>
                </c:pt>
                <c:pt idx="84">
                  <c:v>0.0133296451612903</c:v>
                </c:pt>
                <c:pt idx="85">
                  <c:v>0.0140413928571429</c:v>
                </c:pt>
                <c:pt idx="86">
                  <c:v>0.0136675161290323</c:v>
                </c:pt>
                <c:pt idx="87">
                  <c:v>0.0127325</c:v>
                </c:pt>
                <c:pt idx="88">
                  <c:v>0.0123720967741935</c:v>
                </c:pt>
              </c:numCache>
            </c:numRef>
          </c:val>
        </c:ser>
        <c:ser>
          <c:idx val="36"/>
          <c:order val="36"/>
          <c:spPr>
            <a:solidFill>
              <a:srgbClr val="3366ff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Matrix'!$AM$94:$AM$182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0.0684021935483871</c:v>
                </c:pt>
                <c:pt idx="36">
                  <c:v>0.084031</c:v>
                </c:pt>
                <c:pt idx="37">
                  <c:v>0.0711367857142857</c:v>
                </c:pt>
                <c:pt idx="38">
                  <c:v>0.0649246774193548</c:v>
                </c:pt>
                <c:pt idx="39">
                  <c:v>0.055362</c:v>
                </c:pt>
                <c:pt idx="40">
                  <c:v>0.0443699032258065</c:v>
                </c:pt>
                <c:pt idx="41">
                  <c:v>0.040245</c:v>
                </c:pt>
                <c:pt idx="42">
                  <c:v>0.0353157419354839</c:v>
                </c:pt>
                <c:pt idx="43">
                  <c:v>0.0335535483870968</c:v>
                </c:pt>
                <c:pt idx="44">
                  <c:v>0.0329347333333333</c:v>
                </c:pt>
                <c:pt idx="45">
                  <c:v>0.0321412580645161</c:v>
                </c:pt>
                <c:pt idx="46">
                  <c:v>0.0347579666666667</c:v>
                </c:pt>
                <c:pt idx="47">
                  <c:v>0.0311825806451613</c:v>
                </c:pt>
                <c:pt idx="48">
                  <c:v>0.030140064516129</c:v>
                </c:pt>
                <c:pt idx="49">
                  <c:v>0.0278676785714286</c:v>
                </c:pt>
                <c:pt idx="50">
                  <c:v>0.0270838709677419</c:v>
                </c:pt>
                <c:pt idx="51">
                  <c:v>0.025162</c:v>
                </c:pt>
                <c:pt idx="52">
                  <c:v>0.0254164193548387</c:v>
                </c:pt>
                <c:pt idx="53">
                  <c:v>0.0242564666666667</c:v>
                </c:pt>
                <c:pt idx="54">
                  <c:v>0.0241748064516129</c:v>
                </c:pt>
                <c:pt idx="55">
                  <c:v>0.0238443870967742</c:v>
                </c:pt>
                <c:pt idx="56">
                  <c:v>0.0233767</c:v>
                </c:pt>
                <c:pt idx="57">
                  <c:v>0.0245922258064516</c:v>
                </c:pt>
                <c:pt idx="58">
                  <c:v>0.0230097666666667</c:v>
                </c:pt>
                <c:pt idx="59">
                  <c:v>0.021261935483871</c:v>
                </c:pt>
                <c:pt idx="60">
                  <c:v>0.0202027419354839</c:v>
                </c:pt>
                <c:pt idx="61">
                  <c:v>0.0193221428571429</c:v>
                </c:pt>
                <c:pt idx="62">
                  <c:v>0.0186515483870968</c:v>
                </c:pt>
                <c:pt idx="63">
                  <c:v>0.0182882</c:v>
                </c:pt>
                <c:pt idx="64">
                  <c:v>0.0184709677419355</c:v>
                </c:pt>
                <c:pt idx="65">
                  <c:v>0.0173421</c:v>
                </c:pt>
                <c:pt idx="66">
                  <c:v>0.0168512258064516</c:v>
                </c:pt>
                <c:pt idx="67">
                  <c:v>0.0175838387096774</c:v>
                </c:pt>
                <c:pt idx="68">
                  <c:v>0.0177102666666667</c:v>
                </c:pt>
                <c:pt idx="69">
                  <c:v>0.0174047741935484</c:v>
                </c:pt>
                <c:pt idx="70">
                  <c:v>0.0163678666666667</c:v>
                </c:pt>
                <c:pt idx="71">
                  <c:v>0.0152250967741935</c:v>
                </c:pt>
                <c:pt idx="72">
                  <c:v>0.0149518064516129</c:v>
                </c:pt>
                <c:pt idx="73">
                  <c:v>0.0149094827586207</c:v>
                </c:pt>
                <c:pt idx="74">
                  <c:v>0.0148004193548387</c:v>
                </c:pt>
                <c:pt idx="75">
                  <c:v>0.0145391333333333</c:v>
                </c:pt>
                <c:pt idx="76">
                  <c:v>0.0148067419354839</c:v>
                </c:pt>
                <c:pt idx="77">
                  <c:v>0.0145883333333333</c:v>
                </c:pt>
                <c:pt idx="78">
                  <c:v>0.014182</c:v>
                </c:pt>
                <c:pt idx="79">
                  <c:v>0.0135812580645161</c:v>
                </c:pt>
                <c:pt idx="80">
                  <c:v>0.0123195333333333</c:v>
                </c:pt>
                <c:pt idx="81">
                  <c:v>0.0131633548387097</c:v>
                </c:pt>
                <c:pt idx="82">
                  <c:v>0.0124864</c:v>
                </c:pt>
                <c:pt idx="83">
                  <c:v>0.0116312580645161</c:v>
                </c:pt>
                <c:pt idx="84">
                  <c:v>0.0121539032258065</c:v>
                </c:pt>
                <c:pt idx="85">
                  <c:v>0.0133246785714286</c:v>
                </c:pt>
                <c:pt idx="86">
                  <c:v>0.011959064516129</c:v>
                </c:pt>
                <c:pt idx="87">
                  <c:v>0.0121952</c:v>
                </c:pt>
                <c:pt idx="88">
                  <c:v>0.0120703870967742</c:v>
                </c:pt>
              </c:numCache>
            </c:numRef>
          </c:val>
        </c:ser>
        <c:ser>
          <c:idx val="37"/>
          <c:order val="37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Matrix'!$AN$94:$AN$182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0.0392668387096774</c:v>
                </c:pt>
                <c:pt idx="37">
                  <c:v>0.0630709285714286</c:v>
                </c:pt>
                <c:pt idx="38">
                  <c:v>0.0547147096774194</c:v>
                </c:pt>
                <c:pt idx="39">
                  <c:v>0.0483192</c:v>
                </c:pt>
                <c:pt idx="40">
                  <c:v>0.044099064516129</c:v>
                </c:pt>
                <c:pt idx="41">
                  <c:v>0.0395013</c:v>
                </c:pt>
                <c:pt idx="42">
                  <c:v>0.0367876774193548</c:v>
                </c:pt>
                <c:pt idx="43">
                  <c:v>0.0335459032258065</c:v>
                </c:pt>
                <c:pt idx="44">
                  <c:v>0.033335</c:v>
                </c:pt>
                <c:pt idx="45">
                  <c:v>0.0316446451612903</c:v>
                </c:pt>
                <c:pt idx="46">
                  <c:v>0.0300762333333333</c:v>
                </c:pt>
                <c:pt idx="47">
                  <c:v>0.0278228387096774</c:v>
                </c:pt>
                <c:pt idx="48">
                  <c:v>0.027150935483871</c:v>
                </c:pt>
                <c:pt idx="49">
                  <c:v>0.0267704285714286</c:v>
                </c:pt>
                <c:pt idx="50">
                  <c:v>0.0249952580645161</c:v>
                </c:pt>
                <c:pt idx="51">
                  <c:v>0.0238079333333333</c:v>
                </c:pt>
                <c:pt idx="52">
                  <c:v>0.0237412258064516</c:v>
                </c:pt>
                <c:pt idx="53">
                  <c:v>0.0216294333333333</c:v>
                </c:pt>
                <c:pt idx="54">
                  <c:v>0.0211421290322581</c:v>
                </c:pt>
                <c:pt idx="55">
                  <c:v>0.0200404838709677</c:v>
                </c:pt>
                <c:pt idx="56">
                  <c:v>0.0203487666666667</c:v>
                </c:pt>
                <c:pt idx="57">
                  <c:v>0.0201237096774194</c:v>
                </c:pt>
                <c:pt idx="58">
                  <c:v>0.0190333666666667</c:v>
                </c:pt>
                <c:pt idx="59">
                  <c:v>0.0181372258064516</c:v>
                </c:pt>
                <c:pt idx="60">
                  <c:v>0.0178054516129032</c:v>
                </c:pt>
                <c:pt idx="61">
                  <c:v>0.01733575</c:v>
                </c:pt>
                <c:pt idx="62">
                  <c:v>0.0167931612903226</c:v>
                </c:pt>
                <c:pt idx="63">
                  <c:v>0.0163533666666667</c:v>
                </c:pt>
                <c:pt idx="64">
                  <c:v>0.0163705161290323</c:v>
                </c:pt>
                <c:pt idx="65">
                  <c:v>0.0165548666666667</c:v>
                </c:pt>
                <c:pt idx="66">
                  <c:v>0.0158442258064516</c:v>
                </c:pt>
                <c:pt idx="67">
                  <c:v>0.014796</c:v>
                </c:pt>
                <c:pt idx="68">
                  <c:v>0.0151099</c:v>
                </c:pt>
                <c:pt idx="69">
                  <c:v>0.0147215483870968</c:v>
                </c:pt>
                <c:pt idx="70">
                  <c:v>0.0136709666666667</c:v>
                </c:pt>
                <c:pt idx="71">
                  <c:v>0.0139740967741935</c:v>
                </c:pt>
                <c:pt idx="72">
                  <c:v>0.0144929677419355</c:v>
                </c:pt>
                <c:pt idx="73">
                  <c:v>0.0138306896551724</c:v>
                </c:pt>
                <c:pt idx="74">
                  <c:v>0.0150025161290323</c:v>
                </c:pt>
                <c:pt idx="75">
                  <c:v>0.0120590666666667</c:v>
                </c:pt>
                <c:pt idx="76">
                  <c:v>0.0133962258064516</c:v>
                </c:pt>
                <c:pt idx="77">
                  <c:v>0.0135503333333333</c:v>
                </c:pt>
                <c:pt idx="78">
                  <c:v>0.0138672580645161</c:v>
                </c:pt>
                <c:pt idx="79">
                  <c:v>0.0136918709677419</c:v>
                </c:pt>
                <c:pt idx="80">
                  <c:v>0.0129343</c:v>
                </c:pt>
                <c:pt idx="81">
                  <c:v>0.0131521612903226</c:v>
                </c:pt>
                <c:pt idx="82">
                  <c:v>0.0119848333333333</c:v>
                </c:pt>
                <c:pt idx="83">
                  <c:v>0.0110884516129032</c:v>
                </c:pt>
                <c:pt idx="84">
                  <c:v>0.0111262258064516</c:v>
                </c:pt>
                <c:pt idx="85">
                  <c:v>0.01088925</c:v>
                </c:pt>
                <c:pt idx="86">
                  <c:v>0.0104171612903226</c:v>
                </c:pt>
                <c:pt idx="87">
                  <c:v>0.0105175666666667</c:v>
                </c:pt>
                <c:pt idx="88">
                  <c:v>0.0105109032258065</c:v>
                </c:pt>
              </c:numCache>
            </c:numRef>
          </c:val>
        </c:ser>
        <c:ser>
          <c:idx val="38"/>
          <c:order val="38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Matrix'!$AO$94:$AO$182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0.0376013571428571</c:v>
                </c:pt>
                <c:pt idx="38">
                  <c:v>0.0828248064516129</c:v>
                </c:pt>
                <c:pt idx="39">
                  <c:v>0.0715285</c:v>
                </c:pt>
                <c:pt idx="40">
                  <c:v>0.0576154516129032</c:v>
                </c:pt>
                <c:pt idx="41">
                  <c:v>0.0538948666666667</c:v>
                </c:pt>
                <c:pt idx="42">
                  <c:v>0.0511824838709677</c:v>
                </c:pt>
                <c:pt idx="43">
                  <c:v>0.0493892580645161</c:v>
                </c:pt>
                <c:pt idx="44">
                  <c:v>0.0580280333333333</c:v>
                </c:pt>
                <c:pt idx="45">
                  <c:v>0.0539977419354839</c:v>
                </c:pt>
                <c:pt idx="46">
                  <c:v>0.0521306</c:v>
                </c:pt>
                <c:pt idx="47">
                  <c:v>0.0515218064516129</c:v>
                </c:pt>
                <c:pt idx="48">
                  <c:v>0.0442823548387097</c:v>
                </c:pt>
                <c:pt idx="49">
                  <c:v>0.0401218214285714</c:v>
                </c:pt>
                <c:pt idx="50">
                  <c:v>0.0364175806451613</c:v>
                </c:pt>
                <c:pt idx="51">
                  <c:v>0.0328957666666667</c:v>
                </c:pt>
                <c:pt idx="52">
                  <c:v>0.0312441290322581</c:v>
                </c:pt>
                <c:pt idx="53">
                  <c:v>0.0293846333333333</c:v>
                </c:pt>
                <c:pt idx="54">
                  <c:v>0.0266091612903226</c:v>
                </c:pt>
                <c:pt idx="55">
                  <c:v>0.025331064516129</c:v>
                </c:pt>
                <c:pt idx="56">
                  <c:v>0.0238057666666667</c:v>
                </c:pt>
                <c:pt idx="57">
                  <c:v>0.0232635161290323</c:v>
                </c:pt>
                <c:pt idx="58">
                  <c:v>0.0230100333333333</c:v>
                </c:pt>
                <c:pt idx="59">
                  <c:v>0.0216080322580645</c:v>
                </c:pt>
                <c:pt idx="60">
                  <c:v>0.0204503870967742</c:v>
                </c:pt>
                <c:pt idx="61">
                  <c:v>0.0199335357142857</c:v>
                </c:pt>
                <c:pt idx="62">
                  <c:v>0.0188605161290323</c:v>
                </c:pt>
                <c:pt idx="63">
                  <c:v>0.0177991</c:v>
                </c:pt>
                <c:pt idx="64">
                  <c:v>0.0187517096774194</c:v>
                </c:pt>
                <c:pt idx="65">
                  <c:v>0.0179176666666667</c:v>
                </c:pt>
                <c:pt idx="66">
                  <c:v>0.0169356129032258</c:v>
                </c:pt>
                <c:pt idx="67">
                  <c:v>0.0181399032258065</c:v>
                </c:pt>
                <c:pt idx="68">
                  <c:v>0.0172268</c:v>
                </c:pt>
                <c:pt idx="69">
                  <c:v>0.0175876451612903</c:v>
                </c:pt>
                <c:pt idx="70">
                  <c:v>0.0173863666666667</c:v>
                </c:pt>
                <c:pt idx="71">
                  <c:v>0.015984</c:v>
                </c:pt>
                <c:pt idx="72">
                  <c:v>0.0157400967741935</c:v>
                </c:pt>
                <c:pt idx="73">
                  <c:v>0.0147209655172414</c:v>
                </c:pt>
                <c:pt idx="74">
                  <c:v>0.0139481612903226</c:v>
                </c:pt>
                <c:pt idx="75">
                  <c:v>0.0131215666666667</c:v>
                </c:pt>
                <c:pt idx="76">
                  <c:v>0.0143214193548387</c:v>
                </c:pt>
                <c:pt idx="77">
                  <c:v>0.0133881</c:v>
                </c:pt>
                <c:pt idx="78">
                  <c:v>0.012627935483871</c:v>
                </c:pt>
                <c:pt idx="79">
                  <c:v>0.0124070322580645</c:v>
                </c:pt>
                <c:pt idx="80">
                  <c:v>0.0122217666666667</c:v>
                </c:pt>
                <c:pt idx="81">
                  <c:v>0.0120977419354839</c:v>
                </c:pt>
                <c:pt idx="82">
                  <c:v>0.0120981</c:v>
                </c:pt>
                <c:pt idx="83">
                  <c:v>0.0111871290322581</c:v>
                </c:pt>
                <c:pt idx="84">
                  <c:v>0.0113041612903226</c:v>
                </c:pt>
                <c:pt idx="85">
                  <c:v>0.0112120357142857</c:v>
                </c:pt>
                <c:pt idx="86">
                  <c:v>0.0109321935483871</c:v>
                </c:pt>
                <c:pt idx="87">
                  <c:v>0.0104920333333333</c:v>
                </c:pt>
                <c:pt idx="88">
                  <c:v>0.0106102258064516</c:v>
                </c:pt>
              </c:numCache>
            </c:numRef>
          </c:val>
        </c:ser>
        <c:ser>
          <c:idx val="39"/>
          <c:order val="39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Matrix'!$AP$94:$AP$182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0.0334118064516129</c:v>
                </c:pt>
                <c:pt idx="39">
                  <c:v>0.0608018</c:v>
                </c:pt>
                <c:pt idx="40">
                  <c:v>0.0555302258064516</c:v>
                </c:pt>
                <c:pt idx="41">
                  <c:v>0.0501751333333333</c:v>
                </c:pt>
                <c:pt idx="42">
                  <c:v>0.0493263870967742</c:v>
                </c:pt>
                <c:pt idx="43">
                  <c:v>0.0466843870967742</c:v>
                </c:pt>
                <c:pt idx="44">
                  <c:v>0.0449158666666667</c:v>
                </c:pt>
                <c:pt idx="45">
                  <c:v>0.0435677741935484</c:v>
                </c:pt>
                <c:pt idx="46">
                  <c:v>0.0412145</c:v>
                </c:pt>
                <c:pt idx="47">
                  <c:v>0.0379655483870968</c:v>
                </c:pt>
                <c:pt idx="48">
                  <c:v>0.0369863225806452</c:v>
                </c:pt>
                <c:pt idx="49">
                  <c:v>0.0357307857142857</c:v>
                </c:pt>
                <c:pt idx="50">
                  <c:v>0.0336613225806452</c:v>
                </c:pt>
                <c:pt idx="51">
                  <c:v>0.0315746333333333</c:v>
                </c:pt>
                <c:pt idx="52">
                  <c:v>0.0308671935483871</c:v>
                </c:pt>
                <c:pt idx="53">
                  <c:v>0.0288345333333333</c:v>
                </c:pt>
                <c:pt idx="54">
                  <c:v>0.0278711290322581</c:v>
                </c:pt>
                <c:pt idx="55">
                  <c:v>0.027485935483871</c:v>
                </c:pt>
                <c:pt idx="56">
                  <c:v>0.0264475666666667</c:v>
                </c:pt>
                <c:pt idx="57">
                  <c:v>0.0262595483870968</c:v>
                </c:pt>
                <c:pt idx="58">
                  <c:v>0.0250845666666667</c:v>
                </c:pt>
                <c:pt idx="59">
                  <c:v>0.0224597419354839</c:v>
                </c:pt>
                <c:pt idx="60">
                  <c:v>0.0198216774193548</c:v>
                </c:pt>
                <c:pt idx="61">
                  <c:v>0.0201247142857143</c:v>
                </c:pt>
                <c:pt idx="62">
                  <c:v>0.0200493870967742</c:v>
                </c:pt>
                <c:pt idx="63">
                  <c:v>0.0192349</c:v>
                </c:pt>
                <c:pt idx="64">
                  <c:v>0.0180126774193548</c:v>
                </c:pt>
                <c:pt idx="65">
                  <c:v>0.0177175666666667</c:v>
                </c:pt>
                <c:pt idx="66">
                  <c:v>0.0178328387096774</c:v>
                </c:pt>
                <c:pt idx="67">
                  <c:v>0.0160951935483871</c:v>
                </c:pt>
                <c:pt idx="68">
                  <c:v>0.0176640666666667</c:v>
                </c:pt>
                <c:pt idx="69">
                  <c:v>0.0166989032258065</c:v>
                </c:pt>
                <c:pt idx="70">
                  <c:v>0.0177516</c:v>
                </c:pt>
                <c:pt idx="71">
                  <c:v>0.0162579677419355</c:v>
                </c:pt>
                <c:pt idx="72">
                  <c:v>0.0154646129032258</c:v>
                </c:pt>
                <c:pt idx="73">
                  <c:v>0.0163134482758621</c:v>
                </c:pt>
                <c:pt idx="74">
                  <c:v>0.0151558064516129</c:v>
                </c:pt>
                <c:pt idx="75">
                  <c:v>0.0148543666666667</c:v>
                </c:pt>
                <c:pt idx="76">
                  <c:v>0.0149497419354839</c:v>
                </c:pt>
                <c:pt idx="77">
                  <c:v>0.0138306333333333</c:v>
                </c:pt>
                <c:pt idx="78">
                  <c:v>0.014544935483871</c:v>
                </c:pt>
                <c:pt idx="79">
                  <c:v>0.0140196451612903</c:v>
                </c:pt>
                <c:pt idx="80">
                  <c:v>0.0133617</c:v>
                </c:pt>
                <c:pt idx="81">
                  <c:v>0.0122727741935484</c:v>
                </c:pt>
                <c:pt idx="82">
                  <c:v>0.0115482666666667</c:v>
                </c:pt>
                <c:pt idx="83">
                  <c:v>0.0110239677419355</c:v>
                </c:pt>
                <c:pt idx="84">
                  <c:v>0.0114424516129032</c:v>
                </c:pt>
                <c:pt idx="85">
                  <c:v>0.0126361071428571</c:v>
                </c:pt>
                <c:pt idx="86">
                  <c:v>0.011556935483871</c:v>
                </c:pt>
                <c:pt idx="87">
                  <c:v>0.0110627</c:v>
                </c:pt>
                <c:pt idx="88">
                  <c:v>0.0106281612903226</c:v>
                </c:pt>
              </c:numCache>
            </c:numRef>
          </c:val>
        </c:ser>
        <c:ser>
          <c:idx val="40"/>
          <c:order val="40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Matrix'!$AQ$94:$AQ$182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0.0528636666666667</c:v>
                </c:pt>
                <c:pt idx="40">
                  <c:v>0.0816778064516129</c:v>
                </c:pt>
                <c:pt idx="41">
                  <c:v>0.0743240666666667</c:v>
                </c:pt>
                <c:pt idx="42">
                  <c:v>0.0640606451612903</c:v>
                </c:pt>
                <c:pt idx="43">
                  <c:v>0.0590450322580645</c:v>
                </c:pt>
                <c:pt idx="44">
                  <c:v>0.0541817</c:v>
                </c:pt>
                <c:pt idx="45">
                  <c:v>0.051846</c:v>
                </c:pt>
                <c:pt idx="46">
                  <c:v>0.0474864333333333</c:v>
                </c:pt>
                <c:pt idx="47">
                  <c:v>0.0429125161290323</c:v>
                </c:pt>
                <c:pt idx="48">
                  <c:v>0.0412262903225806</c:v>
                </c:pt>
                <c:pt idx="49">
                  <c:v>0.0396026428571429</c:v>
                </c:pt>
                <c:pt idx="50">
                  <c:v>0.0378797419354839</c:v>
                </c:pt>
                <c:pt idx="51">
                  <c:v>0.0373650666666667</c:v>
                </c:pt>
                <c:pt idx="52">
                  <c:v>0.0340710967741935</c:v>
                </c:pt>
                <c:pt idx="53">
                  <c:v>0.0340945333333333</c:v>
                </c:pt>
                <c:pt idx="54">
                  <c:v>0.031989064516129</c:v>
                </c:pt>
                <c:pt idx="55">
                  <c:v>0.0312461290322581</c:v>
                </c:pt>
                <c:pt idx="56">
                  <c:v>0.0295439666666667</c:v>
                </c:pt>
                <c:pt idx="57">
                  <c:v>0.0285035483870968</c:v>
                </c:pt>
                <c:pt idx="58">
                  <c:v>0.0277986333333333</c:v>
                </c:pt>
                <c:pt idx="59">
                  <c:v>0.026297064516129</c:v>
                </c:pt>
                <c:pt idx="60">
                  <c:v>0.0274967419354839</c:v>
                </c:pt>
                <c:pt idx="61">
                  <c:v>0.0242058214285714</c:v>
                </c:pt>
                <c:pt idx="62">
                  <c:v>0.0231708387096774</c:v>
                </c:pt>
                <c:pt idx="63">
                  <c:v>0.0234033666666667</c:v>
                </c:pt>
                <c:pt idx="64">
                  <c:v>0.0230568387096774</c:v>
                </c:pt>
                <c:pt idx="65">
                  <c:v>0.0233034</c:v>
                </c:pt>
                <c:pt idx="66">
                  <c:v>0.0250211935483871</c:v>
                </c:pt>
                <c:pt idx="67">
                  <c:v>0.0243713870967742</c:v>
                </c:pt>
                <c:pt idx="68">
                  <c:v>0.0238814</c:v>
                </c:pt>
                <c:pt idx="69">
                  <c:v>0.0224127419354839</c:v>
                </c:pt>
                <c:pt idx="70">
                  <c:v>0.0216312666666667</c:v>
                </c:pt>
                <c:pt idx="71">
                  <c:v>0.0208719677419355</c:v>
                </c:pt>
                <c:pt idx="72">
                  <c:v>0.0194994838709677</c:v>
                </c:pt>
                <c:pt idx="73">
                  <c:v>0.0195566551724138</c:v>
                </c:pt>
                <c:pt idx="74">
                  <c:v>0.0187793225806452</c:v>
                </c:pt>
                <c:pt idx="75">
                  <c:v>0.0193229333333333</c:v>
                </c:pt>
                <c:pt idx="76">
                  <c:v>0.0195667741935484</c:v>
                </c:pt>
                <c:pt idx="77">
                  <c:v>0.0192015333333333</c:v>
                </c:pt>
                <c:pt idx="78">
                  <c:v>0.0199706451612903</c:v>
                </c:pt>
                <c:pt idx="79">
                  <c:v>0.0182930322580645</c:v>
                </c:pt>
                <c:pt idx="80">
                  <c:v>0.0184024</c:v>
                </c:pt>
                <c:pt idx="81">
                  <c:v>0.0187772903225806</c:v>
                </c:pt>
                <c:pt idx="82">
                  <c:v>0.0181</c:v>
                </c:pt>
                <c:pt idx="83">
                  <c:v>0.0170766774193548</c:v>
                </c:pt>
                <c:pt idx="84">
                  <c:v>0.0165901612903226</c:v>
                </c:pt>
                <c:pt idx="85">
                  <c:v>0.0171308214285714</c:v>
                </c:pt>
                <c:pt idx="86">
                  <c:v>0.0164930967741936</c:v>
                </c:pt>
                <c:pt idx="87">
                  <c:v>0.0156954</c:v>
                </c:pt>
                <c:pt idx="88">
                  <c:v>0.0147614838709677</c:v>
                </c:pt>
              </c:numCache>
            </c:numRef>
          </c:val>
        </c:ser>
        <c:ser>
          <c:idx val="41"/>
          <c:order val="41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Matrix'!$AR$94:$AR$182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0.0481086451612903</c:v>
                </c:pt>
                <c:pt idx="41">
                  <c:v>0.0657647333333333</c:v>
                </c:pt>
                <c:pt idx="42">
                  <c:v>0.0565714193548387</c:v>
                </c:pt>
                <c:pt idx="43">
                  <c:v>0.0483236451612903</c:v>
                </c:pt>
                <c:pt idx="44">
                  <c:v>0.0425083333333333</c:v>
                </c:pt>
                <c:pt idx="45">
                  <c:v>0.0382444838709677</c:v>
                </c:pt>
                <c:pt idx="46">
                  <c:v>0.0352310666666667</c:v>
                </c:pt>
                <c:pt idx="47">
                  <c:v>0.0330582903225807</c:v>
                </c:pt>
                <c:pt idx="48">
                  <c:v>0.0304261290322581</c:v>
                </c:pt>
                <c:pt idx="49">
                  <c:v>0.0284786071428571</c:v>
                </c:pt>
                <c:pt idx="50">
                  <c:v>0.0250331612903226</c:v>
                </c:pt>
                <c:pt idx="51">
                  <c:v>0.0237255333333333</c:v>
                </c:pt>
                <c:pt idx="52">
                  <c:v>0.0224324193548387</c:v>
                </c:pt>
                <c:pt idx="53">
                  <c:v>0.0208448333333333</c:v>
                </c:pt>
                <c:pt idx="54">
                  <c:v>0.0193421935483871</c:v>
                </c:pt>
                <c:pt idx="55">
                  <c:v>0.0190635806451613</c:v>
                </c:pt>
                <c:pt idx="56">
                  <c:v>0.0202067</c:v>
                </c:pt>
                <c:pt idx="57">
                  <c:v>0.0189119032258065</c:v>
                </c:pt>
                <c:pt idx="58">
                  <c:v>0.0188201333333333</c:v>
                </c:pt>
                <c:pt idx="59">
                  <c:v>0.0192763225806452</c:v>
                </c:pt>
                <c:pt idx="60">
                  <c:v>0.0180748387096774</c:v>
                </c:pt>
                <c:pt idx="61">
                  <c:v>0.01734775</c:v>
                </c:pt>
                <c:pt idx="62">
                  <c:v>0.0174806129032258</c:v>
                </c:pt>
                <c:pt idx="63">
                  <c:v>0.0172579666666667</c:v>
                </c:pt>
                <c:pt idx="64">
                  <c:v>0.0168637419354839</c:v>
                </c:pt>
                <c:pt idx="65">
                  <c:v>0.0149787333333333</c:v>
                </c:pt>
                <c:pt idx="66">
                  <c:v>0.0152199677419355</c:v>
                </c:pt>
                <c:pt idx="67">
                  <c:v>0.0157983225806452</c:v>
                </c:pt>
                <c:pt idx="68">
                  <c:v>0.0157723</c:v>
                </c:pt>
                <c:pt idx="69">
                  <c:v>0.0149216129032258</c:v>
                </c:pt>
                <c:pt idx="70">
                  <c:v>0.0148361</c:v>
                </c:pt>
                <c:pt idx="71">
                  <c:v>0.0138873225806452</c:v>
                </c:pt>
                <c:pt idx="72">
                  <c:v>0.0134760967741935</c:v>
                </c:pt>
                <c:pt idx="73">
                  <c:v>0.0135885172413793</c:v>
                </c:pt>
                <c:pt idx="74">
                  <c:v>0.0137528709677419</c:v>
                </c:pt>
                <c:pt idx="75">
                  <c:v>0.0131798333333333</c:v>
                </c:pt>
                <c:pt idx="76">
                  <c:v>0.0121300322580645</c:v>
                </c:pt>
                <c:pt idx="77">
                  <c:v>0.0117971333333333</c:v>
                </c:pt>
                <c:pt idx="78">
                  <c:v>0.0115839032258065</c:v>
                </c:pt>
                <c:pt idx="79">
                  <c:v>0.0110477096774194</c:v>
                </c:pt>
                <c:pt idx="80">
                  <c:v>0.0110106333333333</c:v>
                </c:pt>
                <c:pt idx="81">
                  <c:v>0.0102187741935484</c:v>
                </c:pt>
                <c:pt idx="82">
                  <c:v>0.00999933333333333</c:v>
                </c:pt>
                <c:pt idx="83">
                  <c:v>0.0093461935483871</c:v>
                </c:pt>
                <c:pt idx="84">
                  <c:v>0.0101539677419355</c:v>
                </c:pt>
                <c:pt idx="85">
                  <c:v>0.00945410714285714</c:v>
                </c:pt>
                <c:pt idx="86">
                  <c:v>0.0104035161290323</c:v>
                </c:pt>
                <c:pt idx="87">
                  <c:v>0.0104425333333333</c:v>
                </c:pt>
                <c:pt idx="88">
                  <c:v>0.00967254838709677</c:v>
                </c:pt>
              </c:numCache>
            </c:numRef>
          </c:val>
        </c:ser>
        <c:ser>
          <c:idx val="42"/>
          <c:order val="42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Matrix'!$AS$94:$AS$182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0.0549703666666667</c:v>
                </c:pt>
                <c:pt idx="42">
                  <c:v>0.0821807419354839</c:v>
                </c:pt>
                <c:pt idx="43">
                  <c:v>0.0700496451612903</c:v>
                </c:pt>
                <c:pt idx="44">
                  <c:v>0.0617987666666667</c:v>
                </c:pt>
                <c:pt idx="45">
                  <c:v>0.0554667096774194</c:v>
                </c:pt>
                <c:pt idx="46">
                  <c:v>0.0478072333333333</c:v>
                </c:pt>
                <c:pt idx="47">
                  <c:v>0.0434756129032258</c:v>
                </c:pt>
                <c:pt idx="48">
                  <c:v>0.0394994838709677</c:v>
                </c:pt>
                <c:pt idx="49">
                  <c:v>0.0380536785714286</c:v>
                </c:pt>
                <c:pt idx="50">
                  <c:v>0.0354503225806452</c:v>
                </c:pt>
                <c:pt idx="51">
                  <c:v>0.0351362</c:v>
                </c:pt>
                <c:pt idx="52">
                  <c:v>0.0324286451612903</c:v>
                </c:pt>
                <c:pt idx="53">
                  <c:v>0.0302798333333333</c:v>
                </c:pt>
                <c:pt idx="54">
                  <c:v>0.0292883548387097</c:v>
                </c:pt>
                <c:pt idx="55">
                  <c:v>0.0274533870967742</c:v>
                </c:pt>
                <c:pt idx="56">
                  <c:v>0.0272532666666667</c:v>
                </c:pt>
                <c:pt idx="57">
                  <c:v>0.0259144516129032</c:v>
                </c:pt>
                <c:pt idx="58">
                  <c:v>0.0245229</c:v>
                </c:pt>
                <c:pt idx="59">
                  <c:v>0.0229685806451613</c:v>
                </c:pt>
                <c:pt idx="60">
                  <c:v>0.0228818709677419</c:v>
                </c:pt>
                <c:pt idx="61">
                  <c:v>0.0230406071428571</c:v>
                </c:pt>
                <c:pt idx="62">
                  <c:v>0.0216527096774194</c:v>
                </c:pt>
                <c:pt idx="63">
                  <c:v>0.0217497</c:v>
                </c:pt>
                <c:pt idx="64">
                  <c:v>0.0211695806451613</c:v>
                </c:pt>
                <c:pt idx="65">
                  <c:v>0.0206206666666667</c:v>
                </c:pt>
                <c:pt idx="66">
                  <c:v>0.0196678709677419</c:v>
                </c:pt>
                <c:pt idx="67">
                  <c:v>0.0188484516129032</c:v>
                </c:pt>
                <c:pt idx="68">
                  <c:v>0.0187916333333333</c:v>
                </c:pt>
                <c:pt idx="69">
                  <c:v>0.0180036451612903</c:v>
                </c:pt>
                <c:pt idx="70">
                  <c:v>0.0168166666666667</c:v>
                </c:pt>
                <c:pt idx="71">
                  <c:v>0.0174977419354839</c:v>
                </c:pt>
                <c:pt idx="72">
                  <c:v>0.0167705161290323</c:v>
                </c:pt>
                <c:pt idx="73">
                  <c:v>0.0164131034482759</c:v>
                </c:pt>
                <c:pt idx="74">
                  <c:v>0.0156357096774194</c:v>
                </c:pt>
                <c:pt idx="75">
                  <c:v>0.0152745666666667</c:v>
                </c:pt>
                <c:pt idx="76">
                  <c:v>0.0153324516129032</c:v>
                </c:pt>
                <c:pt idx="77">
                  <c:v>0.0149442666666667</c:v>
                </c:pt>
                <c:pt idx="78">
                  <c:v>0.0153897096774194</c:v>
                </c:pt>
                <c:pt idx="79">
                  <c:v>0.0155613548387097</c:v>
                </c:pt>
                <c:pt idx="80">
                  <c:v>0.0176692</c:v>
                </c:pt>
                <c:pt idx="81">
                  <c:v>0.0163558064516129</c:v>
                </c:pt>
                <c:pt idx="82">
                  <c:v>0.0156765666666667</c:v>
                </c:pt>
                <c:pt idx="83">
                  <c:v>0.015828935483871</c:v>
                </c:pt>
                <c:pt idx="84">
                  <c:v>0.015803935483871</c:v>
                </c:pt>
                <c:pt idx="85">
                  <c:v>0.0152966428571429</c:v>
                </c:pt>
                <c:pt idx="86">
                  <c:v>0.0144619032258065</c:v>
                </c:pt>
                <c:pt idx="87">
                  <c:v>0.0141653666666667</c:v>
                </c:pt>
                <c:pt idx="88">
                  <c:v>0.0137003548387097</c:v>
                </c:pt>
              </c:numCache>
            </c:numRef>
          </c:val>
        </c:ser>
        <c:ser>
          <c:idx val="43"/>
          <c:order val="43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Matrix'!$AT$94:$AT$182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0.0429926451612903</c:v>
                </c:pt>
                <c:pt idx="43">
                  <c:v>0.0672296451612903</c:v>
                </c:pt>
                <c:pt idx="44">
                  <c:v>0.0606360333333333</c:v>
                </c:pt>
                <c:pt idx="45">
                  <c:v>0.0529726451612903</c:v>
                </c:pt>
                <c:pt idx="46">
                  <c:v>0.047447</c:v>
                </c:pt>
                <c:pt idx="47">
                  <c:v>0.0442708387096774</c:v>
                </c:pt>
                <c:pt idx="48">
                  <c:v>0.0430248387096774</c:v>
                </c:pt>
                <c:pt idx="49">
                  <c:v>0.0402269642857143</c:v>
                </c:pt>
                <c:pt idx="50">
                  <c:v>0.0379444838709677</c:v>
                </c:pt>
                <c:pt idx="51">
                  <c:v>0.0362093333333333</c:v>
                </c:pt>
                <c:pt idx="52">
                  <c:v>0.032674064516129</c:v>
                </c:pt>
                <c:pt idx="53">
                  <c:v>0.0306274666666667</c:v>
                </c:pt>
                <c:pt idx="54">
                  <c:v>0.0292913870967742</c:v>
                </c:pt>
                <c:pt idx="55">
                  <c:v>0.0271351612903226</c:v>
                </c:pt>
                <c:pt idx="56">
                  <c:v>0.0258555</c:v>
                </c:pt>
                <c:pt idx="57">
                  <c:v>0.0244609032258065</c:v>
                </c:pt>
                <c:pt idx="58">
                  <c:v>0.0227290333333333</c:v>
                </c:pt>
                <c:pt idx="59">
                  <c:v>0.0221599032258065</c:v>
                </c:pt>
                <c:pt idx="60">
                  <c:v>0.0220483870967742</c:v>
                </c:pt>
                <c:pt idx="61">
                  <c:v>0.0214437857142857</c:v>
                </c:pt>
                <c:pt idx="62">
                  <c:v>0.0215973870967742</c:v>
                </c:pt>
                <c:pt idx="63">
                  <c:v>0.0199592666666667</c:v>
                </c:pt>
                <c:pt idx="64">
                  <c:v>0.0204097741935484</c:v>
                </c:pt>
                <c:pt idx="65">
                  <c:v>0.0209450333333333</c:v>
                </c:pt>
                <c:pt idx="66">
                  <c:v>0.0198921935483871</c:v>
                </c:pt>
                <c:pt idx="67">
                  <c:v>0.019284</c:v>
                </c:pt>
                <c:pt idx="68">
                  <c:v>0.0196002</c:v>
                </c:pt>
                <c:pt idx="69">
                  <c:v>0.0214605483870968</c:v>
                </c:pt>
                <c:pt idx="70">
                  <c:v>0.0207201666666667</c:v>
                </c:pt>
                <c:pt idx="71">
                  <c:v>0.0178395806451613</c:v>
                </c:pt>
                <c:pt idx="72">
                  <c:v>0.0164565483870968</c:v>
                </c:pt>
                <c:pt idx="73">
                  <c:v>0.0131646206896552</c:v>
                </c:pt>
                <c:pt idx="74">
                  <c:v>0.0155478387096774</c:v>
                </c:pt>
                <c:pt idx="75">
                  <c:v>0.0137353666666667</c:v>
                </c:pt>
                <c:pt idx="76">
                  <c:v>0.0141932580645161</c:v>
                </c:pt>
                <c:pt idx="77">
                  <c:v>0.0140634333333333</c:v>
                </c:pt>
                <c:pt idx="78">
                  <c:v>0.0136159677419355</c:v>
                </c:pt>
                <c:pt idx="79">
                  <c:v>0.0135811935483871</c:v>
                </c:pt>
                <c:pt idx="80">
                  <c:v>0.0142081666666667</c:v>
                </c:pt>
                <c:pt idx="81">
                  <c:v>0.0136768064516129</c:v>
                </c:pt>
                <c:pt idx="82">
                  <c:v>0.0128506666666667</c:v>
                </c:pt>
                <c:pt idx="83">
                  <c:v>0.0146990322580645</c:v>
                </c:pt>
                <c:pt idx="84">
                  <c:v>0.0131016774193548</c:v>
                </c:pt>
                <c:pt idx="85">
                  <c:v>0.0144133571428571</c:v>
                </c:pt>
                <c:pt idx="86">
                  <c:v>0.0142733225806452</c:v>
                </c:pt>
                <c:pt idx="87">
                  <c:v>0.0160606333333333</c:v>
                </c:pt>
                <c:pt idx="88">
                  <c:v>0.0149981290322581</c:v>
                </c:pt>
              </c:numCache>
            </c:numRef>
          </c:val>
        </c:ser>
        <c:ser>
          <c:idx val="44"/>
          <c:order val="44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Matrix'!$AU$94:$AU$182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0.0553173225806452</c:v>
                </c:pt>
                <c:pt idx="44">
                  <c:v>0.0733994666666667</c:v>
                </c:pt>
                <c:pt idx="45">
                  <c:v>0.0658563225806452</c:v>
                </c:pt>
                <c:pt idx="46">
                  <c:v>0.0595803</c:v>
                </c:pt>
                <c:pt idx="47">
                  <c:v>0.0531363225806452</c:v>
                </c:pt>
                <c:pt idx="48">
                  <c:v>0.0487865161290323</c:v>
                </c:pt>
                <c:pt idx="49">
                  <c:v>0.0443776071428571</c:v>
                </c:pt>
                <c:pt idx="50">
                  <c:v>0.0413122903225806</c:v>
                </c:pt>
                <c:pt idx="51">
                  <c:v>0.0403849</c:v>
                </c:pt>
                <c:pt idx="52">
                  <c:v>0.038514935483871</c:v>
                </c:pt>
                <c:pt idx="53">
                  <c:v>0.0371172333333333</c:v>
                </c:pt>
                <c:pt idx="54">
                  <c:v>0.0361943870967742</c:v>
                </c:pt>
                <c:pt idx="55">
                  <c:v>0.0351581935483871</c:v>
                </c:pt>
                <c:pt idx="56">
                  <c:v>0.0321853666666667</c:v>
                </c:pt>
                <c:pt idx="57">
                  <c:v>0.0297482258064516</c:v>
                </c:pt>
                <c:pt idx="58">
                  <c:v>0.030006</c:v>
                </c:pt>
                <c:pt idx="59">
                  <c:v>0.0276940322580645</c:v>
                </c:pt>
                <c:pt idx="60">
                  <c:v>0.027236064516129</c:v>
                </c:pt>
                <c:pt idx="61">
                  <c:v>0.0263366071428571</c:v>
                </c:pt>
                <c:pt idx="62">
                  <c:v>0.0256878064516129</c:v>
                </c:pt>
                <c:pt idx="63">
                  <c:v>0.0262022666666667</c:v>
                </c:pt>
                <c:pt idx="64">
                  <c:v>0.0258534516129032</c:v>
                </c:pt>
                <c:pt idx="65">
                  <c:v>0.0247782666666667</c:v>
                </c:pt>
                <c:pt idx="66">
                  <c:v>0.0232615161290323</c:v>
                </c:pt>
                <c:pt idx="67">
                  <c:v>0.0217763225806452</c:v>
                </c:pt>
                <c:pt idx="68">
                  <c:v>0.0217381666666667</c:v>
                </c:pt>
                <c:pt idx="69">
                  <c:v>0.0211487419354839</c:v>
                </c:pt>
                <c:pt idx="70">
                  <c:v>0.0214950666666667</c:v>
                </c:pt>
                <c:pt idx="71">
                  <c:v>0.0210125806451613</c:v>
                </c:pt>
                <c:pt idx="72">
                  <c:v>0.0204949032258065</c:v>
                </c:pt>
                <c:pt idx="73">
                  <c:v>0.0199371034482759</c:v>
                </c:pt>
                <c:pt idx="74">
                  <c:v>0.0195991612903226</c:v>
                </c:pt>
                <c:pt idx="75">
                  <c:v>0.0191946</c:v>
                </c:pt>
                <c:pt idx="76">
                  <c:v>0.0201937096774194</c:v>
                </c:pt>
                <c:pt idx="77">
                  <c:v>0.0192159666666667</c:v>
                </c:pt>
                <c:pt idx="78">
                  <c:v>0.0181905483870968</c:v>
                </c:pt>
                <c:pt idx="79">
                  <c:v>0.0181559677419355</c:v>
                </c:pt>
                <c:pt idx="80">
                  <c:v>0.0193806</c:v>
                </c:pt>
                <c:pt idx="81">
                  <c:v>0.0196713870967742</c:v>
                </c:pt>
                <c:pt idx="82">
                  <c:v>0.0179261333333333</c:v>
                </c:pt>
                <c:pt idx="83">
                  <c:v>0.0168923225806452</c:v>
                </c:pt>
                <c:pt idx="84">
                  <c:v>0.0170393548387097</c:v>
                </c:pt>
                <c:pt idx="85">
                  <c:v>0.0162659285714286</c:v>
                </c:pt>
                <c:pt idx="86">
                  <c:v>0.0160242580645161</c:v>
                </c:pt>
                <c:pt idx="87">
                  <c:v>0.0159057333333333</c:v>
                </c:pt>
                <c:pt idx="88">
                  <c:v>0.0167184193548387</c:v>
                </c:pt>
              </c:numCache>
            </c:numRef>
          </c:val>
        </c:ser>
        <c:ser>
          <c:idx val="45"/>
          <c:order val="45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Matrix'!$AV$94:$AV$182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0.0492971333333333</c:v>
                </c:pt>
                <c:pt idx="45">
                  <c:v>0.0813412258064516</c:v>
                </c:pt>
                <c:pt idx="46">
                  <c:v>0.0954288333333333</c:v>
                </c:pt>
                <c:pt idx="47">
                  <c:v>0.0953686451612903</c:v>
                </c:pt>
                <c:pt idx="48">
                  <c:v>0.0847257096774194</c:v>
                </c:pt>
                <c:pt idx="49">
                  <c:v>0.0809702142857143</c:v>
                </c:pt>
                <c:pt idx="50">
                  <c:v>0.0785936129032258</c:v>
                </c:pt>
                <c:pt idx="51">
                  <c:v>0.0782107</c:v>
                </c:pt>
                <c:pt idx="52">
                  <c:v>0.0774494193548387</c:v>
                </c:pt>
                <c:pt idx="53">
                  <c:v>0.0712805333333333</c:v>
                </c:pt>
                <c:pt idx="54">
                  <c:v>0.0689108064516129</c:v>
                </c:pt>
                <c:pt idx="55">
                  <c:v>0.06681</c:v>
                </c:pt>
                <c:pt idx="56">
                  <c:v>0.0644494333333333</c:v>
                </c:pt>
                <c:pt idx="57">
                  <c:v>0.0623177741935484</c:v>
                </c:pt>
                <c:pt idx="58">
                  <c:v>0.0599044666666667</c:v>
                </c:pt>
                <c:pt idx="59">
                  <c:v>0.0569875483870968</c:v>
                </c:pt>
                <c:pt idx="60">
                  <c:v>0.0544970322580645</c:v>
                </c:pt>
                <c:pt idx="61">
                  <c:v>0.0537502857142857</c:v>
                </c:pt>
                <c:pt idx="62">
                  <c:v>0.0517215161290323</c:v>
                </c:pt>
                <c:pt idx="63">
                  <c:v>0.0494203</c:v>
                </c:pt>
                <c:pt idx="64">
                  <c:v>0.0483462580645161</c:v>
                </c:pt>
                <c:pt idx="65">
                  <c:v>0.0461817666666667</c:v>
                </c:pt>
                <c:pt idx="66">
                  <c:v>0.0472091935483871</c:v>
                </c:pt>
                <c:pt idx="67">
                  <c:v>0.0466898064516129</c:v>
                </c:pt>
                <c:pt idx="68">
                  <c:v>0.0445203333333333</c:v>
                </c:pt>
                <c:pt idx="69">
                  <c:v>0.0433992258064516</c:v>
                </c:pt>
                <c:pt idx="70">
                  <c:v>0.0422617</c:v>
                </c:pt>
                <c:pt idx="71">
                  <c:v>0.0419455806451613</c:v>
                </c:pt>
                <c:pt idx="72">
                  <c:v>0.0393579677419355</c:v>
                </c:pt>
                <c:pt idx="73">
                  <c:v>0.0370524482758621</c:v>
                </c:pt>
                <c:pt idx="74">
                  <c:v>0.0385285161290323</c:v>
                </c:pt>
                <c:pt idx="75">
                  <c:v>0.0361899666666667</c:v>
                </c:pt>
                <c:pt idx="76">
                  <c:v>0.034533935483871</c:v>
                </c:pt>
                <c:pt idx="77">
                  <c:v>0.0330926333333333</c:v>
                </c:pt>
                <c:pt idx="78">
                  <c:v>0.0335883870967742</c:v>
                </c:pt>
                <c:pt idx="79">
                  <c:v>0.0320691935483871</c:v>
                </c:pt>
                <c:pt idx="80">
                  <c:v>0.0315089</c:v>
                </c:pt>
                <c:pt idx="81">
                  <c:v>0.0316863225806452</c:v>
                </c:pt>
                <c:pt idx="82">
                  <c:v>0.0305742333333333</c:v>
                </c:pt>
                <c:pt idx="83">
                  <c:v>0.0296383870967742</c:v>
                </c:pt>
                <c:pt idx="84">
                  <c:v>0.0290443548387097</c:v>
                </c:pt>
                <c:pt idx="85">
                  <c:v>0.0280243214285714</c:v>
                </c:pt>
                <c:pt idx="86">
                  <c:v>0.0284854193548387</c:v>
                </c:pt>
                <c:pt idx="87">
                  <c:v>0.0277247666666667</c:v>
                </c:pt>
                <c:pt idx="88">
                  <c:v>0.0256879032258065</c:v>
                </c:pt>
              </c:numCache>
            </c:numRef>
          </c:val>
        </c:ser>
        <c:ser>
          <c:idx val="46"/>
          <c:order val="46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Matrix'!$AW$94:$AW$182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0.0950921290322581</c:v>
                </c:pt>
                <c:pt idx="46">
                  <c:v>0.1409341</c:v>
                </c:pt>
                <c:pt idx="47">
                  <c:v>0.127312419354839</c:v>
                </c:pt>
                <c:pt idx="48">
                  <c:v>0.118434483870968</c:v>
                </c:pt>
                <c:pt idx="49">
                  <c:v>0.106498642857143</c:v>
                </c:pt>
                <c:pt idx="50">
                  <c:v>0.0873756774193548</c:v>
                </c:pt>
                <c:pt idx="51">
                  <c:v>0.0795012</c:v>
                </c:pt>
                <c:pt idx="52">
                  <c:v>0.0718030967741936</c:v>
                </c:pt>
                <c:pt idx="53">
                  <c:v>0.0606446</c:v>
                </c:pt>
                <c:pt idx="54">
                  <c:v>0.0567634193548387</c:v>
                </c:pt>
                <c:pt idx="55">
                  <c:v>0.0527627096774194</c:v>
                </c:pt>
                <c:pt idx="56">
                  <c:v>0.0612315666666667</c:v>
                </c:pt>
                <c:pt idx="57">
                  <c:v>0.0570159677419355</c:v>
                </c:pt>
                <c:pt idx="58">
                  <c:v>0.0526804333333333</c:v>
                </c:pt>
                <c:pt idx="59">
                  <c:v>0.0483737419354839</c:v>
                </c:pt>
                <c:pt idx="60">
                  <c:v>0.0474373548387097</c:v>
                </c:pt>
                <c:pt idx="61">
                  <c:v>0.0460274642857143</c:v>
                </c:pt>
                <c:pt idx="62">
                  <c:v>0.0438571290322581</c:v>
                </c:pt>
                <c:pt idx="63">
                  <c:v>0.0412150333333333</c:v>
                </c:pt>
                <c:pt idx="64">
                  <c:v>0.0391850967741936</c:v>
                </c:pt>
                <c:pt idx="65">
                  <c:v>0.0396888333333333</c:v>
                </c:pt>
                <c:pt idx="66">
                  <c:v>0.0379893225806452</c:v>
                </c:pt>
                <c:pt idx="67">
                  <c:v>0.0358162258064516</c:v>
                </c:pt>
                <c:pt idx="68">
                  <c:v>0.0364942666666667</c:v>
                </c:pt>
                <c:pt idx="69">
                  <c:v>0.036184</c:v>
                </c:pt>
                <c:pt idx="70">
                  <c:v>0.0343903</c:v>
                </c:pt>
                <c:pt idx="71">
                  <c:v>0.0330590322580645</c:v>
                </c:pt>
                <c:pt idx="72">
                  <c:v>0.0314355806451613</c:v>
                </c:pt>
                <c:pt idx="73">
                  <c:v>0.0322388965517241</c:v>
                </c:pt>
                <c:pt idx="74">
                  <c:v>0.0330344838709677</c:v>
                </c:pt>
                <c:pt idx="75">
                  <c:v>0.0321589</c:v>
                </c:pt>
                <c:pt idx="76">
                  <c:v>0.030522935483871</c:v>
                </c:pt>
                <c:pt idx="77">
                  <c:v>0.0307750333333333</c:v>
                </c:pt>
                <c:pt idx="78">
                  <c:v>0.0316173548387097</c:v>
                </c:pt>
                <c:pt idx="79">
                  <c:v>0.0303951935483871</c:v>
                </c:pt>
                <c:pt idx="80">
                  <c:v>0.0304856</c:v>
                </c:pt>
                <c:pt idx="81">
                  <c:v>0.0276894193548387</c:v>
                </c:pt>
                <c:pt idx="82">
                  <c:v>0.0269856</c:v>
                </c:pt>
                <c:pt idx="83">
                  <c:v>0.0268127096774194</c:v>
                </c:pt>
                <c:pt idx="84">
                  <c:v>0.026812</c:v>
                </c:pt>
                <c:pt idx="85">
                  <c:v>0.0280462857142857</c:v>
                </c:pt>
                <c:pt idx="86">
                  <c:v>0.0267765161290323</c:v>
                </c:pt>
                <c:pt idx="87">
                  <c:v>0.0267316</c:v>
                </c:pt>
                <c:pt idx="88">
                  <c:v>0.0258484838709677</c:v>
                </c:pt>
              </c:numCache>
            </c:numRef>
          </c:val>
        </c:ser>
        <c:ser>
          <c:idx val="47"/>
          <c:order val="47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Matrix'!$AX$94:$AX$182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0.0360857</c:v>
                </c:pt>
                <c:pt idx="47">
                  <c:v>0.0686481935483871</c:v>
                </c:pt>
                <c:pt idx="48">
                  <c:v>0.0572867741935484</c:v>
                </c:pt>
                <c:pt idx="49">
                  <c:v>0.0498885</c:v>
                </c:pt>
                <c:pt idx="50">
                  <c:v>0.045948</c:v>
                </c:pt>
                <c:pt idx="51">
                  <c:v>0.0421063</c:v>
                </c:pt>
                <c:pt idx="52">
                  <c:v>0.0406792903225806</c:v>
                </c:pt>
                <c:pt idx="53">
                  <c:v>0.0360595</c:v>
                </c:pt>
                <c:pt idx="54">
                  <c:v>0.0332382903225806</c:v>
                </c:pt>
                <c:pt idx="55">
                  <c:v>0.0311037419354839</c:v>
                </c:pt>
                <c:pt idx="56">
                  <c:v>0.0302308333333333</c:v>
                </c:pt>
                <c:pt idx="57">
                  <c:v>0.0290752580645161</c:v>
                </c:pt>
                <c:pt idx="58">
                  <c:v>0.0273196666666667</c:v>
                </c:pt>
                <c:pt idx="59">
                  <c:v>0.0265125161290323</c:v>
                </c:pt>
                <c:pt idx="60">
                  <c:v>0.025535935483871</c:v>
                </c:pt>
                <c:pt idx="61">
                  <c:v>0.0253926428571429</c:v>
                </c:pt>
                <c:pt idx="62">
                  <c:v>0.0248405483870968</c:v>
                </c:pt>
                <c:pt idx="63">
                  <c:v>0.0249638</c:v>
                </c:pt>
                <c:pt idx="64">
                  <c:v>0.0236706451612903</c:v>
                </c:pt>
                <c:pt idx="65">
                  <c:v>0.0236104</c:v>
                </c:pt>
                <c:pt idx="66">
                  <c:v>0.0242067741935484</c:v>
                </c:pt>
                <c:pt idx="67">
                  <c:v>0.0246178709677419</c:v>
                </c:pt>
                <c:pt idx="68">
                  <c:v>0.0256265</c:v>
                </c:pt>
                <c:pt idx="69">
                  <c:v>0.0243454193548387</c:v>
                </c:pt>
                <c:pt idx="70">
                  <c:v>0.0234670333333333</c:v>
                </c:pt>
                <c:pt idx="71">
                  <c:v>0.0231636129032258</c:v>
                </c:pt>
                <c:pt idx="72">
                  <c:v>0.0211702258064516</c:v>
                </c:pt>
                <c:pt idx="73">
                  <c:v>0.0211994137931034</c:v>
                </c:pt>
                <c:pt idx="74">
                  <c:v>0.0190417741935484</c:v>
                </c:pt>
                <c:pt idx="75">
                  <c:v>0.0175713333333333</c:v>
                </c:pt>
                <c:pt idx="76">
                  <c:v>0.0184522903225806</c:v>
                </c:pt>
                <c:pt idx="77">
                  <c:v>0.0190915</c:v>
                </c:pt>
                <c:pt idx="78">
                  <c:v>0.0193289032258065</c:v>
                </c:pt>
                <c:pt idx="79">
                  <c:v>0.0180865806451613</c:v>
                </c:pt>
                <c:pt idx="80">
                  <c:v>0.0174059333333333</c:v>
                </c:pt>
                <c:pt idx="81">
                  <c:v>0.0166883870967742</c:v>
                </c:pt>
                <c:pt idx="82">
                  <c:v>0.0163112666666667</c:v>
                </c:pt>
                <c:pt idx="83">
                  <c:v>0.0154097741935484</c:v>
                </c:pt>
                <c:pt idx="84">
                  <c:v>0.0154956774193548</c:v>
                </c:pt>
                <c:pt idx="85">
                  <c:v>0.0140947142857143</c:v>
                </c:pt>
                <c:pt idx="86">
                  <c:v>0.0135235161290323</c:v>
                </c:pt>
                <c:pt idx="87">
                  <c:v>0.0140810333333333</c:v>
                </c:pt>
                <c:pt idx="88">
                  <c:v>0.0135106451612903</c:v>
                </c:pt>
              </c:numCache>
            </c:numRef>
          </c:val>
        </c:ser>
        <c:ser>
          <c:idx val="48"/>
          <c:order val="48"/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Matrix'!$AY$94:$AY$182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0.0358316774193548</c:v>
                </c:pt>
                <c:pt idx="48">
                  <c:v>0.0478307419354839</c:v>
                </c:pt>
                <c:pt idx="49">
                  <c:v>0.0419953571428571</c:v>
                </c:pt>
                <c:pt idx="50">
                  <c:v>0.0427442903225806</c:v>
                </c:pt>
                <c:pt idx="51">
                  <c:v>0.0385883</c:v>
                </c:pt>
                <c:pt idx="52">
                  <c:v>0.0386740967741936</c:v>
                </c:pt>
                <c:pt idx="53">
                  <c:v>0.0364802666666667</c:v>
                </c:pt>
                <c:pt idx="54">
                  <c:v>0.0321755161290323</c:v>
                </c:pt>
                <c:pt idx="55">
                  <c:v>0.0318643548387097</c:v>
                </c:pt>
                <c:pt idx="56">
                  <c:v>0.0312781333333333</c:v>
                </c:pt>
                <c:pt idx="57">
                  <c:v>0.0287458387096774</c:v>
                </c:pt>
                <c:pt idx="58">
                  <c:v>0.0273472</c:v>
                </c:pt>
                <c:pt idx="59">
                  <c:v>0.0258682903225806</c:v>
                </c:pt>
                <c:pt idx="60">
                  <c:v>0.0254215483870968</c:v>
                </c:pt>
                <c:pt idx="61">
                  <c:v>0.0248534642857143</c:v>
                </c:pt>
                <c:pt idx="62">
                  <c:v>0.0222779677419355</c:v>
                </c:pt>
                <c:pt idx="63">
                  <c:v>0.0226646</c:v>
                </c:pt>
                <c:pt idx="64">
                  <c:v>0.0225665483870968</c:v>
                </c:pt>
                <c:pt idx="65">
                  <c:v>0.0219845666666667</c:v>
                </c:pt>
                <c:pt idx="66">
                  <c:v>0.0208974516129032</c:v>
                </c:pt>
                <c:pt idx="67">
                  <c:v>0.0197062258064516</c:v>
                </c:pt>
                <c:pt idx="68">
                  <c:v>0.0199347666666667</c:v>
                </c:pt>
                <c:pt idx="69">
                  <c:v>0.0192691290322581</c:v>
                </c:pt>
                <c:pt idx="70">
                  <c:v>0.0187549333333333</c:v>
                </c:pt>
                <c:pt idx="71">
                  <c:v>0.0180360967741936</c:v>
                </c:pt>
                <c:pt idx="72">
                  <c:v>0.0183117741935484</c:v>
                </c:pt>
                <c:pt idx="73">
                  <c:v>0.0172866896551724</c:v>
                </c:pt>
                <c:pt idx="74">
                  <c:v>0.0162776774193548</c:v>
                </c:pt>
                <c:pt idx="75">
                  <c:v>0.0155412</c:v>
                </c:pt>
                <c:pt idx="76">
                  <c:v>0.0155572580645161</c:v>
                </c:pt>
                <c:pt idx="77">
                  <c:v>0.0160926</c:v>
                </c:pt>
                <c:pt idx="78">
                  <c:v>0.0163955806451613</c:v>
                </c:pt>
                <c:pt idx="79">
                  <c:v>0.0156516774193548</c:v>
                </c:pt>
                <c:pt idx="80">
                  <c:v>0.0156338</c:v>
                </c:pt>
                <c:pt idx="81">
                  <c:v>0.0149536774193548</c:v>
                </c:pt>
                <c:pt idx="82">
                  <c:v>0.0144963666666667</c:v>
                </c:pt>
                <c:pt idx="83">
                  <c:v>0.0148027419354839</c:v>
                </c:pt>
                <c:pt idx="84">
                  <c:v>0.0146221612903226</c:v>
                </c:pt>
                <c:pt idx="85">
                  <c:v>0.0141975</c:v>
                </c:pt>
                <c:pt idx="86">
                  <c:v>0.013546064516129</c:v>
                </c:pt>
                <c:pt idx="87">
                  <c:v>0.0137155</c:v>
                </c:pt>
                <c:pt idx="88">
                  <c:v>0.0129641935483871</c:v>
                </c:pt>
              </c:numCache>
            </c:numRef>
          </c:val>
        </c:ser>
        <c:ser>
          <c:idx val="49"/>
          <c:order val="49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Matrix'!$AZ$94:$AZ$182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0.0590171612903226</c:v>
                </c:pt>
                <c:pt idx="49">
                  <c:v>0.121850214285714</c:v>
                </c:pt>
                <c:pt idx="50">
                  <c:v>0.0825482903225807</c:v>
                </c:pt>
                <c:pt idx="51">
                  <c:v>0.069232</c:v>
                </c:pt>
                <c:pt idx="52">
                  <c:v>0.065230935483871</c:v>
                </c:pt>
                <c:pt idx="53">
                  <c:v>0.060651</c:v>
                </c:pt>
                <c:pt idx="54">
                  <c:v>0.0553826451612903</c:v>
                </c:pt>
                <c:pt idx="55">
                  <c:v>0.0520739032258065</c:v>
                </c:pt>
                <c:pt idx="56">
                  <c:v>0.0477162666666667</c:v>
                </c:pt>
                <c:pt idx="57">
                  <c:v>0.045991</c:v>
                </c:pt>
                <c:pt idx="58">
                  <c:v>0.0412416666666667</c:v>
                </c:pt>
                <c:pt idx="59">
                  <c:v>0.0411631935483871</c:v>
                </c:pt>
                <c:pt idx="60">
                  <c:v>0.0387566129032258</c:v>
                </c:pt>
                <c:pt idx="61">
                  <c:v>0.0374645357142857</c:v>
                </c:pt>
                <c:pt idx="62">
                  <c:v>0.0352961612903226</c:v>
                </c:pt>
                <c:pt idx="63">
                  <c:v>0.0351893</c:v>
                </c:pt>
                <c:pt idx="64">
                  <c:v>0.0320558064516129</c:v>
                </c:pt>
                <c:pt idx="65">
                  <c:v>0.0304717666666667</c:v>
                </c:pt>
                <c:pt idx="66">
                  <c:v>0.0299239677419355</c:v>
                </c:pt>
                <c:pt idx="67">
                  <c:v>0.0279141935483871</c:v>
                </c:pt>
                <c:pt idx="68">
                  <c:v>0.0288883666666667</c:v>
                </c:pt>
                <c:pt idx="69">
                  <c:v>0.0281942580645161</c:v>
                </c:pt>
                <c:pt idx="70">
                  <c:v>0.0270144666666667</c:v>
                </c:pt>
                <c:pt idx="71">
                  <c:v>0.0267398064516129</c:v>
                </c:pt>
                <c:pt idx="72">
                  <c:v>0.0256695806451613</c:v>
                </c:pt>
                <c:pt idx="73">
                  <c:v>0.0247098275862069</c:v>
                </c:pt>
                <c:pt idx="74">
                  <c:v>0.0243970967741936</c:v>
                </c:pt>
                <c:pt idx="75">
                  <c:v>0.0236697</c:v>
                </c:pt>
                <c:pt idx="76">
                  <c:v>0.0226302258064516</c:v>
                </c:pt>
                <c:pt idx="77">
                  <c:v>0.0231755333333333</c:v>
                </c:pt>
                <c:pt idx="78">
                  <c:v>0.0226796451612903</c:v>
                </c:pt>
                <c:pt idx="79">
                  <c:v>0.0212586774193548</c:v>
                </c:pt>
                <c:pt idx="80">
                  <c:v>0.0219868</c:v>
                </c:pt>
                <c:pt idx="81">
                  <c:v>0.0201771935483871</c:v>
                </c:pt>
                <c:pt idx="82">
                  <c:v>0.0208605333333333</c:v>
                </c:pt>
                <c:pt idx="83">
                  <c:v>0.0186105806451613</c:v>
                </c:pt>
                <c:pt idx="84">
                  <c:v>0.0187775483870968</c:v>
                </c:pt>
                <c:pt idx="85">
                  <c:v>0.0184004642857143</c:v>
                </c:pt>
                <c:pt idx="86">
                  <c:v>0.0172134516129032</c:v>
                </c:pt>
                <c:pt idx="87">
                  <c:v>0.0170922666666667</c:v>
                </c:pt>
                <c:pt idx="88">
                  <c:v>0.0170281290322581</c:v>
                </c:pt>
              </c:numCache>
            </c:numRef>
          </c:val>
        </c:ser>
        <c:ser>
          <c:idx val="50"/>
          <c:order val="50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Matrix'!$BA$94:$BA$182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0.07834575</c:v>
                </c:pt>
                <c:pt idx="50">
                  <c:v>0.097417</c:v>
                </c:pt>
                <c:pt idx="51">
                  <c:v>0.0741611666666667</c:v>
                </c:pt>
                <c:pt idx="52">
                  <c:v>0.0624673870967742</c:v>
                </c:pt>
                <c:pt idx="53">
                  <c:v>0.0549868666666667</c:v>
                </c:pt>
                <c:pt idx="54">
                  <c:v>0.0510338064516129</c:v>
                </c:pt>
                <c:pt idx="55">
                  <c:v>0.0478306774193548</c:v>
                </c:pt>
                <c:pt idx="56">
                  <c:v>0.0461579666666667</c:v>
                </c:pt>
                <c:pt idx="57">
                  <c:v>0.0438279032258065</c:v>
                </c:pt>
                <c:pt idx="58">
                  <c:v>0.0400153</c:v>
                </c:pt>
                <c:pt idx="59">
                  <c:v>0.0373096774193548</c:v>
                </c:pt>
                <c:pt idx="60">
                  <c:v>0.0357146774193548</c:v>
                </c:pt>
                <c:pt idx="61">
                  <c:v>0.0361457142857143</c:v>
                </c:pt>
                <c:pt idx="62">
                  <c:v>0.0334588709677419</c:v>
                </c:pt>
                <c:pt idx="63">
                  <c:v>0.0325911666666667</c:v>
                </c:pt>
                <c:pt idx="64">
                  <c:v>0.0319405161290323</c:v>
                </c:pt>
                <c:pt idx="65">
                  <c:v>0.0311081666666667</c:v>
                </c:pt>
                <c:pt idx="66">
                  <c:v>0.029606064516129</c:v>
                </c:pt>
                <c:pt idx="67">
                  <c:v>0.0292128709677419</c:v>
                </c:pt>
                <c:pt idx="68">
                  <c:v>0.0284726</c:v>
                </c:pt>
                <c:pt idx="69">
                  <c:v>0.0279869677419355</c:v>
                </c:pt>
                <c:pt idx="70">
                  <c:v>0.0277731</c:v>
                </c:pt>
                <c:pt idx="71">
                  <c:v>0.0266572258064516</c:v>
                </c:pt>
                <c:pt idx="72">
                  <c:v>0.0260258709677419</c:v>
                </c:pt>
                <c:pt idx="73">
                  <c:v>0.0257370689655172</c:v>
                </c:pt>
                <c:pt idx="74">
                  <c:v>0.0259028064516129</c:v>
                </c:pt>
                <c:pt idx="75">
                  <c:v>0.0258707333333333</c:v>
                </c:pt>
                <c:pt idx="76">
                  <c:v>0.0222213548387097</c:v>
                </c:pt>
                <c:pt idx="77">
                  <c:v>0.0245020666666667</c:v>
                </c:pt>
                <c:pt idx="78">
                  <c:v>0.024274064516129</c:v>
                </c:pt>
                <c:pt idx="79">
                  <c:v>0.0242078064516129</c:v>
                </c:pt>
                <c:pt idx="80">
                  <c:v>0.0224969</c:v>
                </c:pt>
                <c:pt idx="81">
                  <c:v>0.0227771612903226</c:v>
                </c:pt>
                <c:pt idx="82">
                  <c:v>0.0220704333333333</c:v>
                </c:pt>
                <c:pt idx="83">
                  <c:v>0.0209347419354839</c:v>
                </c:pt>
                <c:pt idx="84">
                  <c:v>0.0206796451612903</c:v>
                </c:pt>
                <c:pt idx="85">
                  <c:v>0.0206627142857143</c:v>
                </c:pt>
                <c:pt idx="86">
                  <c:v>0.018853064516129</c:v>
                </c:pt>
                <c:pt idx="87">
                  <c:v>0.0196829666666667</c:v>
                </c:pt>
                <c:pt idx="88">
                  <c:v>0.0204799677419355</c:v>
                </c:pt>
              </c:numCache>
            </c:numRef>
          </c:val>
        </c:ser>
        <c:ser>
          <c:idx val="51"/>
          <c:order val="51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Matrix'!$BB$94:$BB$182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0.0596832258064516</c:v>
                </c:pt>
                <c:pt idx="51">
                  <c:v>0.0803127</c:v>
                </c:pt>
                <c:pt idx="52">
                  <c:v>0.0673590322580645</c:v>
                </c:pt>
                <c:pt idx="53">
                  <c:v>0.0656939333333333</c:v>
                </c:pt>
                <c:pt idx="54">
                  <c:v>0.0569906129032258</c:v>
                </c:pt>
                <c:pt idx="55">
                  <c:v>0.0493074838709677</c:v>
                </c:pt>
                <c:pt idx="56">
                  <c:v>0.0445559666666667</c:v>
                </c:pt>
                <c:pt idx="57">
                  <c:v>0.0418742580645161</c:v>
                </c:pt>
                <c:pt idx="58">
                  <c:v>0.0413847666666667</c:v>
                </c:pt>
                <c:pt idx="59">
                  <c:v>0.0383265483870968</c:v>
                </c:pt>
                <c:pt idx="60">
                  <c:v>0.0368145161290323</c:v>
                </c:pt>
                <c:pt idx="61">
                  <c:v>0.0329314642857143</c:v>
                </c:pt>
                <c:pt idx="62">
                  <c:v>0.0320386451612903</c:v>
                </c:pt>
                <c:pt idx="63">
                  <c:v>0.0298583</c:v>
                </c:pt>
                <c:pt idx="64">
                  <c:v>0.0290774838709677</c:v>
                </c:pt>
                <c:pt idx="65">
                  <c:v>0.0283106</c:v>
                </c:pt>
                <c:pt idx="66">
                  <c:v>0.0276819677419355</c:v>
                </c:pt>
                <c:pt idx="67">
                  <c:v>0.0272968709677419</c:v>
                </c:pt>
                <c:pt idx="68">
                  <c:v>0.0272882666666667</c:v>
                </c:pt>
                <c:pt idx="69">
                  <c:v>0.0267364838709677</c:v>
                </c:pt>
                <c:pt idx="70">
                  <c:v>0.0257477333333333</c:v>
                </c:pt>
                <c:pt idx="71">
                  <c:v>0.0245676774193548</c:v>
                </c:pt>
                <c:pt idx="72">
                  <c:v>0.0236098064516129</c:v>
                </c:pt>
                <c:pt idx="73">
                  <c:v>0.0229688620689655</c:v>
                </c:pt>
                <c:pt idx="74">
                  <c:v>0.0235547741935484</c:v>
                </c:pt>
                <c:pt idx="75">
                  <c:v>0.0241520666666667</c:v>
                </c:pt>
                <c:pt idx="76">
                  <c:v>0.022370064516129</c:v>
                </c:pt>
                <c:pt idx="77">
                  <c:v>0.0219129666666667</c:v>
                </c:pt>
                <c:pt idx="78">
                  <c:v>0.021131</c:v>
                </c:pt>
                <c:pt idx="79">
                  <c:v>0.0206097741935484</c:v>
                </c:pt>
                <c:pt idx="80">
                  <c:v>0.0206714</c:v>
                </c:pt>
                <c:pt idx="81">
                  <c:v>0.0198129032258065</c:v>
                </c:pt>
                <c:pt idx="82">
                  <c:v>0.0189543333333333</c:v>
                </c:pt>
                <c:pt idx="83">
                  <c:v>0.0189482903225806</c:v>
                </c:pt>
                <c:pt idx="84">
                  <c:v>0.0186965806451613</c:v>
                </c:pt>
                <c:pt idx="85">
                  <c:v>0.0178196071428571</c:v>
                </c:pt>
                <c:pt idx="86">
                  <c:v>0.0161603225806452</c:v>
                </c:pt>
                <c:pt idx="87">
                  <c:v>0.0171228</c:v>
                </c:pt>
                <c:pt idx="88">
                  <c:v>0.0170616129032258</c:v>
                </c:pt>
              </c:numCache>
            </c:numRef>
          </c:val>
        </c:ser>
        <c:ser>
          <c:idx val="52"/>
          <c:order val="52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Matrix'!$BC$94:$BC$182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0.0681307333333333</c:v>
                </c:pt>
                <c:pt idx="52">
                  <c:v>0.10077635483871</c:v>
                </c:pt>
                <c:pt idx="53">
                  <c:v>0.0913403</c:v>
                </c:pt>
                <c:pt idx="54">
                  <c:v>0.0799464516129032</c:v>
                </c:pt>
                <c:pt idx="55">
                  <c:v>0.0699053548387097</c:v>
                </c:pt>
                <c:pt idx="56">
                  <c:v>0.0646102666666667</c:v>
                </c:pt>
                <c:pt idx="57">
                  <c:v>0.0609405483870968</c:v>
                </c:pt>
                <c:pt idx="58">
                  <c:v>0.0592361333333333</c:v>
                </c:pt>
                <c:pt idx="59">
                  <c:v>0.0557778709677419</c:v>
                </c:pt>
                <c:pt idx="60">
                  <c:v>0.0500121290322581</c:v>
                </c:pt>
                <c:pt idx="61">
                  <c:v>0.0463313571428571</c:v>
                </c:pt>
                <c:pt idx="62">
                  <c:v>0.0474355483870968</c:v>
                </c:pt>
                <c:pt idx="63">
                  <c:v>0.0439171666666667</c:v>
                </c:pt>
                <c:pt idx="64">
                  <c:v>0.0424977741935484</c:v>
                </c:pt>
                <c:pt idx="65">
                  <c:v>0.0409121</c:v>
                </c:pt>
                <c:pt idx="66">
                  <c:v>0.0404513225806452</c:v>
                </c:pt>
                <c:pt idx="67">
                  <c:v>0.0370169032258065</c:v>
                </c:pt>
                <c:pt idx="68">
                  <c:v>0.0368653333333333</c:v>
                </c:pt>
                <c:pt idx="69">
                  <c:v>0.0349168387096774</c:v>
                </c:pt>
                <c:pt idx="70">
                  <c:v>0.0335900666666667</c:v>
                </c:pt>
                <c:pt idx="71">
                  <c:v>0.0348589677419355</c:v>
                </c:pt>
                <c:pt idx="72">
                  <c:v>0.032535</c:v>
                </c:pt>
                <c:pt idx="73">
                  <c:v>0.0302656551724138</c:v>
                </c:pt>
                <c:pt idx="74">
                  <c:v>0.0304394516129032</c:v>
                </c:pt>
                <c:pt idx="75">
                  <c:v>0.0293412</c:v>
                </c:pt>
                <c:pt idx="76">
                  <c:v>0.0273653548387097</c:v>
                </c:pt>
                <c:pt idx="77">
                  <c:v>0.0264417666666667</c:v>
                </c:pt>
                <c:pt idx="78">
                  <c:v>0.025268064516129</c:v>
                </c:pt>
                <c:pt idx="79">
                  <c:v>0.0247145483870968</c:v>
                </c:pt>
                <c:pt idx="80">
                  <c:v>0.0245222666666667</c:v>
                </c:pt>
                <c:pt idx="81">
                  <c:v>0.0243310322580645</c:v>
                </c:pt>
                <c:pt idx="82">
                  <c:v>0.0229508333333333</c:v>
                </c:pt>
                <c:pt idx="83">
                  <c:v>0.0229551612903226</c:v>
                </c:pt>
                <c:pt idx="84">
                  <c:v>0.0232152580645161</c:v>
                </c:pt>
                <c:pt idx="85">
                  <c:v>0.0225145</c:v>
                </c:pt>
                <c:pt idx="86">
                  <c:v>0.0195081935483871</c:v>
                </c:pt>
                <c:pt idx="87">
                  <c:v>0.0203556666666667</c:v>
                </c:pt>
                <c:pt idx="88">
                  <c:v>0.0194929677419355</c:v>
                </c:pt>
              </c:numCache>
            </c:numRef>
          </c:val>
        </c:ser>
        <c:ser>
          <c:idx val="53"/>
          <c:order val="53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Matrix'!$BD$94:$BD$182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0.0520384193548387</c:v>
                </c:pt>
                <c:pt idx="53">
                  <c:v>0.0779078</c:v>
                </c:pt>
                <c:pt idx="54">
                  <c:v>0.0571411935483871</c:v>
                </c:pt>
                <c:pt idx="55">
                  <c:v>0.051795064516129</c:v>
                </c:pt>
                <c:pt idx="56">
                  <c:v>0.0457849</c:v>
                </c:pt>
                <c:pt idx="57">
                  <c:v>0.0426569032258065</c:v>
                </c:pt>
                <c:pt idx="58">
                  <c:v>0.0409142333333333</c:v>
                </c:pt>
                <c:pt idx="59">
                  <c:v>0.0367156129032258</c:v>
                </c:pt>
                <c:pt idx="60">
                  <c:v>0.0340969032258065</c:v>
                </c:pt>
                <c:pt idx="61">
                  <c:v>0.0325670357142857</c:v>
                </c:pt>
                <c:pt idx="62">
                  <c:v>0.0314593870967742</c:v>
                </c:pt>
                <c:pt idx="63">
                  <c:v>0.0296796</c:v>
                </c:pt>
                <c:pt idx="64">
                  <c:v>0.0287714193548387</c:v>
                </c:pt>
                <c:pt idx="65">
                  <c:v>0.0270329</c:v>
                </c:pt>
                <c:pt idx="66">
                  <c:v>0.0265751290322581</c:v>
                </c:pt>
                <c:pt idx="67">
                  <c:v>0.0239804193548387</c:v>
                </c:pt>
                <c:pt idx="68">
                  <c:v>0.0237825666666667</c:v>
                </c:pt>
                <c:pt idx="69">
                  <c:v>0.0227416774193548</c:v>
                </c:pt>
                <c:pt idx="70">
                  <c:v>0.0224545333333333</c:v>
                </c:pt>
                <c:pt idx="71">
                  <c:v>0.0215893548387097</c:v>
                </c:pt>
                <c:pt idx="72">
                  <c:v>0.0207972903225806</c:v>
                </c:pt>
                <c:pt idx="73">
                  <c:v>0.0195291724137931</c:v>
                </c:pt>
                <c:pt idx="74">
                  <c:v>0.0200582580645161</c:v>
                </c:pt>
                <c:pt idx="75">
                  <c:v>0.0202309333333333</c:v>
                </c:pt>
                <c:pt idx="76">
                  <c:v>0.0189123870967742</c:v>
                </c:pt>
                <c:pt idx="77">
                  <c:v>0.0183716333333333</c:v>
                </c:pt>
                <c:pt idx="78">
                  <c:v>0.0179076129032258</c:v>
                </c:pt>
                <c:pt idx="79">
                  <c:v>0.0179980967741935</c:v>
                </c:pt>
                <c:pt idx="80">
                  <c:v>0.0179068333333333</c:v>
                </c:pt>
                <c:pt idx="81">
                  <c:v>0.0173089032258065</c:v>
                </c:pt>
                <c:pt idx="82">
                  <c:v>0.0164919</c:v>
                </c:pt>
                <c:pt idx="83">
                  <c:v>0.017067</c:v>
                </c:pt>
                <c:pt idx="84">
                  <c:v>0.0164709032258065</c:v>
                </c:pt>
                <c:pt idx="85">
                  <c:v>0.0164868214285714</c:v>
                </c:pt>
                <c:pt idx="86">
                  <c:v>0.015495</c:v>
                </c:pt>
                <c:pt idx="87">
                  <c:v>0.0159121666666667</c:v>
                </c:pt>
                <c:pt idx="88">
                  <c:v>0.0150841612903226</c:v>
                </c:pt>
              </c:numCache>
            </c:numRef>
          </c:val>
        </c:ser>
        <c:ser>
          <c:idx val="54"/>
          <c:order val="54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Matrix'!$BE$94:$BE$182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0.0415339</c:v>
                </c:pt>
                <c:pt idx="54">
                  <c:v>0.0717159677419355</c:v>
                </c:pt>
                <c:pt idx="55">
                  <c:v>0.0646775483870968</c:v>
                </c:pt>
                <c:pt idx="56">
                  <c:v>0.0588451333333333</c:v>
                </c:pt>
                <c:pt idx="57">
                  <c:v>0.0515662580645161</c:v>
                </c:pt>
                <c:pt idx="58">
                  <c:v>0.0457566333333333</c:v>
                </c:pt>
                <c:pt idx="59">
                  <c:v>0.0415251612903226</c:v>
                </c:pt>
                <c:pt idx="60">
                  <c:v>0.0391076451612903</c:v>
                </c:pt>
                <c:pt idx="61">
                  <c:v>0.0369491428571429</c:v>
                </c:pt>
                <c:pt idx="62">
                  <c:v>0.0353617419354839</c:v>
                </c:pt>
                <c:pt idx="63">
                  <c:v>0.0330059</c:v>
                </c:pt>
                <c:pt idx="64">
                  <c:v>0.0317874838709677</c:v>
                </c:pt>
                <c:pt idx="65">
                  <c:v>0.0302454333333333</c:v>
                </c:pt>
                <c:pt idx="66">
                  <c:v>0.0284241612903226</c:v>
                </c:pt>
                <c:pt idx="67">
                  <c:v>0.0278480322580645</c:v>
                </c:pt>
                <c:pt idx="68">
                  <c:v>0.0280527333333333</c:v>
                </c:pt>
                <c:pt idx="69">
                  <c:v>0.0263091935483871</c:v>
                </c:pt>
                <c:pt idx="70">
                  <c:v>0.0253063</c:v>
                </c:pt>
                <c:pt idx="71">
                  <c:v>0.0249468709677419</c:v>
                </c:pt>
                <c:pt idx="72">
                  <c:v>0.0247153548387097</c:v>
                </c:pt>
                <c:pt idx="73">
                  <c:v>0.0225714827586207</c:v>
                </c:pt>
                <c:pt idx="74">
                  <c:v>0.0241618709677419</c:v>
                </c:pt>
                <c:pt idx="75">
                  <c:v>0.0256418333333333</c:v>
                </c:pt>
                <c:pt idx="76">
                  <c:v>0.0239955161290323</c:v>
                </c:pt>
                <c:pt idx="77">
                  <c:v>0.0235398333333333</c:v>
                </c:pt>
                <c:pt idx="78">
                  <c:v>0.0223076774193548</c:v>
                </c:pt>
                <c:pt idx="79">
                  <c:v>0.0206718064516129</c:v>
                </c:pt>
                <c:pt idx="80">
                  <c:v>0.0208395666666667</c:v>
                </c:pt>
                <c:pt idx="81">
                  <c:v>0.0204812258064516</c:v>
                </c:pt>
                <c:pt idx="82">
                  <c:v>0.0200925333333333</c:v>
                </c:pt>
                <c:pt idx="83">
                  <c:v>0.0185661935483871</c:v>
                </c:pt>
                <c:pt idx="84">
                  <c:v>0.0187758387096774</c:v>
                </c:pt>
                <c:pt idx="85">
                  <c:v>0.0182267142857143</c:v>
                </c:pt>
                <c:pt idx="86">
                  <c:v>0.0175955483870968</c:v>
                </c:pt>
                <c:pt idx="87">
                  <c:v>0.0194122</c:v>
                </c:pt>
                <c:pt idx="88">
                  <c:v>0.0179405483870968</c:v>
                </c:pt>
              </c:numCache>
            </c:numRef>
          </c:val>
        </c:ser>
        <c:ser>
          <c:idx val="55"/>
          <c:order val="55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Matrix'!$BF$94:$BF$182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0.0642056451612903</c:v>
                </c:pt>
                <c:pt idx="55">
                  <c:v>0.0901025483870968</c:v>
                </c:pt>
                <c:pt idx="56">
                  <c:v>0.0866052</c:v>
                </c:pt>
                <c:pt idx="57">
                  <c:v>0.0790496451612903</c:v>
                </c:pt>
                <c:pt idx="58">
                  <c:v>0.0746951666666667</c:v>
                </c:pt>
                <c:pt idx="59">
                  <c:v>0.0725139677419355</c:v>
                </c:pt>
                <c:pt idx="60">
                  <c:v>0.0640467419354839</c:v>
                </c:pt>
                <c:pt idx="61">
                  <c:v>0.0608946071428571</c:v>
                </c:pt>
                <c:pt idx="62">
                  <c:v>0.0594843225806452</c:v>
                </c:pt>
                <c:pt idx="63">
                  <c:v>0.0582601</c:v>
                </c:pt>
                <c:pt idx="64">
                  <c:v>0.052629935483871</c:v>
                </c:pt>
                <c:pt idx="65">
                  <c:v>0.0517217</c:v>
                </c:pt>
                <c:pt idx="66">
                  <c:v>0.049606</c:v>
                </c:pt>
                <c:pt idx="67">
                  <c:v>0.0464664838709677</c:v>
                </c:pt>
                <c:pt idx="68">
                  <c:v>0.0433175333333333</c:v>
                </c:pt>
                <c:pt idx="69">
                  <c:v>0.0429218064516129</c:v>
                </c:pt>
                <c:pt idx="70">
                  <c:v>0.037086</c:v>
                </c:pt>
                <c:pt idx="71">
                  <c:v>0.0372110322580645</c:v>
                </c:pt>
                <c:pt idx="72">
                  <c:v>0.0352240322580645</c:v>
                </c:pt>
                <c:pt idx="73">
                  <c:v>0.0313181034482759</c:v>
                </c:pt>
                <c:pt idx="74">
                  <c:v>0.0328747096774194</c:v>
                </c:pt>
                <c:pt idx="75">
                  <c:v>0.0322825666666667</c:v>
                </c:pt>
                <c:pt idx="76">
                  <c:v>0.0311578387096774</c:v>
                </c:pt>
                <c:pt idx="77">
                  <c:v>0.0304354333333333</c:v>
                </c:pt>
                <c:pt idx="78">
                  <c:v>0.0303944516129032</c:v>
                </c:pt>
                <c:pt idx="79">
                  <c:v>0.0279862258064516</c:v>
                </c:pt>
                <c:pt idx="80">
                  <c:v>0.0286654</c:v>
                </c:pt>
                <c:pt idx="81">
                  <c:v>0.0275437419354839</c:v>
                </c:pt>
                <c:pt idx="82">
                  <c:v>0.0275034</c:v>
                </c:pt>
                <c:pt idx="83">
                  <c:v>0.0256160967741935</c:v>
                </c:pt>
                <c:pt idx="84">
                  <c:v>0.0266773548387097</c:v>
                </c:pt>
                <c:pt idx="85">
                  <c:v>0.0256304642857143</c:v>
                </c:pt>
                <c:pt idx="86">
                  <c:v>0.0240454193548387</c:v>
                </c:pt>
                <c:pt idx="87">
                  <c:v>0.0244394666666667</c:v>
                </c:pt>
                <c:pt idx="88">
                  <c:v>0.0217264516129032</c:v>
                </c:pt>
              </c:numCache>
            </c:numRef>
          </c:val>
        </c:ser>
        <c:ser>
          <c:idx val="56"/>
          <c:order val="56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Matrix'!$BG$94:$BG$182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0.0412898709677419</c:v>
                </c:pt>
                <c:pt idx="56">
                  <c:v>0.0708861333333333</c:v>
                </c:pt>
                <c:pt idx="57">
                  <c:v>0.0598696129032258</c:v>
                </c:pt>
                <c:pt idx="58">
                  <c:v>0.052685</c:v>
                </c:pt>
                <c:pt idx="59">
                  <c:v>0.0507927096774194</c:v>
                </c:pt>
                <c:pt idx="60">
                  <c:v>0.048859</c:v>
                </c:pt>
                <c:pt idx="61">
                  <c:v>0.0451661785714286</c:v>
                </c:pt>
                <c:pt idx="62">
                  <c:v>0.0413638387096774</c:v>
                </c:pt>
                <c:pt idx="63">
                  <c:v>0.0410648333333333</c:v>
                </c:pt>
                <c:pt idx="64">
                  <c:v>0.0382037741935484</c:v>
                </c:pt>
                <c:pt idx="65">
                  <c:v>0.0366137333333333</c:v>
                </c:pt>
                <c:pt idx="66">
                  <c:v>0.036275064516129</c:v>
                </c:pt>
                <c:pt idx="67">
                  <c:v>0.0341156451612903</c:v>
                </c:pt>
                <c:pt idx="68">
                  <c:v>0.0335924666666667</c:v>
                </c:pt>
                <c:pt idx="69">
                  <c:v>0.0324925806451613</c:v>
                </c:pt>
                <c:pt idx="70">
                  <c:v>0.0307392</c:v>
                </c:pt>
                <c:pt idx="71">
                  <c:v>0.0304297741935484</c:v>
                </c:pt>
                <c:pt idx="72">
                  <c:v>0.0297081290322581</c:v>
                </c:pt>
                <c:pt idx="73">
                  <c:v>0.0285354137931035</c:v>
                </c:pt>
                <c:pt idx="74">
                  <c:v>0.0291221612903226</c:v>
                </c:pt>
                <c:pt idx="75">
                  <c:v>0.0288434666666667</c:v>
                </c:pt>
                <c:pt idx="76">
                  <c:v>0.0287614838709677</c:v>
                </c:pt>
                <c:pt idx="77">
                  <c:v>0.0277095666666667</c:v>
                </c:pt>
                <c:pt idx="78">
                  <c:v>0.0272514516129032</c:v>
                </c:pt>
                <c:pt idx="79">
                  <c:v>0.0255639677419355</c:v>
                </c:pt>
                <c:pt idx="80">
                  <c:v>0.026607</c:v>
                </c:pt>
                <c:pt idx="81">
                  <c:v>0.0258291935483871</c:v>
                </c:pt>
                <c:pt idx="82">
                  <c:v>0.0238827</c:v>
                </c:pt>
                <c:pt idx="83">
                  <c:v>0.0231138064516129</c:v>
                </c:pt>
                <c:pt idx="84">
                  <c:v>0.0237464193548387</c:v>
                </c:pt>
                <c:pt idx="85">
                  <c:v>0.0235495</c:v>
                </c:pt>
                <c:pt idx="86">
                  <c:v>0.0230637096774194</c:v>
                </c:pt>
                <c:pt idx="87">
                  <c:v>0.0235347666666667</c:v>
                </c:pt>
                <c:pt idx="88">
                  <c:v>0.0219648709677419</c:v>
                </c:pt>
              </c:numCache>
            </c:numRef>
          </c:val>
        </c:ser>
        <c:ser>
          <c:idx val="57"/>
          <c:order val="57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Matrix'!$BH$94:$BH$182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0.0373292</c:v>
                </c:pt>
                <c:pt idx="57">
                  <c:v>0.0606018387096774</c:v>
                </c:pt>
                <c:pt idx="58">
                  <c:v>0.0552151</c:v>
                </c:pt>
                <c:pt idx="59">
                  <c:v>0.0472741935483871</c:v>
                </c:pt>
                <c:pt idx="60">
                  <c:v>0.0409717741935484</c:v>
                </c:pt>
                <c:pt idx="61">
                  <c:v>0.0378551071428572</c:v>
                </c:pt>
                <c:pt idx="62">
                  <c:v>0.0361723548387097</c:v>
                </c:pt>
                <c:pt idx="63">
                  <c:v>0.0347941666666667</c:v>
                </c:pt>
                <c:pt idx="64">
                  <c:v>0.0321275806451613</c:v>
                </c:pt>
                <c:pt idx="65">
                  <c:v>0.0306658666666667</c:v>
                </c:pt>
                <c:pt idx="66">
                  <c:v>0.0300303548387097</c:v>
                </c:pt>
                <c:pt idx="67">
                  <c:v>0.027795</c:v>
                </c:pt>
                <c:pt idx="68">
                  <c:v>0.0286913</c:v>
                </c:pt>
                <c:pt idx="69">
                  <c:v>0.0282494193548387</c:v>
                </c:pt>
                <c:pt idx="70">
                  <c:v>0.0275022</c:v>
                </c:pt>
                <c:pt idx="71">
                  <c:v>0.0260591612903226</c:v>
                </c:pt>
                <c:pt idx="72">
                  <c:v>0.024463935483871</c:v>
                </c:pt>
                <c:pt idx="73">
                  <c:v>0.023493275862069</c:v>
                </c:pt>
                <c:pt idx="74">
                  <c:v>0.0225551290322581</c:v>
                </c:pt>
                <c:pt idx="75">
                  <c:v>0.0217682</c:v>
                </c:pt>
                <c:pt idx="76">
                  <c:v>0.0215062903225806</c:v>
                </c:pt>
                <c:pt idx="77">
                  <c:v>0.0216214333333333</c:v>
                </c:pt>
                <c:pt idx="78">
                  <c:v>0.0207069677419355</c:v>
                </c:pt>
                <c:pt idx="79">
                  <c:v>0.0190081612903226</c:v>
                </c:pt>
                <c:pt idx="80">
                  <c:v>0.0185807</c:v>
                </c:pt>
                <c:pt idx="81">
                  <c:v>0.0181681935483871</c:v>
                </c:pt>
                <c:pt idx="82">
                  <c:v>0.0169425333333333</c:v>
                </c:pt>
                <c:pt idx="83">
                  <c:v>0.0168373548387097</c:v>
                </c:pt>
                <c:pt idx="84">
                  <c:v>0.0172256451612903</c:v>
                </c:pt>
                <c:pt idx="85">
                  <c:v>0.0156614642857143</c:v>
                </c:pt>
                <c:pt idx="86">
                  <c:v>0.0150245161290323</c:v>
                </c:pt>
                <c:pt idx="87">
                  <c:v>0.0153848666666667</c:v>
                </c:pt>
                <c:pt idx="88">
                  <c:v>0.0140580322580645</c:v>
                </c:pt>
              </c:numCache>
            </c:numRef>
          </c:val>
        </c:ser>
        <c:ser>
          <c:idx val="58"/>
          <c:order val="58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Matrix'!$BI$94:$BI$182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0.0357647096774194</c:v>
                </c:pt>
                <c:pt idx="58">
                  <c:v>0.0654964666666667</c:v>
                </c:pt>
                <c:pt idx="59">
                  <c:v>0.0667245483870968</c:v>
                </c:pt>
                <c:pt idx="60">
                  <c:v>0.0581577741935484</c:v>
                </c:pt>
                <c:pt idx="61">
                  <c:v>0.0537001785714286</c:v>
                </c:pt>
                <c:pt idx="62">
                  <c:v>0.0488465161290323</c:v>
                </c:pt>
                <c:pt idx="63">
                  <c:v>0.0471625666666667</c:v>
                </c:pt>
                <c:pt idx="64">
                  <c:v>0.0454384838709677</c:v>
                </c:pt>
                <c:pt idx="65">
                  <c:v>0.0425672666666667</c:v>
                </c:pt>
                <c:pt idx="66">
                  <c:v>0.0403771612903226</c:v>
                </c:pt>
                <c:pt idx="67">
                  <c:v>0.0380824193548387</c:v>
                </c:pt>
                <c:pt idx="68">
                  <c:v>0.0383126333333333</c:v>
                </c:pt>
                <c:pt idx="69">
                  <c:v>0.0353322258064516</c:v>
                </c:pt>
                <c:pt idx="70">
                  <c:v>0.0335181</c:v>
                </c:pt>
                <c:pt idx="71">
                  <c:v>0.0341989677419355</c:v>
                </c:pt>
                <c:pt idx="72">
                  <c:v>0.0310368709677419</c:v>
                </c:pt>
                <c:pt idx="73">
                  <c:v>0.0304176551724138</c:v>
                </c:pt>
                <c:pt idx="74">
                  <c:v>0.0297395806451613</c:v>
                </c:pt>
                <c:pt idx="75">
                  <c:v>0.0306906333333333</c:v>
                </c:pt>
                <c:pt idx="76">
                  <c:v>0.0290325483870968</c:v>
                </c:pt>
                <c:pt idx="77">
                  <c:v>0.0269986333333333</c:v>
                </c:pt>
                <c:pt idx="78">
                  <c:v>0.0257454193548387</c:v>
                </c:pt>
                <c:pt idx="79">
                  <c:v>0.0247770322580645</c:v>
                </c:pt>
                <c:pt idx="80">
                  <c:v>0.0246018333333333</c:v>
                </c:pt>
                <c:pt idx="81">
                  <c:v>0.0234584193548387</c:v>
                </c:pt>
                <c:pt idx="82">
                  <c:v>0.0234840333333333</c:v>
                </c:pt>
                <c:pt idx="83">
                  <c:v>0.0224695483870968</c:v>
                </c:pt>
                <c:pt idx="84">
                  <c:v>0.0226156451612903</c:v>
                </c:pt>
                <c:pt idx="85">
                  <c:v>0.02121275</c:v>
                </c:pt>
                <c:pt idx="86">
                  <c:v>0.0207102903225806</c:v>
                </c:pt>
                <c:pt idx="87">
                  <c:v>0.0213365666666667</c:v>
                </c:pt>
                <c:pt idx="88">
                  <c:v>0.0207500967741936</c:v>
                </c:pt>
              </c:numCache>
            </c:numRef>
          </c:val>
        </c:ser>
        <c:ser>
          <c:idx val="59"/>
          <c:order val="59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Matrix'!$BJ$94:$BJ$182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0.0440824666666667</c:v>
                </c:pt>
                <c:pt idx="59">
                  <c:v>0.0665086774193548</c:v>
                </c:pt>
                <c:pt idx="60">
                  <c:v>0.0572309032258065</c:v>
                </c:pt>
                <c:pt idx="61">
                  <c:v>0.0495091428571429</c:v>
                </c:pt>
                <c:pt idx="62">
                  <c:v>0.044637064516129</c:v>
                </c:pt>
                <c:pt idx="63">
                  <c:v>0.0412130333333333</c:v>
                </c:pt>
                <c:pt idx="64">
                  <c:v>0.0393925483870968</c:v>
                </c:pt>
                <c:pt idx="65">
                  <c:v>0.0364917666666667</c:v>
                </c:pt>
                <c:pt idx="66">
                  <c:v>0.0344681935483871</c:v>
                </c:pt>
                <c:pt idx="67">
                  <c:v>0.0335522258064516</c:v>
                </c:pt>
                <c:pt idx="68">
                  <c:v>0.0315325666666667</c:v>
                </c:pt>
                <c:pt idx="69">
                  <c:v>0.0295097419354839</c:v>
                </c:pt>
                <c:pt idx="70">
                  <c:v>0.0287354333333333</c:v>
                </c:pt>
                <c:pt idx="71">
                  <c:v>0.0275298709677419</c:v>
                </c:pt>
                <c:pt idx="72">
                  <c:v>0.0257219677419355</c:v>
                </c:pt>
                <c:pt idx="73">
                  <c:v>0.0256636551724138</c:v>
                </c:pt>
                <c:pt idx="74">
                  <c:v>0.0240124193548387</c:v>
                </c:pt>
                <c:pt idx="75">
                  <c:v>0.0244715333333333</c:v>
                </c:pt>
                <c:pt idx="76">
                  <c:v>0.0224044193548387</c:v>
                </c:pt>
                <c:pt idx="77">
                  <c:v>0.0217752333333333</c:v>
                </c:pt>
                <c:pt idx="78">
                  <c:v>0.0211851290322581</c:v>
                </c:pt>
                <c:pt idx="79">
                  <c:v>0.0198035806451613</c:v>
                </c:pt>
                <c:pt idx="80">
                  <c:v>0.0191640333333333</c:v>
                </c:pt>
                <c:pt idx="81">
                  <c:v>0.0202234516129032</c:v>
                </c:pt>
                <c:pt idx="82">
                  <c:v>0.0191756333333333</c:v>
                </c:pt>
                <c:pt idx="83">
                  <c:v>0.0189863548387097</c:v>
                </c:pt>
                <c:pt idx="84">
                  <c:v>0.0183484838709677</c:v>
                </c:pt>
                <c:pt idx="85">
                  <c:v>0.0174033571428571</c:v>
                </c:pt>
                <c:pt idx="86">
                  <c:v>0.0171926774193548</c:v>
                </c:pt>
                <c:pt idx="87">
                  <c:v>0.0167702666666667</c:v>
                </c:pt>
                <c:pt idx="88">
                  <c:v>0.0148977096774194</c:v>
                </c:pt>
              </c:numCache>
            </c:numRef>
          </c:val>
        </c:ser>
        <c:ser>
          <c:idx val="60"/>
          <c:order val="60"/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Matrix'!$BK$94:$BK$182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0.0225976451612903</c:v>
                </c:pt>
                <c:pt idx="60">
                  <c:v>0.0416334838709677</c:v>
                </c:pt>
                <c:pt idx="61">
                  <c:v>0.0338481785714286</c:v>
                </c:pt>
                <c:pt idx="62">
                  <c:v>0.0302386774193548</c:v>
                </c:pt>
                <c:pt idx="63">
                  <c:v>0.0271303</c:v>
                </c:pt>
                <c:pt idx="64">
                  <c:v>0.0257725806451613</c:v>
                </c:pt>
                <c:pt idx="65">
                  <c:v>0.0243975333333333</c:v>
                </c:pt>
                <c:pt idx="66">
                  <c:v>0.0217482580645161</c:v>
                </c:pt>
                <c:pt idx="67">
                  <c:v>0.0206022903225806</c:v>
                </c:pt>
                <c:pt idx="68">
                  <c:v>0.0195840333333333</c:v>
                </c:pt>
                <c:pt idx="69">
                  <c:v>0.0193054193548387</c:v>
                </c:pt>
                <c:pt idx="70">
                  <c:v>0.0189107666666667</c:v>
                </c:pt>
                <c:pt idx="71">
                  <c:v>0.0185254193548387</c:v>
                </c:pt>
                <c:pt idx="72">
                  <c:v>0.0193124838709677</c:v>
                </c:pt>
                <c:pt idx="73">
                  <c:v>0.0185864482758621</c:v>
                </c:pt>
                <c:pt idx="74">
                  <c:v>0.0180730967741936</c:v>
                </c:pt>
                <c:pt idx="75">
                  <c:v>0.0176898666666667</c:v>
                </c:pt>
                <c:pt idx="76">
                  <c:v>0.0172681612903226</c:v>
                </c:pt>
                <c:pt idx="77">
                  <c:v>0.0167205666666667</c:v>
                </c:pt>
                <c:pt idx="78">
                  <c:v>0.0166233225806452</c:v>
                </c:pt>
                <c:pt idx="79">
                  <c:v>0.0146872903225806</c:v>
                </c:pt>
                <c:pt idx="80">
                  <c:v>0.0143740333333333</c:v>
                </c:pt>
                <c:pt idx="81">
                  <c:v>0.0146284838709677</c:v>
                </c:pt>
                <c:pt idx="82">
                  <c:v>0.0139468666666667</c:v>
                </c:pt>
                <c:pt idx="83">
                  <c:v>0.0129265806451613</c:v>
                </c:pt>
                <c:pt idx="84">
                  <c:v>0.0132661612903226</c:v>
                </c:pt>
                <c:pt idx="85">
                  <c:v>0.0129014285714286</c:v>
                </c:pt>
                <c:pt idx="86">
                  <c:v>0.0118291935483871</c:v>
                </c:pt>
                <c:pt idx="87">
                  <c:v>0.0122920666666667</c:v>
                </c:pt>
                <c:pt idx="88">
                  <c:v>0.0110855161290323</c:v>
                </c:pt>
              </c:numCache>
            </c:numRef>
          </c:val>
        </c:ser>
        <c:ser>
          <c:idx val="61"/>
          <c:order val="61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Matrix'!$BL$94:$BL$182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0.0366023548387097</c:v>
                </c:pt>
                <c:pt idx="61">
                  <c:v>0.0534046428571429</c:v>
                </c:pt>
                <c:pt idx="62">
                  <c:v>0.0464417419354839</c:v>
                </c:pt>
                <c:pt idx="63">
                  <c:v>0.0429489333333333</c:v>
                </c:pt>
                <c:pt idx="64">
                  <c:v>0.0381467419354839</c:v>
                </c:pt>
                <c:pt idx="65">
                  <c:v>0.0349533333333333</c:v>
                </c:pt>
                <c:pt idx="66">
                  <c:v>0.0317515161290323</c:v>
                </c:pt>
                <c:pt idx="67">
                  <c:v>0.0308192903225806</c:v>
                </c:pt>
                <c:pt idx="68">
                  <c:v>0.0307392333333333</c:v>
                </c:pt>
                <c:pt idx="69">
                  <c:v>0.0277486129032258</c:v>
                </c:pt>
                <c:pt idx="70">
                  <c:v>0.0279289333333333</c:v>
                </c:pt>
                <c:pt idx="71">
                  <c:v>0.0269393225806452</c:v>
                </c:pt>
                <c:pt idx="72">
                  <c:v>0.0270368709677419</c:v>
                </c:pt>
                <c:pt idx="73">
                  <c:v>0.02842</c:v>
                </c:pt>
                <c:pt idx="74">
                  <c:v>0.0267672580645161</c:v>
                </c:pt>
                <c:pt idx="75">
                  <c:v>0.0259435333333333</c:v>
                </c:pt>
                <c:pt idx="76">
                  <c:v>0.0254188064516129</c:v>
                </c:pt>
                <c:pt idx="77">
                  <c:v>0.0234087666666667</c:v>
                </c:pt>
                <c:pt idx="78">
                  <c:v>0.0222237741935484</c:v>
                </c:pt>
                <c:pt idx="79">
                  <c:v>0.0214059032258065</c:v>
                </c:pt>
                <c:pt idx="80">
                  <c:v>0.0203128666666667</c:v>
                </c:pt>
                <c:pt idx="81">
                  <c:v>0.0202870322580645</c:v>
                </c:pt>
                <c:pt idx="82">
                  <c:v>0.0189281666666667</c:v>
                </c:pt>
                <c:pt idx="83">
                  <c:v>0.0187014516129032</c:v>
                </c:pt>
                <c:pt idx="84">
                  <c:v>0.0184219032258065</c:v>
                </c:pt>
                <c:pt idx="85">
                  <c:v>0.0170655714285714</c:v>
                </c:pt>
                <c:pt idx="86">
                  <c:v>0.0163796774193548</c:v>
                </c:pt>
                <c:pt idx="87">
                  <c:v>0.0160949333333333</c:v>
                </c:pt>
                <c:pt idx="88">
                  <c:v>0.0161828709677419</c:v>
                </c:pt>
              </c:numCache>
            </c:numRef>
          </c:val>
        </c:ser>
        <c:ser>
          <c:idx val="62"/>
          <c:order val="62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Matrix'!$BM$94:$BM$182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0.0199890714285714</c:v>
                </c:pt>
                <c:pt idx="62">
                  <c:v>0.0469587419354839</c:v>
                </c:pt>
                <c:pt idx="63">
                  <c:v>0.0394633333333333</c:v>
                </c:pt>
                <c:pt idx="64">
                  <c:v>0.0343906129032258</c:v>
                </c:pt>
                <c:pt idx="65">
                  <c:v>0.0306209666666667</c:v>
                </c:pt>
                <c:pt idx="66">
                  <c:v>0.0278893225806452</c:v>
                </c:pt>
                <c:pt idx="67">
                  <c:v>0.024550935483871</c:v>
                </c:pt>
                <c:pt idx="68">
                  <c:v>0.0229662</c:v>
                </c:pt>
                <c:pt idx="69">
                  <c:v>0.0210990322580645</c:v>
                </c:pt>
                <c:pt idx="70">
                  <c:v>0.0203914333333333</c:v>
                </c:pt>
                <c:pt idx="71">
                  <c:v>0.0206425483870968</c:v>
                </c:pt>
                <c:pt idx="72">
                  <c:v>0.0190333870967742</c:v>
                </c:pt>
                <c:pt idx="73">
                  <c:v>0.0192034482758621</c:v>
                </c:pt>
                <c:pt idx="74">
                  <c:v>0.0192872258064516</c:v>
                </c:pt>
                <c:pt idx="75">
                  <c:v>0.0198939333333333</c:v>
                </c:pt>
                <c:pt idx="76">
                  <c:v>0.0186014193548387</c:v>
                </c:pt>
                <c:pt idx="77">
                  <c:v>0.0176883333333333</c:v>
                </c:pt>
                <c:pt idx="78">
                  <c:v>0.0170959032258065</c:v>
                </c:pt>
                <c:pt idx="79">
                  <c:v>0.0169592580645161</c:v>
                </c:pt>
                <c:pt idx="80">
                  <c:v>0.0162322333333333</c:v>
                </c:pt>
                <c:pt idx="81">
                  <c:v>0.0144168387096774</c:v>
                </c:pt>
                <c:pt idx="82">
                  <c:v>0.0134366666666667</c:v>
                </c:pt>
                <c:pt idx="83">
                  <c:v>0.0125537741935484</c:v>
                </c:pt>
                <c:pt idx="84">
                  <c:v>0.0128453548387097</c:v>
                </c:pt>
                <c:pt idx="85">
                  <c:v>0.0122042857142857</c:v>
                </c:pt>
                <c:pt idx="86">
                  <c:v>0.013672064516129</c:v>
                </c:pt>
                <c:pt idx="87">
                  <c:v>0.0134706666666667</c:v>
                </c:pt>
                <c:pt idx="88">
                  <c:v>0.0116704516129032</c:v>
                </c:pt>
              </c:numCache>
            </c:numRef>
          </c:val>
        </c:ser>
        <c:ser>
          <c:idx val="63"/>
          <c:order val="63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Matrix'!$BN$94:$BN$182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0.0327070322580645</c:v>
                </c:pt>
                <c:pt idx="63">
                  <c:v>0.0413666333333333</c:v>
                </c:pt>
                <c:pt idx="64">
                  <c:v>0.0359562580645161</c:v>
                </c:pt>
                <c:pt idx="65">
                  <c:v>0.0333362</c:v>
                </c:pt>
                <c:pt idx="66">
                  <c:v>0.0315842258064516</c:v>
                </c:pt>
                <c:pt idx="67">
                  <c:v>0.0286119032258065</c:v>
                </c:pt>
                <c:pt idx="68">
                  <c:v>0.0254387</c:v>
                </c:pt>
                <c:pt idx="69">
                  <c:v>0.024304935483871</c:v>
                </c:pt>
                <c:pt idx="70">
                  <c:v>0.0222631</c:v>
                </c:pt>
                <c:pt idx="71">
                  <c:v>0.021854</c:v>
                </c:pt>
                <c:pt idx="72">
                  <c:v>0.0207996774193548</c:v>
                </c:pt>
                <c:pt idx="73">
                  <c:v>0.0204735172413793</c:v>
                </c:pt>
                <c:pt idx="74">
                  <c:v>0.0190242903225806</c:v>
                </c:pt>
                <c:pt idx="75">
                  <c:v>0.0180959333333333</c:v>
                </c:pt>
                <c:pt idx="76">
                  <c:v>0.0187708709677419</c:v>
                </c:pt>
                <c:pt idx="77">
                  <c:v>0.0187365666666667</c:v>
                </c:pt>
                <c:pt idx="78">
                  <c:v>0.0178565483870968</c:v>
                </c:pt>
                <c:pt idx="79">
                  <c:v>0.0170015483870968</c:v>
                </c:pt>
                <c:pt idx="80">
                  <c:v>0.0159315333333333</c:v>
                </c:pt>
                <c:pt idx="81">
                  <c:v>0.0153689677419355</c:v>
                </c:pt>
                <c:pt idx="82">
                  <c:v>0.0144326</c:v>
                </c:pt>
                <c:pt idx="83">
                  <c:v>0.013450935483871</c:v>
                </c:pt>
                <c:pt idx="84">
                  <c:v>0.0134836129032258</c:v>
                </c:pt>
                <c:pt idx="85">
                  <c:v>0.0130961785714286</c:v>
                </c:pt>
                <c:pt idx="86">
                  <c:v>0.0126912580645161</c:v>
                </c:pt>
                <c:pt idx="87">
                  <c:v>0.0131768666666667</c:v>
                </c:pt>
                <c:pt idx="88">
                  <c:v>0.0125764193548387</c:v>
                </c:pt>
              </c:numCache>
            </c:numRef>
          </c:val>
        </c:ser>
        <c:ser>
          <c:idx val="64"/>
          <c:order val="64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Matrix'!$BO$94:$BO$182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0.0325682</c:v>
                </c:pt>
                <c:pt idx="64">
                  <c:v>0.0444355161290323</c:v>
                </c:pt>
                <c:pt idx="65">
                  <c:v>0.0363893666666667</c:v>
                </c:pt>
                <c:pt idx="66">
                  <c:v>0.0330893548387097</c:v>
                </c:pt>
                <c:pt idx="67">
                  <c:v>0.0297046774193548</c:v>
                </c:pt>
                <c:pt idx="68">
                  <c:v>0.0267134666666667</c:v>
                </c:pt>
                <c:pt idx="69">
                  <c:v>0.0247543548387097</c:v>
                </c:pt>
                <c:pt idx="70">
                  <c:v>0.0238764</c:v>
                </c:pt>
                <c:pt idx="71">
                  <c:v>0.0230347419354839</c:v>
                </c:pt>
                <c:pt idx="72">
                  <c:v>0.0235428709677419</c:v>
                </c:pt>
                <c:pt idx="73">
                  <c:v>0.0229325517241379</c:v>
                </c:pt>
                <c:pt idx="74">
                  <c:v>0.021767064516129</c:v>
                </c:pt>
                <c:pt idx="75">
                  <c:v>0.0208953333333333</c:v>
                </c:pt>
                <c:pt idx="76">
                  <c:v>0.0205398387096774</c:v>
                </c:pt>
                <c:pt idx="77">
                  <c:v>0.0213074</c:v>
                </c:pt>
                <c:pt idx="78">
                  <c:v>0.0204592258064516</c:v>
                </c:pt>
                <c:pt idx="79">
                  <c:v>0.0201084516129032</c:v>
                </c:pt>
                <c:pt idx="80">
                  <c:v>0.0187535</c:v>
                </c:pt>
                <c:pt idx="81">
                  <c:v>0.0179090967741935</c:v>
                </c:pt>
                <c:pt idx="82">
                  <c:v>0.0180299333333333</c:v>
                </c:pt>
                <c:pt idx="83">
                  <c:v>0.0169904838709677</c:v>
                </c:pt>
                <c:pt idx="84">
                  <c:v>0.0167744193548387</c:v>
                </c:pt>
                <c:pt idx="85">
                  <c:v>0.0160374285714286</c:v>
                </c:pt>
                <c:pt idx="86">
                  <c:v>0.0148522258064516</c:v>
                </c:pt>
                <c:pt idx="87">
                  <c:v>0.0158132333333333</c:v>
                </c:pt>
                <c:pt idx="88">
                  <c:v>0.0154977741935484</c:v>
                </c:pt>
              </c:numCache>
            </c:numRef>
          </c:val>
        </c:ser>
        <c:ser>
          <c:idx val="65"/>
          <c:order val="65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Matrix'!$BP$94:$BP$182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0.0302232258064516</c:v>
                </c:pt>
                <c:pt idx="65">
                  <c:v>0.0598465666666667</c:v>
                </c:pt>
                <c:pt idx="66">
                  <c:v>0.050627064516129</c:v>
                </c:pt>
                <c:pt idx="67">
                  <c:v>0.0427197419354839</c:v>
                </c:pt>
                <c:pt idx="68">
                  <c:v>0.0307979333333333</c:v>
                </c:pt>
                <c:pt idx="69">
                  <c:v>0.034158</c:v>
                </c:pt>
                <c:pt idx="70">
                  <c:v>0.0265957666666667</c:v>
                </c:pt>
                <c:pt idx="71">
                  <c:v>0.0242564838709677</c:v>
                </c:pt>
                <c:pt idx="72">
                  <c:v>0.0231916451612903</c:v>
                </c:pt>
                <c:pt idx="73">
                  <c:v>0.0203805862068966</c:v>
                </c:pt>
                <c:pt idx="74">
                  <c:v>0.0211562903225806</c:v>
                </c:pt>
                <c:pt idx="75">
                  <c:v>0.0244051</c:v>
                </c:pt>
                <c:pt idx="76">
                  <c:v>0.0193564516129032</c:v>
                </c:pt>
                <c:pt idx="77">
                  <c:v>0.0249760333333333</c:v>
                </c:pt>
                <c:pt idx="78">
                  <c:v>0.0218837096774194</c:v>
                </c:pt>
                <c:pt idx="79">
                  <c:v>0.0240075806451613</c:v>
                </c:pt>
                <c:pt idx="80">
                  <c:v>0.0217118</c:v>
                </c:pt>
                <c:pt idx="81">
                  <c:v>0.0212917096774194</c:v>
                </c:pt>
                <c:pt idx="82">
                  <c:v>0.0184942333333333</c:v>
                </c:pt>
                <c:pt idx="83">
                  <c:v>0.0181242258064516</c:v>
                </c:pt>
                <c:pt idx="84">
                  <c:v>0.0165876129032258</c:v>
                </c:pt>
                <c:pt idx="85">
                  <c:v>0.0165265357142857</c:v>
                </c:pt>
                <c:pt idx="86">
                  <c:v>0.0146213548387097</c:v>
                </c:pt>
                <c:pt idx="87">
                  <c:v>0.0154082</c:v>
                </c:pt>
                <c:pt idx="88">
                  <c:v>0.0134408064516129</c:v>
                </c:pt>
              </c:numCache>
            </c:numRef>
          </c:val>
        </c:ser>
        <c:ser>
          <c:idx val="66"/>
          <c:order val="66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Matrix'!$BQ$94:$BQ$182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0.0356427</c:v>
                </c:pt>
                <c:pt idx="66">
                  <c:v>0.0519212580645161</c:v>
                </c:pt>
                <c:pt idx="67">
                  <c:v>0.0491920322580645</c:v>
                </c:pt>
                <c:pt idx="68">
                  <c:v>0.0482025333333333</c:v>
                </c:pt>
                <c:pt idx="69">
                  <c:v>0.0455943870967742</c:v>
                </c:pt>
                <c:pt idx="70">
                  <c:v>0.0409178333333333</c:v>
                </c:pt>
                <c:pt idx="71">
                  <c:v>0.040011</c:v>
                </c:pt>
                <c:pt idx="72">
                  <c:v>0.0385693225806452</c:v>
                </c:pt>
                <c:pt idx="73">
                  <c:v>0.0343454827586207</c:v>
                </c:pt>
                <c:pt idx="74">
                  <c:v>0.0336041612903226</c:v>
                </c:pt>
                <c:pt idx="75">
                  <c:v>0.0318339666666667</c:v>
                </c:pt>
                <c:pt idx="76">
                  <c:v>0.0297722258064516</c:v>
                </c:pt>
                <c:pt idx="77">
                  <c:v>0.0274932333333333</c:v>
                </c:pt>
                <c:pt idx="78">
                  <c:v>0.0264972903225806</c:v>
                </c:pt>
                <c:pt idx="79">
                  <c:v>0.0261183225806452</c:v>
                </c:pt>
                <c:pt idx="80">
                  <c:v>0.0242188333333333</c:v>
                </c:pt>
                <c:pt idx="81">
                  <c:v>0.0224117096774194</c:v>
                </c:pt>
                <c:pt idx="82">
                  <c:v>0.0215787333333333</c:v>
                </c:pt>
                <c:pt idx="83">
                  <c:v>0.0203513870967742</c:v>
                </c:pt>
                <c:pt idx="84">
                  <c:v>0.0196312903225806</c:v>
                </c:pt>
                <c:pt idx="85">
                  <c:v>0.0186558571428571</c:v>
                </c:pt>
                <c:pt idx="86">
                  <c:v>0.017905064516129</c:v>
                </c:pt>
                <c:pt idx="87">
                  <c:v>0.0173422</c:v>
                </c:pt>
                <c:pt idx="88">
                  <c:v>0.0154198709677419</c:v>
                </c:pt>
              </c:numCache>
            </c:numRef>
          </c:val>
        </c:ser>
        <c:ser>
          <c:idx val="67"/>
          <c:order val="67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Matrix'!$BR$94:$BR$182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0.0515578064516129</c:v>
                </c:pt>
                <c:pt idx="67">
                  <c:v>0.0792178064516129</c:v>
                </c:pt>
                <c:pt idx="68">
                  <c:v>0.0687159</c:v>
                </c:pt>
                <c:pt idx="69">
                  <c:v>0.0584680322580645</c:v>
                </c:pt>
                <c:pt idx="70">
                  <c:v>0.0553934333333333</c:v>
                </c:pt>
                <c:pt idx="71">
                  <c:v>0.0499182580645161</c:v>
                </c:pt>
                <c:pt idx="72">
                  <c:v>0.0459808387096774</c:v>
                </c:pt>
                <c:pt idx="73">
                  <c:v>0.0427355517241379</c:v>
                </c:pt>
                <c:pt idx="74">
                  <c:v>0.039279</c:v>
                </c:pt>
                <c:pt idx="75">
                  <c:v>0.0369729</c:v>
                </c:pt>
                <c:pt idx="76">
                  <c:v>0.034676935483871</c:v>
                </c:pt>
                <c:pt idx="77">
                  <c:v>0.0330442666666667</c:v>
                </c:pt>
                <c:pt idx="78">
                  <c:v>0.0316753870967742</c:v>
                </c:pt>
                <c:pt idx="79">
                  <c:v>0.0292796451612903</c:v>
                </c:pt>
                <c:pt idx="80">
                  <c:v>0.0299945333333333</c:v>
                </c:pt>
                <c:pt idx="81">
                  <c:v>0.0295614838709677</c:v>
                </c:pt>
                <c:pt idx="82">
                  <c:v>0.0276436</c:v>
                </c:pt>
                <c:pt idx="83">
                  <c:v>0.0265940322580645</c:v>
                </c:pt>
                <c:pt idx="84">
                  <c:v>0.025998</c:v>
                </c:pt>
                <c:pt idx="85">
                  <c:v>0.0259698928571429</c:v>
                </c:pt>
                <c:pt idx="86">
                  <c:v>0.02466</c:v>
                </c:pt>
                <c:pt idx="87">
                  <c:v>0.0236331666666667</c:v>
                </c:pt>
                <c:pt idx="88">
                  <c:v>0.0225471612903226</c:v>
                </c:pt>
              </c:numCache>
            </c:numRef>
          </c:val>
        </c:ser>
        <c:ser>
          <c:idx val="68"/>
          <c:order val="68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Matrix'!$BS$94:$BS$182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0.0404845161290323</c:v>
                </c:pt>
                <c:pt idx="68">
                  <c:v>0.0742283666666667</c:v>
                </c:pt>
                <c:pt idx="69">
                  <c:v>0.0645561612903226</c:v>
                </c:pt>
                <c:pt idx="70">
                  <c:v>0.0603499</c:v>
                </c:pt>
                <c:pt idx="71">
                  <c:v>0.0543403548387097</c:v>
                </c:pt>
                <c:pt idx="72">
                  <c:v>0.0495613870967742</c:v>
                </c:pt>
                <c:pt idx="73">
                  <c:v>0.0466985862068966</c:v>
                </c:pt>
                <c:pt idx="74">
                  <c:v>0.0422084516129032</c:v>
                </c:pt>
                <c:pt idx="75">
                  <c:v>0.0381744333333333</c:v>
                </c:pt>
                <c:pt idx="76">
                  <c:v>0.036616064516129</c:v>
                </c:pt>
                <c:pt idx="77">
                  <c:v>0.0335752333333333</c:v>
                </c:pt>
                <c:pt idx="78">
                  <c:v>0.0297758387096774</c:v>
                </c:pt>
                <c:pt idx="79">
                  <c:v>0.0278006774193548</c:v>
                </c:pt>
                <c:pt idx="80">
                  <c:v>0.0248084666666667</c:v>
                </c:pt>
                <c:pt idx="81">
                  <c:v>0.0246216451612903</c:v>
                </c:pt>
                <c:pt idx="82">
                  <c:v>0.0237611666666667</c:v>
                </c:pt>
                <c:pt idx="83">
                  <c:v>0.0218931935483871</c:v>
                </c:pt>
                <c:pt idx="84">
                  <c:v>0.0209099032258065</c:v>
                </c:pt>
                <c:pt idx="85">
                  <c:v>0.0205219285714286</c:v>
                </c:pt>
                <c:pt idx="86">
                  <c:v>0.0199828064516129</c:v>
                </c:pt>
                <c:pt idx="87">
                  <c:v>0.0198712333333333</c:v>
                </c:pt>
                <c:pt idx="88">
                  <c:v>0.0187326451612903</c:v>
                </c:pt>
              </c:numCache>
            </c:numRef>
          </c:val>
        </c:ser>
        <c:ser>
          <c:idx val="69"/>
          <c:order val="69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Matrix'!$BT$94:$BT$182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0.0664778</c:v>
                </c:pt>
                <c:pt idx="69">
                  <c:v>0.0935372580645161</c:v>
                </c:pt>
                <c:pt idx="70">
                  <c:v>0.0795942333333333</c:v>
                </c:pt>
                <c:pt idx="71">
                  <c:v>0.0778118709677419</c:v>
                </c:pt>
                <c:pt idx="72">
                  <c:v>0.0677825161290323</c:v>
                </c:pt>
                <c:pt idx="73">
                  <c:v>0.0667875172413793</c:v>
                </c:pt>
                <c:pt idx="74">
                  <c:v>0.0592996129032258</c:v>
                </c:pt>
                <c:pt idx="75">
                  <c:v>0.067344</c:v>
                </c:pt>
                <c:pt idx="76">
                  <c:v>0.0651988064516129</c:v>
                </c:pt>
                <c:pt idx="77">
                  <c:v>0.0594155</c:v>
                </c:pt>
                <c:pt idx="78">
                  <c:v>0.056107935483871</c:v>
                </c:pt>
                <c:pt idx="79">
                  <c:v>0.0533331290322581</c:v>
                </c:pt>
                <c:pt idx="80">
                  <c:v>0.0498996333333333</c:v>
                </c:pt>
                <c:pt idx="81">
                  <c:v>0.0472818387096774</c:v>
                </c:pt>
                <c:pt idx="82">
                  <c:v>0.0446871666666667</c:v>
                </c:pt>
                <c:pt idx="83">
                  <c:v>0.0429062903225807</c:v>
                </c:pt>
                <c:pt idx="84">
                  <c:v>0.0390602903225807</c:v>
                </c:pt>
                <c:pt idx="85">
                  <c:v>0.0374365357142857</c:v>
                </c:pt>
                <c:pt idx="86">
                  <c:v>0.0355707096774194</c:v>
                </c:pt>
                <c:pt idx="87">
                  <c:v>0.0350967</c:v>
                </c:pt>
                <c:pt idx="88">
                  <c:v>0.0323435483870968</c:v>
                </c:pt>
              </c:numCache>
            </c:numRef>
          </c:val>
        </c:ser>
        <c:ser>
          <c:idx val="70"/>
          <c:order val="70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Matrix'!$BU$94:$BU$182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0.0556375806451613</c:v>
                </c:pt>
                <c:pt idx="70">
                  <c:v>0.0942139</c:v>
                </c:pt>
                <c:pt idx="71">
                  <c:v>0.0802740967741936</c:v>
                </c:pt>
                <c:pt idx="72">
                  <c:v>0.0685505806451613</c:v>
                </c:pt>
                <c:pt idx="73">
                  <c:v>0.0617625517241379</c:v>
                </c:pt>
                <c:pt idx="74">
                  <c:v>0.0602722580645161</c:v>
                </c:pt>
                <c:pt idx="75">
                  <c:v>0.0543054333333333</c:v>
                </c:pt>
                <c:pt idx="76">
                  <c:v>0.051337064516129</c:v>
                </c:pt>
                <c:pt idx="77">
                  <c:v>0.0492915666666667</c:v>
                </c:pt>
                <c:pt idx="78">
                  <c:v>0.0456642258064516</c:v>
                </c:pt>
                <c:pt idx="79">
                  <c:v>0.0437102258064516</c:v>
                </c:pt>
                <c:pt idx="80">
                  <c:v>0.0425347333333333</c:v>
                </c:pt>
                <c:pt idx="81">
                  <c:v>0.0410713548387097</c:v>
                </c:pt>
                <c:pt idx="82">
                  <c:v>0.0385982</c:v>
                </c:pt>
                <c:pt idx="83">
                  <c:v>0.0367949032258065</c:v>
                </c:pt>
                <c:pt idx="84">
                  <c:v>0.0363567419354839</c:v>
                </c:pt>
                <c:pt idx="85">
                  <c:v>0.0361637142857143</c:v>
                </c:pt>
                <c:pt idx="86">
                  <c:v>0.0346586774193548</c:v>
                </c:pt>
                <c:pt idx="87">
                  <c:v>0.0328514666666667</c:v>
                </c:pt>
                <c:pt idx="88">
                  <c:v>0.0301852580645161</c:v>
                </c:pt>
              </c:numCache>
            </c:numRef>
          </c:val>
        </c:ser>
        <c:ser>
          <c:idx val="71"/>
          <c:order val="71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Matrix'!$BV$94:$BV$182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0.0585827333333333</c:v>
                </c:pt>
                <c:pt idx="71">
                  <c:v>0.0891501612903226</c:v>
                </c:pt>
                <c:pt idx="72">
                  <c:v>0.0743739677419355</c:v>
                </c:pt>
                <c:pt idx="73">
                  <c:v>0.0737637586206897</c:v>
                </c:pt>
                <c:pt idx="74">
                  <c:v>0.0659672903225807</c:v>
                </c:pt>
                <c:pt idx="75">
                  <c:v>0.058076</c:v>
                </c:pt>
                <c:pt idx="76">
                  <c:v>0.0520736451612903</c:v>
                </c:pt>
                <c:pt idx="77">
                  <c:v>0.0487883666666667</c:v>
                </c:pt>
                <c:pt idx="78">
                  <c:v>0.0476105161290323</c:v>
                </c:pt>
                <c:pt idx="79">
                  <c:v>0.0461981290322581</c:v>
                </c:pt>
                <c:pt idx="80">
                  <c:v>0.0449956333333333</c:v>
                </c:pt>
                <c:pt idx="81">
                  <c:v>0.0417955483870968</c:v>
                </c:pt>
                <c:pt idx="82">
                  <c:v>0.0412055333333333</c:v>
                </c:pt>
                <c:pt idx="83">
                  <c:v>0.0391117096774194</c:v>
                </c:pt>
                <c:pt idx="84">
                  <c:v>0.037316064516129</c:v>
                </c:pt>
                <c:pt idx="85">
                  <c:v>0.0371293571428571</c:v>
                </c:pt>
                <c:pt idx="86">
                  <c:v>0.032976064516129</c:v>
                </c:pt>
                <c:pt idx="87">
                  <c:v>0.0350083333333333</c:v>
                </c:pt>
                <c:pt idx="88">
                  <c:v>0.0313673225806452</c:v>
                </c:pt>
              </c:numCache>
            </c:numRef>
          </c:val>
        </c:ser>
        <c:ser>
          <c:idx val="72"/>
          <c:order val="72"/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Matrix'!$BW$94:$BW$182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0.0510272258064516</c:v>
                </c:pt>
                <c:pt idx="72">
                  <c:v>0.0698576774193548</c:v>
                </c:pt>
                <c:pt idx="73">
                  <c:v>0.0679223793103448</c:v>
                </c:pt>
                <c:pt idx="74">
                  <c:v>0.0612249677419355</c:v>
                </c:pt>
                <c:pt idx="75">
                  <c:v>0.0567364</c:v>
                </c:pt>
                <c:pt idx="76">
                  <c:v>0.0509211612903226</c:v>
                </c:pt>
                <c:pt idx="77">
                  <c:v>0.0458557666666667</c:v>
                </c:pt>
                <c:pt idx="78">
                  <c:v>0.0464863870967742</c:v>
                </c:pt>
                <c:pt idx="79">
                  <c:v>0.0389484838709677</c:v>
                </c:pt>
                <c:pt idx="80">
                  <c:v>0.0351176</c:v>
                </c:pt>
                <c:pt idx="81">
                  <c:v>0.0353848387096774</c:v>
                </c:pt>
                <c:pt idx="82">
                  <c:v>0.0331631333333333</c:v>
                </c:pt>
                <c:pt idx="83">
                  <c:v>0.0312205161290323</c:v>
                </c:pt>
                <c:pt idx="84">
                  <c:v>0.0311963225806452</c:v>
                </c:pt>
                <c:pt idx="85">
                  <c:v>0.0321076785714286</c:v>
                </c:pt>
                <c:pt idx="86">
                  <c:v>0.0306277419354839</c:v>
                </c:pt>
                <c:pt idx="87">
                  <c:v>0.0291811</c:v>
                </c:pt>
                <c:pt idx="88">
                  <c:v>0.0269890967741936</c:v>
                </c:pt>
              </c:numCache>
            </c:numRef>
          </c:val>
        </c:ser>
        <c:ser>
          <c:idx val="73"/>
          <c:order val="73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Matrix'!$BX$94:$BX$182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0.0541401935483871</c:v>
                </c:pt>
                <c:pt idx="73">
                  <c:v>0.0772466896551724</c:v>
                </c:pt>
                <c:pt idx="74">
                  <c:v>0.0649801290322581</c:v>
                </c:pt>
                <c:pt idx="75">
                  <c:v>0.0585614</c:v>
                </c:pt>
                <c:pt idx="76">
                  <c:v>0.0521266451612903</c:v>
                </c:pt>
                <c:pt idx="77">
                  <c:v>0.0495765333333333</c:v>
                </c:pt>
                <c:pt idx="78">
                  <c:v>0.0451909032258065</c:v>
                </c:pt>
                <c:pt idx="79">
                  <c:v>0.043584</c:v>
                </c:pt>
                <c:pt idx="80">
                  <c:v>0.0413637</c:v>
                </c:pt>
                <c:pt idx="81">
                  <c:v>0.0371566129032258</c:v>
                </c:pt>
                <c:pt idx="82">
                  <c:v>0.0344146333333333</c:v>
                </c:pt>
                <c:pt idx="83">
                  <c:v>0.0323507419354839</c:v>
                </c:pt>
                <c:pt idx="84">
                  <c:v>0.0357533548387097</c:v>
                </c:pt>
                <c:pt idx="85">
                  <c:v>0.0329666785714286</c:v>
                </c:pt>
                <c:pt idx="86">
                  <c:v>0.0312693225806452</c:v>
                </c:pt>
                <c:pt idx="87">
                  <c:v>0.0306679</c:v>
                </c:pt>
                <c:pt idx="88">
                  <c:v>0.0273551612903226</c:v>
                </c:pt>
              </c:numCache>
            </c:numRef>
          </c:val>
        </c:ser>
        <c:ser>
          <c:idx val="74"/>
          <c:order val="74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Matrix'!$BY$94:$BY$182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0.0612110689655172</c:v>
                </c:pt>
                <c:pt idx="74">
                  <c:v>0.107902225806452</c:v>
                </c:pt>
                <c:pt idx="75">
                  <c:v>0.0908449</c:v>
                </c:pt>
                <c:pt idx="76">
                  <c:v>0.0781687096774194</c:v>
                </c:pt>
                <c:pt idx="77">
                  <c:v>0.0737946333333333</c:v>
                </c:pt>
                <c:pt idx="78">
                  <c:v>0.0663074516129032</c:v>
                </c:pt>
                <c:pt idx="79">
                  <c:v>0.063160935483871</c:v>
                </c:pt>
                <c:pt idx="80">
                  <c:v>0.0585876333333333</c:v>
                </c:pt>
                <c:pt idx="81">
                  <c:v>0.0541203870967742</c:v>
                </c:pt>
                <c:pt idx="82">
                  <c:v>0.0498349</c:v>
                </c:pt>
                <c:pt idx="83">
                  <c:v>0.046521935483871</c:v>
                </c:pt>
                <c:pt idx="84">
                  <c:v>0.0506044516129032</c:v>
                </c:pt>
                <c:pt idx="85">
                  <c:v>0.0435991428571429</c:v>
                </c:pt>
                <c:pt idx="86">
                  <c:v>0.0410075806451613</c:v>
                </c:pt>
                <c:pt idx="87">
                  <c:v>0.0439532333333333</c:v>
                </c:pt>
                <c:pt idx="88">
                  <c:v>0.0412184193548387</c:v>
                </c:pt>
              </c:numCache>
            </c:numRef>
          </c:val>
        </c:ser>
        <c:ser>
          <c:idx val="75"/>
          <c:order val="75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Matrix'!$BZ$94:$BZ$182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0.0617344193548387</c:v>
                </c:pt>
                <c:pt idx="75">
                  <c:v>0.1129718</c:v>
                </c:pt>
                <c:pt idx="76">
                  <c:v>0.100735806451613</c:v>
                </c:pt>
                <c:pt idx="77">
                  <c:v>0.0848527333333333</c:v>
                </c:pt>
                <c:pt idx="78">
                  <c:v>0.0754338064516129</c:v>
                </c:pt>
                <c:pt idx="79">
                  <c:v>0.0673906129032258</c:v>
                </c:pt>
                <c:pt idx="80">
                  <c:v>0.0654437</c:v>
                </c:pt>
                <c:pt idx="81">
                  <c:v>0.0598964516129032</c:v>
                </c:pt>
                <c:pt idx="82">
                  <c:v>0.0559292666666667</c:v>
                </c:pt>
                <c:pt idx="83">
                  <c:v>0.0515997741935484</c:v>
                </c:pt>
                <c:pt idx="84">
                  <c:v>0.0486578387096774</c:v>
                </c:pt>
                <c:pt idx="85">
                  <c:v>0.0468500357142857</c:v>
                </c:pt>
                <c:pt idx="86">
                  <c:v>0.0461227419354839</c:v>
                </c:pt>
                <c:pt idx="87">
                  <c:v>0.0450118666666667</c:v>
                </c:pt>
                <c:pt idx="88">
                  <c:v>0.0420832903225806</c:v>
                </c:pt>
              </c:numCache>
            </c:numRef>
          </c:val>
        </c:ser>
        <c:ser>
          <c:idx val="76"/>
          <c:order val="76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Matrix'!$CA$94:$CA$182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0.0518684</c:v>
                </c:pt>
                <c:pt idx="76">
                  <c:v>0.114483225806452</c:v>
                </c:pt>
                <c:pt idx="77">
                  <c:v>0.0967872</c:v>
                </c:pt>
                <c:pt idx="78">
                  <c:v>0.0817064838709677</c:v>
                </c:pt>
                <c:pt idx="79">
                  <c:v>0.0694295806451613</c:v>
                </c:pt>
                <c:pt idx="80">
                  <c:v>0.0631844333333333</c:v>
                </c:pt>
                <c:pt idx="81">
                  <c:v>0.0587317741935484</c:v>
                </c:pt>
                <c:pt idx="82">
                  <c:v>0.0548089666666667</c:v>
                </c:pt>
                <c:pt idx="83">
                  <c:v>0.0531829032258065</c:v>
                </c:pt>
                <c:pt idx="84">
                  <c:v>0.0491435806451613</c:v>
                </c:pt>
                <c:pt idx="85">
                  <c:v>0.0478665357142857</c:v>
                </c:pt>
                <c:pt idx="86">
                  <c:v>0.0471745483870968</c:v>
                </c:pt>
                <c:pt idx="87">
                  <c:v>0.0448582</c:v>
                </c:pt>
                <c:pt idx="88">
                  <c:v>0.0401402258064516</c:v>
                </c:pt>
              </c:numCache>
            </c:numRef>
          </c:val>
        </c:ser>
        <c:ser>
          <c:idx val="77"/>
          <c:order val="77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Matrix'!$CB$94:$CB$182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0.08236</c:v>
                </c:pt>
                <c:pt idx="77">
                  <c:v>0.112109433333333</c:v>
                </c:pt>
                <c:pt idx="78">
                  <c:v>0.095613064516129</c:v>
                </c:pt>
                <c:pt idx="79">
                  <c:v>0.0850931612903226</c:v>
                </c:pt>
                <c:pt idx="80">
                  <c:v>0.0747626333333333</c:v>
                </c:pt>
                <c:pt idx="81">
                  <c:v>0.0722543225806452</c:v>
                </c:pt>
                <c:pt idx="82">
                  <c:v>0.066681</c:v>
                </c:pt>
                <c:pt idx="83">
                  <c:v>0.0609901290322581</c:v>
                </c:pt>
                <c:pt idx="84">
                  <c:v>0.0562452580645161</c:v>
                </c:pt>
                <c:pt idx="85">
                  <c:v>0.0537846428571429</c:v>
                </c:pt>
                <c:pt idx="86">
                  <c:v>0.0504112258064516</c:v>
                </c:pt>
                <c:pt idx="87">
                  <c:v>0.0528104666666667</c:v>
                </c:pt>
                <c:pt idx="88">
                  <c:v>0.0476044193548387</c:v>
                </c:pt>
              </c:numCache>
            </c:numRef>
          </c:val>
        </c:ser>
        <c:ser>
          <c:idx val="78"/>
          <c:order val="78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Matrix'!$CC$94:$CC$182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0.0586431666666667</c:v>
                </c:pt>
                <c:pt idx="78">
                  <c:v>0.104812129032258</c:v>
                </c:pt>
                <c:pt idx="79">
                  <c:v>0.0905606774193548</c:v>
                </c:pt>
                <c:pt idx="80">
                  <c:v>0.0875581</c:v>
                </c:pt>
                <c:pt idx="81">
                  <c:v>0.0773052903225806</c:v>
                </c:pt>
                <c:pt idx="82">
                  <c:v>0.0654103333333333</c:v>
                </c:pt>
                <c:pt idx="83">
                  <c:v>0.0610513225806452</c:v>
                </c:pt>
                <c:pt idx="84">
                  <c:v>0.0566186129032258</c:v>
                </c:pt>
                <c:pt idx="85">
                  <c:v>0.0552236071428571</c:v>
                </c:pt>
                <c:pt idx="86">
                  <c:v>0.0516106129032258</c:v>
                </c:pt>
                <c:pt idx="87">
                  <c:v>0.0495857</c:v>
                </c:pt>
                <c:pt idx="88">
                  <c:v>0.0475639032258065</c:v>
                </c:pt>
              </c:numCache>
            </c:numRef>
          </c:val>
        </c:ser>
        <c:ser>
          <c:idx val="79"/>
          <c:order val="79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Matrix'!$CD$94:$CD$182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0.0662372580645161</c:v>
                </c:pt>
                <c:pt idx="79">
                  <c:v>0.118364451612903</c:v>
                </c:pt>
                <c:pt idx="80">
                  <c:v>0.0994178666666667</c:v>
                </c:pt>
                <c:pt idx="81">
                  <c:v>0.0853956774193549</c:v>
                </c:pt>
                <c:pt idx="82">
                  <c:v>0.0774647333333333</c:v>
                </c:pt>
                <c:pt idx="83">
                  <c:v>0.0663041612903226</c:v>
                </c:pt>
                <c:pt idx="84">
                  <c:v>0.0592163225806452</c:v>
                </c:pt>
                <c:pt idx="85">
                  <c:v>0.05766675</c:v>
                </c:pt>
                <c:pt idx="86">
                  <c:v>0.0513870322580645</c:v>
                </c:pt>
                <c:pt idx="87">
                  <c:v>0.0508869333333333</c:v>
                </c:pt>
                <c:pt idx="88">
                  <c:v>0.0482578064516129</c:v>
                </c:pt>
              </c:numCache>
            </c:numRef>
          </c:val>
        </c:ser>
        <c:ser>
          <c:idx val="80"/>
          <c:order val="80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Matrix'!$CE$94:$CE$182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0.0859821290322581</c:v>
                </c:pt>
                <c:pt idx="80">
                  <c:v>0.1497276</c:v>
                </c:pt>
                <c:pt idx="81">
                  <c:v>0.119246548387097</c:v>
                </c:pt>
                <c:pt idx="82">
                  <c:v>0.105217133333333</c:v>
                </c:pt>
                <c:pt idx="83">
                  <c:v>0.0917502903225807</c:v>
                </c:pt>
                <c:pt idx="84">
                  <c:v>0.0838662903225806</c:v>
                </c:pt>
                <c:pt idx="85">
                  <c:v>0.0793617142857143</c:v>
                </c:pt>
                <c:pt idx="86">
                  <c:v>0.0749751935483871</c:v>
                </c:pt>
                <c:pt idx="87">
                  <c:v>0.0698583</c:v>
                </c:pt>
                <c:pt idx="88">
                  <c:v>0.064754064516129</c:v>
                </c:pt>
              </c:numCache>
            </c:numRef>
          </c:val>
        </c:ser>
        <c:ser>
          <c:idx val="81"/>
          <c:order val="81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Matrix'!$CF$94:$CF$182</c:f>
              <c:numCache>
                <c:formatCode>_(* #,##0.0000_);_(* \(#,##0.0000\);_(* \-??_);_(@_)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0.0802805666666667</c:v>
                </c:pt>
                <c:pt idx="81">
                  <c:v>0.128073838709677</c:v>
                </c:pt>
                <c:pt idx="82">
                  <c:v>0.102201566666667</c:v>
                </c:pt>
                <c:pt idx="83">
                  <c:v>0.0878380322580645</c:v>
                </c:pt>
                <c:pt idx="84">
                  <c:v>0.0811316774193548</c:v>
                </c:pt>
                <c:pt idx="85">
                  <c:v>0.0740163571428572</c:v>
                </c:pt>
                <c:pt idx="86">
                  <c:v>0.0689569032258065</c:v>
                </c:pt>
                <c:pt idx="87">
                  <c:v>0.0636618333333333</c:v>
                </c:pt>
                <c:pt idx="88">
                  <c:v>0.0606484193548387</c:v>
                </c:pt>
              </c:numCache>
            </c:numRef>
          </c:val>
        </c:ser>
        <c:ser>
          <c:idx val="82"/>
          <c:order val="82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Matrix'!$CG$94:$CG$182</c:f>
              <c:numCache>
                <c:formatCode>_(* #,##0.0000_);_(* \(#,##0.0000\);_(* \-??_);_(@_)</c:formatCode>
                <c:ptCount val="89"/>
                <c:pt idx="80">
                  <c:v>0</c:v>
                </c:pt>
                <c:pt idx="81">
                  <c:v>0.103316838709677</c:v>
                </c:pt>
                <c:pt idx="82">
                  <c:v>0.152930266666667</c:v>
                </c:pt>
                <c:pt idx="83">
                  <c:v>0.126557193548387</c:v>
                </c:pt>
                <c:pt idx="84">
                  <c:v>0.106300129032258</c:v>
                </c:pt>
                <c:pt idx="85">
                  <c:v>0.0981351428571429</c:v>
                </c:pt>
                <c:pt idx="86">
                  <c:v>0.0867667096774194</c:v>
                </c:pt>
                <c:pt idx="87">
                  <c:v>0.0725019333333333</c:v>
                </c:pt>
                <c:pt idx="88">
                  <c:v>0.0643713548387097</c:v>
                </c:pt>
              </c:numCache>
            </c:numRef>
          </c:val>
        </c:ser>
        <c:ser>
          <c:idx val="83"/>
          <c:order val="83"/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Matrix'!$CH$94:$CH$182</c:f>
              <c:numCache>
                <c:formatCode>_(* #,##0.0000_);_(* \(#,##0.0000\);_(* \-??_);_(@_)</c:formatCode>
                <c:ptCount val="89"/>
                <c:pt idx="80">
                  <c:v>0</c:v>
                </c:pt>
                <c:pt idx="81">
                  <c:v>0</c:v>
                </c:pt>
                <c:pt idx="82">
                  <c:v>0.0760237333333333</c:v>
                </c:pt>
                <c:pt idx="83">
                  <c:v>0.132752258064516</c:v>
                </c:pt>
                <c:pt idx="84">
                  <c:v>0.100940838709677</c:v>
                </c:pt>
                <c:pt idx="85">
                  <c:v>0.0849178928571429</c:v>
                </c:pt>
                <c:pt idx="86">
                  <c:v>0.0781422580645161</c:v>
                </c:pt>
                <c:pt idx="87">
                  <c:v>0.0683581</c:v>
                </c:pt>
                <c:pt idx="88">
                  <c:v>0.0548794516129032</c:v>
                </c:pt>
              </c:numCache>
            </c:numRef>
          </c:val>
        </c:ser>
        <c:ser>
          <c:idx val="84"/>
          <c:order val="84"/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Matrix'!$CI$94:$CI$182</c:f>
              <c:numCache>
                <c:formatCode>_(* #,##0.0000_);_(* \(#,##0.0000\);_(* \-??_);_(@_)</c:formatCode>
                <c:ptCount val="89"/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0.0914304516129032</c:v>
                </c:pt>
                <c:pt idx="84">
                  <c:v>0.117830516129032</c:v>
                </c:pt>
                <c:pt idx="85">
                  <c:v>0.08855525</c:v>
                </c:pt>
                <c:pt idx="86">
                  <c:v>0.0762079032258065</c:v>
                </c:pt>
                <c:pt idx="87">
                  <c:v>0.0716040333333333</c:v>
                </c:pt>
                <c:pt idx="88">
                  <c:v>0.063973</c:v>
                </c:pt>
              </c:numCache>
            </c:numRef>
          </c:val>
        </c:ser>
        <c:ser>
          <c:idx val="85"/>
          <c:order val="85"/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Matrix'!$CJ$94:$CJ$182</c:f>
              <c:numCache>
                <c:formatCode>_(* #,##0.0000_);_(* \(#,##0.0000\);_(* \-??_);_(@_)</c:formatCode>
                <c:ptCount val="89"/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0.0592876129032258</c:v>
                </c:pt>
                <c:pt idx="85">
                  <c:v>0.111754178571429</c:v>
                </c:pt>
                <c:pt idx="86">
                  <c:v>0.0939312580645161</c:v>
                </c:pt>
                <c:pt idx="87">
                  <c:v>0.0816110333333333</c:v>
                </c:pt>
                <c:pt idx="88">
                  <c:v>0.0686872258064516</c:v>
                </c:pt>
              </c:numCache>
            </c:numRef>
          </c:val>
        </c:ser>
        <c:ser>
          <c:idx val="86"/>
          <c:order val="86"/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Matrix'!$CK$94:$CK$182</c:f>
              <c:numCache>
                <c:formatCode>_(* #,##0.0000_);_(* \(#,##0.0000\);_(* \-??_);_(@_)</c:formatCode>
                <c:ptCount val="89"/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0.0778620714285714</c:v>
                </c:pt>
                <c:pt idx="86">
                  <c:v>0.108341387096774</c:v>
                </c:pt>
                <c:pt idx="87">
                  <c:v>0.0871181333333333</c:v>
                </c:pt>
                <c:pt idx="88">
                  <c:v>0.0678205806451613</c:v>
                </c:pt>
              </c:numCache>
            </c:numRef>
          </c:val>
        </c:ser>
        <c:ser>
          <c:idx val="87"/>
          <c:order val="87"/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Matrix'!$CL$94:$CL$182</c:f>
              <c:numCache>
                <c:formatCode>_(* #,##0.0000_);_(* \(#,##0.0000\);_(* \-??_);_(@_)</c:formatCode>
                <c:ptCount val="89"/>
                <c:pt idx="86">
                  <c:v>0.0602581935483871</c:v>
                </c:pt>
                <c:pt idx="87">
                  <c:v>0.1008308</c:v>
                </c:pt>
                <c:pt idx="88">
                  <c:v>0.0873352903225806</c:v>
                </c:pt>
              </c:numCache>
            </c:numRef>
          </c:val>
        </c:ser>
        <c:ser>
          <c:idx val="88"/>
          <c:order val="88"/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Matrix'!$CM$94:$CM$182</c:f>
              <c:numCache>
                <c:formatCode>_(* #,##0.0000_);_(* \(#,##0.0000\);_(* \-??_);_(@_)</c:formatCode>
                <c:ptCount val="89"/>
                <c:pt idx="87">
                  <c:v>0.0576181666666667</c:v>
                </c:pt>
                <c:pt idx="88">
                  <c:v>0.078571935483871</c:v>
                </c:pt>
              </c:numCache>
            </c:numRef>
          </c:val>
        </c:ser>
        <c:ser>
          <c:idx val="89"/>
          <c:order val="89"/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 TX Matrix'!$B$94:$B$182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'E TX Matrix'!$CN$94:$CN$182</c:f>
              <c:numCache>
                <c:formatCode>_(* #,##0.0000_);_(* \(#,##0.0000\);_(* \-??_);_(@_)</c:formatCode>
                <c:ptCount val="89"/>
                <c:pt idx="88">
                  <c:v>0.0310728709677419</c:v>
                </c:pt>
              </c:numCache>
            </c:numRef>
          </c:val>
        </c:ser>
        <c:axId val="97960034"/>
        <c:axId val="42484965"/>
      </c:areaChart>
      <c:catAx>
        <c:axId val="97960034"/>
        <c:scaling>
          <c:orientation val="minMax"/>
          <c:max val="37012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84965"/>
        <c:crossesAt val="0"/>
        <c:auto val="1"/>
        <c:lblAlgn val="ctr"/>
        <c:lblOffset val="100"/>
        <c:noMultiLvlLbl val="0"/>
      </c:catAx>
      <c:valAx>
        <c:axId val="42484965"/>
        <c:scaling>
          <c:orientation val="minMax"/>
          <c:max val="3.5"/>
          <c:min val="0.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</a:t>
                </a:r>
              </a:p>
            </c:rich>
          </c:tx>
          <c:layout>
            <c:manualLayout>
              <c:xMode val="edge"/>
              <c:yMode val="edge"/>
              <c:x val="0.0295300646606588"/>
              <c:y val="0.370678165425323"/>
            </c:manualLayout>
          </c:layout>
          <c:overlay val="0"/>
          <c:spPr>
            <a:noFill/>
            <a:ln w="0">
              <a:noFill/>
            </a:ln>
          </c:spPr>
        </c:title>
        <c:numFmt formatCode="_(* #,##0.0_);_(* \(#,##0.0\);_(* \-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60034"/>
        <c:crossesAt val="1"/>
        <c:crossBetween val="midCat"/>
        <c:majorUnit val="0.5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East Texas decline in production in first 5 months</a:t>
            </a:r>
            <a:r>
              <a:rPr b="0" sz="1475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(5 months after start of wells)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615000254933"/>
          <c:y val="0.176211799827166"/>
          <c:w val="0.95946566053128"/>
          <c:h val="0.756775866132453"/>
        </c:manualLayout>
      </c:layout>
      <c:lineChart>
        <c:grouping val="standard"/>
        <c:varyColors val="0"/>
        <c:ser>
          <c:idx val="0"/>
          <c:order val="0"/>
          <c:tx>
            <c:strRef>
              <c:f>'E TX Matrix'!$CP$7</c:f>
              <c:strCache>
                <c:ptCount val="1"/>
                <c:pt idx="0">
                  <c:v>5 Months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'E TX Matrix'!$CQ$2:$FV$2</c:f>
              <c:strCache>
                <c:ptCount val="84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</c:strCache>
            </c:strRef>
          </c:cat>
          <c:val>
            <c:numRef>
              <c:f>'E TX Matrix'!$CQ$7:$FV$7</c:f>
              <c:numCache>
                <c:formatCode>0.00%</c:formatCode>
                <c:ptCount val="84"/>
                <c:pt idx="0">
                  <c:v>-0.304161453905555</c:v>
                </c:pt>
                <c:pt idx="1">
                  <c:v>-0.372392026453499</c:v>
                </c:pt>
                <c:pt idx="2">
                  <c:v>-0.385020755550969</c:v>
                </c:pt>
                <c:pt idx="3">
                  <c:v>-0.454243585283593</c:v>
                </c:pt>
                <c:pt idx="4">
                  <c:v>-0.350076311565837</c:v>
                </c:pt>
                <c:pt idx="5">
                  <c:v>-0.343805495325869</c:v>
                </c:pt>
                <c:pt idx="6">
                  <c:v>-0.266286382059188</c:v>
                </c:pt>
                <c:pt idx="7">
                  <c:v>-0.37878095769965</c:v>
                </c:pt>
                <c:pt idx="8">
                  <c:v>-0.314422360455576</c:v>
                </c:pt>
                <c:pt idx="9">
                  <c:v>-0.256324255725371</c:v>
                </c:pt>
                <c:pt idx="10">
                  <c:v>-0.332242444490239</c:v>
                </c:pt>
                <c:pt idx="11">
                  <c:v>-0.284330855154377</c:v>
                </c:pt>
                <c:pt idx="12">
                  <c:v>-0.272857107527119</c:v>
                </c:pt>
                <c:pt idx="13">
                  <c:v>-0.286722298167521</c:v>
                </c:pt>
                <c:pt idx="14">
                  <c:v>-0.466481174642942</c:v>
                </c:pt>
                <c:pt idx="15">
                  <c:v>-0.294012023856479</c:v>
                </c:pt>
                <c:pt idx="16">
                  <c:v>-0.371631356176549</c:v>
                </c:pt>
                <c:pt idx="17">
                  <c:v>-0.403446093126369</c:v>
                </c:pt>
                <c:pt idx="18">
                  <c:v>-0.33692424795767</c:v>
                </c:pt>
                <c:pt idx="19">
                  <c:v>-0.305499436989398</c:v>
                </c:pt>
                <c:pt idx="20">
                  <c:v>-0.220839883502629</c:v>
                </c:pt>
                <c:pt idx="21">
                  <c:v>-0.256200490201161</c:v>
                </c:pt>
                <c:pt idx="22">
                  <c:v>-0.192048203104357</c:v>
                </c:pt>
                <c:pt idx="23">
                  <c:v>-0.278701306625215</c:v>
                </c:pt>
                <c:pt idx="24">
                  <c:v>-0.444035481552961</c:v>
                </c:pt>
                <c:pt idx="25">
                  <c:v>-0.384528089412296</c:v>
                </c:pt>
                <c:pt idx="26">
                  <c:v>-0.361075013689448</c:v>
                </c:pt>
                <c:pt idx="27">
                  <c:v>-0.350092613314736</c:v>
                </c:pt>
                <c:pt idx="28">
                  <c:v>-0.365542364145948</c:v>
                </c:pt>
                <c:pt idx="29">
                  <c:v>-0.345524273097701</c:v>
                </c:pt>
                <c:pt idx="30">
                  <c:v>-0.347044330125497</c:v>
                </c:pt>
                <c:pt idx="31">
                  <c:v>-0.417133834261353</c:v>
                </c:pt>
                <c:pt idx="32">
                  <c:v>-0.331083722874946</c:v>
                </c:pt>
                <c:pt idx="33">
                  <c:v>-0.389667428392662</c:v>
                </c:pt>
                <c:pt idx="34">
                  <c:v>-0.328037416839998</c:v>
                </c:pt>
                <c:pt idx="35">
                  <c:v>-0.471981730244714</c:v>
                </c:pt>
                <c:pt idx="36">
                  <c:v>-0.373700357760481</c:v>
                </c:pt>
                <c:pt idx="37">
                  <c:v>-0.382039197388658</c:v>
                </c:pt>
                <c:pt idx="38">
                  <c:v>-0.232187417201889</c:v>
                </c:pt>
                <c:pt idx="39">
                  <c:v>-0.336641098067466</c:v>
                </c:pt>
                <c:pt idx="40">
                  <c:v>-0.418465157045148</c:v>
                </c:pt>
                <c:pt idx="41">
                  <c:v>-0.418267197309262</c:v>
                </c:pt>
                <c:pt idx="42">
                  <c:v>-0.341498254178384</c:v>
                </c:pt>
                <c:pt idx="43">
                  <c:v>-0.335328738142072</c:v>
                </c:pt>
                <c:pt idx="44">
                  <c:v>-0.00456117444824506</c:v>
                </c:pt>
                <c:pt idx="45">
                  <c:v>-0.380024582983431</c:v>
                </c:pt>
                <c:pt idx="46">
                  <c:v>-0.386636445570543</c:v>
                </c:pt>
                <c:pt idx="47">
                  <c:v>-0.191438493127311</c:v>
                </c:pt>
                <c:pt idx="48">
                  <c:v>-0.502249541738305</c:v>
                </c:pt>
                <c:pt idx="49">
                  <c:v>-0.476130383284099</c:v>
                </c:pt>
                <c:pt idx="50">
                  <c:v>-0.386056204423861</c:v>
                </c:pt>
                <c:pt idx="51">
                  <c:v>-0.358874740309133</c:v>
                </c:pt>
                <c:pt idx="52">
                  <c:v>-0.452469416081491</c:v>
                </c:pt>
                <c:pt idx="53">
                  <c:v>-0.361974260767349</c:v>
                </c:pt>
                <c:pt idx="54">
                  <c:v>-0.195206250655615</c:v>
                </c:pt>
                <c:pt idx="55">
                  <c:v>-0.310739665115509</c:v>
                </c:pt>
                <c:pt idx="56">
                  <c:v>-0.375347218024061</c:v>
                </c:pt>
                <c:pt idx="57">
                  <c:v>-0.254211431318449</c:v>
                </c:pt>
                <c:pt idx="58">
                  <c:v>-0.380335996256936</c:v>
                </c:pt>
                <c:pt idx="59">
                  <c:v>-0.380965073087884</c:v>
                </c:pt>
                <c:pt idx="60">
                  <c:v>-0.345500101426887</c:v>
                </c:pt>
                <c:pt idx="61">
                  <c:v>-0.406088804104633</c:v>
                </c:pt>
                <c:pt idx="62">
                  <c:v>-0.308333772409008</c:v>
                </c:pt>
                <c:pt idx="63">
                  <c:v>-0.398826231947079</c:v>
                </c:pt>
                <c:pt idx="64">
                  <c:v>-0.429240440972108</c:v>
                </c:pt>
                <c:pt idx="65">
                  <c:v>-0.211925233350667</c:v>
                </c:pt>
                <c:pt idx="66">
                  <c:v>-0.369860637393352</c:v>
                </c:pt>
                <c:pt idx="67">
                  <c:v>-0.332312034840577</c:v>
                </c:pt>
                <c:pt idx="68">
                  <c:v>-0.285979527053129</c:v>
                </c:pt>
                <c:pt idx="69">
                  <c:v>-0.360261510620873</c:v>
                </c:pt>
                <c:pt idx="70">
                  <c:v>-0.348559787672484</c:v>
                </c:pt>
                <c:pt idx="71">
                  <c:v>-0.271072798704093</c:v>
                </c:pt>
                <c:pt idx="72">
                  <c:v>-0.358205075781992</c:v>
                </c:pt>
                <c:pt idx="73">
                  <c:v>-0.385485784771099</c:v>
                </c:pt>
                <c:pt idx="74">
                  <c:v>-0.403474027118044</c:v>
                </c:pt>
                <c:pt idx="75">
                  <c:v>-0.448090033380483</c:v>
                </c:pt>
                <c:pt idx="76">
                  <c:v>-0.355501848218138</c:v>
                </c:pt>
                <c:pt idx="77">
                  <c:v>-0.375927824982908</c:v>
                </c:pt>
                <c:pt idx="78">
                  <c:v>-0.439830452582483</c:v>
                </c:pt>
                <c:pt idx="79">
                  <c:v>-0.439874209413758</c:v>
                </c:pt>
                <c:pt idx="80">
                  <c:v>-0.422080591254548</c:v>
                </c:pt>
                <c:pt idx="81">
                  <c:v>-0.43263873418504</c:v>
                </c:pt>
                <c:pt idx="82">
                  <c:v>-0.485070152503329</c:v>
                </c:pt>
                <c:pt idx="83">
                  <c:v>-0.457076128479779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964977"/>
        <c:axId val="64021220"/>
      </c:lineChart>
      <c:catAx>
        <c:axId val="91964977"/>
        <c:scaling>
          <c:orientation val="minMax"/>
          <c:max val="36861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Start date of wells</a:t>
                </a:r>
              </a:p>
            </c:rich>
          </c:tx>
          <c:layout>
            <c:manualLayout>
              <c:xMode val="edge"/>
              <c:yMode val="edge"/>
              <c:x val="0.442257686228522"/>
              <c:y val="0.925367271584571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21220"/>
        <c:crossesAt val="-0.6"/>
        <c:auto val="1"/>
        <c:lblAlgn val="ctr"/>
        <c:lblOffset val="100"/>
        <c:noMultiLvlLbl val="0"/>
      </c:catAx>
      <c:valAx>
        <c:axId val="6402122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6497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149400</xdr:colOff>
      <xdr:row>3</xdr:row>
      <xdr:rowOff>47520</xdr:rowOff>
    </xdr:from>
    <xdr:to>
      <xdr:col>12</xdr:col>
      <xdr:colOff>199800</xdr:colOff>
      <xdr:row>31</xdr:row>
      <xdr:rowOff>104760</xdr:rowOff>
    </xdr:to>
    <xdr:graphicFrame>
      <xdr:nvGraphicFramePr>
        <xdr:cNvPr id="0" name="Chart 1"/>
        <xdr:cNvGraphicFramePr/>
      </xdr:nvGraphicFramePr>
      <xdr:xfrm>
        <a:off x="787680" y="533160"/>
        <a:ext cx="7070400" cy="459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459000</xdr:colOff>
      <xdr:row>6</xdr:row>
      <xdr:rowOff>133200</xdr:rowOff>
    </xdr:from>
    <xdr:to>
      <xdr:col>2</xdr:col>
      <xdr:colOff>539280</xdr:colOff>
      <xdr:row>7</xdr:row>
      <xdr:rowOff>152280</xdr:rowOff>
    </xdr:to>
    <xdr:sp>
      <xdr:nvSpPr>
        <xdr:cNvPr id="20" name="Text 3"/>
        <xdr:cNvSpPr/>
      </xdr:nvSpPr>
      <xdr:spPr>
        <a:xfrm>
          <a:off x="1735200" y="1104840"/>
          <a:ext cx="80280" cy="181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39960</xdr:colOff>
      <xdr:row>3</xdr:row>
      <xdr:rowOff>75960</xdr:rowOff>
    </xdr:from>
    <xdr:to>
      <xdr:col>24</xdr:col>
      <xdr:colOff>80280</xdr:colOff>
      <xdr:row>31</xdr:row>
      <xdr:rowOff>123840</xdr:rowOff>
    </xdr:to>
    <xdr:graphicFrame>
      <xdr:nvGraphicFramePr>
        <xdr:cNvPr id="21" name="Chart 5"/>
        <xdr:cNvGraphicFramePr/>
      </xdr:nvGraphicFramePr>
      <xdr:xfrm>
        <a:off x="8336160" y="561600"/>
        <a:ext cx="7060320" cy="4582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0.126979278040833</cdr:x>
      <cdr:y>0.0824774598196786</cdr:y>
    </cdr:from>
    <cdr:to>
      <cdr:x>0.189756122397027</cdr:x>
      <cdr:y>0.1312426499412</cdr:y>
    </cdr:to>
    <cdr:sp>
      <cdr:nvSpPr>
        <cdr:cNvPr id="1" name="Text 77"/>
        <cdr:cNvSpPr/>
      </cdr:nvSpPr>
      <cdr:spPr>
        <a:xfrm>
          <a:off x="897840" y="378720"/>
          <a:ext cx="443880" cy="223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Pre-94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0.100249478132478</cdr:x>
      <cdr:y>0.0824774598196786</cdr:y>
    </cdr:from>
    <cdr:to>
      <cdr:x>0.117509291787587</cdr:x>
      <cdr:y>0.10921207369659</cdr:y>
    </cdr:to>
    <cdr:sp>
      <cdr:nvSpPr>
        <cdr:cNvPr id="2" name="Rectangle 78"/>
        <cdr:cNvSpPr/>
      </cdr:nvSpPr>
      <cdr:spPr>
        <a:xfrm>
          <a:off x="708840" y="378720"/>
          <a:ext cx="122040" cy="122760"/>
        </a:xfrm>
        <a:prstGeom prst="rect">
          <a:avLst/>
        </a:prstGeom>
        <a:solidFill>
          <a:srgbClr val="9999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0.223512041138435</cdr:x>
      <cdr:y>0.0824774598196786</cdr:y>
    </cdr:from>
    <cdr:to>
      <cdr:x>0.286237971590041</cdr:x>
      <cdr:y>0.1312426499412</cdr:y>
    </cdr:to>
    <cdr:sp>
      <cdr:nvSpPr>
        <cdr:cNvPr id="3" name="Text 79"/>
        <cdr:cNvSpPr/>
      </cdr:nvSpPr>
      <cdr:spPr>
        <a:xfrm>
          <a:off x="1580400" y="378720"/>
          <a:ext cx="443520" cy="223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1994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0.197749605417239</cdr:x>
      <cdr:y>0.084515876127009</cdr:y>
    </cdr:from>
    <cdr:to>
      <cdr:x>0.213227432411792</cdr:x>
      <cdr:y>0.111015288122305</cdr:y>
    </cdr:to>
    <cdr:sp>
      <cdr:nvSpPr>
        <cdr:cNvPr id="4" name="Rectangle 80"/>
        <cdr:cNvSpPr/>
      </cdr:nvSpPr>
      <cdr:spPr>
        <a:xfrm>
          <a:off x="1398240" y="388080"/>
          <a:ext cx="109440" cy="121680"/>
        </a:xfrm>
        <a:prstGeom prst="rect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0.306501705615804</cdr:x>
      <cdr:y>0.0824774598196786</cdr:y>
    </cdr:from>
    <cdr:to>
      <cdr:x>0.356499159920574</cdr:x>
      <cdr:y>0.1312426499412</cdr:y>
    </cdr:to>
    <cdr:sp>
      <cdr:nvSpPr>
        <cdr:cNvPr id="5" name="Text 81"/>
        <cdr:cNvSpPr/>
      </cdr:nvSpPr>
      <cdr:spPr>
        <a:xfrm>
          <a:off x="2167200" y="378720"/>
          <a:ext cx="353520" cy="223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1995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0.278753627615702</cdr:x>
      <cdr:y>0.0824774598196786</cdr:y>
    </cdr:from>
    <cdr:to>
      <cdr:x>0.295249732702001</cdr:x>
      <cdr:y>0.108976871814975</cdr:y>
    </cdr:to>
    <cdr:sp>
      <cdr:nvSpPr>
        <cdr:cNvPr id="6" name="Rectangle 82"/>
        <cdr:cNvSpPr/>
      </cdr:nvSpPr>
      <cdr:spPr>
        <a:xfrm>
          <a:off x="1971000" y="378720"/>
          <a:ext cx="116640" cy="12168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0.38149788707296</cdr:x>
      <cdr:y>0.0824774598196786</cdr:y>
    </cdr:from>
    <cdr:to>
      <cdr:x>0.435772109363067</cdr:x>
      <cdr:y>0.127009016072129</cdr:y>
    </cdr:to>
    <cdr:sp>
      <cdr:nvSpPr>
        <cdr:cNvPr id="7" name="Text 83"/>
        <cdr:cNvSpPr/>
      </cdr:nvSpPr>
      <cdr:spPr>
        <a:xfrm>
          <a:off x="2697480" y="378720"/>
          <a:ext cx="383760" cy="204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1996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0.355480881828828</cdr:x>
      <cdr:y>0.084515876127009</cdr:y>
    </cdr:from>
    <cdr:to>
      <cdr:x>0.370245914159157</cdr:x>
      <cdr:y>0.11125049000392</cdr:y>
    </cdr:to>
    <cdr:sp>
      <cdr:nvSpPr>
        <cdr:cNvPr id="8" name="Rectangle 84"/>
        <cdr:cNvSpPr/>
      </cdr:nvSpPr>
      <cdr:spPr>
        <a:xfrm>
          <a:off x="2513520" y="388080"/>
          <a:ext cx="104400" cy="122760"/>
        </a:xfrm>
        <a:prstGeom prst="rect">
          <a:avLst/>
        </a:prstGeom>
        <a:solidFill>
          <a:srgbClr val="3366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0.461738200702612</cdr:x>
      <cdr:y>0.0824774598196786</cdr:y>
    </cdr:from>
    <cdr:to>
      <cdr:x>0.511735655007383</cdr:x>
      <cdr:y>0.120501764014112</cdr:y>
    </cdr:to>
    <cdr:sp>
      <cdr:nvSpPr>
        <cdr:cNvPr id="9" name="Text 85"/>
        <cdr:cNvSpPr/>
      </cdr:nvSpPr>
      <cdr:spPr>
        <a:xfrm>
          <a:off x="3264840" y="378720"/>
          <a:ext cx="353520" cy="174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1997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0.435772109363067</cdr:x>
      <cdr:y>0.0864758918071345</cdr:y>
    </cdr:from>
    <cdr:to>
      <cdr:x>0.454762995774146</cdr:x>
      <cdr:y>0.113524108192866</cdr:y>
    </cdr:to>
    <cdr:sp>
      <cdr:nvSpPr>
        <cdr:cNvPr id="10" name="Rectangle 86"/>
        <cdr:cNvSpPr/>
      </cdr:nvSpPr>
      <cdr:spPr>
        <a:xfrm>
          <a:off x="3081240" y="397080"/>
          <a:ext cx="134280" cy="12420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0.540247441576295</cdr:x>
      <cdr:y>0.0824774598196786</cdr:y>
    </cdr:from>
    <cdr:to>
      <cdr:x>0.591772313018685</cdr:x>
      <cdr:y>0.1312426499412</cdr:y>
    </cdr:to>
    <cdr:sp>
      <cdr:nvSpPr>
        <cdr:cNvPr id="11" name="Text 87"/>
        <cdr:cNvSpPr/>
      </cdr:nvSpPr>
      <cdr:spPr>
        <a:xfrm>
          <a:off x="3819960" y="378720"/>
          <a:ext cx="364320" cy="2239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1998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0.511735655007383</cdr:x>
      <cdr:y>0.084515876127009</cdr:y>
    </cdr:from>
    <cdr:to>
      <cdr:x>0.531490249987272</cdr:x>
      <cdr:y>0.111015288122305</cdr:y>
    </cdr:to>
    <cdr:sp>
      <cdr:nvSpPr>
        <cdr:cNvPr id="12" name="Rectangle 88"/>
        <cdr:cNvSpPr/>
      </cdr:nvSpPr>
      <cdr:spPr>
        <a:xfrm>
          <a:off x="3618360" y="388080"/>
          <a:ext cx="139680" cy="121680"/>
        </a:xfrm>
        <a:prstGeom prst="rect">
          <a:avLst/>
        </a:prstGeom>
        <a:solidFill>
          <a:srgbClr val="80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0.617992973881167</cdr:x>
      <cdr:y>0.0802822422579381</cdr:y>
    </cdr:from>
    <cdr:to>
      <cdr:x>0.669517845323558</cdr:x>
      <cdr:y>0.126773814190514</cdr:y>
    </cdr:to>
    <cdr:sp>
      <cdr:nvSpPr>
        <cdr:cNvPr id="13" name="Text 89"/>
        <cdr:cNvSpPr/>
      </cdr:nvSpPr>
      <cdr:spPr>
        <a:xfrm>
          <a:off x="4369680" y="368640"/>
          <a:ext cx="364320" cy="213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1999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0.591975968637035</cdr:x>
      <cdr:y>0.084515876127009</cdr:y>
    </cdr:from>
    <cdr:to>
      <cdr:x>0.609999490860954</cdr:x>
      <cdr:y>0.108976871814975</cdr:y>
    </cdr:to>
    <cdr:sp>
      <cdr:nvSpPr>
        <cdr:cNvPr id="14" name="Rectangle 90"/>
        <cdr:cNvSpPr/>
      </cdr:nvSpPr>
      <cdr:spPr>
        <a:xfrm>
          <a:off x="4185720" y="388080"/>
          <a:ext cx="127440" cy="11232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0.668754136754748</cdr:x>
      <cdr:y>0.084515876127009</cdr:y>
    </cdr:from>
    <cdr:to>
      <cdr:x>0.689476095921796</cdr:x>
      <cdr:y>0.112269698157585</cdr:y>
    </cdr:to>
    <cdr:sp>
      <cdr:nvSpPr>
        <cdr:cNvPr id="15" name="Rectangle 91"/>
        <cdr:cNvSpPr/>
      </cdr:nvSpPr>
      <cdr:spPr>
        <a:xfrm>
          <a:off x="4728600" y="388080"/>
          <a:ext cx="146520" cy="127440"/>
        </a:xfrm>
        <a:prstGeom prst="rect">
          <a:avLst/>
        </a:prstGeom>
        <a:solidFill>
          <a:srgbClr val="ff66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0.697978717987883</cdr:x>
      <cdr:y>0.0802822422579381</cdr:y>
    </cdr:from>
    <cdr:to>
      <cdr:x>0.749503589430273</cdr:x>
      <cdr:y>0.118149745197962</cdr:y>
    </cdr:to>
    <cdr:sp>
      <cdr:nvSpPr>
        <cdr:cNvPr id="16" name="Text 92"/>
        <cdr:cNvSpPr/>
      </cdr:nvSpPr>
      <cdr:spPr>
        <a:xfrm>
          <a:off x="4935240" y="368640"/>
          <a:ext cx="36432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2000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0.837024591415916</cdr:x>
      <cdr:y>0.0189729517836143</cdr:y>
    </cdr:from>
    <cdr:to>
      <cdr:x>0.979736265974238</cdr:x>
      <cdr:y>0.0527636221089769</cdr:y>
    </cdr:to>
    <cdr:sp>
      <cdr:nvSpPr>
        <cdr:cNvPr id="17" name="Text 93"/>
        <cdr:cNvSpPr/>
      </cdr:nvSpPr>
      <cdr:spPr>
        <a:xfrm>
          <a:off x="5918400" y="87120"/>
          <a:ext cx="100908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"/>
            </a:rPr>
            <a:t>Source: PI Dwights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0.757751641973423</cdr:x>
      <cdr:y>0.084515876127009</cdr:y>
    </cdr:from>
    <cdr:to>
      <cdr:x>0.775011455628532</cdr:x>
      <cdr:y>0.112269698157585</cdr:y>
    </cdr:to>
    <cdr:sp>
      <cdr:nvSpPr>
        <cdr:cNvPr id="18" name="Rectangle 94"/>
        <cdr:cNvSpPr/>
      </cdr:nvSpPr>
      <cdr:spPr>
        <a:xfrm>
          <a:off x="5357880" y="388080"/>
          <a:ext cx="122040" cy="127440"/>
        </a:xfrm>
        <a:prstGeom prst="rect">
          <a:avLst/>
        </a:prstGeom>
        <a:solidFill>
          <a:srgbClr val="80008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0.785245150450588</cdr:x>
      <cdr:y>0.0802822422579381</cdr:y>
    </cdr:from>
    <cdr:to>
      <cdr:x>0.837991955603075</cdr:x>
      <cdr:y>0.122461779694238</cdr:y>
    </cdr:to>
    <cdr:sp>
      <cdr:nvSpPr>
        <cdr:cNvPr id="19" name="Text 95"/>
        <cdr:cNvSpPr/>
      </cdr:nvSpPr>
      <cdr:spPr>
        <a:xfrm>
          <a:off x="5552280" y="368640"/>
          <a:ext cx="372960" cy="193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2001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.Texas/jan94.txt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E.Texas/oct94.txt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Jan1968-Dec1968.txt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Jan1969-Dec1970.txt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Jan1971-Dec1973.txt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Jan1974-Dec1975.txt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Jan1976-Dec1977.txt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Jan1978-Dec1978.txt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E.Texas/nov94.txt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E.Texas/dec94.txt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E.Texas/jan95.txt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E.Texas/feb95.txt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E.Texas/mar95.txt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E.Texas/apr95.txt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E.Texas/may95.txt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E.Texas/jun95.txt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E.Texas/jul95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.Texas/feb94.txt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E.Texas/aug95.txt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E.Texas/sep95.txt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E.Texas/oct95.txt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E.Texas/nov95.txt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E.Texas/dec95.txt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E.Texas/jan96.txt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E.Texas/feb96.txt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E.Texas/mar96.txt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E.Texas/apr96.txt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E.Texas/may96.txt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.Texas/mar94.txt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E.Texas/jun96.txt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E.Texas/jul96.txt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E.Texas/aug96.txt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E.Texas/sep96.txt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E.Texas/oct96.txt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E.Texas/nov96.txt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E.Texas/dec96.txt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E.Texas/jan97.txt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E.Texas/feb97.txt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E.Texas/mar97.txt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E.Texas/apr94.txt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E.Texas/apr97.txt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E.Texas/may97.txt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E.Texas/jun97.txt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E.Texas/jul97.txt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E.Texas/aug97.txt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E.Texas/sep97.txt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E.Texas/oct97.txt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E.Texas/nov97.txt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E.Texas/dec97.txt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E.Texas/jan98.txt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.Texas/may94.txt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E.Texas/feb98.txt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E.Texas/mar98.txt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E.Texas/apr98.txt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E.Texas/may98.txt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E.Texas/jun98.txt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E.Texas/jul98.txt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E.Texas/aug98.txt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E.Texas/sep98.txt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E.Texas/oct98.txt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E.Texas/nov98.txt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.Texas/jun94.txt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E.Texas/dec98.txt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E.Texas/jan99.txt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E.Texas/feb99.txt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E.Texas/mar99.txt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E.Texas/apr99.txt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E.Texas/may99.txt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E.Texas/jun99.txt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E.Texas/jul99.txt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E.Texas/aug99.txt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E.Texas/sep99.txt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E.Texas/jul94.txt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E.Texas/oct99.txt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E.Texas/nov99.txt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E.Texas/dec99.txt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E.Texas/jan00.txt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E.Texas/feb00.txt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E.Texas/mar00.txt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E.Texas/apr00.txt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E.Texas/may00.txt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E.Texas/jun00.txt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E.Texas/jul00.txt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E.Texas/aug94.txt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E.Texas/aug00.txt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E.Texas/sep00.txt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E.Texas/oct00.txt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E.Texas/nov00.txt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E.Texas/dec00.txt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Dec1930.txt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Jan1931-Dec1940.txt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Jan1941-Dec1950.txt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Jan1951-Dec1955.txt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Jan1956-Dec1957.txt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E.Texas/sep94.txt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Jan1958-Dec1958.txt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Jan1959-Dec1959.txt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Jan1960-Dec1960.txt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Jan1961-Dec1961.txt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Jan1962-Dec1962.txt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Jan1963-Dec1963.txt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Jan1964-Dec1964.txt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Jan1965-Dec1965.txt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Jan1966-Dec1967.txt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Jan1967-Dec1967.txt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94"/>
    </sheetNames>
    <sheetDataSet>
      <sheetData sheetId="0">
        <row r="59">
          <cell r="A59">
            <v>34335</v>
          </cell>
          <cell r="B59">
            <v>43059</v>
          </cell>
          <cell r="C59">
            <v>1456064</v>
          </cell>
          <cell r="D59" t="str">
            <v>19,073     33816       30.70     169</v>
          </cell>
        </row>
        <row r="60">
          <cell r="A60">
            <v>34366</v>
          </cell>
          <cell r="B60">
            <v>49051</v>
          </cell>
          <cell r="C60">
            <v>2444322</v>
          </cell>
          <cell r="D60" t="str">
            <v>21,028     49833       30.01     161</v>
          </cell>
        </row>
        <row r="61">
          <cell r="A61">
            <v>34394</v>
          </cell>
          <cell r="B61">
            <v>54354</v>
          </cell>
          <cell r="C61">
            <v>2507352</v>
          </cell>
          <cell r="D61" t="str">
            <v>22,921     46131       29.66     160</v>
          </cell>
        </row>
        <row r="62">
          <cell r="A62">
            <v>34425</v>
          </cell>
          <cell r="B62">
            <v>46804</v>
          </cell>
          <cell r="C62">
            <v>2202090</v>
          </cell>
          <cell r="D62" t="str">
            <v>22,765     47050       32.72     160</v>
          </cell>
        </row>
        <row r="63">
          <cell r="A63">
            <v>34455</v>
          </cell>
          <cell r="B63">
            <v>44272</v>
          </cell>
          <cell r="C63">
            <v>2014662</v>
          </cell>
          <cell r="D63" t="str">
            <v>27,170     45507       38.03     159</v>
          </cell>
        </row>
        <row r="64">
          <cell r="A64">
            <v>34486</v>
          </cell>
          <cell r="B64">
            <v>42614</v>
          </cell>
          <cell r="C64">
            <v>1822343</v>
          </cell>
          <cell r="D64" t="str">
            <v>29,250     42764       40.70     161</v>
          </cell>
        </row>
        <row r="65">
          <cell r="A65">
            <v>34516</v>
          </cell>
          <cell r="B65">
            <v>40733</v>
          </cell>
          <cell r="C65">
            <v>1757791</v>
          </cell>
          <cell r="D65" t="str">
            <v>27,471     43154       40.28     159</v>
          </cell>
        </row>
        <row r="66">
          <cell r="A66">
            <v>34547</v>
          </cell>
          <cell r="B66">
            <v>41263</v>
          </cell>
          <cell r="C66">
            <v>1751903</v>
          </cell>
          <cell r="D66" t="str">
            <v>28,639     42457       40.97     160</v>
          </cell>
        </row>
        <row r="67">
          <cell r="A67">
            <v>34578</v>
          </cell>
          <cell r="B67">
            <v>38163</v>
          </cell>
          <cell r="C67">
            <v>1454042</v>
          </cell>
          <cell r="D67" t="str">
            <v>29,308     38101       43.44     158</v>
          </cell>
        </row>
        <row r="68">
          <cell r="A68">
            <v>34608</v>
          </cell>
          <cell r="B68">
            <v>35363</v>
          </cell>
          <cell r="C68">
            <v>1346345</v>
          </cell>
          <cell r="D68" t="str">
            <v>30,265     38073       46.12     157</v>
          </cell>
        </row>
        <row r="69">
          <cell r="A69">
            <v>34639</v>
          </cell>
          <cell r="B69">
            <v>34642</v>
          </cell>
          <cell r="C69">
            <v>1377272</v>
          </cell>
          <cell r="D69" t="str">
            <v>31,006     39758       47.23     160</v>
          </cell>
        </row>
        <row r="70">
          <cell r="A70">
            <v>34669</v>
          </cell>
          <cell r="B70">
            <v>33765</v>
          </cell>
          <cell r="C70">
            <v>1457161</v>
          </cell>
          <cell r="D70" t="str">
            <v>30,258     43156       47.26     158</v>
          </cell>
        </row>
        <row r="71">
          <cell r="A71" t="str">
            <v>Totals: __</v>
          </cell>
          <cell r="B71" t="str">
            <v>________</v>
          </cell>
          <cell r="C71" t="str">
            <v>__________</v>
          </cell>
          <cell r="D71" t="str">
            <v>__________</v>
          </cell>
        </row>
        <row r="72">
          <cell r="A72">
            <v>1994</v>
          </cell>
          <cell r="B72">
            <v>504083</v>
          </cell>
          <cell r="C72">
            <v>21591347</v>
          </cell>
          <cell r="D72">
            <v>319154</v>
          </cell>
        </row>
        <row r="74">
          <cell r="A74">
            <v>34700</v>
          </cell>
          <cell r="B74">
            <v>32889</v>
          </cell>
          <cell r="C74">
            <v>1335970</v>
          </cell>
          <cell r="D74" t="str">
            <v>28,795     40621       46.68     156</v>
          </cell>
        </row>
        <row r="75">
          <cell r="A75">
            <v>34731</v>
          </cell>
          <cell r="B75">
            <v>29285</v>
          </cell>
          <cell r="C75">
            <v>1171078</v>
          </cell>
          <cell r="D75" t="str">
            <v>27,304     39990       48.25     155</v>
          </cell>
        </row>
        <row r="76">
          <cell r="A76">
            <v>34759</v>
          </cell>
          <cell r="B76">
            <v>31482</v>
          </cell>
          <cell r="C76">
            <v>1288270</v>
          </cell>
          <cell r="D76" t="str">
            <v>34,973     40921       52.63     155</v>
          </cell>
        </row>
        <row r="77">
          <cell r="A77">
            <v>34790</v>
          </cell>
          <cell r="B77">
            <v>29730</v>
          </cell>
          <cell r="C77">
            <v>1243741</v>
          </cell>
          <cell r="D77" t="str">
            <v>39,815     41835       57.25     157</v>
          </cell>
        </row>
        <row r="78">
          <cell r="A78">
            <v>34820</v>
          </cell>
          <cell r="B78">
            <v>27068</v>
          </cell>
          <cell r="C78">
            <v>1225264</v>
          </cell>
          <cell r="D78" t="str">
            <v>46,809     45267       63.36     154</v>
          </cell>
        </row>
        <row r="79">
          <cell r="A79">
            <v>34851</v>
          </cell>
          <cell r="B79">
            <v>25603</v>
          </cell>
          <cell r="C79">
            <v>1132870</v>
          </cell>
          <cell r="D79" t="str">
            <v>55,152     44248       68.30     153</v>
          </cell>
        </row>
        <row r="80">
          <cell r="A80">
            <v>34881</v>
          </cell>
          <cell r="B80">
            <v>24457</v>
          </cell>
          <cell r="C80">
            <v>1135907</v>
          </cell>
          <cell r="D80" t="str">
            <v>53,019     46446       68.43     150</v>
          </cell>
        </row>
        <row r="81">
          <cell r="A81">
            <v>34912</v>
          </cell>
          <cell r="B81">
            <v>23835</v>
          </cell>
          <cell r="C81">
            <v>1073364</v>
          </cell>
          <cell r="D81" t="str">
            <v>50,711     45034       68.03     151</v>
          </cell>
        </row>
        <row r="82">
          <cell r="A82">
            <v>34943</v>
          </cell>
          <cell r="B82">
            <v>22132</v>
          </cell>
          <cell r="C82">
            <v>1005654</v>
          </cell>
          <cell r="D82" t="str">
            <v>47,927     45439       68.41     150</v>
          </cell>
        </row>
        <row r="83">
          <cell r="A83">
            <v>34973</v>
          </cell>
          <cell r="B83">
            <v>22486</v>
          </cell>
          <cell r="C83">
            <v>932567</v>
          </cell>
          <cell r="D83" t="str">
            <v>49,609     41474       68.81     150</v>
          </cell>
        </row>
        <row r="84">
          <cell r="A84">
            <v>35004</v>
          </cell>
          <cell r="B84">
            <v>21599</v>
          </cell>
          <cell r="C84">
            <v>931567</v>
          </cell>
          <cell r="D84" t="str">
            <v>55,734     43131       72.07     152</v>
          </cell>
        </row>
        <row r="85">
          <cell r="A85">
            <v>35034</v>
          </cell>
          <cell r="B85">
            <v>22714</v>
          </cell>
          <cell r="C85">
            <v>946222</v>
          </cell>
          <cell r="D85" t="str">
            <v>54,882     41659       70.73     152</v>
          </cell>
        </row>
        <row r="86">
          <cell r="A86" t="str">
            <v>Totals: __</v>
          </cell>
          <cell r="B86" t="str">
            <v>________</v>
          </cell>
          <cell r="C86" t="str">
            <v>__________</v>
          </cell>
          <cell r="D86" t="str">
            <v>__________</v>
          </cell>
        </row>
        <row r="87">
          <cell r="A87">
            <v>1995</v>
          </cell>
          <cell r="B87">
            <v>313280</v>
          </cell>
          <cell r="C87">
            <v>13422474</v>
          </cell>
          <cell r="D87">
            <v>544730</v>
          </cell>
        </row>
        <row r="89">
          <cell r="A89">
            <v>35065</v>
          </cell>
          <cell r="B89">
            <v>21762</v>
          </cell>
          <cell r="C89">
            <v>944990</v>
          </cell>
          <cell r="D89" t="str">
            <v>55,167     43424       71.71     151</v>
          </cell>
        </row>
        <row r="90">
          <cell r="A90">
            <v>35096</v>
          </cell>
          <cell r="B90">
            <v>19928</v>
          </cell>
          <cell r="C90">
            <v>837706</v>
          </cell>
          <cell r="D90" t="str">
            <v>50,795     42037       71.82     150</v>
          </cell>
        </row>
        <row r="91">
          <cell r="A91">
            <v>35125</v>
          </cell>
          <cell r="B91">
            <v>21084</v>
          </cell>
          <cell r="C91">
            <v>885081</v>
          </cell>
          <cell r="D91" t="str">
            <v>56,141     41979       72.70     149</v>
          </cell>
        </row>
        <row r="92">
          <cell r="A92">
            <v>35156</v>
          </cell>
          <cell r="B92">
            <v>20213</v>
          </cell>
          <cell r="C92">
            <v>821584</v>
          </cell>
          <cell r="D92" t="str">
            <v>55,409     40647       73.27     151</v>
          </cell>
        </row>
        <row r="93">
          <cell r="A93">
            <v>35186</v>
          </cell>
          <cell r="B93">
            <v>18870</v>
          </cell>
          <cell r="C93">
            <v>785274</v>
          </cell>
          <cell r="D93" t="str">
            <v>52,276     41615       73.48     149</v>
          </cell>
        </row>
        <row r="94">
          <cell r="A94">
            <v>35217</v>
          </cell>
          <cell r="B94">
            <v>17462</v>
          </cell>
          <cell r="C94">
            <v>744945</v>
          </cell>
          <cell r="D94" t="str">
            <v>44,991     42661       72.04     147</v>
          </cell>
        </row>
        <row r="95">
          <cell r="A95">
            <v>35247</v>
          </cell>
          <cell r="B95">
            <v>18558</v>
          </cell>
          <cell r="C95">
            <v>802255</v>
          </cell>
          <cell r="D95" t="str">
            <v>44,421     43230       70.53     146</v>
          </cell>
        </row>
        <row r="96">
          <cell r="A96">
            <v>35278</v>
          </cell>
          <cell r="B96">
            <v>17431</v>
          </cell>
          <cell r="C96">
            <v>779498</v>
          </cell>
          <cell r="D96" t="str">
            <v>44,807     44720       71.99     146</v>
          </cell>
        </row>
        <row r="97">
          <cell r="A97">
            <v>35309</v>
          </cell>
          <cell r="B97">
            <v>15538</v>
          </cell>
          <cell r="C97">
            <v>781238</v>
          </cell>
          <cell r="D97" t="str">
            <v>40,824     50280       72.43     145</v>
          </cell>
        </row>
        <row r="98">
          <cell r="A98">
            <v>35339</v>
          </cell>
          <cell r="B98">
            <v>17486</v>
          </cell>
          <cell r="C98">
            <v>813911</v>
          </cell>
          <cell r="D98" t="str">
            <v>42,319     46547       70.76     147</v>
          </cell>
        </row>
        <row r="99">
          <cell r="A99">
            <v>35370</v>
          </cell>
          <cell r="B99">
            <v>15782</v>
          </cell>
          <cell r="C99">
            <v>749610</v>
          </cell>
          <cell r="D99" t="str">
            <v>39,722     47498       71.57     147</v>
          </cell>
        </row>
        <row r="100">
          <cell r="A100">
            <v>35400</v>
          </cell>
          <cell r="B100">
            <v>16149</v>
          </cell>
          <cell r="C100">
            <v>740759</v>
          </cell>
          <cell r="D100" t="str">
            <v>36,657     45871       69.42     145</v>
          </cell>
        </row>
        <row r="101">
          <cell r="A101" t="str">
            <v>Totals: __</v>
          </cell>
          <cell r="B101" t="str">
            <v>________</v>
          </cell>
          <cell r="C101" t="str">
            <v>__________</v>
          </cell>
          <cell r="D101" t="str">
            <v>__________</v>
          </cell>
        </row>
        <row r="102">
          <cell r="A102">
            <v>1996</v>
          </cell>
          <cell r="B102">
            <v>220263</v>
          </cell>
          <cell r="C102">
            <v>9686851</v>
          </cell>
          <cell r="D102">
            <v>563529</v>
          </cell>
        </row>
        <row r="104">
          <cell r="A104">
            <v>35431</v>
          </cell>
          <cell r="B104">
            <v>17082</v>
          </cell>
          <cell r="C104">
            <v>733351</v>
          </cell>
          <cell r="D104" t="str">
            <v>37,921     42932       68.94     144</v>
          </cell>
        </row>
        <row r="105">
          <cell r="A105">
            <v>35462</v>
          </cell>
          <cell r="B105">
            <v>15072</v>
          </cell>
          <cell r="C105">
            <v>659020</v>
          </cell>
          <cell r="D105" t="str">
            <v>34,739     43725       69.74     145</v>
          </cell>
        </row>
        <row r="106">
          <cell r="A106">
            <v>35490</v>
          </cell>
          <cell r="B106">
            <v>14704</v>
          </cell>
          <cell r="C106">
            <v>693981</v>
          </cell>
          <cell r="D106" t="str">
            <v>37,047     47197       71.59     144</v>
          </cell>
        </row>
        <row r="107">
          <cell r="A107">
            <v>35521</v>
          </cell>
          <cell r="B107">
            <v>13916</v>
          </cell>
          <cell r="C107">
            <v>653409</v>
          </cell>
          <cell r="D107" t="str">
            <v>36,939     46954       72.64     143</v>
          </cell>
        </row>
        <row r="108">
          <cell r="A108">
            <v>35551</v>
          </cell>
          <cell r="B108">
            <v>13097</v>
          </cell>
          <cell r="C108">
            <v>652908</v>
          </cell>
          <cell r="D108" t="str">
            <v>34,195     49852       72.31     141</v>
          </cell>
        </row>
        <row r="109">
          <cell r="A109">
            <v>35582</v>
          </cell>
          <cell r="B109">
            <v>12676</v>
          </cell>
          <cell r="C109">
            <v>597488</v>
          </cell>
          <cell r="D109" t="str">
            <v>46,395     47136       78.54     142</v>
          </cell>
        </row>
        <row r="110">
          <cell r="A110">
            <v>35612</v>
          </cell>
          <cell r="B110">
            <v>11974</v>
          </cell>
          <cell r="C110">
            <v>622176</v>
          </cell>
          <cell r="D110" t="str">
            <v>47,050     51961       79.71     141</v>
          </cell>
        </row>
        <row r="111">
          <cell r="A111">
            <v>35643</v>
          </cell>
          <cell r="B111">
            <v>12665</v>
          </cell>
          <cell r="C111">
            <v>621321</v>
          </cell>
          <cell r="D111" t="str">
            <v>46,712     49059       78.67     138</v>
          </cell>
        </row>
        <row r="112">
          <cell r="A112">
            <v>35674</v>
          </cell>
          <cell r="B112">
            <v>12427</v>
          </cell>
          <cell r="C112">
            <v>592743</v>
          </cell>
          <cell r="D112" t="str">
            <v>44,641     47698       78.22     139</v>
          </cell>
        </row>
        <row r="113">
          <cell r="A113">
            <v>35704</v>
          </cell>
          <cell r="B113">
            <v>13487</v>
          </cell>
          <cell r="C113">
            <v>617052</v>
          </cell>
          <cell r="D113" t="str">
            <v>31,789     45752       70.21     139</v>
          </cell>
        </row>
        <row r="114">
          <cell r="A114">
            <v>35735</v>
          </cell>
          <cell r="B114">
            <v>12291</v>
          </cell>
          <cell r="C114">
            <v>597921</v>
          </cell>
          <cell r="D114" t="str">
            <v>34,698     48648       73.84     136</v>
          </cell>
        </row>
        <row r="115">
          <cell r="A115">
            <v>35765</v>
          </cell>
          <cell r="B115">
            <v>12555</v>
          </cell>
          <cell r="C115">
            <v>573392</v>
          </cell>
          <cell r="D115" t="str">
            <v>34,442     45671       73.29     134</v>
          </cell>
        </row>
        <row r="116">
          <cell r="A116" t="str">
            <v>Totals: __</v>
          </cell>
          <cell r="B116" t="str">
            <v>________</v>
          </cell>
          <cell r="C116" t="str">
            <v>__________</v>
          </cell>
          <cell r="D116" t="str">
            <v>__________</v>
          </cell>
        </row>
        <row r="117">
          <cell r="A117">
            <v>1997</v>
          </cell>
          <cell r="B117">
            <v>161946</v>
          </cell>
          <cell r="C117">
            <v>7614762</v>
          </cell>
          <cell r="D117">
            <v>466568</v>
          </cell>
        </row>
        <row r="119">
          <cell r="A119">
            <v>35796</v>
          </cell>
          <cell r="B119">
            <v>12678</v>
          </cell>
          <cell r="C119">
            <v>583725</v>
          </cell>
          <cell r="D119" t="str">
            <v>35,353     46043       73.60     136</v>
          </cell>
        </row>
        <row r="120">
          <cell r="A120">
            <v>35827</v>
          </cell>
          <cell r="B120">
            <v>11046</v>
          </cell>
          <cell r="C120">
            <v>517046</v>
          </cell>
          <cell r="D120" t="str">
            <v>31,353     46809       73.95     136</v>
          </cell>
        </row>
        <row r="121">
          <cell r="A121">
            <v>35855</v>
          </cell>
          <cell r="B121">
            <v>11685</v>
          </cell>
          <cell r="C121">
            <v>583239</v>
          </cell>
          <cell r="D121" t="str">
            <v>33,181     49914       73.96     137</v>
          </cell>
        </row>
        <row r="122">
          <cell r="A122">
            <v>35886</v>
          </cell>
          <cell r="B122">
            <v>11234</v>
          </cell>
          <cell r="C122">
            <v>555748</v>
          </cell>
          <cell r="D122" t="str">
            <v>34,303     49471       75.33     136</v>
          </cell>
        </row>
        <row r="123">
          <cell r="A123">
            <v>35916</v>
          </cell>
          <cell r="B123">
            <v>11396</v>
          </cell>
          <cell r="C123">
            <v>546726</v>
          </cell>
          <cell r="D123" t="str">
            <v>32,690     47976       74.15     133</v>
          </cell>
        </row>
        <row r="124">
          <cell r="A124">
            <v>35947</v>
          </cell>
          <cell r="B124">
            <v>11097</v>
          </cell>
          <cell r="C124">
            <v>515393</v>
          </cell>
          <cell r="D124" t="str">
            <v>34,390     46445       75.60     133</v>
          </cell>
        </row>
        <row r="125">
          <cell r="A125">
            <v>35977</v>
          </cell>
          <cell r="B125">
            <v>10957</v>
          </cell>
          <cell r="C125">
            <v>523787</v>
          </cell>
          <cell r="D125" t="str">
            <v>33,415     47804       75.31     132</v>
          </cell>
        </row>
        <row r="126">
          <cell r="A126">
            <v>36008</v>
          </cell>
          <cell r="B126">
            <v>10544</v>
          </cell>
          <cell r="C126">
            <v>499483</v>
          </cell>
          <cell r="D126" t="str">
            <v>32,702     47372       75.62     132</v>
          </cell>
        </row>
        <row r="127">
          <cell r="A127">
            <v>36039</v>
          </cell>
          <cell r="B127">
            <v>9709</v>
          </cell>
          <cell r="C127">
            <v>511927</v>
          </cell>
          <cell r="D127" t="str">
            <v>32,809     52728       77.16     133</v>
          </cell>
        </row>
        <row r="128">
          <cell r="A128">
            <v>36069</v>
          </cell>
          <cell r="B128">
            <v>10124</v>
          </cell>
          <cell r="C128">
            <v>508090</v>
          </cell>
          <cell r="D128" t="str">
            <v>34,330     50187       77.23     131</v>
          </cell>
        </row>
        <row r="129">
          <cell r="A129">
            <v>36100</v>
          </cell>
          <cell r="B129">
            <v>10037</v>
          </cell>
          <cell r="C129">
            <v>485075</v>
          </cell>
          <cell r="D129" t="str">
            <v>32,248     48329       76.26     133</v>
          </cell>
        </row>
        <row r="130">
          <cell r="A130">
            <v>36130</v>
          </cell>
          <cell r="B130">
            <v>10742</v>
          </cell>
          <cell r="C130">
            <v>488567</v>
          </cell>
          <cell r="D130" t="str">
            <v>28,508     45482       72.63     133</v>
          </cell>
        </row>
        <row r="131">
          <cell r="A131" t="str">
            <v>Totals: __</v>
          </cell>
          <cell r="B131" t="str">
            <v>________</v>
          </cell>
          <cell r="C131" t="str">
            <v>__________</v>
          </cell>
          <cell r="D131" t="str">
            <v>__________</v>
          </cell>
        </row>
        <row r="132">
          <cell r="A132">
            <v>1998</v>
          </cell>
          <cell r="B132">
            <v>131249</v>
          </cell>
          <cell r="C132">
            <v>6318806</v>
          </cell>
          <cell r="D132">
            <v>395282</v>
          </cell>
        </row>
        <row r="134">
          <cell r="A134">
            <v>36161</v>
          </cell>
          <cell r="B134">
            <v>9442</v>
          </cell>
          <cell r="C134">
            <v>516363</v>
          </cell>
          <cell r="D134" t="str">
            <v>29,463     54688       75.73     132</v>
          </cell>
        </row>
        <row r="135">
          <cell r="A135">
            <v>36192</v>
          </cell>
          <cell r="B135">
            <v>9371</v>
          </cell>
          <cell r="C135">
            <v>416351</v>
          </cell>
          <cell r="D135" t="str">
            <v>25,816     44430       73.37     133</v>
          </cell>
        </row>
        <row r="136">
          <cell r="A136">
            <v>36220</v>
          </cell>
          <cell r="B136">
            <v>9916</v>
          </cell>
          <cell r="C136">
            <v>447597</v>
          </cell>
          <cell r="D136" t="str">
            <v>30,312     45139       75.35     131</v>
          </cell>
        </row>
        <row r="137">
          <cell r="A137">
            <v>36251</v>
          </cell>
          <cell r="B137">
            <v>9607</v>
          </cell>
          <cell r="C137">
            <v>441824</v>
          </cell>
          <cell r="D137" t="str">
            <v>30,633     45990       76.13     130</v>
          </cell>
        </row>
        <row r="138">
          <cell r="A138">
            <v>36281</v>
          </cell>
          <cell r="B138">
            <v>10045</v>
          </cell>
          <cell r="C138">
            <v>476679</v>
          </cell>
          <cell r="D138" t="str">
            <v>31,666     47455       75.92     131</v>
          </cell>
        </row>
        <row r="139">
          <cell r="A139">
            <v>36312</v>
          </cell>
          <cell r="B139">
            <v>9180</v>
          </cell>
          <cell r="C139">
            <v>444835</v>
          </cell>
          <cell r="D139" t="str">
            <v>29,717     48457       76.40     130</v>
          </cell>
        </row>
        <row r="140">
          <cell r="A140">
            <v>36342</v>
          </cell>
          <cell r="B140">
            <v>9028</v>
          </cell>
          <cell r="C140">
            <v>446094</v>
          </cell>
          <cell r="D140" t="str">
            <v>29,255     49413       76.42     129</v>
          </cell>
        </row>
        <row r="141">
          <cell r="A141">
            <v>36373</v>
          </cell>
          <cell r="B141">
            <v>8491</v>
          </cell>
          <cell r="C141">
            <v>435246</v>
          </cell>
          <cell r="D141" t="str">
            <v>27,930     51260       76.69     127</v>
          </cell>
        </row>
        <row r="142">
          <cell r="A142">
            <v>36404</v>
          </cell>
          <cell r="B142">
            <v>8233</v>
          </cell>
          <cell r="C142">
            <v>420963</v>
          </cell>
          <cell r="D142" t="str">
            <v>31,728     51132       79.40     128</v>
          </cell>
        </row>
        <row r="143">
          <cell r="A143">
            <v>36434</v>
          </cell>
          <cell r="B143">
            <v>8968</v>
          </cell>
          <cell r="C143">
            <v>440606</v>
          </cell>
          <cell r="D143" t="str">
            <v>28,714     49131       76.20     129</v>
          </cell>
        </row>
        <row r="144">
          <cell r="A144">
            <v>36465</v>
          </cell>
          <cell r="B144">
            <v>8364</v>
          </cell>
          <cell r="C144">
            <v>405375</v>
          </cell>
          <cell r="D144" t="str">
            <v>27,240     48467       76.51     130</v>
          </cell>
        </row>
        <row r="145">
          <cell r="A145">
            <v>36495</v>
          </cell>
          <cell r="B145">
            <v>8875</v>
          </cell>
          <cell r="C145">
            <v>411917</v>
          </cell>
          <cell r="D145" t="str">
            <v>28,853     46414       76.48     129</v>
          </cell>
        </row>
        <row r="146">
          <cell r="A146" t="str">
            <v>Totals: __</v>
          </cell>
          <cell r="B146" t="str">
            <v>________</v>
          </cell>
          <cell r="C146" t="str">
            <v>__________</v>
          </cell>
          <cell r="D146" t="str">
            <v>__________</v>
          </cell>
        </row>
        <row r="147">
          <cell r="A147">
            <v>1999</v>
          </cell>
          <cell r="B147">
            <v>109520</v>
          </cell>
          <cell r="C147">
            <v>5303850</v>
          </cell>
          <cell r="D147">
            <v>351327</v>
          </cell>
        </row>
        <row r="149">
          <cell r="A149">
            <v>36526</v>
          </cell>
          <cell r="B149">
            <v>9904</v>
          </cell>
          <cell r="C149">
            <v>382946</v>
          </cell>
          <cell r="D149" t="str">
            <v>20,762     38666       67.70     129</v>
          </cell>
        </row>
        <row r="150">
          <cell r="A150">
            <v>36557</v>
          </cell>
          <cell r="B150">
            <v>9151</v>
          </cell>
          <cell r="C150">
            <v>335912</v>
          </cell>
          <cell r="D150" t="str">
            <v>18,712     36708       67.16     126</v>
          </cell>
        </row>
        <row r="151">
          <cell r="A151">
            <v>36586</v>
          </cell>
          <cell r="B151">
            <v>8943</v>
          </cell>
          <cell r="C151">
            <v>397765</v>
          </cell>
          <cell r="D151" t="str">
            <v>19,347     44478       68.39     126</v>
          </cell>
        </row>
        <row r="152">
          <cell r="A152">
            <v>36617</v>
          </cell>
          <cell r="B152">
            <v>9364</v>
          </cell>
          <cell r="C152">
            <v>395140</v>
          </cell>
          <cell r="D152" t="str">
            <v>22,054     42198       70.20     127</v>
          </cell>
        </row>
        <row r="153">
          <cell r="A153">
            <v>36647</v>
          </cell>
          <cell r="B153">
            <v>9193</v>
          </cell>
          <cell r="C153">
            <v>394501</v>
          </cell>
          <cell r="D153" t="str">
            <v>20,976     42914       69.53     128</v>
          </cell>
        </row>
        <row r="154">
          <cell r="A154">
            <v>36678</v>
          </cell>
          <cell r="B154">
            <v>8568</v>
          </cell>
          <cell r="C154">
            <v>376351</v>
          </cell>
          <cell r="D154" t="str">
            <v>20,233     43926       70.25     128</v>
          </cell>
        </row>
        <row r="155">
          <cell r="A155">
            <v>36708</v>
          </cell>
          <cell r="B155">
            <v>8482</v>
          </cell>
          <cell r="C155">
            <v>366608</v>
          </cell>
          <cell r="D155" t="str">
            <v>20,410     43222       70.64     127</v>
          </cell>
        </row>
        <row r="156">
          <cell r="A156">
            <v>36739</v>
          </cell>
          <cell r="B156">
            <v>9036</v>
          </cell>
          <cell r="C156">
            <v>359227</v>
          </cell>
          <cell r="D156" t="str">
            <v>21,288     39756       70.20     129</v>
          </cell>
        </row>
        <row r="157">
          <cell r="A157">
            <v>36770</v>
          </cell>
          <cell r="B157">
            <v>7861</v>
          </cell>
          <cell r="C157">
            <v>335935</v>
          </cell>
          <cell r="D157" t="str">
            <v>19,592     42735       71.37     127</v>
          </cell>
        </row>
        <row r="158">
          <cell r="A158">
            <v>36800</v>
          </cell>
          <cell r="B158">
            <v>9148</v>
          </cell>
          <cell r="C158">
            <v>342476</v>
          </cell>
          <cell r="D158" t="str">
            <v>20,446     37438       69.09     126</v>
          </cell>
        </row>
        <row r="159">
          <cell r="A159">
            <v>36831</v>
          </cell>
          <cell r="B159">
            <v>7478</v>
          </cell>
          <cell r="C159">
            <v>329582</v>
          </cell>
          <cell r="D159" t="str">
            <v>18,254     44074       70.94     124</v>
          </cell>
        </row>
        <row r="160">
          <cell r="A160">
            <v>36861</v>
          </cell>
          <cell r="B160">
            <v>7184</v>
          </cell>
          <cell r="C160">
            <v>344713</v>
          </cell>
          <cell r="D160" t="str">
            <v>20,779     47984       74.31     125</v>
          </cell>
        </row>
        <row r="161">
          <cell r="A161" t="str">
            <v>Totals: __</v>
          </cell>
          <cell r="B161" t="str">
            <v>________</v>
          </cell>
          <cell r="C161" t="str">
            <v>__________</v>
          </cell>
          <cell r="D161" t="str">
            <v>__________</v>
          </cell>
        </row>
        <row r="162">
          <cell r="A162">
            <v>2000</v>
          </cell>
          <cell r="B162">
            <v>104312</v>
          </cell>
          <cell r="C162">
            <v>4361156</v>
          </cell>
          <cell r="D162">
            <v>242853</v>
          </cell>
        </row>
        <row r="164">
          <cell r="A164">
            <v>36892</v>
          </cell>
          <cell r="B164">
            <v>8219</v>
          </cell>
          <cell r="C164">
            <v>335977</v>
          </cell>
          <cell r="D164" t="str">
            <v>22,576     40879       73.31     126</v>
          </cell>
        </row>
        <row r="165">
          <cell r="A165">
            <v>36923</v>
          </cell>
          <cell r="B165">
            <v>6901</v>
          </cell>
          <cell r="C165">
            <v>327836</v>
          </cell>
          <cell r="D165" t="str">
            <v>19,014     47506       73.37     125</v>
          </cell>
        </row>
        <row r="166">
          <cell r="A166">
            <v>36951</v>
          </cell>
          <cell r="B166">
            <v>7605</v>
          </cell>
          <cell r="C166">
            <v>371852</v>
          </cell>
          <cell r="D166" t="str">
            <v>20,890     48896       73.31     122</v>
          </cell>
        </row>
        <row r="167">
          <cell r="A167">
            <v>36982</v>
          </cell>
          <cell r="B167">
            <v>7961</v>
          </cell>
          <cell r="C167">
            <v>346513</v>
          </cell>
          <cell r="D167" t="str">
            <v>20,297     43527       71.83     124</v>
          </cell>
        </row>
        <row r="168">
          <cell r="A168">
            <v>37012</v>
          </cell>
          <cell r="B168">
            <v>7330</v>
          </cell>
          <cell r="C168">
            <v>361375</v>
          </cell>
          <cell r="D168" t="str">
            <v>21,252     49301       74.35     118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ct94"/>
    </sheetNames>
    <sheetDataSet>
      <sheetData sheetId="0">
        <row r="55">
          <cell r="A55">
            <v>34608</v>
          </cell>
          <cell r="B55">
            <v>67617</v>
          </cell>
          <cell r="C55">
            <v>981687</v>
          </cell>
          <cell r="D55" t="str">
            <v>16,398     14519       19.52     143</v>
          </cell>
        </row>
        <row r="56">
          <cell r="A56">
            <v>34639</v>
          </cell>
          <cell r="B56">
            <v>90681</v>
          </cell>
          <cell r="C56">
            <v>1651996</v>
          </cell>
          <cell r="D56" t="str">
            <v>89,983     18218       49.81     139</v>
          </cell>
        </row>
        <row r="57">
          <cell r="A57">
            <v>34669</v>
          </cell>
          <cell r="B57">
            <v>73983</v>
          </cell>
          <cell r="C57">
            <v>1574298</v>
          </cell>
          <cell r="D57" t="str">
            <v>26,133     21280       26.10     132</v>
          </cell>
        </row>
        <row r="58">
          <cell r="A58" t="str">
            <v>Totals: _</v>
          </cell>
          <cell r="B58" t="str">
            <v>_________</v>
          </cell>
          <cell r="C58" t="str">
            <v>__________</v>
          </cell>
          <cell r="D58" t="str">
            <v>__________</v>
          </cell>
        </row>
        <row r="59">
          <cell r="A59">
            <v>1994</v>
          </cell>
          <cell r="B59">
            <v>232281</v>
          </cell>
          <cell r="C59">
            <v>4207981</v>
          </cell>
          <cell r="D59">
            <v>132514</v>
          </cell>
        </row>
        <row r="61">
          <cell r="A61">
            <v>34700</v>
          </cell>
          <cell r="B61">
            <v>56301</v>
          </cell>
          <cell r="C61">
            <v>1474584</v>
          </cell>
          <cell r="D61" t="str">
            <v>15,818     26192       21.93     132</v>
          </cell>
        </row>
        <row r="62">
          <cell r="A62">
            <v>34731</v>
          </cell>
          <cell r="B62">
            <v>46886</v>
          </cell>
          <cell r="C62">
            <v>1284221</v>
          </cell>
          <cell r="D62" t="str">
            <v>12,798     27391       21.44     133</v>
          </cell>
        </row>
        <row r="63">
          <cell r="A63">
            <v>34759</v>
          </cell>
          <cell r="B63">
            <v>44718</v>
          </cell>
          <cell r="C63">
            <v>1269501</v>
          </cell>
          <cell r="D63" t="str">
            <v>14,387     28390       24.34     128</v>
          </cell>
        </row>
        <row r="64">
          <cell r="A64">
            <v>34790</v>
          </cell>
          <cell r="B64">
            <v>54641</v>
          </cell>
          <cell r="C64">
            <v>1226228</v>
          </cell>
          <cell r="D64" t="str">
            <v>30,726     22442       35.99     125</v>
          </cell>
        </row>
        <row r="65">
          <cell r="A65">
            <v>34820</v>
          </cell>
          <cell r="B65">
            <v>42075</v>
          </cell>
          <cell r="C65">
            <v>1111859</v>
          </cell>
          <cell r="D65" t="str">
            <v>32,054     26426       43.24     128</v>
          </cell>
        </row>
        <row r="66">
          <cell r="A66">
            <v>34851</v>
          </cell>
          <cell r="B66">
            <v>35802</v>
          </cell>
          <cell r="C66">
            <v>973788</v>
          </cell>
          <cell r="D66" t="str">
            <v>42,989     27200       54.56     129</v>
          </cell>
        </row>
        <row r="67">
          <cell r="A67">
            <v>34881</v>
          </cell>
          <cell r="B67">
            <v>39651</v>
          </cell>
          <cell r="C67">
            <v>996082</v>
          </cell>
          <cell r="D67" t="str">
            <v>43,206     25122       52.15     129</v>
          </cell>
        </row>
        <row r="68">
          <cell r="A68">
            <v>34912</v>
          </cell>
          <cell r="B68">
            <v>36512</v>
          </cell>
          <cell r="C68">
            <v>915621</v>
          </cell>
          <cell r="D68" t="str">
            <v>66,923     25078       64.70     127</v>
          </cell>
        </row>
        <row r="69">
          <cell r="A69">
            <v>34943</v>
          </cell>
          <cell r="B69">
            <v>34591</v>
          </cell>
          <cell r="C69">
            <v>879795</v>
          </cell>
          <cell r="D69" t="str">
            <v>67,894     25435       66.25     124</v>
          </cell>
        </row>
        <row r="70">
          <cell r="A70">
            <v>34973</v>
          </cell>
          <cell r="B70">
            <v>27652</v>
          </cell>
          <cell r="C70">
            <v>791492</v>
          </cell>
          <cell r="D70" t="str">
            <v>64,042     28624       69.84     123</v>
          </cell>
        </row>
        <row r="71">
          <cell r="A71">
            <v>35004</v>
          </cell>
          <cell r="B71">
            <v>21970</v>
          </cell>
          <cell r="C71">
            <v>738671</v>
          </cell>
          <cell r="D71" t="str">
            <v>29,736     33622       57.51     117</v>
          </cell>
        </row>
        <row r="72">
          <cell r="A72">
            <v>35034</v>
          </cell>
          <cell r="B72">
            <v>23317</v>
          </cell>
          <cell r="C72">
            <v>708422</v>
          </cell>
          <cell r="D72" t="str">
            <v>30,129     30383       56.37     121</v>
          </cell>
        </row>
        <row r="73">
          <cell r="A73" t="str">
            <v>Totals: _</v>
          </cell>
          <cell r="B73" t="str">
            <v>_________</v>
          </cell>
          <cell r="C73" t="str">
            <v>__________</v>
          </cell>
          <cell r="D73" t="str">
            <v>__________</v>
          </cell>
        </row>
        <row r="74">
          <cell r="A74">
            <v>1995</v>
          </cell>
          <cell r="B74">
            <v>464116</v>
          </cell>
          <cell r="C74">
            <v>12370264</v>
          </cell>
          <cell r="D74">
            <v>450702</v>
          </cell>
        </row>
        <row r="76">
          <cell r="A76">
            <v>35065</v>
          </cell>
          <cell r="B76">
            <v>22441</v>
          </cell>
          <cell r="C76">
            <v>682999</v>
          </cell>
          <cell r="D76" t="str">
            <v>31,821     30436       58.64     121</v>
          </cell>
        </row>
        <row r="77">
          <cell r="A77">
            <v>35096</v>
          </cell>
          <cell r="B77">
            <v>20844</v>
          </cell>
          <cell r="C77">
            <v>586813</v>
          </cell>
          <cell r="D77" t="str">
            <v>23,501     28153       53.00     122</v>
          </cell>
        </row>
        <row r="78">
          <cell r="A78">
            <v>35125</v>
          </cell>
          <cell r="B78">
            <v>23885</v>
          </cell>
          <cell r="C78">
            <v>653590</v>
          </cell>
          <cell r="D78" t="str">
            <v>52,255     27365       68.63     122</v>
          </cell>
        </row>
        <row r="79">
          <cell r="A79">
            <v>35156</v>
          </cell>
          <cell r="B79">
            <v>23499</v>
          </cell>
          <cell r="C79">
            <v>621738</v>
          </cell>
          <cell r="D79" t="str">
            <v>47,499     26459       66.90     123</v>
          </cell>
        </row>
        <row r="80">
          <cell r="A80">
            <v>35186</v>
          </cell>
          <cell r="B80">
            <v>21915</v>
          </cell>
          <cell r="C80">
            <v>595275</v>
          </cell>
          <cell r="D80" t="str">
            <v>44,488     27163       67.00     119</v>
          </cell>
        </row>
        <row r="81">
          <cell r="A81">
            <v>35217</v>
          </cell>
          <cell r="B81">
            <v>20824</v>
          </cell>
          <cell r="C81">
            <v>542840</v>
          </cell>
          <cell r="D81" t="str">
            <v>58,675     26068       73.81     117</v>
          </cell>
        </row>
        <row r="82">
          <cell r="A82">
            <v>35247</v>
          </cell>
          <cell r="B82">
            <v>21390</v>
          </cell>
          <cell r="C82">
            <v>551438</v>
          </cell>
          <cell r="D82" t="str">
            <v>73,246     25781       77.40     117</v>
          </cell>
        </row>
        <row r="83">
          <cell r="A83">
            <v>35278</v>
          </cell>
          <cell r="B83">
            <v>20202</v>
          </cell>
          <cell r="C83">
            <v>552123</v>
          </cell>
          <cell r="D83" t="str">
            <v>32,702     27331       61.81     117</v>
          </cell>
        </row>
        <row r="84">
          <cell r="A84">
            <v>35309</v>
          </cell>
          <cell r="B84">
            <v>18951</v>
          </cell>
          <cell r="C84">
            <v>516741</v>
          </cell>
          <cell r="D84" t="str">
            <v>37,583     27268       66.48     115</v>
          </cell>
        </row>
        <row r="85">
          <cell r="A85">
            <v>35339</v>
          </cell>
          <cell r="B85">
            <v>20265</v>
          </cell>
          <cell r="C85">
            <v>529070</v>
          </cell>
          <cell r="D85" t="str">
            <v>46,063     26108       69.45     115</v>
          </cell>
        </row>
        <row r="86">
          <cell r="A86">
            <v>35370</v>
          </cell>
          <cell r="B86">
            <v>18770</v>
          </cell>
          <cell r="C86">
            <v>556137</v>
          </cell>
          <cell r="D86" t="str">
            <v>69,776     29630       78.80     117</v>
          </cell>
        </row>
        <row r="87">
          <cell r="A87">
            <v>35400</v>
          </cell>
          <cell r="B87">
            <v>19476</v>
          </cell>
          <cell r="C87">
            <v>530899</v>
          </cell>
          <cell r="D87" t="str">
            <v>69,791     27260       78.18     116</v>
          </cell>
        </row>
        <row r="88">
          <cell r="A88" t="str">
            <v>Totals: _</v>
          </cell>
          <cell r="B88" t="str">
            <v>_________</v>
          </cell>
          <cell r="C88" t="str">
            <v>__________</v>
          </cell>
          <cell r="D88" t="str">
            <v>__________</v>
          </cell>
        </row>
        <row r="89">
          <cell r="A89">
            <v>1996</v>
          </cell>
          <cell r="B89">
            <v>252462</v>
          </cell>
          <cell r="C89">
            <v>6919663</v>
          </cell>
          <cell r="D89">
            <v>587400</v>
          </cell>
        </row>
        <row r="91">
          <cell r="A91">
            <v>35431</v>
          </cell>
          <cell r="B91">
            <v>17272</v>
          </cell>
          <cell r="C91">
            <v>511677</v>
          </cell>
          <cell r="D91" t="str">
            <v>39,293     29625       69.47     114</v>
          </cell>
        </row>
        <row r="92">
          <cell r="A92">
            <v>35462</v>
          </cell>
          <cell r="B92">
            <v>15456</v>
          </cell>
          <cell r="C92">
            <v>467720</v>
          </cell>
          <cell r="D92" t="str">
            <v>35,209     30262       69.49     114</v>
          </cell>
        </row>
        <row r="93">
          <cell r="A93">
            <v>35490</v>
          </cell>
          <cell r="B93">
            <v>17550</v>
          </cell>
          <cell r="C93">
            <v>468926</v>
          </cell>
          <cell r="D93" t="str">
            <v>27,123     26720       60.71     113</v>
          </cell>
        </row>
        <row r="94">
          <cell r="A94">
            <v>35521</v>
          </cell>
          <cell r="B94">
            <v>16446</v>
          </cell>
          <cell r="C94">
            <v>441141</v>
          </cell>
          <cell r="D94" t="str">
            <v>24,896     26824       60.22     113</v>
          </cell>
        </row>
        <row r="95">
          <cell r="A95">
            <v>35551</v>
          </cell>
          <cell r="B95">
            <v>16026</v>
          </cell>
          <cell r="C95">
            <v>431204</v>
          </cell>
          <cell r="D95" t="str">
            <v>23,935     26907       59.90     112</v>
          </cell>
        </row>
        <row r="96">
          <cell r="A96">
            <v>35582</v>
          </cell>
          <cell r="B96">
            <v>15184</v>
          </cell>
          <cell r="C96">
            <v>415567</v>
          </cell>
          <cell r="D96" t="str">
            <v>22,727     27369       59.95     113</v>
          </cell>
        </row>
        <row r="97">
          <cell r="A97">
            <v>35612</v>
          </cell>
          <cell r="B97">
            <v>15514</v>
          </cell>
          <cell r="C97">
            <v>401467</v>
          </cell>
          <cell r="D97" t="str">
            <v>23,140     25878       59.86     114</v>
          </cell>
        </row>
        <row r="98">
          <cell r="A98">
            <v>35643</v>
          </cell>
          <cell r="B98">
            <v>15173</v>
          </cell>
          <cell r="C98">
            <v>407532</v>
          </cell>
          <cell r="D98" t="str">
            <v>23,067     26860       60.32     111</v>
          </cell>
        </row>
        <row r="99">
          <cell r="A99">
            <v>35674</v>
          </cell>
          <cell r="B99">
            <v>14155</v>
          </cell>
          <cell r="C99">
            <v>397559</v>
          </cell>
          <cell r="D99" t="str">
            <v>26,601     28087       65.27     111</v>
          </cell>
        </row>
        <row r="100">
          <cell r="A100">
            <v>35704</v>
          </cell>
          <cell r="B100">
            <v>15385</v>
          </cell>
          <cell r="C100">
            <v>397470</v>
          </cell>
          <cell r="D100" t="str">
            <v>25,151     25835       62.05     111</v>
          </cell>
        </row>
        <row r="101">
          <cell r="A101">
            <v>35735</v>
          </cell>
          <cell r="B101">
            <v>14546</v>
          </cell>
          <cell r="C101">
            <v>381262</v>
          </cell>
          <cell r="D101" t="str">
            <v>27,231     26211       65.18     113</v>
          </cell>
        </row>
        <row r="102">
          <cell r="A102">
            <v>35765</v>
          </cell>
          <cell r="B102">
            <v>15197</v>
          </cell>
          <cell r="C102">
            <v>401828</v>
          </cell>
          <cell r="D102" t="str">
            <v>28,456     26442       65.19     113</v>
          </cell>
        </row>
        <row r="103">
          <cell r="A103" t="str">
            <v>Totals: _</v>
          </cell>
          <cell r="B103" t="str">
            <v>_________</v>
          </cell>
          <cell r="C103" t="str">
            <v>__________</v>
          </cell>
          <cell r="D103" t="str">
            <v>__________</v>
          </cell>
        </row>
        <row r="104">
          <cell r="A104">
            <v>1997</v>
          </cell>
          <cell r="B104">
            <v>187904</v>
          </cell>
          <cell r="C104">
            <v>5123353</v>
          </cell>
          <cell r="D104">
            <v>326829</v>
          </cell>
        </row>
        <row r="106">
          <cell r="A106">
            <v>35796</v>
          </cell>
          <cell r="B106">
            <v>15443</v>
          </cell>
          <cell r="C106">
            <v>391488</v>
          </cell>
          <cell r="D106" t="str">
            <v>31,030     25351       66.77     110</v>
          </cell>
        </row>
        <row r="107">
          <cell r="A107">
            <v>35827</v>
          </cell>
          <cell r="B107">
            <v>12607</v>
          </cell>
          <cell r="C107">
            <v>337912</v>
          </cell>
          <cell r="D107" t="str">
            <v>25,992     26804       67.34     111</v>
          </cell>
        </row>
        <row r="108">
          <cell r="A108">
            <v>35855</v>
          </cell>
          <cell r="B108">
            <v>13779</v>
          </cell>
          <cell r="C108">
            <v>362263</v>
          </cell>
          <cell r="D108" t="str">
            <v>28,785     26291       67.63     111</v>
          </cell>
        </row>
        <row r="109">
          <cell r="A109">
            <v>35886</v>
          </cell>
          <cell r="B109">
            <v>14734</v>
          </cell>
          <cell r="C109">
            <v>343346</v>
          </cell>
          <cell r="D109" t="str">
            <v>23,884     23303       61.85     112</v>
          </cell>
        </row>
        <row r="110">
          <cell r="A110">
            <v>35916</v>
          </cell>
          <cell r="B110">
            <v>13390</v>
          </cell>
          <cell r="C110">
            <v>347382</v>
          </cell>
          <cell r="D110" t="str">
            <v>69,634     25944       83.87     112</v>
          </cell>
        </row>
        <row r="111">
          <cell r="A111">
            <v>35947</v>
          </cell>
          <cell r="B111">
            <v>12567</v>
          </cell>
          <cell r="C111">
            <v>358245</v>
          </cell>
          <cell r="D111" t="str">
            <v>55,767     28507       81.61     110</v>
          </cell>
        </row>
        <row r="112">
          <cell r="A112">
            <v>35977</v>
          </cell>
          <cell r="B112">
            <v>12022</v>
          </cell>
          <cell r="C112">
            <v>353830</v>
          </cell>
          <cell r="D112" t="str">
            <v>61,543     29432       83.66     110</v>
          </cell>
        </row>
        <row r="113">
          <cell r="A113">
            <v>36008</v>
          </cell>
          <cell r="B113">
            <v>12609</v>
          </cell>
          <cell r="C113">
            <v>337387</v>
          </cell>
          <cell r="D113" t="str">
            <v>73,239     26758       85.31     111</v>
          </cell>
        </row>
        <row r="114">
          <cell r="A114">
            <v>36039</v>
          </cell>
          <cell r="B114">
            <v>12228</v>
          </cell>
          <cell r="C114">
            <v>325265</v>
          </cell>
          <cell r="D114" t="str">
            <v>69,129     26601       84.97     109</v>
          </cell>
        </row>
        <row r="115">
          <cell r="A115">
            <v>36069</v>
          </cell>
          <cell r="B115">
            <v>12348</v>
          </cell>
          <cell r="C115">
            <v>324751</v>
          </cell>
          <cell r="D115" t="str">
            <v>18,812     26300       60.37     108</v>
          </cell>
        </row>
        <row r="116">
          <cell r="A116">
            <v>36100</v>
          </cell>
          <cell r="B116">
            <v>12099</v>
          </cell>
          <cell r="C116">
            <v>312593</v>
          </cell>
          <cell r="D116" t="str">
            <v>21,848     25837       64.36     110</v>
          </cell>
        </row>
        <row r="117">
          <cell r="A117">
            <v>36130</v>
          </cell>
          <cell r="B117">
            <v>10965</v>
          </cell>
          <cell r="C117">
            <v>309804</v>
          </cell>
          <cell r="D117" t="str">
            <v>24,019     28254       68.66     107</v>
          </cell>
        </row>
        <row r="118">
          <cell r="A118" t="str">
            <v>Totals: _</v>
          </cell>
          <cell r="B118" t="str">
            <v>_________</v>
          </cell>
          <cell r="C118" t="str">
            <v>__________</v>
          </cell>
          <cell r="D118" t="str">
            <v>__________</v>
          </cell>
        </row>
        <row r="119">
          <cell r="A119">
            <v>1998</v>
          </cell>
          <cell r="B119">
            <v>154791</v>
          </cell>
          <cell r="C119">
            <v>4104266</v>
          </cell>
          <cell r="D119">
            <v>503682</v>
          </cell>
        </row>
        <row r="121">
          <cell r="A121">
            <v>36161</v>
          </cell>
          <cell r="B121">
            <v>10050</v>
          </cell>
          <cell r="C121">
            <v>301093</v>
          </cell>
          <cell r="D121" t="str">
            <v>21,986     29960       68.63     106</v>
          </cell>
        </row>
        <row r="122">
          <cell r="A122">
            <v>36192</v>
          </cell>
          <cell r="B122">
            <v>8801</v>
          </cell>
          <cell r="C122">
            <v>259487</v>
          </cell>
          <cell r="D122" t="str">
            <v>18,303     29484       67.53     105</v>
          </cell>
        </row>
        <row r="123">
          <cell r="A123">
            <v>36220</v>
          </cell>
          <cell r="B123">
            <v>9321</v>
          </cell>
          <cell r="C123">
            <v>281862</v>
          </cell>
          <cell r="D123" t="str">
            <v>22,871     30240       71.05     106</v>
          </cell>
        </row>
        <row r="124">
          <cell r="A124">
            <v>36251</v>
          </cell>
          <cell r="B124">
            <v>11349</v>
          </cell>
          <cell r="C124">
            <v>278450</v>
          </cell>
          <cell r="D124" t="str">
            <v>21,690     24536       65.65     104</v>
          </cell>
        </row>
        <row r="125">
          <cell r="A125">
            <v>36281</v>
          </cell>
          <cell r="B125">
            <v>11372</v>
          </cell>
          <cell r="C125">
            <v>312026</v>
          </cell>
          <cell r="D125" t="str">
            <v>21,128     27439       65.01     104</v>
          </cell>
        </row>
        <row r="126">
          <cell r="A126">
            <v>36312</v>
          </cell>
          <cell r="B126">
            <v>10293</v>
          </cell>
          <cell r="C126">
            <v>289513</v>
          </cell>
          <cell r="D126" t="str">
            <v>19,713     28128       65.70     102</v>
          </cell>
        </row>
        <row r="127">
          <cell r="A127">
            <v>36342</v>
          </cell>
          <cell r="B127">
            <v>10573</v>
          </cell>
          <cell r="C127">
            <v>281015</v>
          </cell>
          <cell r="D127" t="str">
            <v>19,555     26579       64.91     105</v>
          </cell>
        </row>
        <row r="128">
          <cell r="A128">
            <v>36373</v>
          </cell>
          <cell r="B128">
            <v>10545</v>
          </cell>
          <cell r="C128">
            <v>265590</v>
          </cell>
          <cell r="D128" t="str">
            <v>19,729     25187       65.17     104</v>
          </cell>
        </row>
        <row r="129">
          <cell r="A129">
            <v>36404</v>
          </cell>
          <cell r="B129">
            <v>10261</v>
          </cell>
          <cell r="C129">
            <v>264921</v>
          </cell>
          <cell r="D129" t="str">
            <v>18,602     25819       64.45     105</v>
          </cell>
        </row>
        <row r="130">
          <cell r="A130">
            <v>36434</v>
          </cell>
          <cell r="B130">
            <v>10838</v>
          </cell>
          <cell r="C130">
            <v>282474</v>
          </cell>
          <cell r="D130" t="str">
            <v>18,342     26064       62.86     102</v>
          </cell>
        </row>
        <row r="131">
          <cell r="A131">
            <v>36465</v>
          </cell>
          <cell r="B131">
            <v>10633</v>
          </cell>
          <cell r="C131">
            <v>276503</v>
          </cell>
          <cell r="D131" t="str">
            <v>18,917     26005       64.02     102</v>
          </cell>
        </row>
        <row r="132">
          <cell r="A132">
            <v>36495</v>
          </cell>
          <cell r="B132">
            <v>10953</v>
          </cell>
          <cell r="C132">
            <v>321128</v>
          </cell>
          <cell r="D132" t="str">
            <v>18,991     29319       63.42     101</v>
          </cell>
        </row>
        <row r="133">
          <cell r="A133" t="str">
            <v>Totals: _</v>
          </cell>
          <cell r="B133" t="str">
            <v>_________</v>
          </cell>
          <cell r="C133" t="str">
            <v>__________</v>
          </cell>
          <cell r="D133" t="str">
            <v>__________</v>
          </cell>
        </row>
        <row r="134">
          <cell r="A134">
            <v>1999</v>
          </cell>
          <cell r="B134">
            <v>124989</v>
          </cell>
          <cell r="C134">
            <v>3414062</v>
          </cell>
          <cell r="D134">
            <v>239827</v>
          </cell>
        </row>
        <row r="136">
          <cell r="A136">
            <v>36526</v>
          </cell>
          <cell r="B136">
            <v>10929</v>
          </cell>
          <cell r="C136">
            <v>305763</v>
          </cell>
          <cell r="D136" t="str">
            <v>25,532     27978       70.03      97</v>
          </cell>
        </row>
        <row r="137">
          <cell r="A137">
            <v>36557</v>
          </cell>
          <cell r="B137">
            <v>10441</v>
          </cell>
          <cell r="C137">
            <v>256730</v>
          </cell>
          <cell r="D137" t="str">
            <v>18,017     24589       63.31      96</v>
          </cell>
        </row>
        <row r="138">
          <cell r="A138">
            <v>36586</v>
          </cell>
          <cell r="B138">
            <v>11057</v>
          </cell>
          <cell r="C138">
            <v>262509</v>
          </cell>
          <cell r="D138" t="str">
            <v>17,406     23742       61.15      98</v>
          </cell>
        </row>
        <row r="139">
          <cell r="A139">
            <v>36617</v>
          </cell>
          <cell r="B139">
            <v>10654</v>
          </cell>
          <cell r="C139">
            <v>238662</v>
          </cell>
          <cell r="D139" t="str">
            <v>17,055     22402       61.55      98</v>
          </cell>
        </row>
        <row r="140">
          <cell r="A140">
            <v>36647</v>
          </cell>
          <cell r="B140">
            <v>10084</v>
          </cell>
          <cell r="C140">
            <v>234271</v>
          </cell>
          <cell r="D140" t="str">
            <v>14,945     23232       59.71      96</v>
          </cell>
        </row>
        <row r="141">
          <cell r="A141">
            <v>36678</v>
          </cell>
          <cell r="B141">
            <v>9862</v>
          </cell>
          <cell r="C141">
            <v>235886</v>
          </cell>
          <cell r="D141" t="str">
            <v>14,634     23919       59.74      96</v>
          </cell>
        </row>
        <row r="142">
          <cell r="A142">
            <v>36708</v>
          </cell>
          <cell r="B142">
            <v>9992</v>
          </cell>
          <cell r="C142">
            <v>233753</v>
          </cell>
          <cell r="D142" t="str">
            <v>14,498     23395       59.20      94</v>
          </cell>
        </row>
        <row r="143">
          <cell r="A143">
            <v>36739</v>
          </cell>
          <cell r="B143">
            <v>9844</v>
          </cell>
          <cell r="C143">
            <v>257632</v>
          </cell>
          <cell r="D143" t="str">
            <v>14,905     26172       60.22      94</v>
          </cell>
        </row>
        <row r="144">
          <cell r="A144">
            <v>36770</v>
          </cell>
          <cell r="B144">
            <v>9767</v>
          </cell>
          <cell r="C144">
            <v>264360</v>
          </cell>
          <cell r="D144" t="str">
            <v>17,110     27067       63.66      94</v>
          </cell>
        </row>
        <row r="145">
          <cell r="A145">
            <v>36800</v>
          </cell>
          <cell r="B145">
            <v>11549</v>
          </cell>
          <cell r="C145">
            <v>310796</v>
          </cell>
          <cell r="D145" t="str">
            <v>42,562     26912       78.66      96</v>
          </cell>
        </row>
        <row r="146">
          <cell r="A146">
            <v>36831</v>
          </cell>
          <cell r="B146">
            <v>14977</v>
          </cell>
          <cell r="C146">
            <v>293201</v>
          </cell>
          <cell r="D146" t="str">
            <v>29,819     19577       66.57      93</v>
          </cell>
        </row>
        <row r="147">
          <cell r="A147">
            <v>36861</v>
          </cell>
          <cell r="B147">
            <v>12394</v>
          </cell>
          <cell r="C147">
            <v>264289</v>
          </cell>
          <cell r="D147" t="str">
            <v>33,346     21324       72.90      93</v>
          </cell>
        </row>
        <row r="148">
          <cell r="A148" t="str">
            <v>Totals: _</v>
          </cell>
          <cell r="B148" t="str">
            <v>_________</v>
          </cell>
          <cell r="C148" t="str">
            <v>__________</v>
          </cell>
          <cell r="D148" t="str">
            <v>__________</v>
          </cell>
        </row>
        <row r="149">
          <cell r="A149">
            <v>2000</v>
          </cell>
          <cell r="B149">
            <v>131550</v>
          </cell>
          <cell r="C149">
            <v>3157852</v>
          </cell>
          <cell r="D149">
            <v>259829</v>
          </cell>
        </row>
        <row r="151">
          <cell r="A151">
            <v>36892</v>
          </cell>
          <cell r="B151">
            <v>12880</v>
          </cell>
          <cell r="C151">
            <v>256443</v>
          </cell>
          <cell r="D151" t="str">
            <v>17,479     19911       57.57      95</v>
          </cell>
        </row>
        <row r="152">
          <cell r="A152">
            <v>36923</v>
          </cell>
          <cell r="B152">
            <v>10543</v>
          </cell>
          <cell r="C152">
            <v>238995</v>
          </cell>
          <cell r="D152" t="str">
            <v>14,911     22669       58.58      95</v>
          </cell>
        </row>
        <row r="153">
          <cell r="A153">
            <v>36951</v>
          </cell>
          <cell r="B153">
            <v>11308</v>
          </cell>
          <cell r="C153">
            <v>276781</v>
          </cell>
          <cell r="D153" t="str">
            <v>16,091     24477       58.73      90</v>
          </cell>
        </row>
        <row r="154">
          <cell r="A154">
            <v>36982</v>
          </cell>
          <cell r="B154">
            <v>10964</v>
          </cell>
          <cell r="C154">
            <v>262438</v>
          </cell>
          <cell r="D154" t="str">
            <v>15,661     23937       58.82      92</v>
          </cell>
        </row>
        <row r="155">
          <cell r="A155">
            <v>37012</v>
          </cell>
          <cell r="B155">
            <v>9876</v>
          </cell>
          <cell r="C155">
            <v>256023</v>
          </cell>
          <cell r="D155" t="str">
            <v>15,349     25924       60.85      86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Jan1968-Dec1968"/>
    </sheetNames>
    <sheetDataSet>
      <sheetData sheetId="0">
        <row r="483">
          <cell r="A483">
            <v>34335</v>
          </cell>
          <cell r="B483">
            <v>45804</v>
          </cell>
          <cell r="C483">
            <v>271578</v>
          </cell>
        </row>
        <row r="484">
          <cell r="A484">
            <v>34366</v>
          </cell>
          <cell r="B484">
            <v>41762</v>
          </cell>
          <cell r="C484">
            <v>241650</v>
          </cell>
        </row>
        <row r="485">
          <cell r="A485">
            <v>34394</v>
          </cell>
          <cell r="B485">
            <v>47345</v>
          </cell>
          <cell r="C485">
            <v>304187</v>
          </cell>
        </row>
        <row r="486">
          <cell r="A486">
            <v>34425</v>
          </cell>
          <cell r="B486">
            <v>45724</v>
          </cell>
          <cell r="C486">
            <v>286896</v>
          </cell>
        </row>
        <row r="487">
          <cell r="A487">
            <v>34455</v>
          </cell>
          <cell r="B487">
            <v>46975</v>
          </cell>
          <cell r="C487">
            <v>307312</v>
          </cell>
        </row>
        <row r="488">
          <cell r="A488">
            <v>34486</v>
          </cell>
          <cell r="B488">
            <v>46499</v>
          </cell>
          <cell r="C488">
            <v>278726</v>
          </cell>
        </row>
        <row r="489">
          <cell r="A489">
            <v>34516</v>
          </cell>
          <cell r="B489">
            <v>47557</v>
          </cell>
          <cell r="C489">
            <v>280509</v>
          </cell>
        </row>
        <row r="490">
          <cell r="A490">
            <v>34547</v>
          </cell>
          <cell r="B490">
            <v>47445</v>
          </cell>
          <cell r="C490">
            <v>283888</v>
          </cell>
        </row>
        <row r="491">
          <cell r="A491">
            <v>34578</v>
          </cell>
          <cell r="B491">
            <v>45774</v>
          </cell>
          <cell r="C491">
            <v>271923</v>
          </cell>
        </row>
        <row r="492">
          <cell r="A492">
            <v>34608</v>
          </cell>
          <cell r="B492">
            <v>45754</v>
          </cell>
          <cell r="C492">
            <v>272737</v>
          </cell>
        </row>
        <row r="493">
          <cell r="A493">
            <v>34639</v>
          </cell>
          <cell r="B493">
            <v>44783</v>
          </cell>
          <cell r="C493">
            <v>263048</v>
          </cell>
        </row>
        <row r="494">
          <cell r="A494">
            <v>34669</v>
          </cell>
          <cell r="B494">
            <v>45635</v>
          </cell>
          <cell r="C494">
            <v>263935</v>
          </cell>
        </row>
        <row r="495">
          <cell r="A495" t="str">
            <v>Totals:</v>
          </cell>
          <cell r="B495" t="str">
            <v>__________</v>
          </cell>
          <cell r="C495" t="str">
            <v>__________</v>
          </cell>
        </row>
        <row r="496">
          <cell r="A496">
            <v>1994</v>
          </cell>
          <cell r="B496">
            <v>551057</v>
          </cell>
          <cell r="C496">
            <v>3326389</v>
          </cell>
        </row>
        <row r="498">
          <cell r="A498">
            <v>34700</v>
          </cell>
          <cell r="B498">
            <v>42621</v>
          </cell>
          <cell r="C498">
            <v>237575</v>
          </cell>
        </row>
        <row r="499">
          <cell r="A499">
            <v>34731</v>
          </cell>
          <cell r="B499">
            <v>40164</v>
          </cell>
          <cell r="C499">
            <v>241412</v>
          </cell>
        </row>
        <row r="500">
          <cell r="A500">
            <v>34759</v>
          </cell>
          <cell r="B500">
            <v>41881</v>
          </cell>
          <cell r="C500">
            <v>253184</v>
          </cell>
        </row>
        <row r="501">
          <cell r="A501">
            <v>34790</v>
          </cell>
          <cell r="B501">
            <v>40091</v>
          </cell>
          <cell r="C501">
            <v>239588</v>
          </cell>
        </row>
        <row r="502">
          <cell r="A502">
            <v>34820</v>
          </cell>
          <cell r="B502">
            <v>41944</v>
          </cell>
          <cell r="C502">
            <v>238907</v>
          </cell>
        </row>
        <row r="503">
          <cell r="A503">
            <v>34851</v>
          </cell>
          <cell r="B503">
            <v>40517</v>
          </cell>
          <cell r="C503">
            <v>272066</v>
          </cell>
        </row>
        <row r="504">
          <cell r="A504">
            <v>34881</v>
          </cell>
          <cell r="B504">
            <v>39793</v>
          </cell>
          <cell r="C504">
            <v>272081</v>
          </cell>
        </row>
        <row r="505">
          <cell r="A505">
            <v>34912</v>
          </cell>
          <cell r="B505">
            <v>38904</v>
          </cell>
          <cell r="C505">
            <v>265073</v>
          </cell>
        </row>
        <row r="506">
          <cell r="A506">
            <v>34943</v>
          </cell>
          <cell r="B506">
            <v>38718</v>
          </cell>
          <cell r="C506">
            <v>263277</v>
          </cell>
        </row>
        <row r="507">
          <cell r="A507">
            <v>34973</v>
          </cell>
          <cell r="B507">
            <v>40044</v>
          </cell>
          <cell r="C507">
            <v>298573</v>
          </cell>
        </row>
        <row r="508">
          <cell r="A508">
            <v>35004</v>
          </cell>
          <cell r="B508">
            <v>37633</v>
          </cell>
          <cell r="C508">
            <v>288655</v>
          </cell>
        </row>
        <row r="509">
          <cell r="A509">
            <v>35034</v>
          </cell>
          <cell r="B509">
            <v>40952</v>
          </cell>
          <cell r="C509">
            <v>326497</v>
          </cell>
        </row>
        <row r="510">
          <cell r="A510" t="str">
            <v>Totals:</v>
          </cell>
          <cell r="B510" t="str">
            <v>__________</v>
          </cell>
          <cell r="C510" t="str">
            <v>__________</v>
          </cell>
        </row>
        <row r="511">
          <cell r="A511">
            <v>1995</v>
          </cell>
          <cell r="B511">
            <v>483262</v>
          </cell>
          <cell r="C511">
            <v>3196888</v>
          </cell>
        </row>
        <row r="513">
          <cell r="A513">
            <v>35065</v>
          </cell>
          <cell r="B513">
            <v>40570</v>
          </cell>
          <cell r="C513">
            <v>365392</v>
          </cell>
        </row>
        <row r="514">
          <cell r="A514">
            <v>35096</v>
          </cell>
          <cell r="B514">
            <v>36290</v>
          </cell>
          <cell r="C514">
            <v>327876</v>
          </cell>
        </row>
        <row r="515">
          <cell r="A515">
            <v>35125</v>
          </cell>
          <cell r="B515">
            <v>39764</v>
          </cell>
          <cell r="C515">
            <v>349922</v>
          </cell>
        </row>
        <row r="516">
          <cell r="A516">
            <v>35156</v>
          </cell>
          <cell r="B516">
            <v>36646</v>
          </cell>
          <cell r="C516">
            <v>332427</v>
          </cell>
        </row>
        <row r="517">
          <cell r="A517">
            <v>35186</v>
          </cell>
          <cell r="B517">
            <v>36610</v>
          </cell>
          <cell r="C517">
            <v>289206</v>
          </cell>
        </row>
        <row r="518">
          <cell r="A518">
            <v>35217</v>
          </cell>
          <cell r="B518">
            <v>35058</v>
          </cell>
          <cell r="C518">
            <v>296292</v>
          </cell>
        </row>
        <row r="519">
          <cell r="A519">
            <v>35247</v>
          </cell>
          <cell r="B519">
            <v>35689</v>
          </cell>
          <cell r="C519">
            <v>311531</v>
          </cell>
        </row>
        <row r="520">
          <cell r="A520">
            <v>35278</v>
          </cell>
          <cell r="B520">
            <v>35536</v>
          </cell>
          <cell r="C520">
            <v>300694</v>
          </cell>
        </row>
        <row r="521">
          <cell r="A521">
            <v>35309</v>
          </cell>
          <cell r="B521">
            <v>34003</v>
          </cell>
          <cell r="C521">
            <v>271850</v>
          </cell>
        </row>
        <row r="522">
          <cell r="A522">
            <v>35339</v>
          </cell>
          <cell r="B522">
            <v>36049</v>
          </cell>
          <cell r="C522">
            <v>277822</v>
          </cell>
        </row>
        <row r="523">
          <cell r="A523">
            <v>35370</v>
          </cell>
          <cell r="B523">
            <v>34174</v>
          </cell>
          <cell r="C523">
            <v>261915</v>
          </cell>
        </row>
        <row r="524">
          <cell r="A524">
            <v>35400</v>
          </cell>
          <cell r="B524">
            <v>33984</v>
          </cell>
          <cell r="C524">
            <v>265966</v>
          </cell>
        </row>
        <row r="525">
          <cell r="A525" t="str">
            <v>Totals:</v>
          </cell>
          <cell r="B525" t="str">
            <v>__________</v>
          </cell>
          <cell r="C525" t="str">
            <v>__________</v>
          </cell>
        </row>
        <row r="526">
          <cell r="A526">
            <v>1996</v>
          </cell>
          <cell r="B526">
            <v>434373</v>
          </cell>
          <cell r="C526">
            <v>3650893</v>
          </cell>
        </row>
        <row r="528">
          <cell r="A528">
            <v>35431</v>
          </cell>
          <cell r="B528">
            <v>34200</v>
          </cell>
          <cell r="C528">
            <v>267580</v>
          </cell>
        </row>
        <row r="529">
          <cell r="A529">
            <v>35462</v>
          </cell>
          <cell r="B529">
            <v>30979</v>
          </cell>
          <cell r="C529">
            <v>249660</v>
          </cell>
        </row>
        <row r="530">
          <cell r="A530">
            <v>35490</v>
          </cell>
          <cell r="B530">
            <v>34266</v>
          </cell>
          <cell r="C530">
            <v>258849</v>
          </cell>
        </row>
        <row r="531">
          <cell r="A531">
            <v>35521</v>
          </cell>
          <cell r="B531">
            <v>31218</v>
          </cell>
          <cell r="C531">
            <v>249892</v>
          </cell>
        </row>
        <row r="532">
          <cell r="A532">
            <v>35551</v>
          </cell>
          <cell r="B532">
            <v>33026</v>
          </cell>
          <cell r="C532">
            <v>254679</v>
          </cell>
        </row>
        <row r="533">
          <cell r="A533">
            <v>35582</v>
          </cell>
          <cell r="B533">
            <v>30581</v>
          </cell>
          <cell r="C533">
            <v>239787</v>
          </cell>
        </row>
        <row r="534">
          <cell r="A534">
            <v>35612</v>
          </cell>
          <cell r="B534">
            <v>31189</v>
          </cell>
          <cell r="C534">
            <v>251147</v>
          </cell>
        </row>
        <row r="535">
          <cell r="A535">
            <v>35643</v>
          </cell>
          <cell r="B535">
            <v>31222</v>
          </cell>
          <cell r="C535">
            <v>250364</v>
          </cell>
        </row>
        <row r="536">
          <cell r="A536">
            <v>35674</v>
          </cell>
          <cell r="B536">
            <v>29024</v>
          </cell>
          <cell r="C536">
            <v>231929</v>
          </cell>
        </row>
        <row r="537">
          <cell r="A537">
            <v>35704</v>
          </cell>
          <cell r="B537">
            <v>31083</v>
          </cell>
          <cell r="C537">
            <v>223373</v>
          </cell>
        </row>
        <row r="538">
          <cell r="A538">
            <v>35735</v>
          </cell>
          <cell r="B538">
            <v>30038</v>
          </cell>
          <cell r="C538">
            <v>228283</v>
          </cell>
        </row>
        <row r="539">
          <cell r="A539">
            <v>35765</v>
          </cell>
          <cell r="B539">
            <v>31251</v>
          </cell>
          <cell r="C539">
            <v>258460</v>
          </cell>
        </row>
        <row r="540">
          <cell r="A540" t="str">
            <v>Totals:</v>
          </cell>
          <cell r="B540" t="str">
            <v>__________</v>
          </cell>
          <cell r="C540" t="str">
            <v>__________</v>
          </cell>
        </row>
        <row r="541">
          <cell r="A541">
            <v>1997</v>
          </cell>
          <cell r="B541">
            <v>378077</v>
          </cell>
          <cell r="C541">
            <v>2964003</v>
          </cell>
        </row>
        <row r="543">
          <cell r="A543">
            <v>35796</v>
          </cell>
          <cell r="B543">
            <v>30736</v>
          </cell>
          <cell r="C543">
            <v>275848</v>
          </cell>
        </row>
        <row r="544">
          <cell r="A544">
            <v>35827</v>
          </cell>
          <cell r="B544">
            <v>29115</v>
          </cell>
          <cell r="C544">
            <v>243310</v>
          </cell>
        </row>
        <row r="545">
          <cell r="A545">
            <v>35855</v>
          </cell>
          <cell r="B545">
            <v>30351</v>
          </cell>
          <cell r="C545">
            <v>251052</v>
          </cell>
        </row>
        <row r="546">
          <cell r="A546">
            <v>35886</v>
          </cell>
          <cell r="B546">
            <v>29340</v>
          </cell>
          <cell r="C546">
            <v>239615</v>
          </cell>
        </row>
        <row r="547">
          <cell r="A547">
            <v>35916</v>
          </cell>
          <cell r="B547">
            <v>29566</v>
          </cell>
          <cell r="C547">
            <v>224324</v>
          </cell>
        </row>
        <row r="548">
          <cell r="A548">
            <v>35947</v>
          </cell>
          <cell r="B548">
            <v>28375</v>
          </cell>
          <cell r="C548">
            <v>223562</v>
          </cell>
        </row>
        <row r="549">
          <cell r="A549">
            <v>35977</v>
          </cell>
          <cell r="B549">
            <v>28474</v>
          </cell>
          <cell r="C549">
            <v>228574</v>
          </cell>
        </row>
        <row r="550">
          <cell r="A550">
            <v>36008</v>
          </cell>
          <cell r="B550">
            <v>27524</v>
          </cell>
          <cell r="C550">
            <v>221235</v>
          </cell>
        </row>
        <row r="551">
          <cell r="A551">
            <v>36039</v>
          </cell>
          <cell r="B551">
            <v>26912</v>
          </cell>
          <cell r="C551">
            <v>222645</v>
          </cell>
        </row>
        <row r="552">
          <cell r="A552">
            <v>36069</v>
          </cell>
          <cell r="B552">
            <v>27702</v>
          </cell>
          <cell r="C552">
            <v>207745</v>
          </cell>
        </row>
        <row r="553">
          <cell r="A553">
            <v>36100</v>
          </cell>
          <cell r="B553">
            <v>26757</v>
          </cell>
          <cell r="C553">
            <v>195334</v>
          </cell>
        </row>
        <row r="554">
          <cell r="A554">
            <v>36130</v>
          </cell>
          <cell r="B554">
            <v>26132</v>
          </cell>
          <cell r="C554">
            <v>189252</v>
          </cell>
        </row>
        <row r="555">
          <cell r="A555" t="str">
            <v>Totals:</v>
          </cell>
          <cell r="B555" t="str">
            <v>__________</v>
          </cell>
          <cell r="C555" t="str">
            <v>__________</v>
          </cell>
        </row>
        <row r="556">
          <cell r="A556">
            <v>1998</v>
          </cell>
          <cell r="B556">
            <v>340984</v>
          </cell>
          <cell r="C556">
            <v>2722496</v>
          </cell>
        </row>
        <row r="558">
          <cell r="A558">
            <v>36161</v>
          </cell>
          <cell r="B558">
            <v>26533</v>
          </cell>
          <cell r="C558">
            <v>202886</v>
          </cell>
        </row>
        <row r="559">
          <cell r="A559">
            <v>36192</v>
          </cell>
          <cell r="B559">
            <v>23799</v>
          </cell>
          <cell r="C559">
            <v>182148</v>
          </cell>
        </row>
        <row r="560">
          <cell r="A560">
            <v>36220</v>
          </cell>
          <cell r="B560">
            <v>26229</v>
          </cell>
          <cell r="C560">
            <v>203224</v>
          </cell>
        </row>
        <row r="561">
          <cell r="A561">
            <v>36251</v>
          </cell>
          <cell r="B561">
            <v>24793</v>
          </cell>
          <cell r="C561">
            <v>191686</v>
          </cell>
        </row>
        <row r="562">
          <cell r="A562">
            <v>36281</v>
          </cell>
          <cell r="B562">
            <v>26096</v>
          </cell>
          <cell r="C562">
            <v>200139</v>
          </cell>
        </row>
        <row r="563">
          <cell r="A563">
            <v>36312</v>
          </cell>
          <cell r="B563">
            <v>24336</v>
          </cell>
          <cell r="C563">
            <v>187461</v>
          </cell>
        </row>
        <row r="564">
          <cell r="A564">
            <v>36342</v>
          </cell>
          <cell r="B564">
            <v>25358</v>
          </cell>
          <cell r="C564">
            <v>193416</v>
          </cell>
        </row>
        <row r="565">
          <cell r="A565">
            <v>36373</v>
          </cell>
          <cell r="B565">
            <v>25612</v>
          </cell>
          <cell r="C565">
            <v>208778</v>
          </cell>
        </row>
        <row r="566">
          <cell r="A566">
            <v>36404</v>
          </cell>
          <cell r="B566">
            <v>24214</v>
          </cell>
          <cell r="C566">
            <v>208300</v>
          </cell>
        </row>
        <row r="567">
          <cell r="A567">
            <v>36434</v>
          </cell>
          <cell r="B567">
            <v>25780</v>
          </cell>
          <cell r="C567">
            <v>207743</v>
          </cell>
        </row>
        <row r="568">
          <cell r="A568">
            <v>36465</v>
          </cell>
          <cell r="B568">
            <v>26160</v>
          </cell>
          <cell r="C568">
            <v>200724</v>
          </cell>
        </row>
        <row r="569">
          <cell r="A569">
            <v>36495</v>
          </cell>
          <cell r="B569">
            <v>26617</v>
          </cell>
          <cell r="C569">
            <v>197318</v>
          </cell>
        </row>
        <row r="570">
          <cell r="A570" t="str">
            <v>Totals:</v>
          </cell>
          <cell r="B570" t="str">
            <v>__________</v>
          </cell>
          <cell r="C570" t="str">
            <v>__________</v>
          </cell>
        </row>
        <row r="571">
          <cell r="A571">
            <v>1999</v>
          </cell>
          <cell r="B571">
            <v>305527</v>
          </cell>
          <cell r="C571">
            <v>2383823</v>
          </cell>
        </row>
        <row r="573">
          <cell r="A573">
            <v>36526</v>
          </cell>
          <cell r="B573">
            <v>26023</v>
          </cell>
          <cell r="C573">
            <v>196271</v>
          </cell>
        </row>
        <row r="574">
          <cell r="A574">
            <v>36557</v>
          </cell>
          <cell r="B574">
            <v>24187</v>
          </cell>
          <cell r="C574">
            <v>175802</v>
          </cell>
        </row>
        <row r="575">
          <cell r="A575">
            <v>36586</v>
          </cell>
          <cell r="B575">
            <v>25631</v>
          </cell>
          <cell r="C575">
            <v>190922</v>
          </cell>
        </row>
        <row r="576">
          <cell r="A576">
            <v>36617</v>
          </cell>
          <cell r="B576">
            <v>24891</v>
          </cell>
          <cell r="C576">
            <v>179927</v>
          </cell>
        </row>
        <row r="577">
          <cell r="A577">
            <v>36647</v>
          </cell>
          <cell r="B577">
            <v>25422</v>
          </cell>
          <cell r="C577">
            <v>195246</v>
          </cell>
        </row>
        <row r="578">
          <cell r="A578">
            <v>36678</v>
          </cell>
          <cell r="B578">
            <v>25140</v>
          </cell>
          <cell r="C578">
            <v>182449</v>
          </cell>
        </row>
        <row r="579">
          <cell r="A579">
            <v>36708</v>
          </cell>
          <cell r="B579">
            <v>25705</v>
          </cell>
          <cell r="C579">
            <v>202279</v>
          </cell>
        </row>
        <row r="580">
          <cell r="A580">
            <v>36739</v>
          </cell>
          <cell r="B580">
            <v>26450</v>
          </cell>
          <cell r="C580">
            <v>197239</v>
          </cell>
        </row>
        <row r="581">
          <cell r="A581">
            <v>36770</v>
          </cell>
          <cell r="B581">
            <v>24717</v>
          </cell>
          <cell r="C581">
            <v>196251</v>
          </cell>
        </row>
        <row r="582">
          <cell r="A582">
            <v>36800</v>
          </cell>
          <cell r="B582">
            <v>25486</v>
          </cell>
          <cell r="C582">
            <v>195836</v>
          </cell>
        </row>
        <row r="583">
          <cell r="A583">
            <v>36831</v>
          </cell>
          <cell r="B583">
            <v>24282</v>
          </cell>
          <cell r="C583">
            <v>175987</v>
          </cell>
        </row>
        <row r="584">
          <cell r="A584">
            <v>36861</v>
          </cell>
          <cell r="B584">
            <v>24139</v>
          </cell>
          <cell r="C584">
            <v>187154</v>
          </cell>
        </row>
        <row r="585">
          <cell r="A585" t="str">
            <v>Totals:</v>
          </cell>
          <cell r="B585" t="str">
            <v>__________</v>
          </cell>
          <cell r="C585" t="str">
            <v>__________</v>
          </cell>
        </row>
        <row r="586">
          <cell r="A586">
            <v>2000</v>
          </cell>
          <cell r="B586">
            <v>302073</v>
          </cell>
          <cell r="C586">
            <v>2275363</v>
          </cell>
        </row>
        <row r="588">
          <cell r="A588">
            <v>36892</v>
          </cell>
          <cell r="B588">
            <v>23966</v>
          </cell>
          <cell r="C588">
            <v>172973</v>
          </cell>
        </row>
        <row r="589">
          <cell r="A589">
            <v>36923</v>
          </cell>
          <cell r="B589">
            <v>21372</v>
          </cell>
          <cell r="C589">
            <v>168726</v>
          </cell>
        </row>
        <row r="590">
          <cell r="A590">
            <v>36951</v>
          </cell>
          <cell r="B590">
            <v>24199</v>
          </cell>
          <cell r="C590">
            <v>176010</v>
          </cell>
        </row>
        <row r="591">
          <cell r="A591">
            <v>36982</v>
          </cell>
          <cell r="B591">
            <v>23028</v>
          </cell>
          <cell r="C591">
            <v>168129</v>
          </cell>
        </row>
        <row r="592">
          <cell r="A592">
            <v>37012</v>
          </cell>
          <cell r="B592">
            <v>23718</v>
          </cell>
          <cell r="C592">
            <v>163768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Jan1969-Dec1970"/>
    </sheetNames>
    <sheetDataSet>
      <sheetData sheetId="0">
        <row r="467">
          <cell r="A467">
            <v>34335</v>
          </cell>
          <cell r="B467">
            <v>112178</v>
          </cell>
          <cell r="C467">
            <v>777053</v>
          </cell>
        </row>
        <row r="468">
          <cell r="A468">
            <v>34366</v>
          </cell>
          <cell r="B468">
            <v>98385</v>
          </cell>
          <cell r="C468">
            <v>560057</v>
          </cell>
        </row>
        <row r="469">
          <cell r="A469">
            <v>34394</v>
          </cell>
          <cell r="B469">
            <v>105148</v>
          </cell>
          <cell r="C469">
            <v>635887</v>
          </cell>
        </row>
        <row r="470">
          <cell r="A470">
            <v>34425</v>
          </cell>
          <cell r="B470">
            <v>99501</v>
          </cell>
          <cell r="C470">
            <v>512191</v>
          </cell>
        </row>
        <row r="471">
          <cell r="A471">
            <v>34455</v>
          </cell>
          <cell r="B471">
            <v>101615</v>
          </cell>
          <cell r="C471">
            <v>604407</v>
          </cell>
        </row>
        <row r="472">
          <cell r="A472">
            <v>34486</v>
          </cell>
          <cell r="B472">
            <v>96026</v>
          </cell>
          <cell r="C472">
            <v>570095</v>
          </cell>
        </row>
        <row r="473">
          <cell r="A473">
            <v>34516</v>
          </cell>
          <cell r="B473">
            <v>96090</v>
          </cell>
          <cell r="C473">
            <v>574506</v>
          </cell>
        </row>
        <row r="474">
          <cell r="A474">
            <v>34547</v>
          </cell>
          <cell r="B474">
            <v>103379</v>
          </cell>
          <cell r="C474">
            <v>641005</v>
          </cell>
        </row>
        <row r="475">
          <cell r="A475">
            <v>34578</v>
          </cell>
          <cell r="B475">
            <v>100308</v>
          </cell>
          <cell r="C475">
            <v>625995</v>
          </cell>
        </row>
        <row r="476">
          <cell r="A476">
            <v>34608</v>
          </cell>
          <cell r="B476">
            <v>105828</v>
          </cell>
          <cell r="C476">
            <v>646359</v>
          </cell>
        </row>
        <row r="477">
          <cell r="A477">
            <v>34639</v>
          </cell>
          <cell r="B477">
            <v>101539</v>
          </cell>
          <cell r="C477">
            <v>595412</v>
          </cell>
        </row>
        <row r="478">
          <cell r="A478">
            <v>34669</v>
          </cell>
          <cell r="B478">
            <v>104342</v>
          </cell>
          <cell r="C478">
            <v>602904</v>
          </cell>
        </row>
        <row r="479">
          <cell r="A479" t="str">
            <v>Totals:</v>
          </cell>
          <cell r="B479" t="str">
            <v>__________</v>
          </cell>
          <cell r="C479" t="str">
            <v>__________</v>
          </cell>
        </row>
        <row r="480">
          <cell r="A480">
            <v>1994</v>
          </cell>
          <cell r="B480">
            <v>1224339</v>
          </cell>
          <cell r="C480">
            <v>7345871</v>
          </cell>
        </row>
        <row r="482">
          <cell r="A482">
            <v>34700</v>
          </cell>
          <cell r="B482">
            <v>107182</v>
          </cell>
          <cell r="C482">
            <v>569477</v>
          </cell>
        </row>
        <row r="483">
          <cell r="A483">
            <v>34731</v>
          </cell>
          <cell r="B483">
            <v>92753</v>
          </cell>
          <cell r="C483">
            <v>520387</v>
          </cell>
        </row>
        <row r="484">
          <cell r="A484">
            <v>34759</v>
          </cell>
          <cell r="B484">
            <v>98877</v>
          </cell>
          <cell r="C484">
            <v>589176</v>
          </cell>
        </row>
        <row r="485">
          <cell r="A485">
            <v>34790</v>
          </cell>
          <cell r="B485">
            <v>94543</v>
          </cell>
          <cell r="C485">
            <v>553796</v>
          </cell>
        </row>
        <row r="486">
          <cell r="A486">
            <v>34820</v>
          </cell>
          <cell r="B486">
            <v>96900</v>
          </cell>
          <cell r="C486">
            <v>570244</v>
          </cell>
        </row>
        <row r="487">
          <cell r="A487">
            <v>34851</v>
          </cell>
          <cell r="B487">
            <v>91119</v>
          </cell>
          <cell r="C487">
            <v>530933</v>
          </cell>
        </row>
        <row r="488">
          <cell r="A488">
            <v>34881</v>
          </cell>
          <cell r="B488">
            <v>98000</v>
          </cell>
          <cell r="C488">
            <v>538852</v>
          </cell>
        </row>
        <row r="489">
          <cell r="A489">
            <v>34912</v>
          </cell>
          <cell r="B489">
            <v>95803</v>
          </cell>
          <cell r="C489">
            <v>556671</v>
          </cell>
        </row>
        <row r="490">
          <cell r="A490">
            <v>34943</v>
          </cell>
          <cell r="B490">
            <v>94549</v>
          </cell>
          <cell r="C490">
            <v>533221</v>
          </cell>
        </row>
        <row r="491">
          <cell r="A491">
            <v>34973</v>
          </cell>
          <cell r="B491">
            <v>104186</v>
          </cell>
          <cell r="C491">
            <v>544628</v>
          </cell>
        </row>
        <row r="492">
          <cell r="A492">
            <v>35004</v>
          </cell>
          <cell r="B492">
            <v>103603</v>
          </cell>
          <cell r="C492">
            <v>570794</v>
          </cell>
        </row>
        <row r="493">
          <cell r="A493">
            <v>35034</v>
          </cell>
          <cell r="B493">
            <v>111143</v>
          </cell>
          <cell r="C493">
            <v>621020</v>
          </cell>
        </row>
        <row r="494">
          <cell r="A494" t="str">
            <v>Totals:</v>
          </cell>
          <cell r="B494" t="str">
            <v>__________</v>
          </cell>
          <cell r="C494" t="str">
            <v>__________</v>
          </cell>
        </row>
        <row r="495">
          <cell r="A495">
            <v>1995</v>
          </cell>
          <cell r="B495">
            <v>1188658</v>
          </cell>
          <cell r="C495">
            <v>6699199</v>
          </cell>
        </row>
        <row r="497">
          <cell r="A497">
            <v>35065</v>
          </cell>
          <cell r="B497">
            <v>110895</v>
          </cell>
          <cell r="C497">
            <v>643679</v>
          </cell>
        </row>
        <row r="498">
          <cell r="A498">
            <v>35096</v>
          </cell>
          <cell r="B498">
            <v>104067</v>
          </cell>
          <cell r="C498">
            <v>589666</v>
          </cell>
        </row>
        <row r="499">
          <cell r="A499">
            <v>35125</v>
          </cell>
          <cell r="B499">
            <v>112672</v>
          </cell>
          <cell r="C499">
            <v>648249</v>
          </cell>
        </row>
        <row r="500">
          <cell r="A500">
            <v>35156</v>
          </cell>
          <cell r="B500">
            <v>107829</v>
          </cell>
          <cell r="C500">
            <v>620193</v>
          </cell>
        </row>
        <row r="501">
          <cell r="A501">
            <v>35186</v>
          </cell>
          <cell r="B501">
            <v>107893</v>
          </cell>
          <cell r="C501">
            <v>606744</v>
          </cell>
        </row>
        <row r="502">
          <cell r="A502">
            <v>35217</v>
          </cell>
          <cell r="B502">
            <v>110860</v>
          </cell>
          <cell r="C502">
            <v>570512</v>
          </cell>
        </row>
        <row r="503">
          <cell r="A503">
            <v>35247</v>
          </cell>
          <cell r="B503">
            <v>111256</v>
          </cell>
          <cell r="C503">
            <v>553190</v>
          </cell>
        </row>
        <row r="504">
          <cell r="A504">
            <v>35278</v>
          </cell>
          <cell r="B504">
            <v>108857</v>
          </cell>
          <cell r="C504">
            <v>581309</v>
          </cell>
        </row>
        <row r="505">
          <cell r="A505">
            <v>35309</v>
          </cell>
          <cell r="B505">
            <v>103127</v>
          </cell>
          <cell r="C505">
            <v>546390</v>
          </cell>
        </row>
        <row r="506">
          <cell r="A506">
            <v>35339</v>
          </cell>
          <cell r="B506">
            <v>106776</v>
          </cell>
          <cell r="C506">
            <v>537834</v>
          </cell>
        </row>
        <row r="507">
          <cell r="A507">
            <v>35370</v>
          </cell>
          <cell r="B507">
            <v>102733</v>
          </cell>
          <cell r="C507">
            <v>487838</v>
          </cell>
        </row>
        <row r="508">
          <cell r="A508">
            <v>35400</v>
          </cell>
          <cell r="B508">
            <v>105045</v>
          </cell>
          <cell r="C508">
            <v>545615</v>
          </cell>
        </row>
        <row r="509">
          <cell r="A509" t="str">
            <v>Totals:</v>
          </cell>
          <cell r="B509" t="str">
            <v>__________</v>
          </cell>
          <cell r="C509" t="str">
            <v>__________</v>
          </cell>
        </row>
        <row r="510">
          <cell r="A510">
            <v>1996</v>
          </cell>
          <cell r="B510">
            <v>1292010</v>
          </cell>
          <cell r="C510">
            <v>6931219</v>
          </cell>
        </row>
        <row r="512">
          <cell r="A512">
            <v>35431</v>
          </cell>
          <cell r="B512">
            <v>103795</v>
          </cell>
          <cell r="C512">
            <v>557824</v>
          </cell>
        </row>
        <row r="513">
          <cell r="A513">
            <v>35462</v>
          </cell>
          <cell r="B513">
            <v>96319</v>
          </cell>
          <cell r="C513">
            <v>531898</v>
          </cell>
        </row>
        <row r="514">
          <cell r="A514">
            <v>35490</v>
          </cell>
          <cell r="B514">
            <v>101061</v>
          </cell>
          <cell r="C514">
            <v>541079</v>
          </cell>
        </row>
        <row r="515">
          <cell r="A515">
            <v>35521</v>
          </cell>
          <cell r="B515">
            <v>98844</v>
          </cell>
          <cell r="C515">
            <v>523308</v>
          </cell>
        </row>
        <row r="516">
          <cell r="A516">
            <v>35551</v>
          </cell>
          <cell r="B516">
            <v>100180</v>
          </cell>
          <cell r="C516">
            <v>523014</v>
          </cell>
        </row>
        <row r="517">
          <cell r="A517">
            <v>35582</v>
          </cell>
          <cell r="B517">
            <v>96353</v>
          </cell>
          <cell r="C517">
            <v>517097</v>
          </cell>
        </row>
        <row r="518">
          <cell r="A518">
            <v>35612</v>
          </cell>
          <cell r="B518">
            <v>98313</v>
          </cell>
          <cell r="C518">
            <v>540439</v>
          </cell>
        </row>
        <row r="519">
          <cell r="A519">
            <v>35643</v>
          </cell>
          <cell r="B519">
            <v>97738</v>
          </cell>
          <cell r="C519">
            <v>523668</v>
          </cell>
        </row>
        <row r="520">
          <cell r="A520">
            <v>35674</v>
          </cell>
          <cell r="B520">
            <v>94827</v>
          </cell>
          <cell r="C520">
            <v>498422</v>
          </cell>
        </row>
        <row r="521">
          <cell r="A521">
            <v>35704</v>
          </cell>
          <cell r="B521">
            <v>98401</v>
          </cell>
          <cell r="C521">
            <v>506943</v>
          </cell>
        </row>
        <row r="522">
          <cell r="A522">
            <v>35735</v>
          </cell>
          <cell r="B522">
            <v>99091</v>
          </cell>
          <cell r="C522">
            <v>495222</v>
          </cell>
        </row>
        <row r="523">
          <cell r="A523">
            <v>35765</v>
          </cell>
          <cell r="B523">
            <v>99011</v>
          </cell>
          <cell r="C523">
            <v>521034</v>
          </cell>
        </row>
        <row r="524">
          <cell r="A524" t="str">
            <v>Totals:</v>
          </cell>
          <cell r="B524" t="str">
            <v>__________</v>
          </cell>
          <cell r="C524" t="str">
            <v>__________</v>
          </cell>
        </row>
        <row r="525">
          <cell r="A525">
            <v>1997</v>
          </cell>
          <cell r="B525">
            <v>1183933</v>
          </cell>
          <cell r="C525">
            <v>6279948</v>
          </cell>
        </row>
        <row r="527">
          <cell r="A527">
            <v>35796</v>
          </cell>
          <cell r="B527">
            <v>99234</v>
          </cell>
          <cell r="C527">
            <v>488791</v>
          </cell>
        </row>
        <row r="528">
          <cell r="A528">
            <v>35827</v>
          </cell>
          <cell r="B528">
            <v>89477</v>
          </cell>
          <cell r="C528">
            <v>464616</v>
          </cell>
        </row>
        <row r="529">
          <cell r="A529">
            <v>35855</v>
          </cell>
          <cell r="B529">
            <v>98293</v>
          </cell>
          <cell r="C529">
            <v>482989</v>
          </cell>
        </row>
        <row r="530">
          <cell r="A530">
            <v>35886</v>
          </cell>
          <cell r="B530">
            <v>92977</v>
          </cell>
          <cell r="C530">
            <v>493770</v>
          </cell>
        </row>
        <row r="531">
          <cell r="A531">
            <v>35916</v>
          </cell>
          <cell r="B531">
            <v>92037</v>
          </cell>
          <cell r="C531">
            <v>560813</v>
          </cell>
        </row>
        <row r="532">
          <cell r="A532">
            <v>35947</v>
          </cell>
          <cell r="B532">
            <v>84523</v>
          </cell>
          <cell r="C532">
            <v>536575</v>
          </cell>
        </row>
        <row r="533">
          <cell r="A533">
            <v>35977</v>
          </cell>
          <cell r="B533">
            <v>87216</v>
          </cell>
          <cell r="C533">
            <v>535397</v>
          </cell>
        </row>
        <row r="534">
          <cell r="A534">
            <v>36008</v>
          </cell>
          <cell r="B534">
            <v>87406</v>
          </cell>
          <cell r="C534">
            <v>519994</v>
          </cell>
        </row>
        <row r="535">
          <cell r="A535">
            <v>36039</v>
          </cell>
          <cell r="B535">
            <v>84919</v>
          </cell>
          <cell r="C535">
            <v>502688</v>
          </cell>
        </row>
        <row r="536">
          <cell r="A536">
            <v>36069</v>
          </cell>
          <cell r="B536">
            <v>89476</v>
          </cell>
          <cell r="C536">
            <v>535899</v>
          </cell>
        </row>
        <row r="537">
          <cell r="A537">
            <v>36100</v>
          </cell>
          <cell r="B537">
            <v>83832</v>
          </cell>
          <cell r="C537">
            <v>506840</v>
          </cell>
        </row>
        <row r="538">
          <cell r="A538">
            <v>36130</v>
          </cell>
          <cell r="B538">
            <v>84200</v>
          </cell>
          <cell r="C538">
            <v>514354</v>
          </cell>
        </row>
        <row r="539">
          <cell r="A539" t="str">
            <v>Totals:</v>
          </cell>
          <cell r="B539" t="str">
            <v>__________</v>
          </cell>
          <cell r="C539" t="str">
            <v>__________</v>
          </cell>
        </row>
        <row r="540">
          <cell r="A540">
            <v>1998</v>
          </cell>
          <cell r="B540">
            <v>1073590</v>
          </cell>
          <cell r="C540">
            <v>6142726</v>
          </cell>
        </row>
        <row r="542">
          <cell r="A542">
            <v>36161</v>
          </cell>
          <cell r="B542">
            <v>83293</v>
          </cell>
          <cell r="C542">
            <v>507200</v>
          </cell>
        </row>
        <row r="543">
          <cell r="A543">
            <v>36192</v>
          </cell>
          <cell r="B543">
            <v>74573</v>
          </cell>
          <cell r="C543">
            <v>454556</v>
          </cell>
        </row>
        <row r="544">
          <cell r="A544">
            <v>36220</v>
          </cell>
          <cell r="B544">
            <v>79341</v>
          </cell>
          <cell r="C544">
            <v>511959</v>
          </cell>
        </row>
        <row r="545">
          <cell r="A545">
            <v>36251</v>
          </cell>
          <cell r="B545">
            <v>79220</v>
          </cell>
          <cell r="C545">
            <v>485638</v>
          </cell>
        </row>
        <row r="546">
          <cell r="A546">
            <v>36281</v>
          </cell>
          <cell r="B546">
            <v>77771</v>
          </cell>
          <cell r="C546">
            <v>475214</v>
          </cell>
        </row>
        <row r="547">
          <cell r="A547">
            <v>36312</v>
          </cell>
          <cell r="B547">
            <v>75924</v>
          </cell>
          <cell r="C547">
            <v>478288</v>
          </cell>
        </row>
        <row r="548">
          <cell r="A548">
            <v>36342</v>
          </cell>
          <cell r="B548">
            <v>78611</v>
          </cell>
          <cell r="C548">
            <v>464415</v>
          </cell>
        </row>
        <row r="549">
          <cell r="A549">
            <v>36373</v>
          </cell>
          <cell r="B549">
            <v>79377</v>
          </cell>
          <cell r="C549">
            <v>453737</v>
          </cell>
        </row>
        <row r="550">
          <cell r="A550">
            <v>36404</v>
          </cell>
          <cell r="B550">
            <v>78806</v>
          </cell>
          <cell r="C550">
            <v>423152</v>
          </cell>
        </row>
        <row r="551">
          <cell r="A551">
            <v>36434</v>
          </cell>
          <cell r="B551">
            <v>88352</v>
          </cell>
          <cell r="C551">
            <v>449061</v>
          </cell>
        </row>
        <row r="552">
          <cell r="A552">
            <v>36465</v>
          </cell>
          <cell r="B552">
            <v>90376</v>
          </cell>
          <cell r="C552">
            <v>421214</v>
          </cell>
        </row>
        <row r="553">
          <cell r="A553">
            <v>36495</v>
          </cell>
          <cell r="B553">
            <v>92915</v>
          </cell>
          <cell r="C553">
            <v>395767</v>
          </cell>
        </row>
        <row r="554">
          <cell r="A554" t="str">
            <v>Totals:</v>
          </cell>
          <cell r="B554" t="str">
            <v>__________</v>
          </cell>
          <cell r="C554" t="str">
            <v>__________</v>
          </cell>
        </row>
        <row r="555">
          <cell r="A555">
            <v>1999</v>
          </cell>
          <cell r="B555">
            <v>978559</v>
          </cell>
          <cell r="C555">
            <v>5520201</v>
          </cell>
        </row>
        <row r="557">
          <cell r="A557">
            <v>36526</v>
          </cell>
          <cell r="B557">
            <v>93381</v>
          </cell>
          <cell r="C557">
            <v>407995</v>
          </cell>
        </row>
        <row r="558">
          <cell r="A558">
            <v>36557</v>
          </cell>
          <cell r="B558">
            <v>83559</v>
          </cell>
          <cell r="C558">
            <v>401767</v>
          </cell>
        </row>
        <row r="559">
          <cell r="A559">
            <v>36586</v>
          </cell>
          <cell r="B559">
            <v>86852</v>
          </cell>
          <cell r="C559">
            <v>446103</v>
          </cell>
        </row>
        <row r="560">
          <cell r="A560">
            <v>36617</v>
          </cell>
          <cell r="B560">
            <v>83331</v>
          </cell>
          <cell r="C560">
            <v>419562</v>
          </cell>
        </row>
        <row r="561">
          <cell r="A561">
            <v>36647</v>
          </cell>
          <cell r="B561">
            <v>83257</v>
          </cell>
          <cell r="C561">
            <v>429451</v>
          </cell>
        </row>
        <row r="562">
          <cell r="A562">
            <v>36678</v>
          </cell>
          <cell r="B562">
            <v>82085</v>
          </cell>
          <cell r="C562">
            <v>418605</v>
          </cell>
        </row>
        <row r="563">
          <cell r="A563">
            <v>36708</v>
          </cell>
          <cell r="B563">
            <v>85390</v>
          </cell>
          <cell r="C563">
            <v>418604</v>
          </cell>
        </row>
        <row r="564">
          <cell r="A564">
            <v>36739</v>
          </cell>
          <cell r="B564">
            <v>82789</v>
          </cell>
          <cell r="C564">
            <v>428205</v>
          </cell>
        </row>
        <row r="565">
          <cell r="A565">
            <v>36770</v>
          </cell>
          <cell r="B565">
            <v>81112</v>
          </cell>
          <cell r="C565">
            <v>419068</v>
          </cell>
        </row>
        <row r="566">
          <cell r="A566">
            <v>36800</v>
          </cell>
          <cell r="B566">
            <v>83119</v>
          </cell>
          <cell r="C566">
            <v>411516</v>
          </cell>
        </row>
        <row r="567">
          <cell r="A567">
            <v>36831</v>
          </cell>
          <cell r="B567">
            <v>79736</v>
          </cell>
          <cell r="C567">
            <v>424722</v>
          </cell>
        </row>
        <row r="568">
          <cell r="A568">
            <v>36861</v>
          </cell>
          <cell r="B568">
            <v>79435</v>
          </cell>
          <cell r="C568">
            <v>421551</v>
          </cell>
        </row>
        <row r="569">
          <cell r="A569" t="str">
            <v>Totals:</v>
          </cell>
          <cell r="B569" t="str">
            <v>__________</v>
          </cell>
          <cell r="C569" t="str">
            <v>__________</v>
          </cell>
        </row>
        <row r="570">
          <cell r="A570">
            <v>2000</v>
          </cell>
          <cell r="B570">
            <v>1004046</v>
          </cell>
          <cell r="C570">
            <v>5047149</v>
          </cell>
        </row>
        <row r="572">
          <cell r="A572">
            <v>36892</v>
          </cell>
          <cell r="B572">
            <v>80185</v>
          </cell>
          <cell r="C572">
            <v>419818</v>
          </cell>
        </row>
        <row r="573">
          <cell r="A573">
            <v>36923</v>
          </cell>
          <cell r="B573">
            <v>71575</v>
          </cell>
          <cell r="C573">
            <v>400468</v>
          </cell>
        </row>
        <row r="574">
          <cell r="A574">
            <v>36951</v>
          </cell>
          <cell r="B574">
            <v>84630</v>
          </cell>
          <cell r="C574">
            <v>430851</v>
          </cell>
        </row>
        <row r="575">
          <cell r="A575">
            <v>36982</v>
          </cell>
          <cell r="B575">
            <v>83281</v>
          </cell>
          <cell r="C575">
            <v>403422</v>
          </cell>
        </row>
        <row r="576">
          <cell r="A576">
            <v>37012</v>
          </cell>
          <cell r="B576">
            <v>80362</v>
          </cell>
          <cell r="C576">
            <v>389298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Jan1971-Dec1973"/>
    </sheetNames>
    <sheetDataSet>
      <sheetData sheetId="0">
        <row r="435">
          <cell r="A435">
            <v>34335</v>
          </cell>
          <cell r="B435">
            <v>153053</v>
          </cell>
          <cell r="C435">
            <v>1078134</v>
          </cell>
        </row>
        <row r="436">
          <cell r="A436">
            <v>34366</v>
          </cell>
          <cell r="B436">
            <v>137622</v>
          </cell>
          <cell r="C436">
            <v>912798</v>
          </cell>
        </row>
        <row r="437">
          <cell r="A437">
            <v>34394</v>
          </cell>
          <cell r="B437">
            <v>152013</v>
          </cell>
          <cell r="C437">
            <v>1010799</v>
          </cell>
        </row>
        <row r="438">
          <cell r="A438">
            <v>34425</v>
          </cell>
          <cell r="B438">
            <v>143164</v>
          </cell>
          <cell r="C438">
            <v>995723</v>
          </cell>
        </row>
        <row r="439">
          <cell r="A439">
            <v>34455</v>
          </cell>
          <cell r="B439">
            <v>146302</v>
          </cell>
          <cell r="C439">
            <v>1113924</v>
          </cell>
        </row>
        <row r="440">
          <cell r="A440">
            <v>34486</v>
          </cell>
          <cell r="B440">
            <v>139612</v>
          </cell>
          <cell r="C440">
            <v>1020560</v>
          </cell>
        </row>
        <row r="441">
          <cell r="A441">
            <v>34516</v>
          </cell>
          <cell r="B441">
            <v>139895</v>
          </cell>
          <cell r="C441">
            <v>1024855</v>
          </cell>
        </row>
        <row r="442">
          <cell r="A442">
            <v>34547</v>
          </cell>
          <cell r="B442">
            <v>140135</v>
          </cell>
          <cell r="C442">
            <v>1107797</v>
          </cell>
        </row>
        <row r="443">
          <cell r="A443">
            <v>34578</v>
          </cell>
          <cell r="B443">
            <v>136498</v>
          </cell>
          <cell r="C443">
            <v>1053032</v>
          </cell>
        </row>
        <row r="444">
          <cell r="A444">
            <v>34608</v>
          </cell>
          <cell r="B444">
            <v>139565</v>
          </cell>
          <cell r="C444">
            <v>935880</v>
          </cell>
        </row>
        <row r="445">
          <cell r="A445">
            <v>34639</v>
          </cell>
          <cell r="B445">
            <v>134171</v>
          </cell>
          <cell r="C445">
            <v>991047</v>
          </cell>
        </row>
        <row r="446">
          <cell r="A446">
            <v>34669</v>
          </cell>
          <cell r="B446">
            <v>139798</v>
          </cell>
          <cell r="C446">
            <v>1035851</v>
          </cell>
        </row>
        <row r="447">
          <cell r="A447" t="str">
            <v>Totals:</v>
          </cell>
          <cell r="B447" t="str">
            <v>__________</v>
          </cell>
          <cell r="C447" t="str">
            <v>__________</v>
          </cell>
        </row>
        <row r="448">
          <cell r="A448">
            <v>1994</v>
          </cell>
          <cell r="B448">
            <v>1701828</v>
          </cell>
          <cell r="C448">
            <v>12280400</v>
          </cell>
        </row>
        <row r="450">
          <cell r="A450">
            <v>34700</v>
          </cell>
          <cell r="B450">
            <v>134796</v>
          </cell>
          <cell r="C450">
            <v>1026668</v>
          </cell>
        </row>
        <row r="451">
          <cell r="A451">
            <v>34731</v>
          </cell>
          <cell r="B451">
            <v>122660</v>
          </cell>
          <cell r="C451">
            <v>915217</v>
          </cell>
        </row>
        <row r="452">
          <cell r="A452">
            <v>34759</v>
          </cell>
          <cell r="B452">
            <v>131893</v>
          </cell>
          <cell r="C452">
            <v>1089870</v>
          </cell>
        </row>
        <row r="453">
          <cell r="A453">
            <v>34790</v>
          </cell>
          <cell r="B453">
            <v>128995</v>
          </cell>
          <cell r="C453">
            <v>936843</v>
          </cell>
        </row>
        <row r="454">
          <cell r="A454">
            <v>34820</v>
          </cell>
          <cell r="B454">
            <v>128465</v>
          </cell>
          <cell r="C454">
            <v>1062120</v>
          </cell>
        </row>
        <row r="455">
          <cell r="A455">
            <v>34851</v>
          </cell>
          <cell r="B455">
            <v>120259</v>
          </cell>
          <cell r="C455">
            <v>1024211</v>
          </cell>
        </row>
        <row r="456">
          <cell r="A456">
            <v>34881</v>
          </cell>
          <cell r="B456">
            <v>123757</v>
          </cell>
          <cell r="C456">
            <v>1021075</v>
          </cell>
        </row>
        <row r="457">
          <cell r="A457">
            <v>34912</v>
          </cell>
          <cell r="B457">
            <v>122446</v>
          </cell>
          <cell r="C457">
            <v>1007812</v>
          </cell>
        </row>
        <row r="458">
          <cell r="A458">
            <v>34943</v>
          </cell>
          <cell r="B458">
            <v>116497</v>
          </cell>
          <cell r="C458">
            <v>960209</v>
          </cell>
        </row>
        <row r="459">
          <cell r="A459">
            <v>34973</v>
          </cell>
          <cell r="B459">
            <v>119653</v>
          </cell>
          <cell r="C459">
            <v>971080</v>
          </cell>
        </row>
        <row r="460">
          <cell r="A460">
            <v>35004</v>
          </cell>
          <cell r="B460">
            <v>118817</v>
          </cell>
          <cell r="C460">
            <v>956716</v>
          </cell>
        </row>
        <row r="461">
          <cell r="A461">
            <v>35034</v>
          </cell>
          <cell r="B461">
            <v>121776</v>
          </cell>
          <cell r="C461">
            <v>960977</v>
          </cell>
        </row>
        <row r="462">
          <cell r="A462" t="str">
            <v>Totals:</v>
          </cell>
          <cell r="B462" t="str">
            <v>__________</v>
          </cell>
          <cell r="C462" t="str">
            <v>__________</v>
          </cell>
        </row>
        <row r="463">
          <cell r="A463">
            <v>1995</v>
          </cell>
          <cell r="B463">
            <v>1490014</v>
          </cell>
          <cell r="C463">
            <v>11932798</v>
          </cell>
        </row>
        <row r="465">
          <cell r="A465">
            <v>35065</v>
          </cell>
          <cell r="B465">
            <v>118460</v>
          </cell>
          <cell r="C465">
            <v>942475</v>
          </cell>
        </row>
        <row r="466">
          <cell r="A466">
            <v>35096</v>
          </cell>
          <cell r="B466">
            <v>110505</v>
          </cell>
          <cell r="C466">
            <v>889253</v>
          </cell>
        </row>
        <row r="467">
          <cell r="A467">
            <v>35125</v>
          </cell>
          <cell r="B467">
            <v>118509</v>
          </cell>
          <cell r="C467">
            <v>934508</v>
          </cell>
        </row>
        <row r="468">
          <cell r="A468">
            <v>35156</v>
          </cell>
          <cell r="B468">
            <v>115210</v>
          </cell>
          <cell r="C468">
            <v>967016</v>
          </cell>
        </row>
        <row r="469">
          <cell r="A469">
            <v>35186</v>
          </cell>
          <cell r="B469">
            <v>119603</v>
          </cell>
          <cell r="C469">
            <v>1072650</v>
          </cell>
        </row>
        <row r="470">
          <cell r="A470">
            <v>35217</v>
          </cell>
          <cell r="B470">
            <v>114004</v>
          </cell>
          <cell r="C470">
            <v>1037369</v>
          </cell>
        </row>
        <row r="471">
          <cell r="A471">
            <v>35247</v>
          </cell>
          <cell r="B471">
            <v>116846</v>
          </cell>
          <cell r="C471">
            <v>1022106</v>
          </cell>
        </row>
        <row r="472">
          <cell r="A472">
            <v>35278</v>
          </cell>
          <cell r="B472">
            <v>114702</v>
          </cell>
          <cell r="C472">
            <v>990580</v>
          </cell>
        </row>
        <row r="473">
          <cell r="A473">
            <v>35309</v>
          </cell>
          <cell r="B473">
            <v>111315</v>
          </cell>
          <cell r="C473">
            <v>989471</v>
          </cell>
        </row>
        <row r="474">
          <cell r="A474">
            <v>35339</v>
          </cell>
          <cell r="B474">
            <v>116898</v>
          </cell>
          <cell r="C474">
            <v>967597</v>
          </cell>
        </row>
        <row r="475">
          <cell r="A475">
            <v>35370</v>
          </cell>
          <cell r="B475">
            <v>109684</v>
          </cell>
          <cell r="C475">
            <v>917468</v>
          </cell>
        </row>
        <row r="476">
          <cell r="A476">
            <v>35400</v>
          </cell>
          <cell r="B476">
            <v>113051</v>
          </cell>
          <cell r="C476">
            <v>930438</v>
          </cell>
        </row>
        <row r="477">
          <cell r="A477" t="str">
            <v>Totals:</v>
          </cell>
          <cell r="B477" t="str">
            <v>__________</v>
          </cell>
          <cell r="C477" t="str">
            <v>__________</v>
          </cell>
        </row>
        <row r="478">
          <cell r="A478">
            <v>1996</v>
          </cell>
          <cell r="B478">
            <v>1378787</v>
          </cell>
          <cell r="C478">
            <v>11660931</v>
          </cell>
        </row>
        <row r="480">
          <cell r="A480">
            <v>35431</v>
          </cell>
          <cell r="B480">
            <v>113027</v>
          </cell>
          <cell r="C480">
            <v>890780</v>
          </cell>
        </row>
        <row r="481">
          <cell r="A481">
            <v>35462</v>
          </cell>
          <cell r="B481">
            <v>100833</v>
          </cell>
          <cell r="C481">
            <v>798252</v>
          </cell>
        </row>
        <row r="482">
          <cell r="A482">
            <v>35490</v>
          </cell>
          <cell r="B482">
            <v>107302</v>
          </cell>
          <cell r="C482">
            <v>874444</v>
          </cell>
        </row>
        <row r="483">
          <cell r="A483">
            <v>35521</v>
          </cell>
          <cell r="B483">
            <v>104986</v>
          </cell>
          <cell r="C483">
            <v>857213</v>
          </cell>
        </row>
        <row r="484">
          <cell r="A484">
            <v>35551</v>
          </cell>
          <cell r="B484">
            <v>106080</v>
          </cell>
          <cell r="C484">
            <v>917699</v>
          </cell>
        </row>
        <row r="485">
          <cell r="A485">
            <v>35582</v>
          </cell>
          <cell r="B485">
            <v>99463</v>
          </cell>
          <cell r="C485">
            <v>862369</v>
          </cell>
        </row>
        <row r="486">
          <cell r="A486">
            <v>35612</v>
          </cell>
          <cell r="B486">
            <v>104046</v>
          </cell>
          <cell r="C486">
            <v>867209</v>
          </cell>
        </row>
        <row r="487">
          <cell r="A487">
            <v>35643</v>
          </cell>
          <cell r="B487">
            <v>102780</v>
          </cell>
          <cell r="C487">
            <v>877805</v>
          </cell>
        </row>
        <row r="488">
          <cell r="A488">
            <v>35674</v>
          </cell>
          <cell r="B488">
            <v>100311</v>
          </cell>
          <cell r="C488">
            <v>871980</v>
          </cell>
        </row>
        <row r="489">
          <cell r="A489">
            <v>35704</v>
          </cell>
          <cell r="B489">
            <v>100345</v>
          </cell>
          <cell r="C489">
            <v>856549</v>
          </cell>
        </row>
        <row r="490">
          <cell r="A490">
            <v>35735</v>
          </cell>
          <cell r="B490">
            <v>98915</v>
          </cell>
          <cell r="C490">
            <v>802997</v>
          </cell>
        </row>
        <row r="491">
          <cell r="A491">
            <v>35765</v>
          </cell>
          <cell r="B491">
            <v>105462</v>
          </cell>
          <cell r="C491">
            <v>848804</v>
          </cell>
        </row>
        <row r="492">
          <cell r="A492" t="str">
            <v>Totals:</v>
          </cell>
          <cell r="B492" t="str">
            <v>__________</v>
          </cell>
          <cell r="C492" t="str">
            <v>__________</v>
          </cell>
        </row>
        <row r="493">
          <cell r="A493">
            <v>1997</v>
          </cell>
          <cell r="B493">
            <v>1243550</v>
          </cell>
          <cell r="C493">
            <v>10326101</v>
          </cell>
        </row>
        <row r="495">
          <cell r="A495">
            <v>35796</v>
          </cell>
          <cell r="B495">
            <v>101478</v>
          </cell>
          <cell r="C495">
            <v>890892</v>
          </cell>
        </row>
        <row r="496">
          <cell r="A496">
            <v>35827</v>
          </cell>
          <cell r="B496">
            <v>91013</v>
          </cell>
          <cell r="C496">
            <v>836325</v>
          </cell>
        </row>
        <row r="497">
          <cell r="A497">
            <v>35855</v>
          </cell>
          <cell r="B497">
            <v>101800</v>
          </cell>
          <cell r="C497">
            <v>858157</v>
          </cell>
        </row>
        <row r="498">
          <cell r="A498">
            <v>35886</v>
          </cell>
          <cell r="B498">
            <v>99888</v>
          </cell>
          <cell r="C498">
            <v>728973</v>
          </cell>
        </row>
        <row r="499">
          <cell r="A499">
            <v>35916</v>
          </cell>
          <cell r="B499">
            <v>99896</v>
          </cell>
          <cell r="C499">
            <v>708373</v>
          </cell>
        </row>
        <row r="500">
          <cell r="A500">
            <v>35947</v>
          </cell>
          <cell r="B500">
            <v>90222</v>
          </cell>
          <cell r="C500">
            <v>670818</v>
          </cell>
        </row>
        <row r="501">
          <cell r="A501">
            <v>35977</v>
          </cell>
          <cell r="B501">
            <v>88799</v>
          </cell>
          <cell r="C501">
            <v>664100</v>
          </cell>
        </row>
        <row r="502">
          <cell r="A502">
            <v>36008</v>
          </cell>
          <cell r="B502">
            <v>88422</v>
          </cell>
          <cell r="C502">
            <v>689164</v>
          </cell>
        </row>
        <row r="503">
          <cell r="A503">
            <v>36039</v>
          </cell>
          <cell r="B503">
            <v>89338</v>
          </cell>
          <cell r="C503">
            <v>774057</v>
          </cell>
        </row>
        <row r="504">
          <cell r="A504">
            <v>36069</v>
          </cell>
          <cell r="B504">
            <v>91349</v>
          </cell>
          <cell r="C504">
            <v>863900</v>
          </cell>
        </row>
        <row r="505">
          <cell r="A505">
            <v>36100</v>
          </cell>
          <cell r="B505">
            <v>88231</v>
          </cell>
          <cell r="C505">
            <v>830139</v>
          </cell>
        </row>
        <row r="506">
          <cell r="A506">
            <v>36130</v>
          </cell>
          <cell r="B506">
            <v>87034</v>
          </cell>
          <cell r="C506">
            <v>811943</v>
          </cell>
        </row>
        <row r="507">
          <cell r="A507" t="str">
            <v>Totals:</v>
          </cell>
          <cell r="B507" t="str">
            <v>__________</v>
          </cell>
          <cell r="C507" t="str">
            <v>__________</v>
          </cell>
        </row>
        <row r="508">
          <cell r="A508">
            <v>1998</v>
          </cell>
          <cell r="B508">
            <v>1117470</v>
          </cell>
          <cell r="C508">
            <v>9326841</v>
          </cell>
        </row>
        <row r="510">
          <cell r="A510">
            <v>36161</v>
          </cell>
          <cell r="B510">
            <v>87915</v>
          </cell>
          <cell r="C510">
            <v>809419</v>
          </cell>
        </row>
        <row r="511">
          <cell r="A511">
            <v>36192</v>
          </cell>
          <cell r="B511">
            <v>81001</v>
          </cell>
          <cell r="C511">
            <v>735771</v>
          </cell>
        </row>
        <row r="512">
          <cell r="A512">
            <v>36220</v>
          </cell>
          <cell r="B512">
            <v>88232</v>
          </cell>
          <cell r="C512">
            <v>780435</v>
          </cell>
        </row>
        <row r="513">
          <cell r="A513">
            <v>36251</v>
          </cell>
          <cell r="B513">
            <v>83585</v>
          </cell>
          <cell r="C513">
            <v>739089</v>
          </cell>
        </row>
        <row r="514">
          <cell r="A514">
            <v>36281</v>
          </cell>
          <cell r="B514">
            <v>85118</v>
          </cell>
          <cell r="C514">
            <v>726859</v>
          </cell>
        </row>
        <row r="515">
          <cell r="A515">
            <v>36312</v>
          </cell>
          <cell r="B515">
            <v>82709</v>
          </cell>
          <cell r="C515">
            <v>696523</v>
          </cell>
        </row>
        <row r="516">
          <cell r="A516">
            <v>36342</v>
          </cell>
          <cell r="B516">
            <v>84849</v>
          </cell>
          <cell r="C516">
            <v>691021</v>
          </cell>
        </row>
        <row r="517">
          <cell r="A517">
            <v>36373</v>
          </cell>
          <cell r="B517">
            <v>84112</v>
          </cell>
          <cell r="C517">
            <v>708710</v>
          </cell>
        </row>
        <row r="518">
          <cell r="A518">
            <v>36404</v>
          </cell>
          <cell r="B518">
            <v>82200</v>
          </cell>
          <cell r="C518">
            <v>697551</v>
          </cell>
        </row>
        <row r="519">
          <cell r="A519">
            <v>36434</v>
          </cell>
          <cell r="B519">
            <v>86688</v>
          </cell>
          <cell r="C519">
            <v>729758</v>
          </cell>
        </row>
        <row r="520">
          <cell r="A520">
            <v>36465</v>
          </cell>
          <cell r="B520">
            <v>86645</v>
          </cell>
          <cell r="C520">
            <v>706433</v>
          </cell>
        </row>
        <row r="521">
          <cell r="A521">
            <v>36495</v>
          </cell>
          <cell r="B521">
            <v>90232</v>
          </cell>
          <cell r="C521">
            <v>794712</v>
          </cell>
        </row>
        <row r="522">
          <cell r="A522" t="str">
            <v>Totals:</v>
          </cell>
          <cell r="B522" t="str">
            <v>__________</v>
          </cell>
          <cell r="C522" t="str">
            <v>__________</v>
          </cell>
        </row>
        <row r="523">
          <cell r="A523">
            <v>1999</v>
          </cell>
          <cell r="B523">
            <v>1023286</v>
          </cell>
          <cell r="C523">
            <v>8816281</v>
          </cell>
        </row>
        <row r="525">
          <cell r="A525">
            <v>36526</v>
          </cell>
          <cell r="B525">
            <v>86968</v>
          </cell>
          <cell r="C525">
            <v>796331</v>
          </cell>
        </row>
        <row r="526">
          <cell r="A526">
            <v>36557</v>
          </cell>
          <cell r="B526">
            <v>84960</v>
          </cell>
          <cell r="C526">
            <v>754095</v>
          </cell>
        </row>
        <row r="527">
          <cell r="A527">
            <v>36586</v>
          </cell>
          <cell r="B527">
            <v>88695</v>
          </cell>
          <cell r="C527">
            <v>805038</v>
          </cell>
        </row>
        <row r="528">
          <cell r="A528">
            <v>36617</v>
          </cell>
          <cell r="B528">
            <v>87346</v>
          </cell>
          <cell r="C528">
            <v>759162</v>
          </cell>
        </row>
        <row r="529">
          <cell r="A529">
            <v>36647</v>
          </cell>
          <cell r="B529">
            <v>90155</v>
          </cell>
          <cell r="C529">
            <v>802280</v>
          </cell>
        </row>
        <row r="530">
          <cell r="A530">
            <v>36678</v>
          </cell>
          <cell r="B530">
            <v>86270</v>
          </cell>
          <cell r="C530">
            <v>738145</v>
          </cell>
        </row>
        <row r="531">
          <cell r="A531">
            <v>36708</v>
          </cell>
          <cell r="B531">
            <v>88938</v>
          </cell>
          <cell r="C531">
            <v>766271</v>
          </cell>
        </row>
        <row r="532">
          <cell r="A532">
            <v>36739</v>
          </cell>
          <cell r="B532">
            <v>88790</v>
          </cell>
          <cell r="C532">
            <v>746595</v>
          </cell>
        </row>
        <row r="533">
          <cell r="A533">
            <v>36770</v>
          </cell>
          <cell r="B533">
            <v>85279</v>
          </cell>
          <cell r="C533">
            <v>710853</v>
          </cell>
        </row>
        <row r="534">
          <cell r="A534">
            <v>36800</v>
          </cell>
          <cell r="B534">
            <v>89652</v>
          </cell>
          <cell r="C534">
            <v>737189</v>
          </cell>
        </row>
        <row r="535">
          <cell r="A535">
            <v>36831</v>
          </cell>
          <cell r="B535">
            <v>84835</v>
          </cell>
          <cell r="C535">
            <v>655098</v>
          </cell>
        </row>
        <row r="536">
          <cell r="A536">
            <v>36861</v>
          </cell>
          <cell r="B536">
            <v>83890</v>
          </cell>
          <cell r="C536">
            <v>572014</v>
          </cell>
        </row>
        <row r="537">
          <cell r="A537" t="str">
            <v>Totals:</v>
          </cell>
          <cell r="B537" t="str">
            <v>__________</v>
          </cell>
          <cell r="C537" t="str">
            <v>__________</v>
          </cell>
        </row>
        <row r="538">
          <cell r="A538">
            <v>2000</v>
          </cell>
          <cell r="B538">
            <v>1045778</v>
          </cell>
          <cell r="C538">
            <v>8843071</v>
          </cell>
        </row>
        <row r="540">
          <cell r="A540">
            <v>36892</v>
          </cell>
          <cell r="B540">
            <v>84773</v>
          </cell>
          <cell r="C540">
            <v>531661</v>
          </cell>
        </row>
        <row r="541">
          <cell r="A541">
            <v>36923</v>
          </cell>
          <cell r="B541">
            <v>77186</v>
          </cell>
          <cell r="C541">
            <v>481912</v>
          </cell>
        </row>
        <row r="542">
          <cell r="A542">
            <v>36951</v>
          </cell>
          <cell r="B542">
            <v>86719</v>
          </cell>
          <cell r="C542">
            <v>538927</v>
          </cell>
        </row>
        <row r="543">
          <cell r="A543">
            <v>36982</v>
          </cell>
          <cell r="B543">
            <v>85285</v>
          </cell>
          <cell r="C543">
            <v>543211</v>
          </cell>
        </row>
        <row r="544">
          <cell r="A544">
            <v>37012</v>
          </cell>
          <cell r="B544">
            <v>84455</v>
          </cell>
          <cell r="C544">
            <v>565063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Jan1974-Dec1975"/>
    </sheetNames>
    <sheetDataSet>
      <sheetData sheetId="0">
        <row r="387">
          <cell r="A387">
            <v>34335</v>
          </cell>
          <cell r="B387">
            <v>564059</v>
          </cell>
          <cell r="C387">
            <v>3094078</v>
          </cell>
        </row>
        <row r="388">
          <cell r="A388">
            <v>34366</v>
          </cell>
          <cell r="B388">
            <v>492882</v>
          </cell>
          <cell r="C388">
            <v>2731588</v>
          </cell>
        </row>
        <row r="389">
          <cell r="A389">
            <v>34394</v>
          </cell>
          <cell r="B389">
            <v>538168</v>
          </cell>
          <cell r="C389">
            <v>3193914</v>
          </cell>
        </row>
        <row r="390">
          <cell r="A390">
            <v>34425</v>
          </cell>
          <cell r="B390">
            <v>507172</v>
          </cell>
          <cell r="C390">
            <v>2933806</v>
          </cell>
        </row>
        <row r="391">
          <cell r="A391">
            <v>34455</v>
          </cell>
          <cell r="B391">
            <v>507487</v>
          </cell>
          <cell r="C391">
            <v>3075225</v>
          </cell>
        </row>
        <row r="392">
          <cell r="A392">
            <v>34486</v>
          </cell>
          <cell r="B392">
            <v>469978</v>
          </cell>
          <cell r="C392">
            <v>2740007</v>
          </cell>
        </row>
        <row r="393">
          <cell r="A393">
            <v>34516</v>
          </cell>
          <cell r="B393">
            <v>502029</v>
          </cell>
          <cell r="C393">
            <v>2932848</v>
          </cell>
        </row>
        <row r="394">
          <cell r="A394">
            <v>34547</v>
          </cell>
          <cell r="B394">
            <v>502602</v>
          </cell>
          <cell r="C394">
            <v>2485985</v>
          </cell>
        </row>
        <row r="395">
          <cell r="A395">
            <v>34578</v>
          </cell>
          <cell r="B395">
            <v>501795</v>
          </cell>
          <cell r="C395">
            <v>2803623</v>
          </cell>
        </row>
        <row r="396">
          <cell r="A396">
            <v>34608</v>
          </cell>
          <cell r="B396">
            <v>527235</v>
          </cell>
          <cell r="C396">
            <v>2937373</v>
          </cell>
        </row>
        <row r="397">
          <cell r="A397">
            <v>34639</v>
          </cell>
          <cell r="B397">
            <v>510137</v>
          </cell>
          <cell r="C397">
            <v>2651234</v>
          </cell>
        </row>
        <row r="398">
          <cell r="A398">
            <v>34669</v>
          </cell>
          <cell r="B398">
            <v>539101</v>
          </cell>
          <cell r="C398">
            <v>3096489</v>
          </cell>
        </row>
        <row r="399">
          <cell r="A399" t="str">
            <v>Totals:</v>
          </cell>
          <cell r="B399" t="str">
            <v>__________</v>
          </cell>
          <cell r="C399" t="str">
            <v>__________</v>
          </cell>
        </row>
        <row r="400">
          <cell r="A400">
            <v>1994</v>
          </cell>
          <cell r="B400">
            <v>6162645</v>
          </cell>
          <cell r="C400">
            <v>34676170</v>
          </cell>
        </row>
        <row r="402">
          <cell r="A402">
            <v>34700</v>
          </cell>
          <cell r="B402">
            <v>522158</v>
          </cell>
          <cell r="C402">
            <v>2912309</v>
          </cell>
        </row>
        <row r="403">
          <cell r="A403">
            <v>34731</v>
          </cell>
          <cell r="B403">
            <v>469466</v>
          </cell>
          <cell r="C403">
            <v>2569331</v>
          </cell>
        </row>
        <row r="404">
          <cell r="A404">
            <v>34759</v>
          </cell>
          <cell r="B404">
            <v>494046</v>
          </cell>
          <cell r="C404">
            <v>2800398</v>
          </cell>
        </row>
        <row r="405">
          <cell r="A405">
            <v>34790</v>
          </cell>
          <cell r="B405">
            <v>474694</v>
          </cell>
          <cell r="C405">
            <v>2798968</v>
          </cell>
        </row>
        <row r="406">
          <cell r="A406">
            <v>34820</v>
          </cell>
          <cell r="B406">
            <v>510915</v>
          </cell>
          <cell r="C406">
            <v>3006436</v>
          </cell>
        </row>
        <row r="407">
          <cell r="A407">
            <v>34851</v>
          </cell>
          <cell r="B407">
            <v>497073</v>
          </cell>
          <cell r="C407">
            <v>2854853</v>
          </cell>
        </row>
        <row r="408">
          <cell r="A408">
            <v>34881</v>
          </cell>
          <cell r="B408">
            <v>482948</v>
          </cell>
          <cell r="C408">
            <v>2945099</v>
          </cell>
        </row>
        <row r="409">
          <cell r="A409">
            <v>34912</v>
          </cell>
          <cell r="B409">
            <v>485875</v>
          </cell>
          <cell r="C409">
            <v>2767470</v>
          </cell>
        </row>
        <row r="410">
          <cell r="A410">
            <v>34943</v>
          </cell>
          <cell r="B410">
            <v>469517</v>
          </cell>
          <cell r="C410">
            <v>2887700</v>
          </cell>
        </row>
        <row r="411">
          <cell r="A411">
            <v>34973</v>
          </cell>
          <cell r="B411">
            <v>472159</v>
          </cell>
          <cell r="C411">
            <v>2948528</v>
          </cell>
        </row>
        <row r="412">
          <cell r="A412">
            <v>35004</v>
          </cell>
          <cell r="B412">
            <v>455096</v>
          </cell>
          <cell r="C412">
            <v>2909350</v>
          </cell>
        </row>
        <row r="413">
          <cell r="A413">
            <v>35034</v>
          </cell>
          <cell r="B413">
            <v>493826</v>
          </cell>
          <cell r="C413">
            <v>3021732</v>
          </cell>
        </row>
        <row r="414">
          <cell r="A414" t="str">
            <v>Totals:</v>
          </cell>
          <cell r="B414" t="str">
            <v>__________</v>
          </cell>
          <cell r="C414" t="str">
            <v>__________</v>
          </cell>
        </row>
        <row r="415">
          <cell r="A415">
            <v>1995</v>
          </cell>
          <cell r="B415">
            <v>5827773</v>
          </cell>
          <cell r="C415">
            <v>34422174</v>
          </cell>
        </row>
        <row r="417">
          <cell r="A417">
            <v>35065</v>
          </cell>
          <cell r="B417">
            <v>481739</v>
          </cell>
          <cell r="C417">
            <v>2935297</v>
          </cell>
        </row>
        <row r="418">
          <cell r="A418">
            <v>35096</v>
          </cell>
          <cell r="B418">
            <v>442417</v>
          </cell>
          <cell r="C418">
            <v>2761888</v>
          </cell>
        </row>
        <row r="419">
          <cell r="A419">
            <v>35125</v>
          </cell>
          <cell r="B419">
            <v>465594</v>
          </cell>
          <cell r="C419">
            <v>2975097</v>
          </cell>
        </row>
        <row r="420">
          <cell r="A420">
            <v>35156</v>
          </cell>
          <cell r="B420">
            <v>440622</v>
          </cell>
          <cell r="C420">
            <v>2804939</v>
          </cell>
        </row>
        <row r="421">
          <cell r="A421">
            <v>35186</v>
          </cell>
          <cell r="B421">
            <v>437580</v>
          </cell>
          <cell r="C421">
            <v>3012127</v>
          </cell>
        </row>
        <row r="422">
          <cell r="A422">
            <v>35217</v>
          </cell>
          <cell r="B422">
            <v>420977</v>
          </cell>
          <cell r="C422">
            <v>3025306</v>
          </cell>
        </row>
        <row r="423">
          <cell r="A423">
            <v>35247</v>
          </cell>
          <cell r="B423">
            <v>412086</v>
          </cell>
          <cell r="C423">
            <v>2949282</v>
          </cell>
        </row>
        <row r="424">
          <cell r="A424">
            <v>35278</v>
          </cell>
          <cell r="B424">
            <v>426331</v>
          </cell>
          <cell r="C424">
            <v>3026246</v>
          </cell>
        </row>
        <row r="425">
          <cell r="A425">
            <v>35309</v>
          </cell>
          <cell r="B425">
            <v>430335</v>
          </cell>
          <cell r="C425">
            <v>2910471</v>
          </cell>
        </row>
        <row r="426">
          <cell r="A426">
            <v>35339</v>
          </cell>
          <cell r="B426">
            <v>440360</v>
          </cell>
          <cell r="C426">
            <v>3105251</v>
          </cell>
        </row>
        <row r="427">
          <cell r="A427">
            <v>35370</v>
          </cell>
          <cell r="B427">
            <v>414563</v>
          </cell>
          <cell r="C427">
            <v>3049531</v>
          </cell>
        </row>
        <row r="428">
          <cell r="A428">
            <v>35400</v>
          </cell>
          <cell r="B428">
            <v>424446</v>
          </cell>
          <cell r="C428">
            <v>3043910</v>
          </cell>
        </row>
        <row r="429">
          <cell r="A429" t="str">
            <v>Totals:</v>
          </cell>
          <cell r="B429" t="str">
            <v>__________</v>
          </cell>
          <cell r="C429" t="str">
            <v>__________</v>
          </cell>
        </row>
        <row r="430">
          <cell r="A430">
            <v>1996</v>
          </cell>
          <cell r="B430">
            <v>5237050</v>
          </cell>
          <cell r="C430">
            <v>35599345</v>
          </cell>
        </row>
        <row r="432">
          <cell r="A432">
            <v>35431</v>
          </cell>
          <cell r="B432">
            <v>421765</v>
          </cell>
          <cell r="C432">
            <v>3122917</v>
          </cell>
        </row>
        <row r="433">
          <cell r="A433">
            <v>35462</v>
          </cell>
          <cell r="B433">
            <v>369649</v>
          </cell>
          <cell r="C433">
            <v>2760163</v>
          </cell>
        </row>
        <row r="434">
          <cell r="A434">
            <v>35490</v>
          </cell>
          <cell r="B434">
            <v>411093</v>
          </cell>
          <cell r="C434">
            <v>3110314</v>
          </cell>
        </row>
        <row r="435">
          <cell r="A435">
            <v>35521</v>
          </cell>
          <cell r="B435">
            <v>389612</v>
          </cell>
          <cell r="C435">
            <v>2903234</v>
          </cell>
        </row>
        <row r="436">
          <cell r="A436">
            <v>35551</v>
          </cell>
          <cell r="B436">
            <v>408931</v>
          </cell>
          <cell r="C436">
            <v>3283179</v>
          </cell>
        </row>
        <row r="437">
          <cell r="A437">
            <v>35582</v>
          </cell>
          <cell r="B437">
            <v>380840</v>
          </cell>
          <cell r="C437">
            <v>3094427</v>
          </cell>
        </row>
        <row r="438">
          <cell r="A438">
            <v>35612</v>
          </cell>
          <cell r="B438">
            <v>402462</v>
          </cell>
          <cell r="C438">
            <v>3170482</v>
          </cell>
        </row>
        <row r="439">
          <cell r="A439">
            <v>35643</v>
          </cell>
          <cell r="B439">
            <v>371510</v>
          </cell>
          <cell r="C439">
            <v>2955273</v>
          </cell>
        </row>
        <row r="440">
          <cell r="A440">
            <v>35674</v>
          </cell>
          <cell r="B440">
            <v>385902</v>
          </cell>
          <cell r="C440">
            <v>3191068</v>
          </cell>
        </row>
        <row r="441">
          <cell r="A441">
            <v>35704</v>
          </cell>
          <cell r="B441">
            <v>391061</v>
          </cell>
          <cell r="C441">
            <v>3309392</v>
          </cell>
        </row>
        <row r="442">
          <cell r="A442">
            <v>35735</v>
          </cell>
          <cell r="B442">
            <v>375871</v>
          </cell>
          <cell r="C442">
            <v>939784</v>
          </cell>
        </row>
        <row r="443">
          <cell r="A443">
            <v>35765</v>
          </cell>
          <cell r="B443">
            <v>390659</v>
          </cell>
          <cell r="C443">
            <v>1035683</v>
          </cell>
        </row>
        <row r="444">
          <cell r="A444" t="str">
            <v>Totals:</v>
          </cell>
          <cell r="B444" t="str">
            <v>__________</v>
          </cell>
          <cell r="C444" t="str">
            <v>__________</v>
          </cell>
        </row>
        <row r="445">
          <cell r="A445">
            <v>1997</v>
          </cell>
          <cell r="B445">
            <v>4699355</v>
          </cell>
          <cell r="C445">
            <v>32875916</v>
          </cell>
        </row>
        <row r="447">
          <cell r="A447">
            <v>35796</v>
          </cell>
          <cell r="B447">
            <v>411470</v>
          </cell>
          <cell r="C447">
            <v>964434</v>
          </cell>
        </row>
        <row r="448">
          <cell r="A448">
            <v>35827</v>
          </cell>
          <cell r="B448">
            <v>385450</v>
          </cell>
          <cell r="C448">
            <v>856567</v>
          </cell>
        </row>
        <row r="449">
          <cell r="A449">
            <v>35855</v>
          </cell>
          <cell r="B449">
            <v>413743</v>
          </cell>
          <cell r="C449">
            <v>964955</v>
          </cell>
        </row>
        <row r="450">
          <cell r="A450">
            <v>35886</v>
          </cell>
          <cell r="B450">
            <v>384299</v>
          </cell>
          <cell r="C450">
            <v>1086470</v>
          </cell>
        </row>
        <row r="451">
          <cell r="A451">
            <v>35916</v>
          </cell>
          <cell r="B451">
            <v>417889</v>
          </cell>
          <cell r="C451">
            <v>1033500</v>
          </cell>
        </row>
        <row r="452">
          <cell r="A452">
            <v>35947</v>
          </cell>
          <cell r="B452">
            <v>389285</v>
          </cell>
          <cell r="C452">
            <v>979838</v>
          </cell>
        </row>
        <row r="453">
          <cell r="A453">
            <v>35977</v>
          </cell>
          <cell r="B453">
            <v>391524</v>
          </cell>
          <cell r="C453">
            <v>1109510</v>
          </cell>
        </row>
        <row r="454">
          <cell r="A454">
            <v>36008</v>
          </cell>
          <cell r="B454">
            <v>388656</v>
          </cell>
          <cell r="C454">
            <v>1125686</v>
          </cell>
        </row>
        <row r="455">
          <cell r="A455">
            <v>36039</v>
          </cell>
          <cell r="B455">
            <v>368413</v>
          </cell>
          <cell r="C455">
            <v>1067615</v>
          </cell>
        </row>
        <row r="456">
          <cell r="A456">
            <v>36069</v>
          </cell>
          <cell r="B456">
            <v>386722</v>
          </cell>
          <cell r="C456">
            <v>1097990</v>
          </cell>
        </row>
        <row r="457">
          <cell r="A457">
            <v>36100</v>
          </cell>
          <cell r="B457">
            <v>374982</v>
          </cell>
          <cell r="C457">
            <v>943713</v>
          </cell>
        </row>
        <row r="458">
          <cell r="A458">
            <v>36130</v>
          </cell>
          <cell r="B458">
            <v>385900</v>
          </cell>
          <cell r="C458">
            <v>1026477</v>
          </cell>
        </row>
        <row r="459">
          <cell r="A459" t="str">
            <v>Totals:</v>
          </cell>
          <cell r="B459" t="str">
            <v>__________</v>
          </cell>
          <cell r="C459" t="str">
            <v>__________</v>
          </cell>
        </row>
        <row r="460">
          <cell r="A460">
            <v>1998</v>
          </cell>
          <cell r="B460">
            <v>4698333</v>
          </cell>
          <cell r="C460">
            <v>12256755</v>
          </cell>
        </row>
        <row r="462">
          <cell r="A462">
            <v>36161</v>
          </cell>
          <cell r="B462">
            <v>363585</v>
          </cell>
          <cell r="C462">
            <v>972608</v>
          </cell>
        </row>
        <row r="463">
          <cell r="A463">
            <v>36192</v>
          </cell>
          <cell r="B463">
            <v>360488</v>
          </cell>
          <cell r="C463">
            <v>921956</v>
          </cell>
        </row>
        <row r="464">
          <cell r="A464">
            <v>36220</v>
          </cell>
          <cell r="B464">
            <v>392260</v>
          </cell>
          <cell r="C464">
            <v>915793</v>
          </cell>
        </row>
        <row r="465">
          <cell r="A465">
            <v>36251</v>
          </cell>
          <cell r="B465">
            <v>372086</v>
          </cell>
          <cell r="C465">
            <v>959887</v>
          </cell>
        </row>
        <row r="466">
          <cell r="A466">
            <v>36281</v>
          </cell>
          <cell r="B466">
            <v>381391</v>
          </cell>
          <cell r="C466">
            <v>923888</v>
          </cell>
        </row>
        <row r="467">
          <cell r="A467">
            <v>36312</v>
          </cell>
          <cell r="B467">
            <v>380015</v>
          </cell>
          <cell r="C467">
            <v>1026163</v>
          </cell>
        </row>
        <row r="468">
          <cell r="A468">
            <v>36342</v>
          </cell>
          <cell r="B468">
            <v>392204</v>
          </cell>
          <cell r="C468">
            <v>1092583</v>
          </cell>
        </row>
        <row r="469">
          <cell r="A469">
            <v>36373</v>
          </cell>
          <cell r="B469">
            <v>404948</v>
          </cell>
          <cell r="C469">
            <v>1208127</v>
          </cell>
        </row>
        <row r="470">
          <cell r="A470">
            <v>36404</v>
          </cell>
          <cell r="B470">
            <v>403170</v>
          </cell>
          <cell r="C470">
            <v>1001729</v>
          </cell>
        </row>
        <row r="471">
          <cell r="A471">
            <v>36434</v>
          </cell>
          <cell r="B471">
            <v>448157</v>
          </cell>
          <cell r="C471">
            <v>1098362</v>
          </cell>
        </row>
        <row r="472">
          <cell r="A472">
            <v>36465</v>
          </cell>
          <cell r="B472">
            <v>427827</v>
          </cell>
          <cell r="C472">
            <v>832938</v>
          </cell>
        </row>
        <row r="473">
          <cell r="A473">
            <v>36495</v>
          </cell>
          <cell r="B473">
            <v>428004</v>
          </cell>
          <cell r="C473">
            <v>1006291</v>
          </cell>
        </row>
        <row r="474">
          <cell r="A474" t="str">
            <v>Totals:</v>
          </cell>
          <cell r="B474" t="str">
            <v>__________</v>
          </cell>
          <cell r="C474" t="str">
            <v>__________</v>
          </cell>
        </row>
        <row r="475">
          <cell r="A475">
            <v>1999</v>
          </cell>
          <cell r="B475">
            <v>4754135</v>
          </cell>
          <cell r="C475">
            <v>11960325</v>
          </cell>
        </row>
        <row r="477">
          <cell r="A477">
            <v>36526</v>
          </cell>
          <cell r="B477">
            <v>435313</v>
          </cell>
          <cell r="C477">
            <v>978623</v>
          </cell>
        </row>
        <row r="478">
          <cell r="A478">
            <v>36557</v>
          </cell>
          <cell r="B478">
            <v>420973</v>
          </cell>
          <cell r="C478">
            <v>802245</v>
          </cell>
        </row>
        <row r="479">
          <cell r="A479">
            <v>36586</v>
          </cell>
          <cell r="B479">
            <v>434890</v>
          </cell>
          <cell r="C479">
            <v>994237</v>
          </cell>
        </row>
        <row r="480">
          <cell r="A480">
            <v>36617</v>
          </cell>
          <cell r="B480">
            <v>406074</v>
          </cell>
          <cell r="C480">
            <v>862709</v>
          </cell>
        </row>
        <row r="481">
          <cell r="A481">
            <v>36647</v>
          </cell>
          <cell r="B481">
            <v>424628</v>
          </cell>
          <cell r="C481">
            <v>915289</v>
          </cell>
        </row>
        <row r="482">
          <cell r="A482">
            <v>36678</v>
          </cell>
          <cell r="B482">
            <v>400907</v>
          </cell>
          <cell r="C482">
            <v>917870</v>
          </cell>
        </row>
        <row r="483">
          <cell r="A483">
            <v>36708</v>
          </cell>
          <cell r="B483">
            <v>420436</v>
          </cell>
          <cell r="C483">
            <v>959850</v>
          </cell>
        </row>
        <row r="484">
          <cell r="A484">
            <v>36739</v>
          </cell>
          <cell r="B484">
            <v>415800</v>
          </cell>
          <cell r="C484">
            <v>964483</v>
          </cell>
        </row>
        <row r="485">
          <cell r="A485">
            <v>36770</v>
          </cell>
          <cell r="B485">
            <v>405773</v>
          </cell>
          <cell r="C485">
            <v>902117</v>
          </cell>
        </row>
        <row r="486">
          <cell r="A486">
            <v>36800</v>
          </cell>
          <cell r="B486">
            <v>427601</v>
          </cell>
          <cell r="C486">
            <v>931126</v>
          </cell>
        </row>
        <row r="487">
          <cell r="A487">
            <v>36831</v>
          </cell>
          <cell r="B487">
            <v>409027</v>
          </cell>
          <cell r="C487">
            <v>841795</v>
          </cell>
        </row>
        <row r="488">
          <cell r="A488">
            <v>36861</v>
          </cell>
          <cell r="B488">
            <v>401988</v>
          </cell>
          <cell r="C488">
            <v>748622</v>
          </cell>
        </row>
        <row r="489">
          <cell r="A489" t="str">
            <v>Totals:</v>
          </cell>
          <cell r="B489" t="str">
            <v>__________</v>
          </cell>
          <cell r="C489" t="str">
            <v>__________</v>
          </cell>
        </row>
        <row r="490">
          <cell r="A490">
            <v>2000</v>
          </cell>
          <cell r="B490">
            <v>5003410</v>
          </cell>
          <cell r="C490">
            <v>10818966</v>
          </cell>
        </row>
        <row r="492">
          <cell r="A492">
            <v>36892</v>
          </cell>
          <cell r="B492">
            <v>405658</v>
          </cell>
          <cell r="C492">
            <v>892660</v>
          </cell>
        </row>
        <row r="493">
          <cell r="A493">
            <v>36923</v>
          </cell>
          <cell r="B493">
            <v>382151</v>
          </cell>
          <cell r="C493">
            <v>848958</v>
          </cell>
        </row>
        <row r="494">
          <cell r="A494">
            <v>36951</v>
          </cell>
          <cell r="B494">
            <v>423866</v>
          </cell>
          <cell r="C494">
            <v>879594</v>
          </cell>
        </row>
        <row r="495">
          <cell r="A495">
            <v>36982</v>
          </cell>
          <cell r="B495">
            <v>392618</v>
          </cell>
          <cell r="C495">
            <v>792928</v>
          </cell>
        </row>
        <row r="496">
          <cell r="A496">
            <v>37012</v>
          </cell>
          <cell r="B496">
            <v>390119</v>
          </cell>
          <cell r="C496">
            <v>3591535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Jan1976-Dec1977"/>
    </sheetNames>
    <sheetDataSet>
      <sheetData sheetId="0">
        <row r="355">
          <cell r="A355">
            <v>34335</v>
          </cell>
          <cell r="B355">
            <v>149169</v>
          </cell>
          <cell r="C355">
            <v>1944498</v>
          </cell>
        </row>
        <row r="356">
          <cell r="A356">
            <v>34366</v>
          </cell>
          <cell r="B356">
            <v>135369</v>
          </cell>
          <cell r="C356">
            <v>1790659</v>
          </cell>
        </row>
        <row r="357">
          <cell r="A357">
            <v>34394</v>
          </cell>
          <cell r="B357">
            <v>149334</v>
          </cell>
          <cell r="C357">
            <v>2027534</v>
          </cell>
        </row>
        <row r="358">
          <cell r="A358">
            <v>34425</v>
          </cell>
          <cell r="B358">
            <v>139199</v>
          </cell>
          <cell r="C358">
            <v>1916008</v>
          </cell>
        </row>
        <row r="359">
          <cell r="A359">
            <v>34455</v>
          </cell>
          <cell r="B359">
            <v>143476</v>
          </cell>
          <cell r="C359">
            <v>1950139</v>
          </cell>
        </row>
        <row r="360">
          <cell r="A360">
            <v>34486</v>
          </cell>
          <cell r="B360">
            <v>136056</v>
          </cell>
          <cell r="C360">
            <v>1858361</v>
          </cell>
        </row>
        <row r="361">
          <cell r="A361">
            <v>34516</v>
          </cell>
          <cell r="B361">
            <v>135359</v>
          </cell>
          <cell r="C361">
            <v>1913702</v>
          </cell>
        </row>
        <row r="362">
          <cell r="A362">
            <v>34547</v>
          </cell>
          <cell r="B362">
            <v>137198</v>
          </cell>
          <cell r="C362">
            <v>1911753</v>
          </cell>
        </row>
        <row r="363">
          <cell r="A363">
            <v>34578</v>
          </cell>
          <cell r="B363">
            <v>132562</v>
          </cell>
          <cell r="C363">
            <v>1788370</v>
          </cell>
        </row>
        <row r="364">
          <cell r="A364">
            <v>34608</v>
          </cell>
          <cell r="B364">
            <v>133997</v>
          </cell>
          <cell r="C364">
            <v>1829994</v>
          </cell>
        </row>
        <row r="365">
          <cell r="A365">
            <v>34639</v>
          </cell>
          <cell r="B365">
            <v>126743</v>
          </cell>
          <cell r="C365">
            <v>1769571</v>
          </cell>
        </row>
        <row r="366">
          <cell r="A366">
            <v>34669</v>
          </cell>
          <cell r="B366">
            <v>133127</v>
          </cell>
          <cell r="C366">
            <v>1868760</v>
          </cell>
        </row>
        <row r="367">
          <cell r="A367" t="str">
            <v>Totals:</v>
          </cell>
          <cell r="B367" t="str">
            <v>__________</v>
          </cell>
          <cell r="C367" t="str">
            <v>__________</v>
          </cell>
        </row>
        <row r="368">
          <cell r="A368">
            <v>1994</v>
          </cell>
          <cell r="B368">
            <v>1651589</v>
          </cell>
          <cell r="C368">
            <v>22569349</v>
          </cell>
        </row>
        <row r="370">
          <cell r="A370">
            <v>34700</v>
          </cell>
          <cell r="B370">
            <v>136740</v>
          </cell>
          <cell r="C370">
            <v>1764126</v>
          </cell>
        </row>
        <row r="371">
          <cell r="A371">
            <v>34731</v>
          </cell>
          <cell r="B371">
            <v>122673</v>
          </cell>
          <cell r="C371">
            <v>1619162</v>
          </cell>
        </row>
        <row r="372">
          <cell r="A372">
            <v>34759</v>
          </cell>
          <cell r="B372">
            <v>131487</v>
          </cell>
          <cell r="C372">
            <v>1715381</v>
          </cell>
        </row>
        <row r="373">
          <cell r="A373">
            <v>34790</v>
          </cell>
          <cell r="B373">
            <v>128762</v>
          </cell>
          <cell r="C373">
            <v>1656318</v>
          </cell>
        </row>
        <row r="374">
          <cell r="A374">
            <v>34820</v>
          </cell>
          <cell r="B374">
            <v>132518</v>
          </cell>
          <cell r="C374">
            <v>1814866</v>
          </cell>
        </row>
        <row r="375">
          <cell r="A375">
            <v>34851</v>
          </cell>
          <cell r="B375">
            <v>126608</v>
          </cell>
          <cell r="C375">
            <v>1743755</v>
          </cell>
        </row>
        <row r="376">
          <cell r="A376">
            <v>34881</v>
          </cell>
          <cell r="B376">
            <v>130246</v>
          </cell>
          <cell r="C376">
            <v>1754873</v>
          </cell>
        </row>
        <row r="377">
          <cell r="A377">
            <v>34912</v>
          </cell>
          <cell r="B377">
            <v>129119</v>
          </cell>
          <cell r="C377">
            <v>1757376</v>
          </cell>
        </row>
        <row r="378">
          <cell r="A378">
            <v>34943</v>
          </cell>
          <cell r="B378">
            <v>121229</v>
          </cell>
          <cell r="C378">
            <v>1644107</v>
          </cell>
        </row>
        <row r="379">
          <cell r="A379">
            <v>34973</v>
          </cell>
          <cell r="B379">
            <v>129017</v>
          </cell>
          <cell r="C379">
            <v>1704189</v>
          </cell>
        </row>
        <row r="380">
          <cell r="A380">
            <v>35004</v>
          </cell>
          <cell r="B380">
            <v>122363</v>
          </cell>
          <cell r="C380">
            <v>1704947</v>
          </cell>
        </row>
        <row r="381">
          <cell r="A381">
            <v>35034</v>
          </cell>
          <cell r="B381">
            <v>122557</v>
          </cell>
          <cell r="C381">
            <v>1714491</v>
          </cell>
        </row>
        <row r="382">
          <cell r="A382" t="str">
            <v>Totals:</v>
          </cell>
          <cell r="B382" t="str">
            <v>__________</v>
          </cell>
          <cell r="C382" t="str">
            <v>__________</v>
          </cell>
        </row>
        <row r="383">
          <cell r="A383">
            <v>1995</v>
          </cell>
          <cell r="B383">
            <v>1533319</v>
          </cell>
          <cell r="C383">
            <v>20593591</v>
          </cell>
        </row>
        <row r="385">
          <cell r="A385">
            <v>35065</v>
          </cell>
          <cell r="B385">
            <v>126433</v>
          </cell>
          <cell r="C385">
            <v>1685867</v>
          </cell>
        </row>
        <row r="386">
          <cell r="A386">
            <v>35096</v>
          </cell>
          <cell r="B386">
            <v>118043</v>
          </cell>
          <cell r="C386">
            <v>1547489</v>
          </cell>
        </row>
        <row r="387">
          <cell r="A387">
            <v>35125</v>
          </cell>
          <cell r="B387">
            <v>124511</v>
          </cell>
          <cell r="C387">
            <v>1661098</v>
          </cell>
        </row>
        <row r="388">
          <cell r="A388">
            <v>35156</v>
          </cell>
          <cell r="B388">
            <v>121395</v>
          </cell>
          <cell r="C388">
            <v>1582068</v>
          </cell>
        </row>
        <row r="389">
          <cell r="A389">
            <v>35186</v>
          </cell>
          <cell r="B389">
            <v>124008</v>
          </cell>
          <cell r="C389">
            <v>1589230</v>
          </cell>
        </row>
        <row r="390">
          <cell r="A390">
            <v>35217</v>
          </cell>
          <cell r="B390">
            <v>115448</v>
          </cell>
          <cell r="C390">
            <v>1537263</v>
          </cell>
        </row>
        <row r="391">
          <cell r="A391">
            <v>35247</v>
          </cell>
          <cell r="B391">
            <v>116709</v>
          </cell>
          <cell r="C391">
            <v>1546733</v>
          </cell>
        </row>
        <row r="392">
          <cell r="A392">
            <v>35278</v>
          </cell>
          <cell r="B392">
            <v>118701</v>
          </cell>
          <cell r="C392">
            <v>1556797</v>
          </cell>
        </row>
        <row r="393">
          <cell r="A393">
            <v>35309</v>
          </cell>
          <cell r="B393">
            <v>113579</v>
          </cell>
          <cell r="C393">
            <v>1520147</v>
          </cell>
        </row>
        <row r="394">
          <cell r="A394">
            <v>35339</v>
          </cell>
          <cell r="B394">
            <v>114949</v>
          </cell>
          <cell r="C394">
            <v>1580227</v>
          </cell>
        </row>
        <row r="395">
          <cell r="A395">
            <v>35370</v>
          </cell>
          <cell r="B395">
            <v>111397</v>
          </cell>
          <cell r="C395">
            <v>1521905</v>
          </cell>
        </row>
        <row r="396">
          <cell r="A396">
            <v>35400</v>
          </cell>
          <cell r="B396">
            <v>112450</v>
          </cell>
          <cell r="C396">
            <v>1566685</v>
          </cell>
        </row>
        <row r="397">
          <cell r="A397" t="str">
            <v>Totals:</v>
          </cell>
          <cell r="B397" t="str">
            <v>__________</v>
          </cell>
          <cell r="C397" t="str">
            <v>__________</v>
          </cell>
        </row>
        <row r="398">
          <cell r="A398">
            <v>1996</v>
          </cell>
          <cell r="B398">
            <v>1417623</v>
          </cell>
          <cell r="C398">
            <v>18895509</v>
          </cell>
        </row>
        <row r="400">
          <cell r="A400">
            <v>35431</v>
          </cell>
          <cell r="B400">
            <v>111128</v>
          </cell>
          <cell r="C400">
            <v>1542484</v>
          </cell>
        </row>
        <row r="401">
          <cell r="A401">
            <v>35462</v>
          </cell>
          <cell r="B401">
            <v>104354</v>
          </cell>
          <cell r="C401">
            <v>1444526</v>
          </cell>
        </row>
        <row r="402">
          <cell r="A402">
            <v>35490</v>
          </cell>
          <cell r="B402">
            <v>108885</v>
          </cell>
          <cell r="C402">
            <v>1620852</v>
          </cell>
        </row>
        <row r="403">
          <cell r="A403">
            <v>35521</v>
          </cell>
          <cell r="B403">
            <v>106287</v>
          </cell>
          <cell r="C403">
            <v>1503456</v>
          </cell>
        </row>
        <row r="404">
          <cell r="A404">
            <v>35551</v>
          </cell>
          <cell r="B404">
            <v>108539</v>
          </cell>
          <cell r="C404">
            <v>1548993</v>
          </cell>
        </row>
        <row r="405">
          <cell r="A405">
            <v>35582</v>
          </cell>
          <cell r="B405">
            <v>105547</v>
          </cell>
          <cell r="C405">
            <v>1509506</v>
          </cell>
        </row>
        <row r="406">
          <cell r="A406">
            <v>35612</v>
          </cell>
          <cell r="B406">
            <v>108081</v>
          </cell>
          <cell r="C406">
            <v>1544928</v>
          </cell>
        </row>
        <row r="407">
          <cell r="A407">
            <v>35643</v>
          </cell>
          <cell r="B407">
            <v>106569</v>
          </cell>
          <cell r="C407">
            <v>1574281</v>
          </cell>
        </row>
        <row r="408">
          <cell r="A408">
            <v>35674</v>
          </cell>
          <cell r="B408">
            <v>102458</v>
          </cell>
          <cell r="C408">
            <v>1522376</v>
          </cell>
        </row>
        <row r="409">
          <cell r="A409">
            <v>35704</v>
          </cell>
          <cell r="B409">
            <v>102407</v>
          </cell>
          <cell r="C409">
            <v>1587939</v>
          </cell>
        </row>
        <row r="410">
          <cell r="A410">
            <v>35735</v>
          </cell>
          <cell r="B410">
            <v>99304</v>
          </cell>
          <cell r="C410">
            <v>1519843</v>
          </cell>
        </row>
        <row r="411">
          <cell r="A411">
            <v>35765</v>
          </cell>
          <cell r="B411">
            <v>103132</v>
          </cell>
          <cell r="C411">
            <v>1544136</v>
          </cell>
        </row>
        <row r="412">
          <cell r="A412" t="str">
            <v>Totals:</v>
          </cell>
          <cell r="B412" t="str">
            <v>__________</v>
          </cell>
          <cell r="C412" t="str">
            <v>__________</v>
          </cell>
        </row>
        <row r="413">
          <cell r="A413">
            <v>1997</v>
          </cell>
          <cell r="B413">
            <v>1266691</v>
          </cell>
          <cell r="C413">
            <v>18463320</v>
          </cell>
        </row>
        <row r="415">
          <cell r="A415">
            <v>35796</v>
          </cell>
          <cell r="B415">
            <v>102170</v>
          </cell>
          <cell r="C415">
            <v>1557536</v>
          </cell>
        </row>
        <row r="416">
          <cell r="A416">
            <v>35827</v>
          </cell>
          <cell r="B416">
            <v>92824</v>
          </cell>
          <cell r="C416">
            <v>1399794</v>
          </cell>
        </row>
        <row r="417">
          <cell r="A417">
            <v>35855</v>
          </cell>
          <cell r="B417">
            <v>101331</v>
          </cell>
          <cell r="C417">
            <v>1506483</v>
          </cell>
        </row>
        <row r="418">
          <cell r="A418">
            <v>35886</v>
          </cell>
          <cell r="B418">
            <v>97890</v>
          </cell>
          <cell r="C418">
            <v>1469762</v>
          </cell>
        </row>
        <row r="419">
          <cell r="A419">
            <v>35916</v>
          </cell>
          <cell r="B419">
            <v>97359</v>
          </cell>
          <cell r="C419">
            <v>1458514</v>
          </cell>
        </row>
        <row r="420">
          <cell r="A420">
            <v>35947</v>
          </cell>
          <cell r="B420">
            <v>89399</v>
          </cell>
          <cell r="C420">
            <v>1388450</v>
          </cell>
        </row>
        <row r="421">
          <cell r="A421">
            <v>35977</v>
          </cell>
          <cell r="B421">
            <v>87654</v>
          </cell>
          <cell r="C421">
            <v>1426158</v>
          </cell>
        </row>
        <row r="422">
          <cell r="A422">
            <v>36008</v>
          </cell>
          <cell r="B422">
            <v>88256</v>
          </cell>
          <cell r="C422">
            <v>1354063</v>
          </cell>
        </row>
        <row r="423">
          <cell r="A423">
            <v>36039</v>
          </cell>
          <cell r="B423">
            <v>85394</v>
          </cell>
          <cell r="C423">
            <v>1331362</v>
          </cell>
        </row>
        <row r="424">
          <cell r="A424">
            <v>36069</v>
          </cell>
          <cell r="B424">
            <v>89564</v>
          </cell>
          <cell r="C424">
            <v>1388046</v>
          </cell>
        </row>
        <row r="425">
          <cell r="A425">
            <v>36100</v>
          </cell>
          <cell r="B425">
            <v>86594</v>
          </cell>
          <cell r="C425">
            <v>1354593</v>
          </cell>
        </row>
        <row r="426">
          <cell r="A426">
            <v>36130</v>
          </cell>
          <cell r="B426">
            <v>78941</v>
          </cell>
          <cell r="C426">
            <v>1335363</v>
          </cell>
        </row>
        <row r="427">
          <cell r="A427" t="str">
            <v>Totals:</v>
          </cell>
          <cell r="B427" t="str">
            <v>__________</v>
          </cell>
          <cell r="C427" t="str">
            <v>__________</v>
          </cell>
        </row>
        <row r="428">
          <cell r="A428">
            <v>1998</v>
          </cell>
          <cell r="B428">
            <v>1097376</v>
          </cell>
          <cell r="C428">
            <v>16970124</v>
          </cell>
        </row>
        <row r="430">
          <cell r="A430">
            <v>36161</v>
          </cell>
          <cell r="B430">
            <v>80385</v>
          </cell>
          <cell r="C430">
            <v>1363147</v>
          </cell>
        </row>
        <row r="431">
          <cell r="A431">
            <v>36192</v>
          </cell>
          <cell r="B431">
            <v>73401</v>
          </cell>
          <cell r="C431">
            <v>1245601</v>
          </cell>
        </row>
        <row r="432">
          <cell r="A432">
            <v>36220</v>
          </cell>
          <cell r="B432">
            <v>79673</v>
          </cell>
          <cell r="C432">
            <v>1333280</v>
          </cell>
        </row>
        <row r="433">
          <cell r="A433">
            <v>36251</v>
          </cell>
          <cell r="B433">
            <v>76658</v>
          </cell>
          <cell r="C433">
            <v>1313968</v>
          </cell>
        </row>
        <row r="434">
          <cell r="A434">
            <v>36281</v>
          </cell>
          <cell r="B434">
            <v>81404</v>
          </cell>
          <cell r="C434">
            <v>1321091</v>
          </cell>
        </row>
        <row r="435">
          <cell r="A435">
            <v>36312</v>
          </cell>
          <cell r="B435">
            <v>79456</v>
          </cell>
          <cell r="C435">
            <v>1274095</v>
          </cell>
        </row>
        <row r="436">
          <cell r="A436">
            <v>36342</v>
          </cell>
          <cell r="B436">
            <v>81480</v>
          </cell>
          <cell r="C436">
            <v>1302045</v>
          </cell>
        </row>
        <row r="437">
          <cell r="A437">
            <v>36373</v>
          </cell>
          <cell r="B437">
            <v>78762</v>
          </cell>
          <cell r="C437">
            <v>1288366</v>
          </cell>
        </row>
        <row r="438">
          <cell r="A438">
            <v>36404</v>
          </cell>
          <cell r="B438">
            <v>77897</v>
          </cell>
          <cell r="C438">
            <v>1237827</v>
          </cell>
        </row>
        <row r="439">
          <cell r="A439">
            <v>36434</v>
          </cell>
          <cell r="B439">
            <v>80081</v>
          </cell>
          <cell r="C439">
            <v>1294254</v>
          </cell>
        </row>
        <row r="440">
          <cell r="A440">
            <v>36465</v>
          </cell>
          <cell r="B440">
            <v>78972</v>
          </cell>
          <cell r="C440">
            <v>1207808</v>
          </cell>
        </row>
        <row r="441">
          <cell r="A441">
            <v>36495</v>
          </cell>
          <cell r="B441">
            <v>79095</v>
          </cell>
          <cell r="C441">
            <v>1249746</v>
          </cell>
        </row>
        <row r="442">
          <cell r="A442" t="str">
            <v>Totals:</v>
          </cell>
          <cell r="B442" t="str">
            <v>__________</v>
          </cell>
          <cell r="C442" t="str">
            <v>__________</v>
          </cell>
        </row>
        <row r="443">
          <cell r="A443">
            <v>1999</v>
          </cell>
          <cell r="B443">
            <v>947264</v>
          </cell>
          <cell r="C443">
            <v>15431228</v>
          </cell>
        </row>
        <row r="445">
          <cell r="A445">
            <v>36526</v>
          </cell>
          <cell r="B445">
            <v>80431</v>
          </cell>
          <cell r="C445">
            <v>1246678</v>
          </cell>
        </row>
        <row r="446">
          <cell r="A446">
            <v>36557</v>
          </cell>
          <cell r="B446">
            <v>77804</v>
          </cell>
          <cell r="C446">
            <v>1149193</v>
          </cell>
        </row>
        <row r="447">
          <cell r="A447">
            <v>36586</v>
          </cell>
          <cell r="B447">
            <v>78037</v>
          </cell>
          <cell r="C447">
            <v>1263613</v>
          </cell>
        </row>
        <row r="448">
          <cell r="A448">
            <v>36617</v>
          </cell>
          <cell r="B448">
            <v>78523</v>
          </cell>
          <cell r="C448">
            <v>1236276</v>
          </cell>
        </row>
        <row r="449">
          <cell r="A449">
            <v>36647</v>
          </cell>
          <cell r="B449">
            <v>77778</v>
          </cell>
          <cell r="C449">
            <v>1257534</v>
          </cell>
        </row>
        <row r="450">
          <cell r="A450">
            <v>36678</v>
          </cell>
          <cell r="B450">
            <v>76896</v>
          </cell>
          <cell r="C450">
            <v>1222382</v>
          </cell>
        </row>
        <row r="451">
          <cell r="A451">
            <v>36708</v>
          </cell>
          <cell r="B451">
            <v>77489</v>
          </cell>
          <cell r="C451">
            <v>1257797</v>
          </cell>
        </row>
        <row r="452">
          <cell r="A452">
            <v>36739</v>
          </cell>
          <cell r="B452">
            <v>77116</v>
          </cell>
          <cell r="C452">
            <v>1253247</v>
          </cell>
        </row>
        <row r="453">
          <cell r="A453">
            <v>36770</v>
          </cell>
          <cell r="B453">
            <v>73147</v>
          </cell>
          <cell r="C453">
            <v>1191503</v>
          </cell>
        </row>
        <row r="454">
          <cell r="A454">
            <v>36800</v>
          </cell>
          <cell r="B454">
            <v>76313</v>
          </cell>
          <cell r="C454">
            <v>1290558</v>
          </cell>
        </row>
        <row r="455">
          <cell r="A455">
            <v>36831</v>
          </cell>
          <cell r="B455">
            <v>71924</v>
          </cell>
          <cell r="C455">
            <v>1169292</v>
          </cell>
        </row>
        <row r="456">
          <cell r="A456">
            <v>36861</v>
          </cell>
          <cell r="B456">
            <v>72216</v>
          </cell>
          <cell r="C456">
            <v>1244847</v>
          </cell>
        </row>
        <row r="457">
          <cell r="A457" t="str">
            <v>Totals:</v>
          </cell>
          <cell r="B457" t="str">
            <v>__________</v>
          </cell>
          <cell r="C457" t="str">
            <v>__________</v>
          </cell>
        </row>
        <row r="458">
          <cell r="A458">
            <v>2000</v>
          </cell>
          <cell r="B458">
            <v>917674</v>
          </cell>
          <cell r="C458">
            <v>14782920</v>
          </cell>
        </row>
        <row r="460">
          <cell r="A460">
            <v>36892</v>
          </cell>
          <cell r="B460">
            <v>75957</v>
          </cell>
          <cell r="C460">
            <v>1224574</v>
          </cell>
        </row>
        <row r="461">
          <cell r="A461">
            <v>36923</v>
          </cell>
          <cell r="B461">
            <v>68330</v>
          </cell>
          <cell r="C461">
            <v>1121692</v>
          </cell>
        </row>
        <row r="462">
          <cell r="A462">
            <v>36951</v>
          </cell>
          <cell r="B462">
            <v>72413</v>
          </cell>
          <cell r="C462">
            <v>1203714</v>
          </cell>
        </row>
        <row r="463">
          <cell r="A463">
            <v>36982</v>
          </cell>
          <cell r="B463">
            <v>70230</v>
          </cell>
          <cell r="C463">
            <v>1170115</v>
          </cell>
        </row>
        <row r="464">
          <cell r="A464">
            <v>37012</v>
          </cell>
          <cell r="B464">
            <v>66435</v>
          </cell>
          <cell r="C464">
            <v>1161233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Jan1978-Dec1978"/>
    </sheetNames>
    <sheetDataSet>
      <sheetData sheetId="0">
        <row r="323">
          <cell r="A323">
            <v>34335</v>
          </cell>
          <cell r="B323">
            <v>91536</v>
          </cell>
          <cell r="C323">
            <v>2009593</v>
          </cell>
        </row>
        <row r="324">
          <cell r="A324">
            <v>34366</v>
          </cell>
          <cell r="B324">
            <v>82294</v>
          </cell>
          <cell r="C324">
            <v>1742393</v>
          </cell>
        </row>
        <row r="325">
          <cell r="A325">
            <v>34394</v>
          </cell>
          <cell r="B325">
            <v>86510</v>
          </cell>
          <cell r="C325">
            <v>1953526</v>
          </cell>
        </row>
        <row r="326">
          <cell r="A326">
            <v>34425</v>
          </cell>
          <cell r="B326">
            <v>80041</v>
          </cell>
          <cell r="C326">
            <v>1962474</v>
          </cell>
        </row>
        <row r="327">
          <cell r="A327">
            <v>34455</v>
          </cell>
          <cell r="B327">
            <v>84396</v>
          </cell>
          <cell r="C327">
            <v>2102930</v>
          </cell>
        </row>
        <row r="328">
          <cell r="A328">
            <v>34486</v>
          </cell>
          <cell r="B328">
            <v>83026</v>
          </cell>
          <cell r="C328">
            <v>2076730</v>
          </cell>
        </row>
        <row r="329">
          <cell r="A329">
            <v>34516</v>
          </cell>
          <cell r="B329">
            <v>82642</v>
          </cell>
          <cell r="C329">
            <v>2024863</v>
          </cell>
        </row>
        <row r="330">
          <cell r="A330">
            <v>34547</v>
          </cell>
          <cell r="B330">
            <v>81605</v>
          </cell>
          <cell r="C330">
            <v>2128082</v>
          </cell>
        </row>
        <row r="331">
          <cell r="A331">
            <v>34578</v>
          </cell>
          <cell r="B331">
            <v>76888</v>
          </cell>
          <cell r="C331">
            <v>1949427</v>
          </cell>
        </row>
        <row r="332">
          <cell r="A332">
            <v>34608</v>
          </cell>
          <cell r="B332">
            <v>77638</v>
          </cell>
          <cell r="C332">
            <v>2034735</v>
          </cell>
        </row>
        <row r="333">
          <cell r="A333">
            <v>34639</v>
          </cell>
          <cell r="B333">
            <v>76875</v>
          </cell>
          <cell r="C333">
            <v>1898762</v>
          </cell>
        </row>
        <row r="334">
          <cell r="A334">
            <v>34669</v>
          </cell>
          <cell r="B334">
            <v>78074</v>
          </cell>
          <cell r="C334">
            <v>1988749</v>
          </cell>
        </row>
        <row r="335">
          <cell r="A335" t="str">
            <v>Totals:</v>
          </cell>
          <cell r="B335" t="str">
            <v>__________</v>
          </cell>
          <cell r="C335" t="str">
            <v>__________</v>
          </cell>
        </row>
        <row r="336">
          <cell r="A336">
            <v>1994</v>
          </cell>
          <cell r="B336">
            <v>981525</v>
          </cell>
          <cell r="C336">
            <v>23872264</v>
          </cell>
        </row>
        <row r="338">
          <cell r="A338">
            <v>34700</v>
          </cell>
          <cell r="B338">
            <v>77259</v>
          </cell>
          <cell r="C338">
            <v>2077964</v>
          </cell>
        </row>
        <row r="339">
          <cell r="A339">
            <v>34731</v>
          </cell>
          <cell r="B339">
            <v>70390</v>
          </cell>
          <cell r="C339">
            <v>1847606</v>
          </cell>
        </row>
        <row r="340">
          <cell r="A340">
            <v>34759</v>
          </cell>
          <cell r="B340">
            <v>77832</v>
          </cell>
          <cell r="C340">
            <v>1930930</v>
          </cell>
        </row>
        <row r="341">
          <cell r="A341">
            <v>34790</v>
          </cell>
          <cell r="B341">
            <v>74541</v>
          </cell>
          <cell r="C341">
            <v>1808310</v>
          </cell>
        </row>
        <row r="342">
          <cell r="A342">
            <v>34820</v>
          </cell>
          <cell r="B342">
            <v>78528</v>
          </cell>
          <cell r="C342">
            <v>2001862</v>
          </cell>
        </row>
        <row r="343">
          <cell r="A343">
            <v>34851</v>
          </cell>
          <cell r="B343">
            <v>77129</v>
          </cell>
          <cell r="C343">
            <v>1833977</v>
          </cell>
        </row>
        <row r="344">
          <cell r="A344">
            <v>34881</v>
          </cell>
          <cell r="B344">
            <v>75025</v>
          </cell>
          <cell r="C344">
            <v>1826485</v>
          </cell>
        </row>
        <row r="345">
          <cell r="A345">
            <v>34912</v>
          </cell>
          <cell r="B345">
            <v>74542</v>
          </cell>
          <cell r="C345">
            <v>1876964</v>
          </cell>
        </row>
        <row r="346">
          <cell r="A346">
            <v>34943</v>
          </cell>
          <cell r="B346">
            <v>73543</v>
          </cell>
          <cell r="C346">
            <v>1627251</v>
          </cell>
        </row>
        <row r="347">
          <cell r="A347">
            <v>34973</v>
          </cell>
          <cell r="B347">
            <v>74755</v>
          </cell>
          <cell r="C347">
            <v>1766801</v>
          </cell>
        </row>
        <row r="348">
          <cell r="A348">
            <v>35004</v>
          </cell>
          <cell r="B348">
            <v>71406</v>
          </cell>
          <cell r="C348">
            <v>1721109</v>
          </cell>
        </row>
        <row r="349">
          <cell r="A349">
            <v>35034</v>
          </cell>
          <cell r="B349">
            <v>74956</v>
          </cell>
          <cell r="C349">
            <v>1683517</v>
          </cell>
        </row>
        <row r="350">
          <cell r="A350" t="str">
            <v>Totals:</v>
          </cell>
          <cell r="B350" t="str">
            <v>__________</v>
          </cell>
          <cell r="C350" t="str">
            <v>__________</v>
          </cell>
        </row>
        <row r="351">
          <cell r="A351">
            <v>1995</v>
          </cell>
          <cell r="B351">
            <v>899906</v>
          </cell>
          <cell r="C351">
            <v>22002776</v>
          </cell>
        </row>
        <row r="353">
          <cell r="A353">
            <v>35065</v>
          </cell>
          <cell r="B353">
            <v>73633</v>
          </cell>
          <cell r="C353">
            <v>1641468</v>
          </cell>
        </row>
        <row r="354">
          <cell r="A354">
            <v>35096</v>
          </cell>
          <cell r="B354">
            <v>69211</v>
          </cell>
          <cell r="C354">
            <v>1487896</v>
          </cell>
        </row>
        <row r="355">
          <cell r="A355">
            <v>35125</v>
          </cell>
          <cell r="B355">
            <v>72879</v>
          </cell>
          <cell r="C355">
            <v>1634878</v>
          </cell>
        </row>
        <row r="356">
          <cell r="A356">
            <v>35156</v>
          </cell>
          <cell r="B356">
            <v>69849</v>
          </cell>
          <cell r="C356">
            <v>1598684</v>
          </cell>
        </row>
        <row r="357">
          <cell r="A357">
            <v>35186</v>
          </cell>
          <cell r="B357">
            <v>72455</v>
          </cell>
          <cell r="C357">
            <v>1632085</v>
          </cell>
        </row>
        <row r="358">
          <cell r="A358">
            <v>35217</v>
          </cell>
          <cell r="B358">
            <v>70830</v>
          </cell>
          <cell r="C358">
            <v>1581353</v>
          </cell>
        </row>
        <row r="359">
          <cell r="A359">
            <v>35247</v>
          </cell>
          <cell r="B359">
            <v>71862</v>
          </cell>
          <cell r="C359">
            <v>1578879</v>
          </cell>
        </row>
        <row r="360">
          <cell r="A360">
            <v>35278</v>
          </cell>
          <cell r="B360">
            <v>72834</v>
          </cell>
          <cell r="C360">
            <v>1649486</v>
          </cell>
        </row>
        <row r="361">
          <cell r="A361">
            <v>35309</v>
          </cell>
          <cell r="B361">
            <v>68590</v>
          </cell>
          <cell r="C361">
            <v>1634248</v>
          </cell>
        </row>
        <row r="362">
          <cell r="A362">
            <v>35339</v>
          </cell>
          <cell r="B362">
            <v>72724</v>
          </cell>
          <cell r="C362">
            <v>1627653</v>
          </cell>
        </row>
        <row r="363">
          <cell r="A363">
            <v>35370</v>
          </cell>
          <cell r="B363">
            <v>62687</v>
          </cell>
          <cell r="C363">
            <v>1531381</v>
          </cell>
        </row>
        <row r="364">
          <cell r="A364">
            <v>35400</v>
          </cell>
          <cell r="B364">
            <v>66950</v>
          </cell>
          <cell r="C364">
            <v>1527085</v>
          </cell>
        </row>
        <row r="365">
          <cell r="A365" t="str">
            <v>Totals:</v>
          </cell>
          <cell r="B365" t="str">
            <v>__________</v>
          </cell>
          <cell r="C365" t="str">
            <v>__________</v>
          </cell>
        </row>
        <row r="366">
          <cell r="A366">
            <v>1996</v>
          </cell>
          <cell r="B366">
            <v>844504</v>
          </cell>
          <cell r="C366">
            <v>19125096</v>
          </cell>
        </row>
        <row r="368">
          <cell r="A368">
            <v>35431</v>
          </cell>
          <cell r="B368">
            <v>66237</v>
          </cell>
          <cell r="C368">
            <v>1465387</v>
          </cell>
        </row>
        <row r="369">
          <cell r="A369">
            <v>35462</v>
          </cell>
          <cell r="B369">
            <v>62538</v>
          </cell>
          <cell r="C369">
            <v>1369306</v>
          </cell>
        </row>
        <row r="370">
          <cell r="A370">
            <v>35490</v>
          </cell>
          <cell r="B370">
            <v>67346</v>
          </cell>
          <cell r="C370">
            <v>1504329</v>
          </cell>
        </row>
        <row r="371">
          <cell r="A371">
            <v>35521</v>
          </cell>
          <cell r="B371">
            <v>64432</v>
          </cell>
          <cell r="C371">
            <v>1506884</v>
          </cell>
        </row>
        <row r="372">
          <cell r="A372">
            <v>35551</v>
          </cell>
          <cell r="B372">
            <v>67119</v>
          </cell>
          <cell r="C372">
            <v>1620207</v>
          </cell>
        </row>
        <row r="373">
          <cell r="A373">
            <v>35582</v>
          </cell>
          <cell r="B373">
            <v>61291</v>
          </cell>
          <cell r="C373">
            <v>1566272</v>
          </cell>
        </row>
        <row r="374">
          <cell r="A374">
            <v>35612</v>
          </cell>
          <cell r="B374">
            <v>65002</v>
          </cell>
          <cell r="C374">
            <v>1506092</v>
          </cell>
        </row>
        <row r="375">
          <cell r="A375">
            <v>35643</v>
          </cell>
          <cell r="B375">
            <v>63219</v>
          </cell>
          <cell r="C375">
            <v>1460787</v>
          </cell>
        </row>
        <row r="376">
          <cell r="A376">
            <v>35674</v>
          </cell>
          <cell r="B376">
            <v>59561</v>
          </cell>
          <cell r="C376">
            <v>1533912</v>
          </cell>
        </row>
        <row r="377">
          <cell r="A377">
            <v>35704</v>
          </cell>
          <cell r="B377">
            <v>60934</v>
          </cell>
          <cell r="C377">
            <v>1512508</v>
          </cell>
        </row>
        <row r="378">
          <cell r="A378">
            <v>35735</v>
          </cell>
          <cell r="B378">
            <v>58486</v>
          </cell>
          <cell r="C378">
            <v>1518393</v>
          </cell>
        </row>
        <row r="379">
          <cell r="A379">
            <v>35765</v>
          </cell>
          <cell r="B379">
            <v>60091</v>
          </cell>
          <cell r="C379">
            <v>1424989</v>
          </cell>
        </row>
        <row r="380">
          <cell r="A380" t="str">
            <v>Totals:</v>
          </cell>
          <cell r="B380" t="str">
            <v>__________</v>
          </cell>
          <cell r="C380" t="str">
            <v>__________</v>
          </cell>
        </row>
        <row r="381">
          <cell r="A381">
            <v>1997</v>
          </cell>
          <cell r="B381">
            <v>756256</v>
          </cell>
          <cell r="C381">
            <v>17989066</v>
          </cell>
        </row>
        <row r="383">
          <cell r="A383">
            <v>35796</v>
          </cell>
          <cell r="B383">
            <v>59598</v>
          </cell>
          <cell r="C383">
            <v>1448769</v>
          </cell>
        </row>
        <row r="384">
          <cell r="A384">
            <v>35827</v>
          </cell>
          <cell r="B384">
            <v>55418</v>
          </cell>
          <cell r="C384">
            <v>1308302</v>
          </cell>
        </row>
        <row r="385">
          <cell r="A385">
            <v>35855</v>
          </cell>
          <cell r="B385">
            <v>60409</v>
          </cell>
          <cell r="C385">
            <v>1462414</v>
          </cell>
        </row>
        <row r="386">
          <cell r="A386">
            <v>35886</v>
          </cell>
          <cell r="B386">
            <v>58073</v>
          </cell>
          <cell r="C386">
            <v>1371218</v>
          </cell>
        </row>
        <row r="387">
          <cell r="A387">
            <v>35916</v>
          </cell>
          <cell r="B387">
            <v>57407</v>
          </cell>
          <cell r="C387">
            <v>1385632</v>
          </cell>
        </row>
        <row r="388">
          <cell r="A388">
            <v>35947</v>
          </cell>
          <cell r="B388">
            <v>54372</v>
          </cell>
          <cell r="C388">
            <v>1299676</v>
          </cell>
        </row>
        <row r="389">
          <cell r="A389">
            <v>35977</v>
          </cell>
          <cell r="B389">
            <v>55508</v>
          </cell>
          <cell r="C389">
            <v>1341901</v>
          </cell>
        </row>
        <row r="390">
          <cell r="A390">
            <v>36008</v>
          </cell>
          <cell r="B390">
            <v>55175</v>
          </cell>
          <cell r="C390">
            <v>1294726</v>
          </cell>
        </row>
        <row r="391">
          <cell r="A391">
            <v>36039</v>
          </cell>
          <cell r="B391">
            <v>52448</v>
          </cell>
          <cell r="C391">
            <v>1229807</v>
          </cell>
        </row>
        <row r="392">
          <cell r="A392">
            <v>36069</v>
          </cell>
          <cell r="B392">
            <v>53380</v>
          </cell>
          <cell r="C392">
            <v>1293053</v>
          </cell>
        </row>
        <row r="393">
          <cell r="A393">
            <v>36100</v>
          </cell>
          <cell r="B393">
            <v>52932</v>
          </cell>
          <cell r="C393">
            <v>1277069</v>
          </cell>
        </row>
        <row r="394">
          <cell r="A394">
            <v>36130</v>
          </cell>
          <cell r="B394">
            <v>52438</v>
          </cell>
          <cell r="C394">
            <v>1261717</v>
          </cell>
        </row>
        <row r="395">
          <cell r="A395" t="str">
            <v>Totals:</v>
          </cell>
          <cell r="B395" t="str">
            <v>__________</v>
          </cell>
          <cell r="C395" t="str">
            <v>__________</v>
          </cell>
        </row>
        <row r="396">
          <cell r="A396">
            <v>1998</v>
          </cell>
          <cell r="B396">
            <v>667158</v>
          </cell>
          <cell r="C396">
            <v>15974284</v>
          </cell>
        </row>
        <row r="398">
          <cell r="A398">
            <v>36161</v>
          </cell>
          <cell r="B398">
            <v>51111</v>
          </cell>
          <cell r="C398">
            <v>1250528</v>
          </cell>
        </row>
        <row r="399">
          <cell r="A399">
            <v>36192</v>
          </cell>
          <cell r="B399">
            <v>46496</v>
          </cell>
          <cell r="C399">
            <v>1159612</v>
          </cell>
        </row>
        <row r="400">
          <cell r="A400">
            <v>36220</v>
          </cell>
          <cell r="B400">
            <v>50077</v>
          </cell>
          <cell r="C400">
            <v>1262501</v>
          </cell>
        </row>
        <row r="401">
          <cell r="A401">
            <v>36251</v>
          </cell>
          <cell r="B401">
            <v>49600</v>
          </cell>
          <cell r="C401">
            <v>1215815</v>
          </cell>
        </row>
        <row r="402">
          <cell r="A402">
            <v>36281</v>
          </cell>
          <cell r="B402">
            <v>51429</v>
          </cell>
          <cell r="C402">
            <v>1265762</v>
          </cell>
        </row>
        <row r="403">
          <cell r="A403">
            <v>36312</v>
          </cell>
          <cell r="B403">
            <v>48999</v>
          </cell>
          <cell r="C403">
            <v>1224863</v>
          </cell>
        </row>
        <row r="404">
          <cell r="A404">
            <v>36342</v>
          </cell>
          <cell r="B404">
            <v>50994</v>
          </cell>
          <cell r="C404">
            <v>1216152</v>
          </cell>
        </row>
        <row r="405">
          <cell r="A405">
            <v>36373</v>
          </cell>
          <cell r="B405">
            <v>50606</v>
          </cell>
          <cell r="C405">
            <v>1232714</v>
          </cell>
        </row>
        <row r="406">
          <cell r="A406">
            <v>36404</v>
          </cell>
          <cell r="B406">
            <v>48787</v>
          </cell>
          <cell r="C406">
            <v>1142737</v>
          </cell>
        </row>
        <row r="407">
          <cell r="A407">
            <v>36434</v>
          </cell>
          <cell r="B407">
            <v>50283</v>
          </cell>
          <cell r="C407">
            <v>1181991</v>
          </cell>
        </row>
        <row r="408">
          <cell r="A408">
            <v>36465</v>
          </cell>
          <cell r="B408">
            <v>49043</v>
          </cell>
          <cell r="C408">
            <v>1138200</v>
          </cell>
        </row>
        <row r="409">
          <cell r="A409">
            <v>36495</v>
          </cell>
          <cell r="B409">
            <v>49987</v>
          </cell>
          <cell r="C409">
            <v>1167433</v>
          </cell>
        </row>
        <row r="410">
          <cell r="A410" t="str">
            <v>Totals:</v>
          </cell>
          <cell r="B410" t="str">
            <v>__________</v>
          </cell>
          <cell r="C410" t="str">
            <v>__________</v>
          </cell>
        </row>
        <row r="411">
          <cell r="A411">
            <v>1999</v>
          </cell>
          <cell r="B411">
            <v>597412</v>
          </cell>
          <cell r="C411">
            <v>14458308</v>
          </cell>
        </row>
        <row r="413">
          <cell r="A413">
            <v>36526</v>
          </cell>
          <cell r="B413">
            <v>47314</v>
          </cell>
          <cell r="C413">
            <v>1174127</v>
          </cell>
        </row>
        <row r="414">
          <cell r="A414">
            <v>36557</v>
          </cell>
          <cell r="B414">
            <v>46827</v>
          </cell>
          <cell r="C414">
            <v>985438</v>
          </cell>
        </row>
        <row r="415">
          <cell r="A415">
            <v>36586</v>
          </cell>
          <cell r="B415">
            <v>48417</v>
          </cell>
          <cell r="C415">
            <v>1089237</v>
          </cell>
        </row>
        <row r="416">
          <cell r="A416">
            <v>36617</v>
          </cell>
          <cell r="B416">
            <v>46499</v>
          </cell>
          <cell r="C416">
            <v>1043723</v>
          </cell>
        </row>
        <row r="417">
          <cell r="A417">
            <v>36647</v>
          </cell>
          <cell r="B417">
            <v>47105</v>
          </cell>
          <cell r="C417">
            <v>1069706</v>
          </cell>
        </row>
        <row r="418">
          <cell r="A418">
            <v>36678</v>
          </cell>
          <cell r="B418">
            <v>45349</v>
          </cell>
          <cell r="C418">
            <v>1059825</v>
          </cell>
        </row>
        <row r="419">
          <cell r="A419">
            <v>36708</v>
          </cell>
          <cell r="B419">
            <v>47704</v>
          </cell>
          <cell r="C419">
            <v>1086376</v>
          </cell>
        </row>
        <row r="420">
          <cell r="A420">
            <v>36739</v>
          </cell>
          <cell r="B420">
            <v>46354</v>
          </cell>
          <cell r="C420">
            <v>1094446</v>
          </cell>
        </row>
        <row r="421">
          <cell r="A421">
            <v>36770</v>
          </cell>
          <cell r="B421">
            <v>46811</v>
          </cell>
          <cell r="C421">
            <v>1066370</v>
          </cell>
        </row>
        <row r="422">
          <cell r="A422">
            <v>36800</v>
          </cell>
          <cell r="B422">
            <v>47574</v>
          </cell>
          <cell r="C422">
            <v>1089147</v>
          </cell>
        </row>
        <row r="423">
          <cell r="A423">
            <v>36831</v>
          </cell>
          <cell r="B423">
            <v>44279</v>
          </cell>
          <cell r="C423">
            <v>985331</v>
          </cell>
        </row>
        <row r="424">
          <cell r="A424">
            <v>36861</v>
          </cell>
          <cell r="B424">
            <v>45932</v>
          </cell>
          <cell r="C424">
            <v>1015221</v>
          </cell>
        </row>
        <row r="425">
          <cell r="A425" t="str">
            <v>Totals:</v>
          </cell>
          <cell r="B425" t="str">
            <v>__________</v>
          </cell>
          <cell r="C425" t="str">
            <v>__________</v>
          </cell>
        </row>
        <row r="426">
          <cell r="A426">
            <v>2000</v>
          </cell>
          <cell r="B426">
            <v>560165</v>
          </cell>
          <cell r="C426">
            <v>12758947</v>
          </cell>
        </row>
        <row r="428">
          <cell r="A428">
            <v>36892</v>
          </cell>
          <cell r="B428">
            <v>44819</v>
          </cell>
          <cell r="C428">
            <v>1045382</v>
          </cell>
        </row>
        <row r="429">
          <cell r="A429">
            <v>36923</v>
          </cell>
          <cell r="B429">
            <v>41681</v>
          </cell>
          <cell r="C429">
            <v>946193</v>
          </cell>
        </row>
        <row r="430">
          <cell r="A430">
            <v>36951</v>
          </cell>
          <cell r="B430">
            <v>45639</v>
          </cell>
          <cell r="C430">
            <v>1030238</v>
          </cell>
        </row>
        <row r="431">
          <cell r="A431">
            <v>36982</v>
          </cell>
          <cell r="B431">
            <v>44437</v>
          </cell>
          <cell r="C431">
            <v>1024285</v>
          </cell>
        </row>
        <row r="432">
          <cell r="A432">
            <v>37012</v>
          </cell>
          <cell r="B432">
            <v>41453</v>
          </cell>
          <cell r="C432">
            <v>1060433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nov94"/>
    </sheetNames>
    <sheetDataSet>
      <sheetData sheetId="0">
        <row r="38">
          <cell r="A38">
            <v>34639</v>
          </cell>
          <cell r="B38">
            <v>36916</v>
          </cell>
          <cell r="C38">
            <v>1079621</v>
          </cell>
          <cell r="D38" t="str">
            <v>16,062     29246       30.32     121</v>
          </cell>
        </row>
        <row r="39">
          <cell r="A39">
            <v>34669</v>
          </cell>
          <cell r="B39">
            <v>55604</v>
          </cell>
          <cell r="C39">
            <v>1921644</v>
          </cell>
          <cell r="D39" t="str">
            <v>21,854     34560       28.21     114</v>
          </cell>
        </row>
        <row r="40">
          <cell r="A40" t="str">
            <v>Totals: __</v>
          </cell>
          <cell r="B40" t="str">
            <v>________</v>
          </cell>
          <cell r="C40" t="str">
            <v>__________</v>
          </cell>
          <cell r="D40" t="str">
            <v>__________</v>
          </cell>
        </row>
        <row r="41">
          <cell r="A41">
            <v>1994</v>
          </cell>
          <cell r="B41">
            <v>92520</v>
          </cell>
          <cell r="C41">
            <v>3001265</v>
          </cell>
          <cell r="D41">
            <v>37916</v>
          </cell>
        </row>
        <row r="43">
          <cell r="A43">
            <v>34700</v>
          </cell>
          <cell r="B43">
            <v>46210</v>
          </cell>
          <cell r="C43">
            <v>1653175</v>
          </cell>
          <cell r="D43" t="str">
            <v>27,133     35776       36.99     117</v>
          </cell>
        </row>
        <row r="44">
          <cell r="A44">
            <v>34731</v>
          </cell>
          <cell r="B44">
            <v>43377</v>
          </cell>
          <cell r="C44">
            <v>1288011</v>
          </cell>
          <cell r="D44" t="str">
            <v>33,610     29694       43.66     113</v>
          </cell>
        </row>
        <row r="45">
          <cell r="A45">
            <v>34759</v>
          </cell>
          <cell r="B45">
            <v>44811</v>
          </cell>
          <cell r="C45">
            <v>1428857</v>
          </cell>
          <cell r="D45" t="str">
            <v>37,198     31887       45.36     116</v>
          </cell>
        </row>
        <row r="46">
          <cell r="A46">
            <v>34790</v>
          </cell>
          <cell r="B46">
            <v>35778</v>
          </cell>
          <cell r="C46">
            <v>1241799</v>
          </cell>
          <cell r="D46" t="str">
            <v>45,738     34709       56.11     116</v>
          </cell>
        </row>
        <row r="47">
          <cell r="A47">
            <v>34820</v>
          </cell>
          <cell r="B47">
            <v>30421</v>
          </cell>
          <cell r="C47">
            <v>1170842</v>
          </cell>
          <cell r="D47" t="str">
            <v>52,379     38488       63.26     112</v>
          </cell>
        </row>
        <row r="48">
          <cell r="A48">
            <v>34851</v>
          </cell>
          <cell r="B48">
            <v>24788</v>
          </cell>
          <cell r="C48">
            <v>980112</v>
          </cell>
          <cell r="D48" t="str">
            <v>48,758     39540       66.30     108</v>
          </cell>
        </row>
        <row r="49">
          <cell r="A49">
            <v>34881</v>
          </cell>
          <cell r="B49">
            <v>28739</v>
          </cell>
          <cell r="C49">
            <v>1007973</v>
          </cell>
          <cell r="D49" t="str">
            <v>56,010     35074       66.09     107</v>
          </cell>
        </row>
        <row r="50">
          <cell r="A50">
            <v>34912</v>
          </cell>
          <cell r="B50">
            <v>24211</v>
          </cell>
          <cell r="C50">
            <v>954055</v>
          </cell>
          <cell r="D50" t="str">
            <v>51,306     39406       67.94     110</v>
          </cell>
        </row>
        <row r="51">
          <cell r="A51">
            <v>34943</v>
          </cell>
          <cell r="B51">
            <v>22019</v>
          </cell>
          <cell r="C51">
            <v>853052</v>
          </cell>
          <cell r="D51" t="str">
            <v>47,869     38742       68.49     105</v>
          </cell>
        </row>
        <row r="52">
          <cell r="A52">
            <v>34973</v>
          </cell>
          <cell r="B52">
            <v>21998</v>
          </cell>
          <cell r="C52">
            <v>796215</v>
          </cell>
          <cell r="D52" t="str">
            <v>45,759     36195       67.53     106</v>
          </cell>
        </row>
        <row r="53">
          <cell r="A53">
            <v>35004</v>
          </cell>
          <cell r="B53">
            <v>24236</v>
          </cell>
          <cell r="C53">
            <v>806000</v>
          </cell>
          <cell r="D53" t="str">
            <v>39,504     33257       61.98     105</v>
          </cell>
        </row>
        <row r="54">
          <cell r="A54">
            <v>35034</v>
          </cell>
          <cell r="B54">
            <v>22273</v>
          </cell>
          <cell r="C54">
            <v>811659</v>
          </cell>
          <cell r="D54" t="str">
            <v>44,286     36442       66.54     105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1995</v>
          </cell>
          <cell r="B56">
            <v>368861</v>
          </cell>
          <cell r="C56">
            <v>12991750</v>
          </cell>
          <cell r="D56">
            <v>529550</v>
          </cell>
        </row>
        <row r="58">
          <cell r="A58">
            <v>35065</v>
          </cell>
          <cell r="B58">
            <v>21031</v>
          </cell>
          <cell r="C58">
            <v>769134</v>
          </cell>
          <cell r="D58" t="str">
            <v>43,801     36572       67.56     106</v>
          </cell>
        </row>
        <row r="59">
          <cell r="A59">
            <v>35096</v>
          </cell>
          <cell r="B59">
            <v>20560</v>
          </cell>
          <cell r="C59">
            <v>732717</v>
          </cell>
          <cell r="D59" t="str">
            <v>34,938     35638       62.95     106</v>
          </cell>
        </row>
        <row r="60">
          <cell r="A60">
            <v>35125</v>
          </cell>
          <cell r="B60">
            <v>22521</v>
          </cell>
          <cell r="C60">
            <v>733670</v>
          </cell>
          <cell r="D60" t="str">
            <v>37,434     32578       62.44     103</v>
          </cell>
        </row>
        <row r="61">
          <cell r="A61">
            <v>35156</v>
          </cell>
          <cell r="B61">
            <v>20356</v>
          </cell>
          <cell r="C61">
            <v>702274</v>
          </cell>
          <cell r="D61" t="str">
            <v>40,238     34500       66.41     102</v>
          </cell>
        </row>
        <row r="62">
          <cell r="A62">
            <v>35186</v>
          </cell>
          <cell r="B62">
            <v>20015</v>
          </cell>
          <cell r="C62">
            <v>739741</v>
          </cell>
          <cell r="D62" t="str">
            <v>49,021     36960       71.01     105</v>
          </cell>
        </row>
        <row r="63">
          <cell r="A63">
            <v>35217</v>
          </cell>
          <cell r="B63">
            <v>17365</v>
          </cell>
          <cell r="C63">
            <v>684561</v>
          </cell>
          <cell r="D63" t="str">
            <v>40,883     39422       70.19     106</v>
          </cell>
        </row>
        <row r="64">
          <cell r="A64">
            <v>35247</v>
          </cell>
          <cell r="B64">
            <v>17066</v>
          </cell>
          <cell r="C64">
            <v>676001</v>
          </cell>
          <cell r="D64" t="str">
            <v>39,144     39611       69.64     105</v>
          </cell>
        </row>
        <row r="65">
          <cell r="A65">
            <v>35278</v>
          </cell>
          <cell r="B65">
            <v>15365</v>
          </cell>
          <cell r="C65">
            <v>660889</v>
          </cell>
          <cell r="D65" t="str">
            <v>38,400     43013       71.42     105</v>
          </cell>
        </row>
        <row r="66">
          <cell r="A66">
            <v>35309</v>
          </cell>
          <cell r="B66">
            <v>13095</v>
          </cell>
          <cell r="C66">
            <v>654115</v>
          </cell>
          <cell r="D66" t="str">
            <v>38,326     49952       74.53     104</v>
          </cell>
        </row>
        <row r="67">
          <cell r="A67">
            <v>35339</v>
          </cell>
          <cell r="B67">
            <v>16301</v>
          </cell>
          <cell r="C67">
            <v>661369</v>
          </cell>
          <cell r="D67" t="str">
            <v>39,876     40573       70.98     104</v>
          </cell>
        </row>
        <row r="68">
          <cell r="A68">
            <v>35370</v>
          </cell>
          <cell r="B68">
            <v>15365</v>
          </cell>
          <cell r="C68">
            <v>599617</v>
          </cell>
          <cell r="D68" t="str">
            <v>36,669     39025       70.47     103</v>
          </cell>
        </row>
        <row r="69">
          <cell r="A69">
            <v>35400</v>
          </cell>
          <cell r="B69">
            <v>16052</v>
          </cell>
          <cell r="C69">
            <v>635022</v>
          </cell>
          <cell r="D69" t="str">
            <v>39,555     39561       71.13     103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1996</v>
          </cell>
          <cell r="B71">
            <v>215092</v>
          </cell>
          <cell r="C71">
            <v>8249110</v>
          </cell>
          <cell r="D71">
            <v>478285</v>
          </cell>
        </row>
        <row r="73">
          <cell r="A73">
            <v>35431</v>
          </cell>
          <cell r="B73">
            <v>14390</v>
          </cell>
          <cell r="C73">
            <v>604144</v>
          </cell>
          <cell r="D73" t="str">
            <v>41,492     41984       74.25     101</v>
          </cell>
        </row>
        <row r="74">
          <cell r="A74">
            <v>35462</v>
          </cell>
          <cell r="B74">
            <v>13231</v>
          </cell>
          <cell r="C74">
            <v>519309</v>
          </cell>
          <cell r="D74" t="str">
            <v>40,644     39250       75.44     104</v>
          </cell>
        </row>
        <row r="75">
          <cell r="A75">
            <v>35490</v>
          </cell>
          <cell r="B75">
            <v>14048</v>
          </cell>
          <cell r="C75">
            <v>588493</v>
          </cell>
          <cell r="D75" t="str">
            <v>42,976     41892       75.36     104</v>
          </cell>
        </row>
        <row r="76">
          <cell r="A76">
            <v>35521</v>
          </cell>
          <cell r="B76">
            <v>13530</v>
          </cell>
          <cell r="C76">
            <v>553816</v>
          </cell>
          <cell r="D76" t="str">
            <v>38,428     40933       73.96     102</v>
          </cell>
        </row>
        <row r="77">
          <cell r="A77">
            <v>35551</v>
          </cell>
          <cell r="B77">
            <v>12318</v>
          </cell>
          <cell r="C77">
            <v>525114</v>
          </cell>
          <cell r="D77" t="str">
            <v>38,844     42630       75.92     102</v>
          </cell>
        </row>
        <row r="78">
          <cell r="A78">
            <v>35582</v>
          </cell>
          <cell r="B78">
            <v>12646</v>
          </cell>
          <cell r="C78">
            <v>505073</v>
          </cell>
          <cell r="D78" t="str">
            <v>40,641     39940       76.27     102</v>
          </cell>
        </row>
        <row r="79">
          <cell r="A79">
            <v>35612</v>
          </cell>
          <cell r="B79">
            <v>12726</v>
          </cell>
          <cell r="C79">
            <v>505565</v>
          </cell>
          <cell r="D79" t="str">
            <v>41,553     39727       76.55     103</v>
          </cell>
        </row>
        <row r="80">
          <cell r="A80">
            <v>35643</v>
          </cell>
          <cell r="B80">
            <v>12374</v>
          </cell>
          <cell r="C80">
            <v>490931</v>
          </cell>
          <cell r="D80" t="str">
            <v>41,699     39675       77.12      99</v>
          </cell>
        </row>
        <row r="81">
          <cell r="A81">
            <v>35674</v>
          </cell>
          <cell r="B81">
            <v>10745</v>
          </cell>
          <cell r="C81">
            <v>488737</v>
          </cell>
          <cell r="D81" t="str">
            <v>43,776     45486       80.29      99</v>
          </cell>
        </row>
        <row r="82">
          <cell r="A82">
            <v>35704</v>
          </cell>
          <cell r="B82">
            <v>11525</v>
          </cell>
          <cell r="C82">
            <v>498384</v>
          </cell>
          <cell r="D82" t="str">
            <v>46,511     43244       80.14      99</v>
          </cell>
        </row>
        <row r="83">
          <cell r="A83">
            <v>35735</v>
          </cell>
          <cell r="B83">
            <v>9364</v>
          </cell>
          <cell r="C83">
            <v>478495</v>
          </cell>
          <cell r="D83" t="str">
            <v>45,134     51100       82.82      98</v>
          </cell>
        </row>
        <row r="84">
          <cell r="A84">
            <v>35765</v>
          </cell>
          <cell r="B84">
            <v>9518</v>
          </cell>
          <cell r="C84">
            <v>468965</v>
          </cell>
          <cell r="D84" t="str">
            <v>48,703     49272       83.65      97</v>
          </cell>
        </row>
        <row r="85">
          <cell r="A85" t="str">
            <v>Totals: __</v>
          </cell>
          <cell r="B85" t="str">
            <v>________</v>
          </cell>
          <cell r="C85" t="str">
            <v>__________</v>
          </cell>
          <cell r="D85" t="str">
            <v>__________</v>
          </cell>
        </row>
        <row r="86">
          <cell r="A86">
            <v>1997</v>
          </cell>
          <cell r="B86">
            <v>146415</v>
          </cell>
          <cell r="C86">
            <v>6227026</v>
          </cell>
          <cell r="D86">
            <v>510401</v>
          </cell>
        </row>
        <row r="88">
          <cell r="A88">
            <v>35796</v>
          </cell>
          <cell r="B88">
            <v>8040</v>
          </cell>
          <cell r="C88">
            <v>422512</v>
          </cell>
          <cell r="D88" t="str">
            <v>43,527     52552       84.41      95</v>
          </cell>
        </row>
        <row r="89">
          <cell r="A89">
            <v>35827</v>
          </cell>
          <cell r="B89">
            <v>7461</v>
          </cell>
          <cell r="C89">
            <v>364086</v>
          </cell>
          <cell r="D89" t="str">
            <v>37,873     48799       83.54      94</v>
          </cell>
        </row>
        <row r="90">
          <cell r="A90">
            <v>35855</v>
          </cell>
          <cell r="B90">
            <v>8261</v>
          </cell>
          <cell r="C90">
            <v>417517</v>
          </cell>
          <cell r="D90" t="str">
            <v>39,087     50541       82.55      95</v>
          </cell>
        </row>
        <row r="91">
          <cell r="A91">
            <v>35886</v>
          </cell>
          <cell r="B91">
            <v>8210</v>
          </cell>
          <cell r="C91">
            <v>404563</v>
          </cell>
          <cell r="D91" t="str">
            <v>36,641     49277       81.69      93</v>
          </cell>
        </row>
        <row r="92">
          <cell r="A92">
            <v>35916</v>
          </cell>
          <cell r="B92">
            <v>9670</v>
          </cell>
          <cell r="C92">
            <v>407654</v>
          </cell>
          <cell r="D92" t="str">
            <v>36,324     42157       78.98      95</v>
          </cell>
        </row>
        <row r="93">
          <cell r="A93">
            <v>35947</v>
          </cell>
          <cell r="B93">
            <v>9513</v>
          </cell>
          <cell r="C93">
            <v>391160</v>
          </cell>
          <cell r="D93" t="str">
            <v>34,110     41119       78.19      94</v>
          </cell>
        </row>
        <row r="94">
          <cell r="A94">
            <v>35977</v>
          </cell>
          <cell r="B94">
            <v>8891</v>
          </cell>
          <cell r="C94">
            <v>392120</v>
          </cell>
          <cell r="D94" t="str">
            <v>31,719     44104       78.11      93</v>
          </cell>
        </row>
        <row r="95">
          <cell r="A95">
            <v>36008</v>
          </cell>
          <cell r="B95">
            <v>8628</v>
          </cell>
          <cell r="C95">
            <v>374809</v>
          </cell>
          <cell r="D95" t="str">
            <v>31,388     43442       78.44      91</v>
          </cell>
        </row>
        <row r="96">
          <cell r="A96">
            <v>36039</v>
          </cell>
          <cell r="B96">
            <v>7435</v>
          </cell>
          <cell r="C96">
            <v>356884</v>
          </cell>
          <cell r="D96" t="str">
            <v>32,590     48001       81.42      92</v>
          </cell>
        </row>
        <row r="97">
          <cell r="A97">
            <v>36069</v>
          </cell>
          <cell r="B97">
            <v>8947</v>
          </cell>
          <cell r="C97">
            <v>368485</v>
          </cell>
          <cell r="D97" t="str">
            <v>38,067     41186       80.97      91</v>
          </cell>
        </row>
        <row r="98">
          <cell r="A98">
            <v>36100</v>
          </cell>
          <cell r="B98">
            <v>8094</v>
          </cell>
          <cell r="C98">
            <v>351614</v>
          </cell>
          <cell r="D98" t="str">
            <v>39,396     43442       82.96      93</v>
          </cell>
        </row>
        <row r="99">
          <cell r="A99">
            <v>36130</v>
          </cell>
          <cell r="B99">
            <v>7790</v>
          </cell>
          <cell r="C99">
            <v>368541</v>
          </cell>
          <cell r="D99" t="str">
            <v>39,485     47310       83.52      91</v>
          </cell>
        </row>
        <row r="100">
          <cell r="A100" t="str">
            <v>Totals: __</v>
          </cell>
          <cell r="B100" t="str">
            <v>________</v>
          </cell>
          <cell r="C100" t="str">
            <v>__________</v>
          </cell>
          <cell r="D100" t="str">
            <v>__________</v>
          </cell>
        </row>
        <row r="101">
          <cell r="A101">
            <v>1998</v>
          </cell>
          <cell r="B101">
            <v>100940</v>
          </cell>
          <cell r="C101">
            <v>4619945</v>
          </cell>
          <cell r="D101">
            <v>440207</v>
          </cell>
        </row>
        <row r="103">
          <cell r="A103">
            <v>36161</v>
          </cell>
          <cell r="B103">
            <v>7561</v>
          </cell>
          <cell r="C103">
            <v>377491</v>
          </cell>
          <cell r="D103" t="str">
            <v>38,610     49927       83.62      91</v>
          </cell>
        </row>
        <row r="104">
          <cell r="A104">
            <v>36192</v>
          </cell>
          <cell r="B104">
            <v>7394</v>
          </cell>
          <cell r="C104">
            <v>357092</v>
          </cell>
          <cell r="D104" t="str">
            <v>37,258     48295       83.44      92</v>
          </cell>
        </row>
        <row r="105">
          <cell r="A105">
            <v>36220</v>
          </cell>
          <cell r="B105">
            <v>8402</v>
          </cell>
          <cell r="C105">
            <v>385973</v>
          </cell>
          <cell r="D105" t="str">
            <v>41,155     45939       83.05      90</v>
          </cell>
        </row>
        <row r="106">
          <cell r="A106">
            <v>36251</v>
          </cell>
          <cell r="B106">
            <v>9132</v>
          </cell>
          <cell r="C106">
            <v>370056</v>
          </cell>
          <cell r="D106" t="str">
            <v>36,018     40523       79.77      92</v>
          </cell>
        </row>
        <row r="107">
          <cell r="A107">
            <v>36281</v>
          </cell>
          <cell r="B107">
            <v>8408</v>
          </cell>
          <cell r="C107">
            <v>393011</v>
          </cell>
          <cell r="D107" t="str">
            <v>44,212     46743       84.02      90</v>
          </cell>
        </row>
        <row r="108">
          <cell r="A108">
            <v>36312</v>
          </cell>
          <cell r="B108">
            <v>6727</v>
          </cell>
          <cell r="C108">
            <v>383625</v>
          </cell>
          <cell r="D108" t="str">
            <v>89,741     57028       93.03      90</v>
          </cell>
        </row>
        <row r="109">
          <cell r="A109">
            <v>36342</v>
          </cell>
          <cell r="B109">
            <v>6351</v>
          </cell>
          <cell r="C109">
            <v>401285</v>
          </cell>
          <cell r="D109" t="str">
            <v>92,566     63185       93.58      91</v>
          </cell>
        </row>
        <row r="110">
          <cell r="A110">
            <v>36373</v>
          </cell>
          <cell r="B110">
            <v>5756</v>
          </cell>
          <cell r="C110">
            <v>379869</v>
          </cell>
          <cell r="D110" t="str">
            <v>90,368     65996       94.01      89</v>
          </cell>
        </row>
        <row r="111">
          <cell r="A111">
            <v>36404</v>
          </cell>
          <cell r="B111">
            <v>5371</v>
          </cell>
          <cell r="C111">
            <v>374361</v>
          </cell>
          <cell r="D111" t="str">
            <v>100,425     69701       94.92      87</v>
          </cell>
        </row>
        <row r="112">
          <cell r="A112">
            <v>36434</v>
          </cell>
          <cell r="B112">
            <v>6091</v>
          </cell>
          <cell r="C112">
            <v>361958</v>
          </cell>
          <cell r="D112" t="str">
            <v>100,378     59426       94.28      89</v>
          </cell>
        </row>
        <row r="113">
          <cell r="A113">
            <v>36465</v>
          </cell>
          <cell r="B113">
            <v>5378</v>
          </cell>
          <cell r="C113">
            <v>337808</v>
          </cell>
          <cell r="D113" t="str">
            <v>82,554     62813       93.88      87</v>
          </cell>
        </row>
        <row r="114">
          <cell r="A114">
            <v>36495</v>
          </cell>
          <cell r="B114">
            <v>5266</v>
          </cell>
          <cell r="C114">
            <v>351058</v>
          </cell>
          <cell r="D114" t="str">
            <v>46,637     66666       89.85      88</v>
          </cell>
        </row>
        <row r="115">
          <cell r="A115" t="str">
            <v>Totals: __</v>
          </cell>
          <cell r="B115" t="str">
            <v>________</v>
          </cell>
          <cell r="C115" t="str">
            <v>__________</v>
          </cell>
          <cell r="D115" t="str">
            <v>__________</v>
          </cell>
        </row>
        <row r="116">
          <cell r="A116">
            <v>1999</v>
          </cell>
          <cell r="B116">
            <v>81837</v>
          </cell>
          <cell r="C116">
            <v>4473587</v>
          </cell>
          <cell r="D116">
            <v>799922</v>
          </cell>
        </row>
        <row r="118">
          <cell r="A118">
            <v>36526</v>
          </cell>
          <cell r="B118">
            <v>4815</v>
          </cell>
          <cell r="C118">
            <v>385383</v>
          </cell>
          <cell r="D118" t="str">
            <v>56,015     80039       92.08      88</v>
          </cell>
        </row>
        <row r="119">
          <cell r="A119">
            <v>36557</v>
          </cell>
          <cell r="B119">
            <v>4642</v>
          </cell>
          <cell r="C119">
            <v>331369</v>
          </cell>
          <cell r="D119" t="str">
            <v>50,853     71385       91.64      85</v>
          </cell>
        </row>
        <row r="120">
          <cell r="A120">
            <v>36586</v>
          </cell>
          <cell r="B120">
            <v>4808</v>
          </cell>
          <cell r="C120">
            <v>361590</v>
          </cell>
          <cell r="D120" t="str">
            <v>59,404     75206       92.51      86</v>
          </cell>
        </row>
        <row r="121">
          <cell r="A121">
            <v>36617</v>
          </cell>
          <cell r="B121">
            <v>5528</v>
          </cell>
          <cell r="C121">
            <v>332576</v>
          </cell>
          <cell r="D121" t="str">
            <v>55,833     60163       90.99      86</v>
          </cell>
        </row>
        <row r="122">
          <cell r="A122">
            <v>36647</v>
          </cell>
          <cell r="B122">
            <v>5713</v>
          </cell>
          <cell r="C122">
            <v>341723</v>
          </cell>
          <cell r="D122" t="str">
            <v>52,770     59815       90.23      86</v>
          </cell>
        </row>
        <row r="123">
          <cell r="A123">
            <v>36678</v>
          </cell>
          <cell r="B123">
            <v>4536</v>
          </cell>
          <cell r="C123">
            <v>318945</v>
          </cell>
          <cell r="D123" t="str">
            <v>41,347     70315       90.11      85</v>
          </cell>
        </row>
        <row r="124">
          <cell r="A124">
            <v>36708</v>
          </cell>
          <cell r="B124">
            <v>4874</v>
          </cell>
          <cell r="C124">
            <v>327080</v>
          </cell>
          <cell r="D124" t="str">
            <v>45,269     67108       90.28      85</v>
          </cell>
        </row>
        <row r="125">
          <cell r="A125">
            <v>36739</v>
          </cell>
          <cell r="B125">
            <v>3909</v>
          </cell>
          <cell r="C125">
            <v>297821</v>
          </cell>
          <cell r="D125" t="str">
            <v>43,135     76189       91.69      84</v>
          </cell>
        </row>
        <row r="126">
          <cell r="A126">
            <v>36770</v>
          </cell>
          <cell r="B126">
            <v>3707</v>
          </cell>
          <cell r="C126">
            <v>320542</v>
          </cell>
          <cell r="D126" t="str">
            <v>39,848     86470       91.49      84</v>
          </cell>
        </row>
        <row r="127">
          <cell r="A127">
            <v>36800</v>
          </cell>
          <cell r="B127">
            <v>4185</v>
          </cell>
          <cell r="C127">
            <v>290890</v>
          </cell>
          <cell r="D127" t="str">
            <v>36,796     69508       89.79      84</v>
          </cell>
        </row>
        <row r="128">
          <cell r="A128">
            <v>36831</v>
          </cell>
          <cell r="B128">
            <v>3800</v>
          </cell>
          <cell r="C128">
            <v>285240</v>
          </cell>
          <cell r="D128" t="str">
            <v>38,997     75064       91.12      82</v>
          </cell>
        </row>
        <row r="129">
          <cell r="A129">
            <v>36861</v>
          </cell>
          <cell r="B129">
            <v>3234</v>
          </cell>
          <cell r="C129">
            <v>286139</v>
          </cell>
          <cell r="D129" t="str">
            <v>39,223     88479       92.38      82</v>
          </cell>
        </row>
        <row r="130">
          <cell r="A130" t="str">
            <v>Totals: __</v>
          </cell>
          <cell r="B130" t="str">
            <v>________</v>
          </cell>
          <cell r="C130" t="str">
            <v>__________</v>
          </cell>
          <cell r="D130" t="str">
            <v>__________</v>
          </cell>
        </row>
        <row r="131">
          <cell r="A131">
            <v>2000</v>
          </cell>
          <cell r="B131">
            <v>53751</v>
          </cell>
          <cell r="C131">
            <v>3879298</v>
          </cell>
          <cell r="D131">
            <v>559490</v>
          </cell>
        </row>
        <row r="133">
          <cell r="A133">
            <v>36892</v>
          </cell>
          <cell r="B133">
            <v>3758</v>
          </cell>
          <cell r="C133">
            <v>301174</v>
          </cell>
          <cell r="D133" t="str">
            <v>41,992     80143       91.79      84</v>
          </cell>
        </row>
        <row r="134">
          <cell r="A134">
            <v>36923</v>
          </cell>
          <cell r="B134">
            <v>3887</v>
          </cell>
          <cell r="C134">
            <v>266177</v>
          </cell>
          <cell r="D134" t="str">
            <v>38,090     68479       90.74      82</v>
          </cell>
        </row>
        <row r="135">
          <cell r="A135">
            <v>36951</v>
          </cell>
          <cell r="B135">
            <v>4187</v>
          </cell>
          <cell r="C135">
            <v>271994</v>
          </cell>
          <cell r="D135" t="str">
            <v>44,284     64962       91.36      82</v>
          </cell>
        </row>
        <row r="136">
          <cell r="A136">
            <v>36982</v>
          </cell>
          <cell r="B136">
            <v>3544</v>
          </cell>
          <cell r="C136">
            <v>292817</v>
          </cell>
          <cell r="D136" t="str">
            <v>46,465     82624       92.91      80</v>
          </cell>
        </row>
        <row r="137">
          <cell r="A137">
            <v>37012</v>
          </cell>
          <cell r="B137">
            <v>3698</v>
          </cell>
          <cell r="C137">
            <v>281329</v>
          </cell>
          <cell r="D137" t="str">
            <v>50,795     76076       93.21      75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c94"/>
    </sheetNames>
    <sheetDataSet>
      <sheetData sheetId="0">
        <row r="55">
          <cell r="A55">
            <v>34669</v>
          </cell>
          <cell r="B55">
            <v>25312</v>
          </cell>
          <cell r="C55">
            <v>952493</v>
          </cell>
          <cell r="D55" t="str">
            <v>3,868     37631       13.26     126</v>
          </cell>
        </row>
        <row r="56">
          <cell r="A56" t="str">
            <v>Totals: __</v>
          </cell>
          <cell r="B56" t="str">
            <v>________</v>
          </cell>
          <cell r="C56" t="str">
            <v>__________</v>
          </cell>
          <cell r="D56" t="str">
            <v>__________</v>
          </cell>
        </row>
        <row r="57">
          <cell r="A57">
            <v>1994</v>
          </cell>
          <cell r="B57">
            <v>25312</v>
          </cell>
          <cell r="C57">
            <v>952493</v>
          </cell>
          <cell r="D57">
            <v>3868</v>
          </cell>
        </row>
        <row r="59">
          <cell r="A59">
            <v>34700</v>
          </cell>
          <cell r="B59">
            <v>44258</v>
          </cell>
          <cell r="C59">
            <v>1642604</v>
          </cell>
          <cell r="D59" t="str">
            <v>7,574     37115       14.61     118</v>
          </cell>
        </row>
        <row r="60">
          <cell r="A60">
            <v>34731</v>
          </cell>
          <cell r="B60">
            <v>36870</v>
          </cell>
          <cell r="C60">
            <v>1330993</v>
          </cell>
          <cell r="D60" t="str">
            <v>3,177     36100        7.93     118</v>
          </cell>
        </row>
        <row r="61">
          <cell r="A61">
            <v>34759</v>
          </cell>
          <cell r="B61">
            <v>33998</v>
          </cell>
          <cell r="C61">
            <v>1335132</v>
          </cell>
          <cell r="D61" t="str">
            <v>6,566     39271       16.19     116</v>
          </cell>
        </row>
        <row r="62">
          <cell r="A62">
            <v>34790</v>
          </cell>
          <cell r="B62">
            <v>29435</v>
          </cell>
          <cell r="C62">
            <v>1220413</v>
          </cell>
          <cell r="D62" t="str">
            <v>18,621     41462       38.75     115</v>
          </cell>
        </row>
        <row r="63">
          <cell r="A63">
            <v>34820</v>
          </cell>
          <cell r="B63">
            <v>28038</v>
          </cell>
          <cell r="C63">
            <v>1175561</v>
          </cell>
          <cell r="D63" t="str">
            <v>30,548     41928       52.14     115</v>
          </cell>
        </row>
        <row r="64">
          <cell r="A64">
            <v>34851</v>
          </cell>
          <cell r="B64">
            <v>24074</v>
          </cell>
          <cell r="C64">
            <v>1023898</v>
          </cell>
          <cell r="D64" t="str">
            <v>34,258     42532       58.73     113</v>
          </cell>
        </row>
        <row r="65">
          <cell r="A65">
            <v>34881</v>
          </cell>
          <cell r="B65">
            <v>26696</v>
          </cell>
          <cell r="C65">
            <v>987036</v>
          </cell>
          <cell r="D65" t="str">
            <v>32,762     36974       55.10     114</v>
          </cell>
        </row>
        <row r="66">
          <cell r="A66">
            <v>34912</v>
          </cell>
          <cell r="B66">
            <v>25225</v>
          </cell>
          <cell r="C66">
            <v>961074</v>
          </cell>
          <cell r="D66" t="str">
            <v>32,490     38101       56.29     113</v>
          </cell>
        </row>
        <row r="67">
          <cell r="A67">
            <v>34943</v>
          </cell>
          <cell r="B67">
            <v>30555</v>
          </cell>
          <cell r="C67">
            <v>869159</v>
          </cell>
          <cell r="D67" t="str">
            <v>29,227     28446       48.89     112</v>
          </cell>
        </row>
        <row r="68">
          <cell r="A68">
            <v>34973</v>
          </cell>
          <cell r="B68">
            <v>29506</v>
          </cell>
          <cell r="C68">
            <v>862676</v>
          </cell>
          <cell r="D68" t="str">
            <v>34,738     29238       54.07     112</v>
          </cell>
        </row>
        <row r="69">
          <cell r="A69">
            <v>35004</v>
          </cell>
          <cell r="B69">
            <v>25322</v>
          </cell>
          <cell r="C69">
            <v>799602</v>
          </cell>
          <cell r="D69" t="str">
            <v>35,286     31578       58.22     108</v>
          </cell>
        </row>
        <row r="70">
          <cell r="A70">
            <v>35034</v>
          </cell>
          <cell r="B70">
            <v>25744</v>
          </cell>
          <cell r="C70">
            <v>765444</v>
          </cell>
          <cell r="D70" t="str">
            <v>37,815     29733       59.50     108</v>
          </cell>
        </row>
        <row r="71">
          <cell r="A71" t="str">
            <v>Totals: __</v>
          </cell>
          <cell r="B71" t="str">
            <v>________</v>
          </cell>
          <cell r="C71" t="str">
            <v>__________</v>
          </cell>
          <cell r="D71" t="str">
            <v>__________</v>
          </cell>
        </row>
        <row r="72">
          <cell r="A72">
            <v>1995</v>
          </cell>
          <cell r="B72">
            <v>359721</v>
          </cell>
          <cell r="C72">
            <v>12973592</v>
          </cell>
          <cell r="D72">
            <v>303062</v>
          </cell>
        </row>
        <row r="74">
          <cell r="A74">
            <v>35065</v>
          </cell>
          <cell r="B74">
            <v>24592</v>
          </cell>
          <cell r="C74">
            <v>707061</v>
          </cell>
          <cell r="D74" t="str">
            <v>32,867     28752       57.20     107</v>
          </cell>
        </row>
        <row r="75">
          <cell r="A75">
            <v>35096</v>
          </cell>
          <cell r="B75">
            <v>22727</v>
          </cell>
          <cell r="C75">
            <v>676089</v>
          </cell>
          <cell r="D75" t="str">
            <v>31,252     29749       57.90     106</v>
          </cell>
        </row>
        <row r="76">
          <cell r="A76">
            <v>35125</v>
          </cell>
          <cell r="B76">
            <v>25459</v>
          </cell>
          <cell r="C76">
            <v>714912</v>
          </cell>
          <cell r="D76" t="str">
            <v>32,731     28081       56.25     108</v>
          </cell>
        </row>
        <row r="77">
          <cell r="A77">
            <v>35156</v>
          </cell>
          <cell r="B77">
            <v>23460</v>
          </cell>
          <cell r="C77">
            <v>673435</v>
          </cell>
          <cell r="D77" t="str">
            <v>30,918     28706       56.86     107</v>
          </cell>
        </row>
        <row r="78">
          <cell r="A78">
            <v>35186</v>
          </cell>
          <cell r="B78">
            <v>22008</v>
          </cell>
          <cell r="C78">
            <v>721118</v>
          </cell>
          <cell r="D78" t="str">
            <v>31,580     32767       58.93     108</v>
          </cell>
        </row>
        <row r="79">
          <cell r="A79">
            <v>35217</v>
          </cell>
          <cell r="B79">
            <v>21311</v>
          </cell>
          <cell r="C79">
            <v>652211</v>
          </cell>
          <cell r="D79" t="str">
            <v>27,554     30605       56.39     108</v>
          </cell>
        </row>
        <row r="80">
          <cell r="A80">
            <v>35247</v>
          </cell>
          <cell r="B80">
            <v>21385</v>
          </cell>
          <cell r="C80">
            <v>665636</v>
          </cell>
          <cell r="D80" t="str">
            <v>28,538     31127       57.16     108</v>
          </cell>
        </row>
        <row r="81">
          <cell r="A81">
            <v>35278</v>
          </cell>
          <cell r="B81">
            <v>19800</v>
          </cell>
          <cell r="C81">
            <v>640401</v>
          </cell>
          <cell r="D81" t="str">
            <v>30,851     32344       60.91     108</v>
          </cell>
        </row>
        <row r="82">
          <cell r="A82">
            <v>35309</v>
          </cell>
          <cell r="B82">
            <v>17734</v>
          </cell>
          <cell r="C82">
            <v>607834</v>
          </cell>
          <cell r="D82" t="str">
            <v>30,332     34276       63.10     106</v>
          </cell>
        </row>
        <row r="83">
          <cell r="A83">
            <v>35339</v>
          </cell>
          <cell r="B83">
            <v>17294</v>
          </cell>
          <cell r="C83">
            <v>603851</v>
          </cell>
          <cell r="D83" t="str">
            <v>31,046     34917       64.22     104</v>
          </cell>
        </row>
        <row r="84">
          <cell r="A84">
            <v>35370</v>
          </cell>
          <cell r="B84">
            <v>17784</v>
          </cell>
          <cell r="C84">
            <v>557096</v>
          </cell>
          <cell r="D84" t="str">
            <v>28,092     31326       61.23     104</v>
          </cell>
        </row>
        <row r="85">
          <cell r="A85">
            <v>35400</v>
          </cell>
          <cell r="B85">
            <v>16943</v>
          </cell>
          <cell r="C85">
            <v>564244</v>
          </cell>
          <cell r="D85" t="str">
            <v>31,770     33303       65.22     101</v>
          </cell>
        </row>
        <row r="86">
          <cell r="A86" t="str">
            <v>Totals: __</v>
          </cell>
          <cell r="B86" t="str">
            <v>________</v>
          </cell>
          <cell r="C86" t="str">
            <v>__________</v>
          </cell>
          <cell r="D86" t="str">
            <v>__________</v>
          </cell>
        </row>
        <row r="87">
          <cell r="A87">
            <v>1996</v>
          </cell>
          <cell r="B87">
            <v>250497</v>
          </cell>
          <cell r="C87">
            <v>7783888</v>
          </cell>
          <cell r="D87">
            <v>367531</v>
          </cell>
        </row>
        <row r="89">
          <cell r="A89">
            <v>35431</v>
          </cell>
          <cell r="B89">
            <v>16279</v>
          </cell>
          <cell r="C89">
            <v>539762</v>
          </cell>
          <cell r="D89" t="str">
            <v>29,587     33157       64.51     100</v>
          </cell>
        </row>
        <row r="90">
          <cell r="A90">
            <v>35462</v>
          </cell>
          <cell r="B90">
            <v>15285</v>
          </cell>
          <cell r="C90">
            <v>500964</v>
          </cell>
          <cell r="D90" t="str">
            <v>29,236     32775       65.67      98</v>
          </cell>
        </row>
        <row r="91">
          <cell r="A91">
            <v>35490</v>
          </cell>
          <cell r="B91">
            <v>16371</v>
          </cell>
          <cell r="C91">
            <v>519994</v>
          </cell>
          <cell r="D91" t="str">
            <v>31,671     31764       65.92     100</v>
          </cell>
        </row>
        <row r="92">
          <cell r="A92">
            <v>35521</v>
          </cell>
          <cell r="B92">
            <v>14951</v>
          </cell>
          <cell r="C92">
            <v>475739</v>
          </cell>
          <cell r="D92" t="str">
            <v>28,691     31820       65.74      99</v>
          </cell>
        </row>
        <row r="93">
          <cell r="A93">
            <v>35551</v>
          </cell>
          <cell r="B93">
            <v>15672</v>
          </cell>
          <cell r="C93">
            <v>505823</v>
          </cell>
          <cell r="D93" t="str">
            <v>31,730     32276       66.94      97</v>
          </cell>
        </row>
        <row r="94">
          <cell r="A94">
            <v>35582</v>
          </cell>
          <cell r="B94">
            <v>15276</v>
          </cell>
          <cell r="C94">
            <v>476831</v>
          </cell>
          <cell r="D94" t="str">
            <v>25,590     31215       62.62      99</v>
          </cell>
        </row>
        <row r="95">
          <cell r="A95">
            <v>35612</v>
          </cell>
          <cell r="B95">
            <v>16384</v>
          </cell>
          <cell r="C95">
            <v>498364</v>
          </cell>
          <cell r="D95" t="str">
            <v>31,567     30418       65.83      99</v>
          </cell>
        </row>
        <row r="96">
          <cell r="A96">
            <v>35643</v>
          </cell>
          <cell r="B96">
            <v>17185</v>
          </cell>
          <cell r="C96">
            <v>471722</v>
          </cell>
          <cell r="D96" t="str">
            <v>28,309     27450       62.23      97</v>
          </cell>
        </row>
        <row r="97">
          <cell r="A97">
            <v>35674</v>
          </cell>
          <cell r="B97">
            <v>15523</v>
          </cell>
          <cell r="C97">
            <v>434988</v>
          </cell>
          <cell r="D97" t="str">
            <v>28,381     28023       64.64      96</v>
          </cell>
        </row>
        <row r="98">
          <cell r="A98">
            <v>35704</v>
          </cell>
          <cell r="B98">
            <v>16694</v>
          </cell>
          <cell r="C98">
            <v>456742</v>
          </cell>
          <cell r="D98" t="str">
            <v>29,048     27360       63.50      95</v>
          </cell>
        </row>
        <row r="99">
          <cell r="A99">
            <v>35735</v>
          </cell>
          <cell r="B99">
            <v>15888</v>
          </cell>
          <cell r="C99">
            <v>427147</v>
          </cell>
          <cell r="D99" t="str">
            <v>28,390     26885       64.12      95</v>
          </cell>
        </row>
        <row r="100">
          <cell r="A100">
            <v>35765</v>
          </cell>
          <cell r="B100">
            <v>14859</v>
          </cell>
          <cell r="C100">
            <v>417527</v>
          </cell>
          <cell r="D100" t="str">
            <v>31,774     28100       68.14      95</v>
          </cell>
        </row>
        <row r="101">
          <cell r="A101" t="str">
            <v>Totals: __</v>
          </cell>
          <cell r="B101" t="str">
            <v>________</v>
          </cell>
          <cell r="C101" t="str">
            <v>__________</v>
          </cell>
          <cell r="D101" t="str">
            <v>__________</v>
          </cell>
        </row>
        <row r="102">
          <cell r="A102">
            <v>1997</v>
          </cell>
          <cell r="B102">
            <v>190367</v>
          </cell>
          <cell r="C102">
            <v>5725603</v>
          </cell>
          <cell r="D102">
            <v>353974</v>
          </cell>
        </row>
        <row r="104">
          <cell r="A104">
            <v>35796</v>
          </cell>
          <cell r="B104">
            <v>15519</v>
          </cell>
          <cell r="C104">
            <v>442415</v>
          </cell>
          <cell r="D104" t="str">
            <v>31,158     28508       66.75      96</v>
          </cell>
        </row>
        <row r="105">
          <cell r="A105">
            <v>35827</v>
          </cell>
          <cell r="B105">
            <v>13700</v>
          </cell>
          <cell r="C105">
            <v>395354</v>
          </cell>
          <cell r="D105" t="str">
            <v>27,931     28858       67.09      95</v>
          </cell>
        </row>
        <row r="106">
          <cell r="A106">
            <v>35855</v>
          </cell>
          <cell r="B106">
            <v>15326</v>
          </cell>
          <cell r="C106">
            <v>426903</v>
          </cell>
          <cell r="D106" t="str">
            <v>27,661     27855       64.35      94</v>
          </cell>
        </row>
        <row r="107">
          <cell r="A107">
            <v>35886</v>
          </cell>
          <cell r="B107">
            <v>13672</v>
          </cell>
          <cell r="C107">
            <v>399403</v>
          </cell>
          <cell r="D107" t="str">
            <v>31,241     29214       69.56      93</v>
          </cell>
        </row>
        <row r="108">
          <cell r="A108">
            <v>35916</v>
          </cell>
          <cell r="B108">
            <v>13823</v>
          </cell>
          <cell r="C108">
            <v>390375</v>
          </cell>
          <cell r="D108" t="str">
            <v>31,714     28241       69.64      92</v>
          </cell>
        </row>
        <row r="109">
          <cell r="A109">
            <v>35947</v>
          </cell>
          <cell r="B109">
            <v>12913</v>
          </cell>
          <cell r="C109">
            <v>365073</v>
          </cell>
          <cell r="D109" t="str">
            <v>32,852     28272       71.78      94</v>
          </cell>
        </row>
        <row r="110">
          <cell r="A110">
            <v>35977</v>
          </cell>
          <cell r="B110">
            <v>13315</v>
          </cell>
          <cell r="C110">
            <v>391609</v>
          </cell>
          <cell r="D110" t="str">
            <v>33,756     29412       71.71      92</v>
          </cell>
        </row>
        <row r="111">
          <cell r="A111">
            <v>36008</v>
          </cell>
          <cell r="B111">
            <v>12278</v>
          </cell>
          <cell r="C111">
            <v>368430</v>
          </cell>
          <cell r="D111" t="str">
            <v>29,415     30008       70.55      94</v>
          </cell>
        </row>
        <row r="112">
          <cell r="A112">
            <v>36039</v>
          </cell>
          <cell r="B112">
            <v>11879</v>
          </cell>
          <cell r="C112">
            <v>358878</v>
          </cell>
          <cell r="D112" t="str">
            <v>29,001     30212       70.94      93</v>
          </cell>
        </row>
        <row r="113">
          <cell r="A113">
            <v>36069</v>
          </cell>
          <cell r="B113">
            <v>12274</v>
          </cell>
          <cell r="C113">
            <v>348293</v>
          </cell>
          <cell r="D113" t="str">
            <v>30,313     28377       71.18      93</v>
          </cell>
        </row>
        <row r="114">
          <cell r="A114">
            <v>36100</v>
          </cell>
          <cell r="B114">
            <v>12624</v>
          </cell>
          <cell r="C114">
            <v>323724</v>
          </cell>
          <cell r="D114" t="str">
            <v>32,074     25644       71.76      93</v>
          </cell>
        </row>
        <row r="115">
          <cell r="A115">
            <v>36130</v>
          </cell>
          <cell r="B115">
            <v>12513</v>
          </cell>
          <cell r="C115">
            <v>360068</v>
          </cell>
          <cell r="D115" t="str">
            <v>31,276     28776       71.42      93</v>
          </cell>
        </row>
        <row r="116">
          <cell r="A116" t="str">
            <v>Totals: __</v>
          </cell>
          <cell r="B116" t="str">
            <v>________</v>
          </cell>
          <cell r="C116" t="str">
            <v>__________</v>
          </cell>
          <cell r="D116" t="str">
            <v>__________</v>
          </cell>
        </row>
        <row r="117">
          <cell r="A117">
            <v>1998</v>
          </cell>
          <cell r="B117">
            <v>159836</v>
          </cell>
          <cell r="C117">
            <v>4570525</v>
          </cell>
          <cell r="D117">
            <v>368392</v>
          </cell>
        </row>
        <row r="119">
          <cell r="A119">
            <v>36161</v>
          </cell>
          <cell r="B119">
            <v>12105</v>
          </cell>
          <cell r="C119">
            <v>427738</v>
          </cell>
          <cell r="D119" t="str">
            <v>36,026     35336       74.85      94</v>
          </cell>
        </row>
        <row r="120">
          <cell r="A120">
            <v>36192</v>
          </cell>
          <cell r="B120">
            <v>10688</v>
          </cell>
          <cell r="C120">
            <v>366826</v>
          </cell>
          <cell r="D120" t="str">
            <v>31,679     34322       74.77      94</v>
          </cell>
        </row>
        <row r="121">
          <cell r="A121">
            <v>36220</v>
          </cell>
          <cell r="B121">
            <v>11570</v>
          </cell>
          <cell r="C121">
            <v>380614</v>
          </cell>
          <cell r="D121" t="str">
            <v>30,528     32897       72.52      91</v>
          </cell>
        </row>
        <row r="122">
          <cell r="A122">
            <v>36251</v>
          </cell>
          <cell r="B122">
            <v>10873</v>
          </cell>
          <cell r="C122">
            <v>363500</v>
          </cell>
          <cell r="D122" t="str">
            <v>27,312     33432       71.53      91</v>
          </cell>
        </row>
        <row r="123">
          <cell r="A123">
            <v>36281</v>
          </cell>
          <cell r="B123">
            <v>10588</v>
          </cell>
          <cell r="C123">
            <v>369591</v>
          </cell>
          <cell r="D123" t="str">
            <v>33,276     34907       75.86      90</v>
          </cell>
        </row>
        <row r="124">
          <cell r="A124">
            <v>36312</v>
          </cell>
          <cell r="B124">
            <v>10557</v>
          </cell>
          <cell r="C124">
            <v>357852</v>
          </cell>
          <cell r="D124" t="str">
            <v>35,727     33898       77.19      89</v>
          </cell>
        </row>
        <row r="125">
          <cell r="A125">
            <v>36342</v>
          </cell>
          <cell r="B125">
            <v>11145</v>
          </cell>
          <cell r="C125">
            <v>366053</v>
          </cell>
          <cell r="D125" t="str">
            <v>37,971     32845       77.31      90</v>
          </cell>
        </row>
        <row r="126">
          <cell r="A126">
            <v>36373</v>
          </cell>
          <cell r="B126">
            <v>10595</v>
          </cell>
          <cell r="C126">
            <v>357435</v>
          </cell>
          <cell r="D126" t="str">
            <v>31,850     33737       75.04      89</v>
          </cell>
        </row>
        <row r="127">
          <cell r="A127">
            <v>36404</v>
          </cell>
          <cell r="B127">
            <v>9735</v>
          </cell>
          <cell r="C127">
            <v>331138</v>
          </cell>
          <cell r="D127" t="str">
            <v>27,181     34016       73.63      89</v>
          </cell>
        </row>
        <row r="128">
          <cell r="A128">
            <v>36434</v>
          </cell>
          <cell r="B128">
            <v>11169</v>
          </cell>
          <cell r="C128">
            <v>331698</v>
          </cell>
          <cell r="D128" t="str">
            <v>27,907     29699       71.42      90</v>
          </cell>
        </row>
        <row r="129">
          <cell r="A129">
            <v>36465</v>
          </cell>
          <cell r="B129">
            <v>11177</v>
          </cell>
          <cell r="C129">
            <v>321466</v>
          </cell>
          <cell r="D129" t="str">
            <v>27,932     28762       71.42      90</v>
          </cell>
        </row>
        <row r="130">
          <cell r="A130">
            <v>36495</v>
          </cell>
          <cell r="B130">
            <v>12111</v>
          </cell>
          <cell r="C130">
            <v>330293</v>
          </cell>
          <cell r="D130" t="str">
            <v>28,797     27273       70.39      90</v>
          </cell>
        </row>
        <row r="131">
          <cell r="A131" t="str">
            <v>Totals: __</v>
          </cell>
          <cell r="B131" t="str">
            <v>________</v>
          </cell>
          <cell r="C131" t="str">
            <v>__________</v>
          </cell>
          <cell r="D131" t="str">
            <v>__________</v>
          </cell>
        </row>
        <row r="132">
          <cell r="A132">
            <v>1999</v>
          </cell>
          <cell r="B132">
            <v>132313</v>
          </cell>
          <cell r="C132">
            <v>4304204</v>
          </cell>
          <cell r="D132">
            <v>376186</v>
          </cell>
        </row>
        <row r="134">
          <cell r="A134">
            <v>36526</v>
          </cell>
          <cell r="B134">
            <v>12502</v>
          </cell>
          <cell r="C134">
            <v>315277</v>
          </cell>
          <cell r="D134" t="str">
            <v>26,294     25219       67.78      89</v>
          </cell>
        </row>
        <row r="135">
          <cell r="A135">
            <v>36557</v>
          </cell>
          <cell r="B135">
            <v>9045</v>
          </cell>
          <cell r="C135">
            <v>292475</v>
          </cell>
          <cell r="D135" t="str">
            <v>27,037     32336       74.93      85</v>
          </cell>
        </row>
        <row r="136">
          <cell r="A136">
            <v>36586</v>
          </cell>
          <cell r="B136">
            <v>11301</v>
          </cell>
          <cell r="C136">
            <v>373360</v>
          </cell>
          <cell r="D136" t="str">
            <v>33,247     33038       74.63      89</v>
          </cell>
        </row>
        <row r="137">
          <cell r="A137">
            <v>36617</v>
          </cell>
          <cell r="B137">
            <v>10688</v>
          </cell>
          <cell r="C137">
            <v>310340</v>
          </cell>
          <cell r="D137" t="str">
            <v>28,425     29037       72.67      87</v>
          </cell>
        </row>
        <row r="138">
          <cell r="A138">
            <v>36647</v>
          </cell>
          <cell r="B138">
            <v>10819</v>
          </cell>
          <cell r="C138">
            <v>327404</v>
          </cell>
          <cell r="D138" t="str">
            <v>28,506     30262       72.49      87</v>
          </cell>
        </row>
        <row r="139">
          <cell r="A139">
            <v>36678</v>
          </cell>
          <cell r="B139">
            <v>10208</v>
          </cell>
          <cell r="C139">
            <v>314707</v>
          </cell>
          <cell r="D139" t="str">
            <v>25,219     30830       71.19      87</v>
          </cell>
        </row>
        <row r="140">
          <cell r="A140">
            <v>36708</v>
          </cell>
          <cell r="B140">
            <v>10536</v>
          </cell>
          <cell r="C140">
            <v>316865</v>
          </cell>
          <cell r="D140" t="str">
            <v>32,703     30075       75.63      86</v>
          </cell>
        </row>
        <row r="141">
          <cell r="A141">
            <v>36739</v>
          </cell>
          <cell r="B141">
            <v>10855</v>
          </cell>
          <cell r="C141">
            <v>321195</v>
          </cell>
          <cell r="D141" t="str">
            <v>39,274     29590       78.35      86</v>
          </cell>
        </row>
        <row r="142">
          <cell r="A142">
            <v>36770</v>
          </cell>
          <cell r="B142">
            <v>10335</v>
          </cell>
          <cell r="C142">
            <v>309045</v>
          </cell>
          <cell r="D142" t="str">
            <v>36,139     29903       77.76      86</v>
          </cell>
        </row>
        <row r="143">
          <cell r="A143">
            <v>36800</v>
          </cell>
          <cell r="B143">
            <v>10953</v>
          </cell>
          <cell r="C143">
            <v>317813</v>
          </cell>
          <cell r="D143" t="str">
            <v>42,516     29017       79.52      86</v>
          </cell>
        </row>
        <row r="144">
          <cell r="A144">
            <v>36831</v>
          </cell>
          <cell r="B144">
            <v>10276</v>
          </cell>
          <cell r="C144">
            <v>284466</v>
          </cell>
          <cell r="D144" t="str">
            <v>41,259     27683       80.06      86</v>
          </cell>
        </row>
        <row r="145">
          <cell r="A145">
            <v>36861</v>
          </cell>
          <cell r="B145">
            <v>9848</v>
          </cell>
          <cell r="C145">
            <v>299115</v>
          </cell>
          <cell r="D145" t="str">
            <v>36,480     30374       78.74      87</v>
          </cell>
        </row>
        <row r="146">
          <cell r="A146" t="str">
            <v>Totals: __</v>
          </cell>
          <cell r="B146" t="str">
            <v>________</v>
          </cell>
          <cell r="C146" t="str">
            <v>__________</v>
          </cell>
          <cell r="D146" t="str">
            <v>__________</v>
          </cell>
        </row>
        <row r="147">
          <cell r="A147">
            <v>2000</v>
          </cell>
          <cell r="B147">
            <v>127366</v>
          </cell>
          <cell r="C147">
            <v>3782062</v>
          </cell>
          <cell r="D147">
            <v>397099</v>
          </cell>
        </row>
        <row r="149">
          <cell r="A149">
            <v>36892</v>
          </cell>
          <cell r="B149">
            <v>10176</v>
          </cell>
          <cell r="C149">
            <v>330451</v>
          </cell>
          <cell r="D149" t="str">
            <v>38,008     32474       78.88      86</v>
          </cell>
        </row>
        <row r="150">
          <cell r="A150">
            <v>36923</v>
          </cell>
          <cell r="B150">
            <v>9297</v>
          </cell>
          <cell r="C150">
            <v>291612</v>
          </cell>
          <cell r="D150" t="str">
            <v>30,705     31367       76.76      86</v>
          </cell>
        </row>
        <row r="151">
          <cell r="A151">
            <v>36951</v>
          </cell>
          <cell r="B151">
            <v>10269</v>
          </cell>
          <cell r="C151">
            <v>303975</v>
          </cell>
          <cell r="D151" t="str">
            <v>33,849     29602       76.72      86</v>
          </cell>
        </row>
        <row r="152">
          <cell r="A152">
            <v>36982</v>
          </cell>
          <cell r="B152">
            <v>10292</v>
          </cell>
          <cell r="C152">
            <v>297690</v>
          </cell>
          <cell r="D152" t="str">
            <v>31,739     28925       75.51      85</v>
          </cell>
        </row>
        <row r="153">
          <cell r="A153">
            <v>37012</v>
          </cell>
          <cell r="B153">
            <v>9404</v>
          </cell>
          <cell r="C153">
            <v>263040</v>
          </cell>
          <cell r="D153" t="str">
            <v>32,503     27972       77.56      82</v>
          </cell>
        </row>
        <row r="154">
          <cell r="A154" t="str">
            <v>Totals: __</v>
          </cell>
          <cell r="B154" t="str">
            <v>________</v>
          </cell>
          <cell r="C154" t="str">
            <v>__________</v>
          </cell>
          <cell r="D154" t="str">
            <v>__________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jan95"/>
    </sheetNames>
    <sheetDataSet>
      <sheetData sheetId="0">
        <row r="48">
          <cell r="A48">
            <v>34700</v>
          </cell>
          <cell r="B48">
            <v>45993</v>
          </cell>
          <cell r="C48">
            <v>1313442</v>
          </cell>
          <cell r="D48" t="str">
            <v>5,556     28558       10.78     149</v>
          </cell>
        </row>
        <row r="49">
          <cell r="A49">
            <v>34731</v>
          </cell>
          <cell r="B49">
            <v>59367</v>
          </cell>
          <cell r="C49">
            <v>1994796</v>
          </cell>
          <cell r="D49" t="str">
            <v>14,658     33602       19.80     142</v>
          </cell>
        </row>
        <row r="50">
          <cell r="A50">
            <v>34759</v>
          </cell>
          <cell r="B50">
            <v>58505</v>
          </cell>
          <cell r="C50">
            <v>1967538</v>
          </cell>
          <cell r="D50" t="str">
            <v>15,910     33631       21.38     146</v>
          </cell>
        </row>
        <row r="51">
          <cell r="A51">
            <v>34790</v>
          </cell>
          <cell r="B51">
            <v>51889</v>
          </cell>
          <cell r="C51">
            <v>1749311</v>
          </cell>
          <cell r="D51" t="str">
            <v>15,590     33713       23.10     145</v>
          </cell>
        </row>
        <row r="52">
          <cell r="A52">
            <v>34820</v>
          </cell>
          <cell r="B52">
            <v>46124</v>
          </cell>
          <cell r="C52">
            <v>1678502</v>
          </cell>
          <cell r="D52" t="str">
            <v>13,894     36392       23.15     147</v>
          </cell>
        </row>
        <row r="53">
          <cell r="A53">
            <v>34851</v>
          </cell>
          <cell r="B53">
            <v>37661</v>
          </cell>
          <cell r="C53">
            <v>1554109</v>
          </cell>
          <cell r="D53" t="str">
            <v>19,215     41266       33.78     149</v>
          </cell>
        </row>
        <row r="54">
          <cell r="A54">
            <v>34881</v>
          </cell>
          <cell r="B54">
            <v>40340</v>
          </cell>
          <cell r="C54">
            <v>1514887</v>
          </cell>
          <cell r="D54" t="str">
            <v>21,976     37553       35.27     151</v>
          </cell>
        </row>
        <row r="55">
          <cell r="A55">
            <v>34912</v>
          </cell>
          <cell r="B55">
            <v>37321</v>
          </cell>
          <cell r="C55">
            <v>1397373</v>
          </cell>
          <cell r="D55" t="str">
            <v>19,689     37443       34.54     146</v>
          </cell>
        </row>
        <row r="56">
          <cell r="A56">
            <v>34943</v>
          </cell>
          <cell r="B56">
            <v>33282</v>
          </cell>
          <cell r="C56">
            <v>1270171</v>
          </cell>
          <cell r="D56" t="str">
            <v>22,051     38164       39.85     146</v>
          </cell>
        </row>
        <row r="57">
          <cell r="A57">
            <v>34973</v>
          </cell>
          <cell r="B57">
            <v>31878</v>
          </cell>
          <cell r="C57">
            <v>1178385</v>
          </cell>
          <cell r="D57" t="str">
            <v>30,603     36966       48.98     148</v>
          </cell>
        </row>
        <row r="58">
          <cell r="A58">
            <v>35004</v>
          </cell>
          <cell r="B58">
            <v>30803</v>
          </cell>
          <cell r="C58">
            <v>1124748</v>
          </cell>
          <cell r="D58" t="str">
            <v>34,874     36515       53.10     146</v>
          </cell>
        </row>
        <row r="59">
          <cell r="A59">
            <v>35034</v>
          </cell>
          <cell r="B59">
            <v>30723</v>
          </cell>
          <cell r="C59">
            <v>1113639</v>
          </cell>
          <cell r="D59" t="str">
            <v>42,847     36248       58.24     143</v>
          </cell>
        </row>
        <row r="60">
          <cell r="A60" t="str">
            <v>Totals: __</v>
          </cell>
          <cell r="B60" t="str">
            <v>________</v>
          </cell>
          <cell r="C60" t="str">
            <v>__________</v>
          </cell>
          <cell r="D60" t="str">
            <v>__________</v>
          </cell>
        </row>
        <row r="61">
          <cell r="A61">
            <v>1995</v>
          </cell>
          <cell r="B61">
            <v>503886</v>
          </cell>
          <cell r="C61">
            <v>17856901</v>
          </cell>
          <cell r="D61">
            <v>256863</v>
          </cell>
        </row>
        <row r="63">
          <cell r="A63">
            <v>35065</v>
          </cell>
          <cell r="B63">
            <v>31947</v>
          </cell>
          <cell r="C63">
            <v>1045288</v>
          </cell>
          <cell r="D63" t="str">
            <v>45,137     32720       58.56     143</v>
          </cell>
        </row>
        <row r="64">
          <cell r="A64">
            <v>35096</v>
          </cell>
          <cell r="B64">
            <v>30657</v>
          </cell>
          <cell r="C64">
            <v>998295</v>
          </cell>
          <cell r="D64" t="str">
            <v>47,237     32564       60.64     139</v>
          </cell>
        </row>
        <row r="65">
          <cell r="A65">
            <v>35125</v>
          </cell>
          <cell r="B65">
            <v>33403</v>
          </cell>
          <cell r="C65">
            <v>1065597</v>
          </cell>
          <cell r="D65" t="str">
            <v>50,572     31902       60.22     140</v>
          </cell>
        </row>
        <row r="66">
          <cell r="A66">
            <v>35156</v>
          </cell>
          <cell r="B66">
            <v>30430</v>
          </cell>
          <cell r="C66">
            <v>953821</v>
          </cell>
          <cell r="D66" t="str">
            <v>59,963     31345       66.34     143</v>
          </cell>
        </row>
        <row r="67">
          <cell r="A67">
            <v>35186</v>
          </cell>
          <cell r="B67">
            <v>28879</v>
          </cell>
          <cell r="C67">
            <v>949306</v>
          </cell>
          <cell r="D67" t="str">
            <v>56,285     32872       66.09     144</v>
          </cell>
        </row>
        <row r="68">
          <cell r="A68">
            <v>35217</v>
          </cell>
          <cell r="B68">
            <v>28341</v>
          </cell>
          <cell r="C68">
            <v>863416</v>
          </cell>
          <cell r="D68" t="str">
            <v>50,155     30466       63.89     145</v>
          </cell>
        </row>
        <row r="69">
          <cell r="A69">
            <v>35247</v>
          </cell>
          <cell r="B69">
            <v>28936</v>
          </cell>
          <cell r="C69">
            <v>920160</v>
          </cell>
          <cell r="D69" t="str">
            <v>54,569     31800       65.35     145</v>
          </cell>
        </row>
        <row r="70">
          <cell r="A70">
            <v>35278</v>
          </cell>
          <cell r="B70">
            <v>28767</v>
          </cell>
          <cell r="C70">
            <v>906068</v>
          </cell>
          <cell r="D70" t="str">
            <v>52,634     31497       64.66     144</v>
          </cell>
        </row>
        <row r="71">
          <cell r="A71">
            <v>35309</v>
          </cell>
          <cell r="B71">
            <v>25321</v>
          </cell>
          <cell r="C71">
            <v>829114</v>
          </cell>
          <cell r="D71" t="str">
            <v>48,022     32745       65.48     143</v>
          </cell>
        </row>
        <row r="72">
          <cell r="A72">
            <v>35339</v>
          </cell>
          <cell r="B72">
            <v>26666</v>
          </cell>
          <cell r="C72">
            <v>803131</v>
          </cell>
          <cell r="D72" t="str">
            <v>53,760     30119       66.84     143</v>
          </cell>
        </row>
        <row r="73">
          <cell r="A73">
            <v>35370</v>
          </cell>
          <cell r="B73">
            <v>26225</v>
          </cell>
          <cell r="C73">
            <v>775933</v>
          </cell>
          <cell r="D73" t="str">
            <v>51,364     29588       66.20     142</v>
          </cell>
        </row>
        <row r="74">
          <cell r="A74">
            <v>35400</v>
          </cell>
          <cell r="B74">
            <v>26675</v>
          </cell>
          <cell r="C74">
            <v>805751</v>
          </cell>
          <cell r="D74" t="str">
            <v>58,214     30207       68.58     141</v>
          </cell>
        </row>
        <row r="75">
          <cell r="A75" t="str">
            <v>Totals: __</v>
          </cell>
          <cell r="B75" t="str">
            <v>________</v>
          </cell>
          <cell r="C75" t="str">
            <v>__________</v>
          </cell>
          <cell r="D75" t="str">
            <v>__________</v>
          </cell>
        </row>
        <row r="76">
          <cell r="A76">
            <v>1996</v>
          </cell>
          <cell r="B76">
            <v>346247</v>
          </cell>
          <cell r="C76">
            <v>10915880</v>
          </cell>
          <cell r="D76">
            <v>627912</v>
          </cell>
        </row>
        <row r="78">
          <cell r="A78">
            <v>35431</v>
          </cell>
          <cell r="B78">
            <v>22509</v>
          </cell>
          <cell r="C78">
            <v>767358</v>
          </cell>
          <cell r="D78" t="str">
            <v>54,366     34092       70.72     143</v>
          </cell>
        </row>
        <row r="79">
          <cell r="A79">
            <v>35462</v>
          </cell>
          <cell r="B79">
            <v>21167</v>
          </cell>
          <cell r="C79">
            <v>675516</v>
          </cell>
          <cell r="D79" t="str">
            <v>40,557     31914       65.71     140</v>
          </cell>
        </row>
        <row r="80">
          <cell r="A80">
            <v>35490</v>
          </cell>
          <cell r="B80">
            <v>23796</v>
          </cell>
          <cell r="C80">
            <v>775671</v>
          </cell>
          <cell r="D80" t="str">
            <v>46,638     32597       66.22     142</v>
          </cell>
        </row>
        <row r="81">
          <cell r="A81">
            <v>35521</v>
          </cell>
          <cell r="B81">
            <v>22577</v>
          </cell>
          <cell r="C81">
            <v>692068</v>
          </cell>
          <cell r="D81" t="str">
            <v>42,568     30654       65.34     139</v>
          </cell>
        </row>
        <row r="82">
          <cell r="A82">
            <v>35551</v>
          </cell>
          <cell r="B82">
            <v>21950</v>
          </cell>
          <cell r="C82">
            <v>685721</v>
          </cell>
          <cell r="D82" t="str">
            <v>49,857     31241       69.43     142</v>
          </cell>
        </row>
        <row r="83">
          <cell r="A83">
            <v>35582</v>
          </cell>
          <cell r="B83">
            <v>22025</v>
          </cell>
          <cell r="C83">
            <v>664390</v>
          </cell>
          <cell r="D83" t="str">
            <v>55,391     30166       71.55     141</v>
          </cell>
        </row>
        <row r="84">
          <cell r="A84">
            <v>35612</v>
          </cell>
          <cell r="B84">
            <v>19318</v>
          </cell>
          <cell r="C84">
            <v>651494</v>
          </cell>
          <cell r="D84" t="str">
            <v>63,284     33725       76.61     139</v>
          </cell>
        </row>
        <row r="85">
          <cell r="A85">
            <v>35643</v>
          </cell>
          <cell r="B85">
            <v>18044</v>
          </cell>
          <cell r="C85">
            <v>628445</v>
          </cell>
          <cell r="D85" t="str">
            <v>77,018     34829       81.02     139</v>
          </cell>
        </row>
        <row r="86">
          <cell r="A86">
            <v>35674</v>
          </cell>
          <cell r="B86">
            <v>17991</v>
          </cell>
          <cell r="C86">
            <v>600661</v>
          </cell>
          <cell r="D86" t="str">
            <v>57,980     33387       76.32     141</v>
          </cell>
        </row>
        <row r="87">
          <cell r="A87">
            <v>35704</v>
          </cell>
          <cell r="B87">
            <v>18050</v>
          </cell>
          <cell r="C87">
            <v>610719</v>
          </cell>
          <cell r="D87" t="str">
            <v>46,429     33835       72.01     143</v>
          </cell>
        </row>
        <row r="88">
          <cell r="A88">
            <v>35735</v>
          </cell>
          <cell r="B88">
            <v>16379</v>
          </cell>
          <cell r="C88">
            <v>588906</v>
          </cell>
          <cell r="D88" t="str">
            <v>37,548     35955       69.63     142</v>
          </cell>
        </row>
        <row r="89">
          <cell r="A89">
            <v>35765</v>
          </cell>
          <cell r="B89">
            <v>15820</v>
          </cell>
          <cell r="C89">
            <v>544323</v>
          </cell>
          <cell r="D89" t="str">
            <v>32,437     34408       67.22     141</v>
          </cell>
        </row>
        <row r="90">
          <cell r="A90" t="str">
            <v>Totals: __</v>
          </cell>
          <cell r="B90" t="str">
            <v>________</v>
          </cell>
          <cell r="C90" t="str">
            <v>__________</v>
          </cell>
          <cell r="D90" t="str">
            <v>__________</v>
          </cell>
        </row>
        <row r="91">
          <cell r="A91">
            <v>1997</v>
          </cell>
          <cell r="B91">
            <v>239626</v>
          </cell>
          <cell r="C91">
            <v>7885272</v>
          </cell>
          <cell r="D91">
            <v>604073</v>
          </cell>
        </row>
        <row r="93">
          <cell r="A93">
            <v>35796</v>
          </cell>
          <cell r="B93">
            <v>14843</v>
          </cell>
          <cell r="C93">
            <v>545055</v>
          </cell>
          <cell r="D93" t="str">
            <v>36,610     36722       71.15     140</v>
          </cell>
        </row>
        <row r="94">
          <cell r="A94">
            <v>35827</v>
          </cell>
          <cell r="B94">
            <v>13028</v>
          </cell>
          <cell r="C94">
            <v>488926</v>
          </cell>
          <cell r="D94" t="str">
            <v>35,890     37529       73.37     137</v>
          </cell>
        </row>
        <row r="95">
          <cell r="A95">
            <v>35855</v>
          </cell>
          <cell r="B95">
            <v>14055</v>
          </cell>
          <cell r="C95">
            <v>535734</v>
          </cell>
          <cell r="D95" t="str">
            <v>36,287     38117       72.08     138</v>
          </cell>
        </row>
        <row r="96">
          <cell r="A96">
            <v>35886</v>
          </cell>
          <cell r="B96">
            <v>14676</v>
          </cell>
          <cell r="C96">
            <v>515375</v>
          </cell>
          <cell r="D96" t="str">
            <v>39,404     35117       72.86     140</v>
          </cell>
        </row>
        <row r="97">
          <cell r="A97">
            <v>35916</v>
          </cell>
          <cell r="B97">
            <v>14366</v>
          </cell>
          <cell r="C97">
            <v>536801</v>
          </cell>
          <cell r="D97" t="str">
            <v>40,663     37367       73.89     139</v>
          </cell>
        </row>
        <row r="98">
          <cell r="A98">
            <v>35947</v>
          </cell>
          <cell r="B98">
            <v>14650</v>
          </cell>
          <cell r="C98">
            <v>493770</v>
          </cell>
          <cell r="D98" t="str">
            <v>37,151     33705       71.72     139</v>
          </cell>
        </row>
        <row r="99">
          <cell r="A99">
            <v>35977</v>
          </cell>
          <cell r="B99">
            <v>12889</v>
          </cell>
          <cell r="C99">
            <v>493006</v>
          </cell>
          <cell r="D99" t="str">
            <v>31,829     38251       71.18     139</v>
          </cell>
        </row>
        <row r="100">
          <cell r="A100">
            <v>36008</v>
          </cell>
          <cell r="B100">
            <v>12691</v>
          </cell>
          <cell r="C100">
            <v>479089</v>
          </cell>
          <cell r="D100" t="str">
            <v>29,795     37751       70.13     138</v>
          </cell>
        </row>
        <row r="101">
          <cell r="A101">
            <v>36039</v>
          </cell>
          <cell r="B101">
            <v>12421</v>
          </cell>
          <cell r="C101">
            <v>446244</v>
          </cell>
          <cell r="D101" t="str">
            <v>31,737     35927       71.87     139</v>
          </cell>
        </row>
        <row r="102">
          <cell r="A102">
            <v>36069</v>
          </cell>
          <cell r="B102">
            <v>10852</v>
          </cell>
          <cell r="C102">
            <v>466737</v>
          </cell>
          <cell r="D102" t="str">
            <v>30,203     43010       73.57     135</v>
          </cell>
        </row>
        <row r="103">
          <cell r="A103">
            <v>36100</v>
          </cell>
          <cell r="B103">
            <v>10194</v>
          </cell>
          <cell r="C103">
            <v>457978</v>
          </cell>
          <cell r="D103" t="str">
            <v>29,966     44927       74.62     137</v>
          </cell>
        </row>
        <row r="104">
          <cell r="A104">
            <v>36130</v>
          </cell>
          <cell r="B104">
            <v>10095</v>
          </cell>
          <cell r="C104">
            <v>444208</v>
          </cell>
          <cell r="D104" t="str">
            <v>28,539     44003       73.87     136</v>
          </cell>
        </row>
        <row r="105">
          <cell r="A105" t="str">
            <v>Totals: __</v>
          </cell>
          <cell r="B105" t="str">
            <v>________</v>
          </cell>
          <cell r="C105" t="str">
            <v>__________</v>
          </cell>
          <cell r="D105" t="str">
            <v>__________</v>
          </cell>
        </row>
        <row r="106">
          <cell r="A106">
            <v>1998</v>
          </cell>
          <cell r="B106">
            <v>154760</v>
          </cell>
          <cell r="C106">
            <v>5902923</v>
          </cell>
          <cell r="D106">
            <v>408074</v>
          </cell>
        </row>
        <row r="108">
          <cell r="A108">
            <v>36161</v>
          </cell>
          <cell r="B108">
            <v>9768</v>
          </cell>
          <cell r="C108">
            <v>419231</v>
          </cell>
          <cell r="D108" t="str">
            <v>28,433     42919       74.43     136</v>
          </cell>
        </row>
        <row r="109">
          <cell r="A109">
            <v>36192</v>
          </cell>
          <cell r="B109">
            <v>9318</v>
          </cell>
          <cell r="C109">
            <v>388617</v>
          </cell>
          <cell r="D109" t="str">
            <v>26,294     41707       73.83     130</v>
          </cell>
        </row>
        <row r="110">
          <cell r="A110">
            <v>36220</v>
          </cell>
          <cell r="B110">
            <v>9124</v>
          </cell>
          <cell r="C110">
            <v>429050</v>
          </cell>
          <cell r="D110" t="str">
            <v>24,181     47025       72.60     128</v>
          </cell>
        </row>
        <row r="111">
          <cell r="A111">
            <v>36251</v>
          </cell>
          <cell r="B111">
            <v>8903</v>
          </cell>
          <cell r="C111">
            <v>420633</v>
          </cell>
          <cell r="D111" t="str">
            <v>25,247     47247       73.93     125</v>
          </cell>
        </row>
        <row r="112">
          <cell r="A112">
            <v>36281</v>
          </cell>
          <cell r="B112">
            <v>8530</v>
          </cell>
          <cell r="C112">
            <v>443460</v>
          </cell>
          <cell r="D112" t="str">
            <v>25,957     51989       75.27     125</v>
          </cell>
        </row>
        <row r="113">
          <cell r="A113">
            <v>36312</v>
          </cell>
          <cell r="B113">
            <v>8595</v>
          </cell>
          <cell r="C113">
            <v>400692</v>
          </cell>
          <cell r="D113" t="str">
            <v>28,951     46620       77.11     129</v>
          </cell>
        </row>
        <row r="114">
          <cell r="A114">
            <v>36342</v>
          </cell>
          <cell r="B114">
            <v>8532</v>
          </cell>
          <cell r="C114">
            <v>407374</v>
          </cell>
          <cell r="D114" t="str">
            <v>30,748     47747       78.28     126</v>
          </cell>
        </row>
        <row r="115">
          <cell r="A115">
            <v>36373</v>
          </cell>
          <cell r="B115">
            <v>7840</v>
          </cell>
          <cell r="C115">
            <v>394384</v>
          </cell>
          <cell r="D115" t="str">
            <v>24,758     50305       75.95     125</v>
          </cell>
        </row>
        <row r="116">
          <cell r="A116">
            <v>36404</v>
          </cell>
          <cell r="B116">
            <v>7814</v>
          </cell>
          <cell r="C116">
            <v>392330</v>
          </cell>
          <cell r="D116" t="str">
            <v>27,586     50209       77.93     124</v>
          </cell>
        </row>
        <row r="117">
          <cell r="A117">
            <v>36434</v>
          </cell>
          <cell r="B117">
            <v>7996</v>
          </cell>
          <cell r="C117">
            <v>423276</v>
          </cell>
          <cell r="D117" t="str">
            <v>33,139     52936       80.56     123</v>
          </cell>
        </row>
        <row r="118">
          <cell r="A118">
            <v>36465</v>
          </cell>
          <cell r="B118">
            <v>9201</v>
          </cell>
          <cell r="C118">
            <v>386999</v>
          </cell>
          <cell r="D118" t="str">
            <v>29,238     42061       76.06     122</v>
          </cell>
        </row>
        <row r="119">
          <cell r="A119">
            <v>36495</v>
          </cell>
          <cell r="B119">
            <v>9569</v>
          </cell>
          <cell r="C119">
            <v>439841</v>
          </cell>
          <cell r="D119" t="str">
            <v>33,520     45966       77.79     123</v>
          </cell>
        </row>
        <row r="120">
          <cell r="A120" t="str">
            <v>Totals: __</v>
          </cell>
          <cell r="B120" t="str">
            <v>________</v>
          </cell>
          <cell r="C120" t="str">
            <v>__________</v>
          </cell>
          <cell r="D120" t="str">
            <v>__________</v>
          </cell>
        </row>
        <row r="121">
          <cell r="A121">
            <v>1999</v>
          </cell>
          <cell r="B121">
            <v>105190</v>
          </cell>
          <cell r="C121">
            <v>4945887</v>
          </cell>
          <cell r="D121">
            <v>338052</v>
          </cell>
        </row>
        <row r="123">
          <cell r="A123">
            <v>36526</v>
          </cell>
          <cell r="B123">
            <v>9174</v>
          </cell>
          <cell r="C123">
            <v>411524</v>
          </cell>
          <cell r="D123" t="str">
            <v>43,846     44858       82.70     122</v>
          </cell>
        </row>
        <row r="124">
          <cell r="A124">
            <v>36557</v>
          </cell>
          <cell r="B124">
            <v>8605</v>
          </cell>
          <cell r="C124">
            <v>378297</v>
          </cell>
          <cell r="D124" t="str">
            <v>47,902     43963       84.77     120</v>
          </cell>
        </row>
        <row r="125">
          <cell r="A125">
            <v>36586</v>
          </cell>
          <cell r="B125">
            <v>8437</v>
          </cell>
          <cell r="C125">
            <v>441267</v>
          </cell>
          <cell r="D125" t="str">
            <v>47,550     52302       84.93     124</v>
          </cell>
        </row>
        <row r="126">
          <cell r="A126">
            <v>36617</v>
          </cell>
          <cell r="B126">
            <v>8128</v>
          </cell>
          <cell r="C126">
            <v>470422</v>
          </cell>
          <cell r="D126" t="str">
            <v>46,859     57877       85.22     124</v>
          </cell>
        </row>
        <row r="127">
          <cell r="A127">
            <v>36647</v>
          </cell>
          <cell r="B127">
            <v>8313</v>
          </cell>
          <cell r="C127">
            <v>462508</v>
          </cell>
          <cell r="D127" t="str">
            <v>53,818     55637       86.62     125</v>
          </cell>
        </row>
        <row r="128">
          <cell r="A128">
            <v>36678</v>
          </cell>
          <cell r="B128">
            <v>6433</v>
          </cell>
          <cell r="C128">
            <v>420821</v>
          </cell>
          <cell r="D128" t="str">
            <v>25,320     65416       79.74     125</v>
          </cell>
        </row>
        <row r="129">
          <cell r="A129">
            <v>36708</v>
          </cell>
          <cell r="B129">
            <v>6112</v>
          </cell>
          <cell r="C129">
            <v>443299</v>
          </cell>
          <cell r="D129" t="str">
            <v>24,871     72530       80.27     124</v>
          </cell>
        </row>
        <row r="130">
          <cell r="A130">
            <v>36739</v>
          </cell>
          <cell r="B130">
            <v>9182</v>
          </cell>
          <cell r="C130">
            <v>478182</v>
          </cell>
          <cell r="D130" t="str">
            <v>25,705     52079       73.68     122</v>
          </cell>
        </row>
        <row r="131">
          <cell r="A131">
            <v>36770</v>
          </cell>
          <cell r="B131">
            <v>8436</v>
          </cell>
          <cell r="C131">
            <v>441152</v>
          </cell>
          <cell r="D131" t="str">
            <v>26,680     52294       75.98     121</v>
          </cell>
        </row>
        <row r="132">
          <cell r="A132">
            <v>36800</v>
          </cell>
          <cell r="B132">
            <v>7644</v>
          </cell>
          <cell r="C132">
            <v>443528</v>
          </cell>
          <cell r="D132" t="str">
            <v>28,367     58024       78.77     120</v>
          </cell>
        </row>
        <row r="133">
          <cell r="A133">
            <v>36831</v>
          </cell>
          <cell r="B133">
            <v>6834</v>
          </cell>
          <cell r="C133">
            <v>411676</v>
          </cell>
          <cell r="D133" t="str">
            <v>27,855     60240       80.30     123</v>
          </cell>
        </row>
        <row r="134">
          <cell r="A134">
            <v>36861</v>
          </cell>
          <cell r="B134">
            <v>6953</v>
          </cell>
          <cell r="C134">
            <v>374142</v>
          </cell>
          <cell r="D134" t="str">
            <v>26,562     53811       79.25     118</v>
          </cell>
        </row>
        <row r="135">
          <cell r="A135" t="str">
            <v>Totals: __</v>
          </cell>
          <cell r="B135" t="str">
            <v>________</v>
          </cell>
          <cell r="C135" t="str">
            <v>__________</v>
          </cell>
          <cell r="D135" t="str">
            <v>__________</v>
          </cell>
        </row>
        <row r="136">
          <cell r="A136">
            <v>2000</v>
          </cell>
          <cell r="B136">
            <v>94251</v>
          </cell>
          <cell r="C136">
            <v>5176818</v>
          </cell>
          <cell r="D136">
            <v>425335</v>
          </cell>
        </row>
        <row r="138">
          <cell r="A138">
            <v>36892</v>
          </cell>
          <cell r="B138">
            <v>6816</v>
          </cell>
          <cell r="C138">
            <v>389564</v>
          </cell>
          <cell r="D138" t="str">
            <v>31,906     57155       82.40     121</v>
          </cell>
        </row>
        <row r="139">
          <cell r="A139">
            <v>36923</v>
          </cell>
          <cell r="B139">
            <v>6253</v>
          </cell>
          <cell r="C139">
            <v>363262</v>
          </cell>
          <cell r="D139" t="str">
            <v>25,742     58095       80.46     117</v>
          </cell>
        </row>
        <row r="140">
          <cell r="A140">
            <v>36951</v>
          </cell>
          <cell r="B140">
            <v>7267</v>
          </cell>
          <cell r="C140">
            <v>412199</v>
          </cell>
          <cell r="D140" t="str">
            <v>31,336     56723       81.18     118</v>
          </cell>
        </row>
        <row r="141">
          <cell r="A141">
            <v>36982</v>
          </cell>
          <cell r="B141">
            <v>6961</v>
          </cell>
          <cell r="C141">
            <v>431394</v>
          </cell>
          <cell r="D141" t="str">
            <v>31,765     61973       82.02     120</v>
          </cell>
        </row>
        <row r="142">
          <cell r="A142">
            <v>37012</v>
          </cell>
          <cell r="B142">
            <v>5566</v>
          </cell>
          <cell r="C142">
            <v>436551</v>
          </cell>
          <cell r="D142" t="str">
            <v>29,576     78432       84.16     111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eb95"/>
    </sheetNames>
    <sheetDataSet>
      <sheetData sheetId="0">
        <row r="54">
          <cell r="A54">
            <v>34731</v>
          </cell>
          <cell r="B54">
            <v>34904</v>
          </cell>
          <cell r="C54">
            <v>892420</v>
          </cell>
          <cell r="D54" t="str">
            <v>19,945     25568       36.36     124</v>
          </cell>
        </row>
        <row r="55">
          <cell r="A55">
            <v>34759</v>
          </cell>
          <cell r="B55">
            <v>49051</v>
          </cell>
          <cell r="C55">
            <v>1416224</v>
          </cell>
          <cell r="D55" t="str">
            <v>17,757     28873       26.58     118</v>
          </cell>
        </row>
        <row r="56">
          <cell r="A56">
            <v>34790</v>
          </cell>
          <cell r="B56">
            <v>41555</v>
          </cell>
          <cell r="C56">
            <v>1244404</v>
          </cell>
          <cell r="D56" t="str">
            <v>18,407     29946       30.70     113</v>
          </cell>
        </row>
        <row r="57">
          <cell r="A57">
            <v>34820</v>
          </cell>
          <cell r="B57">
            <v>33874</v>
          </cell>
          <cell r="C57">
            <v>1209488</v>
          </cell>
          <cell r="D57" t="str">
            <v>19,249     35706       36.23     113</v>
          </cell>
        </row>
        <row r="58">
          <cell r="A58">
            <v>34851</v>
          </cell>
          <cell r="B58">
            <v>31079</v>
          </cell>
          <cell r="C58">
            <v>1057504</v>
          </cell>
          <cell r="D58" t="str">
            <v>19,165     34027       38.14     109</v>
          </cell>
        </row>
        <row r="59">
          <cell r="A59">
            <v>34881</v>
          </cell>
          <cell r="B59">
            <v>25530</v>
          </cell>
          <cell r="C59">
            <v>1010161</v>
          </cell>
          <cell r="D59" t="str">
            <v>17,521     39568       40.70     108</v>
          </cell>
        </row>
        <row r="60">
          <cell r="A60">
            <v>34912</v>
          </cell>
          <cell r="B60">
            <v>22233</v>
          </cell>
          <cell r="C60">
            <v>929907</v>
          </cell>
          <cell r="D60" t="str">
            <v>16,134     41826       42.05     110</v>
          </cell>
        </row>
        <row r="61">
          <cell r="A61">
            <v>34943</v>
          </cell>
          <cell r="B61">
            <v>21642</v>
          </cell>
          <cell r="C61">
            <v>945548</v>
          </cell>
          <cell r="D61" t="str">
            <v>16,928     43691       43.89     110</v>
          </cell>
        </row>
        <row r="62">
          <cell r="A62">
            <v>34973</v>
          </cell>
          <cell r="B62">
            <v>21738</v>
          </cell>
          <cell r="C62">
            <v>848504</v>
          </cell>
          <cell r="D62" t="str">
            <v>27,185     39034       55.57     111</v>
          </cell>
        </row>
        <row r="63">
          <cell r="A63">
            <v>35004</v>
          </cell>
          <cell r="B63">
            <v>32305</v>
          </cell>
          <cell r="C63">
            <v>818456</v>
          </cell>
          <cell r="D63" t="str">
            <v>35,290     25336       52.21     110</v>
          </cell>
        </row>
        <row r="64">
          <cell r="A64">
            <v>35034</v>
          </cell>
          <cell r="B64">
            <v>30213</v>
          </cell>
          <cell r="C64">
            <v>807306</v>
          </cell>
          <cell r="D64" t="str">
            <v>35,793     26721       54.23     111</v>
          </cell>
        </row>
        <row r="65">
          <cell r="A65" t="str">
            <v>Totals: __</v>
          </cell>
          <cell r="B65" t="str">
            <v>________</v>
          </cell>
          <cell r="C65" t="str">
            <v>__________</v>
          </cell>
          <cell r="D65" t="str">
            <v>__________</v>
          </cell>
        </row>
        <row r="66">
          <cell r="A66">
            <v>1995</v>
          </cell>
          <cell r="B66">
            <v>344124</v>
          </cell>
          <cell r="C66">
            <v>11179922</v>
          </cell>
          <cell r="D66">
            <v>243374</v>
          </cell>
        </row>
        <row r="68">
          <cell r="A68">
            <v>35065</v>
          </cell>
          <cell r="B68">
            <v>28724</v>
          </cell>
          <cell r="C68">
            <v>794652</v>
          </cell>
          <cell r="D68" t="str">
            <v>33,499     27666       53.84     111</v>
          </cell>
        </row>
        <row r="69">
          <cell r="A69">
            <v>35096</v>
          </cell>
          <cell r="B69">
            <v>22826</v>
          </cell>
          <cell r="C69">
            <v>702623</v>
          </cell>
          <cell r="D69" t="str">
            <v>28,090     30782       55.17     107</v>
          </cell>
        </row>
        <row r="70">
          <cell r="A70">
            <v>35125</v>
          </cell>
          <cell r="B70">
            <v>21629</v>
          </cell>
          <cell r="C70">
            <v>702230</v>
          </cell>
          <cell r="D70" t="str">
            <v>27,552     32468       56.02     106</v>
          </cell>
        </row>
        <row r="71">
          <cell r="A71">
            <v>35156</v>
          </cell>
          <cell r="B71">
            <v>22568</v>
          </cell>
          <cell r="C71">
            <v>647824</v>
          </cell>
          <cell r="D71" t="str">
            <v>31,619     28706       58.35     103</v>
          </cell>
        </row>
        <row r="72">
          <cell r="A72">
            <v>35186</v>
          </cell>
          <cell r="B72">
            <v>22085</v>
          </cell>
          <cell r="C72">
            <v>678586</v>
          </cell>
          <cell r="D72" t="str">
            <v>40,229     30727       64.56     104</v>
          </cell>
        </row>
        <row r="73">
          <cell r="A73">
            <v>35217</v>
          </cell>
          <cell r="B73">
            <v>19187</v>
          </cell>
          <cell r="C73">
            <v>626587</v>
          </cell>
          <cell r="D73" t="str">
            <v>36,265     32657       65.40     105</v>
          </cell>
        </row>
        <row r="74">
          <cell r="A74">
            <v>35247</v>
          </cell>
          <cell r="B74">
            <v>18068</v>
          </cell>
          <cell r="C74">
            <v>619996</v>
          </cell>
          <cell r="D74" t="str">
            <v>40,769     34315       69.29     104</v>
          </cell>
        </row>
        <row r="75">
          <cell r="A75">
            <v>35278</v>
          </cell>
          <cell r="B75">
            <v>17937</v>
          </cell>
          <cell r="C75">
            <v>603294</v>
          </cell>
          <cell r="D75" t="str">
            <v>50,115     33635       73.64     109</v>
          </cell>
        </row>
        <row r="76">
          <cell r="A76">
            <v>35309</v>
          </cell>
          <cell r="B76">
            <v>16431</v>
          </cell>
          <cell r="C76">
            <v>553584</v>
          </cell>
          <cell r="D76" t="str">
            <v>37,988     33692       69.81     107</v>
          </cell>
        </row>
        <row r="77">
          <cell r="A77">
            <v>35339</v>
          </cell>
          <cell r="B77">
            <v>16943</v>
          </cell>
          <cell r="C77">
            <v>562393</v>
          </cell>
          <cell r="D77" t="str">
            <v>37,529     33194       68.90     105</v>
          </cell>
        </row>
        <row r="78">
          <cell r="A78">
            <v>35370</v>
          </cell>
          <cell r="B78">
            <v>15771</v>
          </cell>
          <cell r="C78">
            <v>526998</v>
          </cell>
          <cell r="D78" t="str">
            <v>33,882     33416       68.24     104</v>
          </cell>
        </row>
        <row r="79">
          <cell r="A79">
            <v>35400</v>
          </cell>
          <cell r="B79">
            <v>16174</v>
          </cell>
          <cell r="C79">
            <v>500846</v>
          </cell>
          <cell r="D79" t="str">
            <v>32,678     30967       66.89     102</v>
          </cell>
        </row>
        <row r="80">
          <cell r="A80" t="str">
            <v>Totals: __</v>
          </cell>
          <cell r="B80" t="str">
            <v>________</v>
          </cell>
          <cell r="C80" t="str">
            <v>__________</v>
          </cell>
          <cell r="D80" t="str">
            <v>__________</v>
          </cell>
        </row>
        <row r="81">
          <cell r="A81">
            <v>1996</v>
          </cell>
          <cell r="B81">
            <v>238343</v>
          </cell>
          <cell r="C81">
            <v>7519613</v>
          </cell>
          <cell r="D81">
            <v>430215</v>
          </cell>
        </row>
        <row r="83">
          <cell r="A83">
            <v>35431</v>
          </cell>
          <cell r="B83">
            <v>15449</v>
          </cell>
          <cell r="C83">
            <v>489276</v>
          </cell>
          <cell r="D83" t="str">
            <v>30,141     31671       66.11     101</v>
          </cell>
        </row>
        <row r="84">
          <cell r="A84">
            <v>35462</v>
          </cell>
          <cell r="B84">
            <v>13692</v>
          </cell>
          <cell r="C84">
            <v>432692</v>
          </cell>
          <cell r="D84" t="str">
            <v>25,556     31602       65.11      99</v>
          </cell>
        </row>
        <row r="85">
          <cell r="A85">
            <v>35490</v>
          </cell>
          <cell r="B85">
            <v>15081</v>
          </cell>
          <cell r="C85">
            <v>480953</v>
          </cell>
          <cell r="D85" t="str">
            <v>34,277     31892       69.45      99</v>
          </cell>
        </row>
        <row r="86">
          <cell r="A86">
            <v>35521</v>
          </cell>
          <cell r="B86">
            <v>13572</v>
          </cell>
          <cell r="C86">
            <v>463150</v>
          </cell>
          <cell r="D86" t="str">
            <v>39,106     34126       74.24      97</v>
          </cell>
        </row>
        <row r="87">
          <cell r="A87">
            <v>35551</v>
          </cell>
          <cell r="B87">
            <v>15763</v>
          </cell>
          <cell r="C87">
            <v>458212</v>
          </cell>
          <cell r="D87" t="str">
            <v>68,535     29069       81.30      99</v>
          </cell>
        </row>
        <row r="88">
          <cell r="A88">
            <v>35582</v>
          </cell>
          <cell r="B88">
            <v>10687</v>
          </cell>
          <cell r="C88">
            <v>434768</v>
          </cell>
          <cell r="D88" t="str">
            <v>58,010     40682       84.44     101</v>
          </cell>
        </row>
        <row r="89">
          <cell r="A89">
            <v>35612</v>
          </cell>
          <cell r="B89">
            <v>11862</v>
          </cell>
          <cell r="C89">
            <v>421183</v>
          </cell>
          <cell r="D89" t="str">
            <v>66,559     35507       84.87      99</v>
          </cell>
        </row>
        <row r="90">
          <cell r="A90">
            <v>35643</v>
          </cell>
          <cell r="B90">
            <v>14084</v>
          </cell>
          <cell r="C90">
            <v>413358</v>
          </cell>
          <cell r="D90" t="str">
            <v>71,487     29350       83.54      97</v>
          </cell>
        </row>
        <row r="91">
          <cell r="A91">
            <v>35674</v>
          </cell>
          <cell r="B91">
            <v>12876</v>
          </cell>
          <cell r="C91">
            <v>401406</v>
          </cell>
          <cell r="D91" t="str">
            <v>66,014     31175       83.68      96</v>
          </cell>
        </row>
        <row r="92">
          <cell r="A92">
            <v>35704</v>
          </cell>
          <cell r="B92">
            <v>12410</v>
          </cell>
          <cell r="C92">
            <v>411651</v>
          </cell>
          <cell r="D92" t="str">
            <v>67,603     33171       84.49      93</v>
          </cell>
        </row>
        <row r="93">
          <cell r="A93">
            <v>35735</v>
          </cell>
          <cell r="B93">
            <v>12776</v>
          </cell>
          <cell r="C93">
            <v>384902</v>
          </cell>
          <cell r="D93" t="str">
            <v>41,716     30127       76.55      92</v>
          </cell>
        </row>
        <row r="94">
          <cell r="A94">
            <v>35765</v>
          </cell>
          <cell r="B94">
            <v>12750</v>
          </cell>
          <cell r="C94">
            <v>379756</v>
          </cell>
          <cell r="D94" t="str">
            <v>60,853     29785       82.68      95</v>
          </cell>
        </row>
        <row r="95">
          <cell r="A95" t="str">
            <v>Totals: __</v>
          </cell>
          <cell r="B95" t="str">
            <v>________</v>
          </cell>
          <cell r="C95" t="str">
            <v>__________</v>
          </cell>
          <cell r="D95" t="str">
            <v>__________</v>
          </cell>
        </row>
        <row r="96">
          <cell r="A96">
            <v>1997</v>
          </cell>
          <cell r="B96">
            <v>161002</v>
          </cell>
          <cell r="C96">
            <v>5171307</v>
          </cell>
          <cell r="D96">
            <v>629857</v>
          </cell>
        </row>
        <row r="98">
          <cell r="A98">
            <v>35796</v>
          </cell>
          <cell r="B98">
            <v>13234</v>
          </cell>
          <cell r="C98">
            <v>389830</v>
          </cell>
          <cell r="D98" t="str">
            <v>90,262     29457       87.21      93</v>
          </cell>
        </row>
        <row r="99">
          <cell r="A99">
            <v>35827</v>
          </cell>
          <cell r="B99">
            <v>10269</v>
          </cell>
          <cell r="C99">
            <v>308048</v>
          </cell>
          <cell r="D99" t="str">
            <v>52,200     29998       83.56      93</v>
          </cell>
        </row>
        <row r="100">
          <cell r="A100">
            <v>35855</v>
          </cell>
          <cell r="B100">
            <v>9709</v>
          </cell>
          <cell r="C100">
            <v>361592</v>
          </cell>
          <cell r="D100" t="str">
            <v>51,205     37243       84.06      90</v>
          </cell>
        </row>
        <row r="101">
          <cell r="A101">
            <v>35886</v>
          </cell>
          <cell r="B101">
            <v>7994</v>
          </cell>
          <cell r="C101">
            <v>344142</v>
          </cell>
          <cell r="D101" t="str">
            <v>45,020     43051       84.92      87</v>
          </cell>
        </row>
        <row r="102">
          <cell r="A102">
            <v>35916</v>
          </cell>
          <cell r="B102">
            <v>7961</v>
          </cell>
          <cell r="C102">
            <v>339744</v>
          </cell>
          <cell r="D102" t="str">
            <v>38,718     42677       82.95      89</v>
          </cell>
        </row>
        <row r="103">
          <cell r="A103">
            <v>35947</v>
          </cell>
          <cell r="B103">
            <v>6721</v>
          </cell>
          <cell r="C103">
            <v>321696</v>
          </cell>
          <cell r="D103" t="str">
            <v>40,495     47865       85.77      89</v>
          </cell>
        </row>
        <row r="104">
          <cell r="A104">
            <v>35977</v>
          </cell>
          <cell r="B104">
            <v>6534</v>
          </cell>
          <cell r="C104">
            <v>335982</v>
          </cell>
          <cell r="D104" t="str">
            <v>37,181     51421       85.05      88</v>
          </cell>
        </row>
        <row r="105">
          <cell r="A105">
            <v>36008</v>
          </cell>
          <cell r="B105">
            <v>7564</v>
          </cell>
          <cell r="C105">
            <v>341078</v>
          </cell>
          <cell r="D105" t="str">
            <v>39,330     45093       83.87      87</v>
          </cell>
        </row>
        <row r="106">
          <cell r="A106">
            <v>36039</v>
          </cell>
          <cell r="B106">
            <v>6270</v>
          </cell>
          <cell r="C106">
            <v>327675</v>
          </cell>
          <cell r="D106" t="str">
            <v>47,775     52261       88.40      88</v>
          </cell>
        </row>
        <row r="107">
          <cell r="A107">
            <v>36069</v>
          </cell>
          <cell r="B107">
            <v>6164</v>
          </cell>
          <cell r="C107">
            <v>332752</v>
          </cell>
          <cell r="D107" t="str">
            <v>51,224     53984       89.26      88</v>
          </cell>
        </row>
        <row r="108">
          <cell r="A108">
            <v>36100</v>
          </cell>
          <cell r="B108">
            <v>5253</v>
          </cell>
          <cell r="C108">
            <v>333139</v>
          </cell>
          <cell r="D108" t="str">
            <v>44,079     63419       89.35      88</v>
          </cell>
        </row>
        <row r="109">
          <cell r="A109">
            <v>36130</v>
          </cell>
          <cell r="B109">
            <v>5242</v>
          </cell>
          <cell r="C109">
            <v>326573</v>
          </cell>
          <cell r="D109" t="str">
            <v>38,489     62300       88.01      89</v>
          </cell>
        </row>
        <row r="110">
          <cell r="A110" t="str">
            <v>Totals: __</v>
          </cell>
          <cell r="B110" t="str">
            <v>________</v>
          </cell>
          <cell r="C110" t="str">
            <v>__________</v>
          </cell>
          <cell r="D110" t="str">
            <v>__________</v>
          </cell>
        </row>
        <row r="111">
          <cell r="A111">
            <v>1998</v>
          </cell>
          <cell r="B111">
            <v>92915</v>
          </cell>
          <cell r="C111">
            <v>4062251</v>
          </cell>
          <cell r="D111">
            <v>575978</v>
          </cell>
        </row>
        <row r="113">
          <cell r="A113">
            <v>36161</v>
          </cell>
          <cell r="B113">
            <v>6563</v>
          </cell>
          <cell r="C113">
            <v>320393</v>
          </cell>
          <cell r="D113" t="str">
            <v>43,908     48819       87.00      88</v>
          </cell>
        </row>
        <row r="114">
          <cell r="A114">
            <v>36192</v>
          </cell>
          <cell r="B114">
            <v>5480</v>
          </cell>
          <cell r="C114">
            <v>277791</v>
          </cell>
          <cell r="D114" t="str">
            <v>41,860     50692       88.42      88</v>
          </cell>
        </row>
        <row r="115">
          <cell r="A115">
            <v>36220</v>
          </cell>
          <cell r="B115">
            <v>4713</v>
          </cell>
          <cell r="C115">
            <v>307681</v>
          </cell>
          <cell r="D115" t="str">
            <v>42,445     65284       90.01      88</v>
          </cell>
        </row>
        <row r="116">
          <cell r="A116">
            <v>36251</v>
          </cell>
          <cell r="B116">
            <v>6154</v>
          </cell>
          <cell r="C116">
            <v>285370</v>
          </cell>
          <cell r="D116" t="str">
            <v>16,306     46372       72.60      89</v>
          </cell>
        </row>
        <row r="117">
          <cell r="A117">
            <v>36281</v>
          </cell>
          <cell r="B117">
            <v>5162</v>
          </cell>
          <cell r="C117">
            <v>279288</v>
          </cell>
          <cell r="D117" t="str">
            <v>16,314     54105       75.96      88</v>
          </cell>
        </row>
        <row r="118">
          <cell r="A118">
            <v>36312</v>
          </cell>
          <cell r="B118">
            <v>5642</v>
          </cell>
          <cell r="C118">
            <v>265630</v>
          </cell>
          <cell r="D118" t="str">
            <v>17,329     47081       75.44      87</v>
          </cell>
        </row>
        <row r="119">
          <cell r="A119">
            <v>36342</v>
          </cell>
          <cell r="B119">
            <v>5287</v>
          </cell>
          <cell r="C119">
            <v>277371</v>
          </cell>
          <cell r="D119" t="str">
            <v>16,337     52463       75.55      88</v>
          </cell>
        </row>
        <row r="120">
          <cell r="A120">
            <v>36373</v>
          </cell>
          <cell r="B120">
            <v>4415</v>
          </cell>
          <cell r="C120">
            <v>278298</v>
          </cell>
          <cell r="D120" t="str">
            <v>15,325     63035       77.63      89</v>
          </cell>
        </row>
        <row r="121">
          <cell r="A121">
            <v>36404</v>
          </cell>
          <cell r="B121">
            <v>4921</v>
          </cell>
          <cell r="C121">
            <v>273439</v>
          </cell>
          <cell r="D121" t="str">
            <v>14,875     55566       75.14      88</v>
          </cell>
        </row>
        <row r="122">
          <cell r="A122">
            <v>36434</v>
          </cell>
          <cell r="B122">
            <v>9324</v>
          </cell>
          <cell r="C122">
            <v>274107</v>
          </cell>
          <cell r="D122" t="str">
            <v>17,015     29399       64.60      87</v>
          </cell>
        </row>
        <row r="123">
          <cell r="A123">
            <v>36465</v>
          </cell>
          <cell r="B123">
            <v>8573</v>
          </cell>
          <cell r="C123">
            <v>259328</v>
          </cell>
          <cell r="D123" t="str">
            <v>13,725     30250       61.55      85</v>
          </cell>
        </row>
        <row r="124">
          <cell r="A124">
            <v>36495</v>
          </cell>
          <cell r="B124">
            <v>8644</v>
          </cell>
          <cell r="C124">
            <v>270316</v>
          </cell>
          <cell r="D124" t="str">
            <v>14,130     31273       62.04      84</v>
          </cell>
        </row>
        <row r="125">
          <cell r="A125" t="str">
            <v>Totals: __</v>
          </cell>
          <cell r="B125" t="str">
            <v>________</v>
          </cell>
          <cell r="C125" t="str">
            <v>__________</v>
          </cell>
          <cell r="D125" t="str">
            <v>__________</v>
          </cell>
        </row>
        <row r="126">
          <cell r="A126">
            <v>1999</v>
          </cell>
          <cell r="B126">
            <v>74878</v>
          </cell>
          <cell r="C126">
            <v>3369012</v>
          </cell>
          <cell r="D126">
            <v>269569</v>
          </cell>
        </row>
        <row r="128">
          <cell r="A128">
            <v>36526</v>
          </cell>
          <cell r="B128">
            <v>7595</v>
          </cell>
          <cell r="C128">
            <v>265446</v>
          </cell>
          <cell r="D128" t="str">
            <v>15,313     34951       66.85      84</v>
          </cell>
        </row>
        <row r="129">
          <cell r="A129">
            <v>36557</v>
          </cell>
          <cell r="B129">
            <v>7410</v>
          </cell>
          <cell r="C129">
            <v>211787</v>
          </cell>
          <cell r="D129" t="str">
            <v>14,967     28582       66.89      78</v>
          </cell>
        </row>
        <row r="130">
          <cell r="A130">
            <v>36586</v>
          </cell>
          <cell r="B130">
            <v>7441</v>
          </cell>
          <cell r="C130">
            <v>249951</v>
          </cell>
          <cell r="D130" t="str">
            <v>17,497     33592       70.16      84</v>
          </cell>
        </row>
        <row r="131">
          <cell r="A131">
            <v>36617</v>
          </cell>
          <cell r="B131">
            <v>5848</v>
          </cell>
          <cell r="C131">
            <v>233373</v>
          </cell>
          <cell r="D131" t="str">
            <v>22,917     39907       79.67      86</v>
          </cell>
        </row>
        <row r="132">
          <cell r="A132">
            <v>36647</v>
          </cell>
          <cell r="B132">
            <v>7215</v>
          </cell>
          <cell r="C132">
            <v>236133</v>
          </cell>
          <cell r="D132" t="str">
            <v>23,322     32729       76.37      83</v>
          </cell>
        </row>
        <row r="133">
          <cell r="A133">
            <v>36678</v>
          </cell>
          <cell r="B133">
            <v>6474</v>
          </cell>
          <cell r="C133">
            <v>227972</v>
          </cell>
          <cell r="D133" t="str">
            <v>23,250     35214       78.22      80</v>
          </cell>
        </row>
        <row r="134">
          <cell r="A134">
            <v>36708</v>
          </cell>
          <cell r="B134">
            <v>6267</v>
          </cell>
          <cell r="C134">
            <v>229646</v>
          </cell>
          <cell r="D134" t="str">
            <v>21,911     36644       77.76      80</v>
          </cell>
        </row>
        <row r="135">
          <cell r="A135">
            <v>36739</v>
          </cell>
          <cell r="B135">
            <v>5241</v>
          </cell>
          <cell r="C135">
            <v>227029</v>
          </cell>
          <cell r="D135" t="str">
            <v>20,287     43318       79.47      82</v>
          </cell>
        </row>
        <row r="136">
          <cell r="A136">
            <v>36770</v>
          </cell>
          <cell r="B136">
            <v>6088</v>
          </cell>
          <cell r="C136">
            <v>226970</v>
          </cell>
          <cell r="D136" t="str">
            <v>21,529     37282       77.96      81</v>
          </cell>
        </row>
        <row r="137">
          <cell r="A137">
            <v>36800</v>
          </cell>
          <cell r="B137">
            <v>5821</v>
          </cell>
          <cell r="C137">
            <v>229068</v>
          </cell>
          <cell r="D137" t="str">
            <v>21,739     39353       78.88      82</v>
          </cell>
        </row>
        <row r="138">
          <cell r="A138">
            <v>36831</v>
          </cell>
          <cell r="B138">
            <v>5637</v>
          </cell>
          <cell r="C138">
            <v>196057</v>
          </cell>
          <cell r="D138" t="str">
            <v>12,949     34781       69.67      80</v>
          </cell>
        </row>
        <row r="139">
          <cell r="A139">
            <v>36861</v>
          </cell>
          <cell r="B139">
            <v>4828</v>
          </cell>
          <cell r="C139">
            <v>211205</v>
          </cell>
          <cell r="D139" t="str">
            <v>12,908     43746       72.78      77</v>
          </cell>
        </row>
        <row r="140">
          <cell r="A140" t="str">
            <v>Totals: __</v>
          </cell>
          <cell r="B140" t="str">
            <v>________</v>
          </cell>
          <cell r="C140" t="str">
            <v>__________</v>
          </cell>
          <cell r="D140" t="str">
            <v>__________</v>
          </cell>
        </row>
        <row r="141">
          <cell r="A141">
            <v>2000</v>
          </cell>
          <cell r="B141">
            <v>75865</v>
          </cell>
          <cell r="C141">
            <v>2744637</v>
          </cell>
          <cell r="D141">
            <v>228589</v>
          </cell>
        </row>
        <row r="143">
          <cell r="A143">
            <v>36892</v>
          </cell>
          <cell r="B143">
            <v>5377</v>
          </cell>
          <cell r="C143">
            <v>250206</v>
          </cell>
          <cell r="D143" t="str">
            <v>15,314     46533       74.01      80</v>
          </cell>
        </row>
        <row r="144">
          <cell r="A144">
            <v>36923</v>
          </cell>
          <cell r="B144">
            <v>4742</v>
          </cell>
          <cell r="C144">
            <v>311094</v>
          </cell>
          <cell r="D144" t="str">
            <v>20,788     65604       81.43      82</v>
          </cell>
        </row>
        <row r="145">
          <cell r="A145">
            <v>36951</v>
          </cell>
          <cell r="B145">
            <v>5148</v>
          </cell>
          <cell r="C145">
            <v>371750</v>
          </cell>
          <cell r="D145" t="str">
            <v>23,842     72213       82.24      81</v>
          </cell>
        </row>
        <row r="146">
          <cell r="A146">
            <v>36982</v>
          </cell>
          <cell r="B146">
            <v>6110</v>
          </cell>
          <cell r="C146">
            <v>372753</v>
          </cell>
          <cell r="D146" t="str">
            <v>23,773     61008       79.55      82</v>
          </cell>
        </row>
        <row r="147">
          <cell r="A147">
            <v>37012</v>
          </cell>
          <cell r="B147">
            <v>5481</v>
          </cell>
          <cell r="C147">
            <v>274588</v>
          </cell>
          <cell r="D147" t="str">
            <v>12,958     50099       70.27      76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ar95"/>
    </sheetNames>
    <sheetDataSet>
      <sheetData sheetId="0">
        <row r="37">
          <cell r="A37">
            <v>34759</v>
          </cell>
          <cell r="B37">
            <v>46281</v>
          </cell>
          <cell r="C37">
            <v>750013</v>
          </cell>
          <cell r="D37" t="str">
            <v>7,966     16206       14.68     111</v>
          </cell>
        </row>
        <row r="38">
          <cell r="A38">
            <v>34790</v>
          </cell>
          <cell r="B38">
            <v>78036</v>
          </cell>
          <cell r="C38">
            <v>1600817</v>
          </cell>
          <cell r="D38" t="str">
            <v>33,499     20514       30.03     103</v>
          </cell>
        </row>
        <row r="39">
          <cell r="A39">
            <v>34820</v>
          </cell>
          <cell r="B39">
            <v>61839</v>
          </cell>
          <cell r="C39">
            <v>1513334</v>
          </cell>
          <cell r="D39" t="str">
            <v>30,459     24473       33.00     102</v>
          </cell>
        </row>
        <row r="40">
          <cell r="A40">
            <v>34851</v>
          </cell>
          <cell r="B40">
            <v>48589</v>
          </cell>
          <cell r="C40">
            <v>1330096</v>
          </cell>
          <cell r="D40" t="str">
            <v>23,979     27375       33.04     101</v>
          </cell>
        </row>
        <row r="41">
          <cell r="A41">
            <v>34881</v>
          </cell>
          <cell r="B41">
            <v>46345</v>
          </cell>
          <cell r="C41">
            <v>1197111</v>
          </cell>
          <cell r="D41" t="str">
            <v>23,294     25831       33.45     101</v>
          </cell>
        </row>
        <row r="42">
          <cell r="A42">
            <v>34912</v>
          </cell>
          <cell r="B42">
            <v>39990</v>
          </cell>
          <cell r="C42">
            <v>1127991</v>
          </cell>
          <cell r="D42" t="str">
            <v>23,443     28207       36.96     100</v>
          </cell>
        </row>
        <row r="43">
          <cell r="A43">
            <v>34943</v>
          </cell>
          <cell r="B43">
            <v>34146</v>
          </cell>
          <cell r="C43">
            <v>1007065</v>
          </cell>
          <cell r="D43" t="str">
            <v>24,740     29493       42.01      98</v>
          </cell>
        </row>
        <row r="44">
          <cell r="A44">
            <v>34973</v>
          </cell>
          <cell r="B44">
            <v>35786</v>
          </cell>
          <cell r="C44">
            <v>997486</v>
          </cell>
          <cell r="D44" t="str">
            <v>39,076     27874       52.20     101</v>
          </cell>
        </row>
        <row r="45">
          <cell r="A45">
            <v>35004</v>
          </cell>
          <cell r="B45">
            <v>39920</v>
          </cell>
          <cell r="C45">
            <v>959185</v>
          </cell>
          <cell r="D45" t="str">
            <v>49,823     24028       55.52     100</v>
          </cell>
        </row>
        <row r="46">
          <cell r="A46">
            <v>35034</v>
          </cell>
          <cell r="B46">
            <v>42389</v>
          </cell>
          <cell r="C46">
            <v>945677</v>
          </cell>
          <cell r="D46" t="str">
            <v>59,319     22310       58.32      97</v>
          </cell>
        </row>
        <row r="47">
          <cell r="A47" t="str">
            <v>Totals: __</v>
          </cell>
          <cell r="B47" t="str">
            <v>________</v>
          </cell>
          <cell r="C47" t="str">
            <v>__________</v>
          </cell>
          <cell r="D47" t="str">
            <v>__________</v>
          </cell>
        </row>
        <row r="48">
          <cell r="A48">
            <v>1995</v>
          </cell>
          <cell r="B48">
            <v>473321</v>
          </cell>
          <cell r="C48">
            <v>11428775</v>
          </cell>
          <cell r="D48">
            <v>315598</v>
          </cell>
        </row>
        <row r="50">
          <cell r="A50">
            <v>35065</v>
          </cell>
          <cell r="B50">
            <v>35784</v>
          </cell>
          <cell r="C50">
            <v>841194</v>
          </cell>
          <cell r="D50" t="str">
            <v>41,359     23508       53.61      96</v>
          </cell>
        </row>
        <row r="51">
          <cell r="A51">
            <v>35096</v>
          </cell>
          <cell r="B51">
            <v>32965</v>
          </cell>
          <cell r="C51">
            <v>768077</v>
          </cell>
          <cell r="D51" t="str">
            <v>36,851     23300       52.78      94</v>
          </cell>
        </row>
        <row r="52">
          <cell r="A52">
            <v>35125</v>
          </cell>
          <cell r="B52">
            <v>36122</v>
          </cell>
          <cell r="C52">
            <v>804160</v>
          </cell>
          <cell r="D52" t="str">
            <v>43,396     22263       54.57      94</v>
          </cell>
        </row>
        <row r="53">
          <cell r="A53">
            <v>35156</v>
          </cell>
          <cell r="B53">
            <v>30860</v>
          </cell>
          <cell r="C53">
            <v>714057</v>
          </cell>
          <cell r="D53" t="str">
            <v>47,304     23139       60.52      94</v>
          </cell>
        </row>
        <row r="54">
          <cell r="A54">
            <v>35186</v>
          </cell>
          <cell r="B54">
            <v>31209</v>
          </cell>
          <cell r="C54">
            <v>726154</v>
          </cell>
          <cell r="D54" t="str">
            <v>43,391     23268       58.16      91</v>
          </cell>
        </row>
        <row r="55">
          <cell r="A55">
            <v>35217</v>
          </cell>
          <cell r="B55">
            <v>26984</v>
          </cell>
          <cell r="C55">
            <v>653579</v>
          </cell>
          <cell r="D55" t="str">
            <v>48,552     24221       64.28      95</v>
          </cell>
        </row>
        <row r="56">
          <cell r="A56">
            <v>35247</v>
          </cell>
          <cell r="B56">
            <v>28340</v>
          </cell>
          <cell r="C56">
            <v>661230</v>
          </cell>
          <cell r="D56" t="str">
            <v>52,025     23333       64.74      92</v>
          </cell>
        </row>
        <row r="57">
          <cell r="A57">
            <v>35278</v>
          </cell>
          <cell r="B57">
            <v>27003</v>
          </cell>
          <cell r="C57">
            <v>634416</v>
          </cell>
          <cell r="D57" t="str">
            <v>60,379     23495       69.10      91</v>
          </cell>
        </row>
        <row r="58">
          <cell r="A58">
            <v>35309</v>
          </cell>
          <cell r="B58">
            <v>26151</v>
          </cell>
          <cell r="C58">
            <v>590197</v>
          </cell>
          <cell r="D58" t="str">
            <v>43,999     22569       62.72      89</v>
          </cell>
        </row>
        <row r="59">
          <cell r="A59">
            <v>35339</v>
          </cell>
          <cell r="B59">
            <v>25561</v>
          </cell>
          <cell r="C59">
            <v>576250</v>
          </cell>
          <cell r="D59" t="str">
            <v>44,784     22545       63.66      91</v>
          </cell>
        </row>
        <row r="60">
          <cell r="A60">
            <v>35370</v>
          </cell>
          <cell r="B60">
            <v>24225</v>
          </cell>
          <cell r="C60">
            <v>559997</v>
          </cell>
          <cell r="D60" t="str">
            <v>37,410     23117       60.70      91</v>
          </cell>
        </row>
        <row r="61">
          <cell r="A61">
            <v>35400</v>
          </cell>
          <cell r="B61">
            <v>23200</v>
          </cell>
          <cell r="C61">
            <v>557269</v>
          </cell>
          <cell r="D61" t="str">
            <v>41,737     24021       64.27      92</v>
          </cell>
        </row>
        <row r="62">
          <cell r="A62" t="str">
            <v>Totals: __</v>
          </cell>
          <cell r="B62" t="str">
            <v>________</v>
          </cell>
          <cell r="C62" t="str">
            <v>__________</v>
          </cell>
          <cell r="D62" t="str">
            <v>__________</v>
          </cell>
        </row>
        <row r="63">
          <cell r="A63">
            <v>1996</v>
          </cell>
          <cell r="B63">
            <v>348404</v>
          </cell>
          <cell r="C63">
            <v>8086580</v>
          </cell>
          <cell r="D63">
            <v>541187</v>
          </cell>
        </row>
        <row r="65">
          <cell r="A65">
            <v>35431</v>
          </cell>
          <cell r="B65">
            <v>22866</v>
          </cell>
          <cell r="C65">
            <v>520292</v>
          </cell>
          <cell r="D65" t="str">
            <v>36,244     22754       61.32      91</v>
          </cell>
        </row>
        <row r="66">
          <cell r="A66">
            <v>35462</v>
          </cell>
          <cell r="B66">
            <v>20528</v>
          </cell>
          <cell r="C66">
            <v>454733</v>
          </cell>
          <cell r="D66" t="str">
            <v>31,935     22152       60.87      88</v>
          </cell>
        </row>
        <row r="67">
          <cell r="A67">
            <v>35490</v>
          </cell>
          <cell r="B67">
            <v>21132</v>
          </cell>
          <cell r="C67">
            <v>486512</v>
          </cell>
          <cell r="D67" t="str">
            <v>33,281     23023       61.16      90</v>
          </cell>
        </row>
        <row r="68">
          <cell r="A68">
            <v>35521</v>
          </cell>
          <cell r="B68">
            <v>20567</v>
          </cell>
          <cell r="C68">
            <v>462904</v>
          </cell>
          <cell r="D68" t="str">
            <v>30,965     22508       60.09      88</v>
          </cell>
        </row>
        <row r="69">
          <cell r="A69">
            <v>35551</v>
          </cell>
          <cell r="B69">
            <v>22095</v>
          </cell>
          <cell r="C69">
            <v>475896</v>
          </cell>
          <cell r="D69" t="str">
            <v>33,921     21539       60.56      89</v>
          </cell>
        </row>
        <row r="70">
          <cell r="A70">
            <v>35582</v>
          </cell>
          <cell r="B70">
            <v>19649</v>
          </cell>
          <cell r="C70">
            <v>431175</v>
          </cell>
          <cell r="D70" t="str">
            <v>61,579     21944       75.81      87</v>
          </cell>
        </row>
        <row r="71">
          <cell r="A71">
            <v>35612</v>
          </cell>
          <cell r="B71">
            <v>20551</v>
          </cell>
          <cell r="C71">
            <v>457963</v>
          </cell>
          <cell r="D71" t="str">
            <v>62,073     22285       75.13      88</v>
          </cell>
        </row>
        <row r="72">
          <cell r="A72">
            <v>35643</v>
          </cell>
          <cell r="B72">
            <v>21363</v>
          </cell>
          <cell r="C72">
            <v>449215</v>
          </cell>
          <cell r="D72" t="str">
            <v>72,601     21028       77.26      87</v>
          </cell>
        </row>
        <row r="73">
          <cell r="A73">
            <v>35674</v>
          </cell>
          <cell r="B73">
            <v>19995</v>
          </cell>
          <cell r="C73">
            <v>436154</v>
          </cell>
          <cell r="D73" t="str">
            <v>99,444     21814       83.26      86</v>
          </cell>
        </row>
        <row r="74">
          <cell r="A74">
            <v>35704</v>
          </cell>
          <cell r="B74">
            <v>19643</v>
          </cell>
          <cell r="C74">
            <v>424379</v>
          </cell>
          <cell r="D74" t="str">
            <v>27,984     21605       58.76      87</v>
          </cell>
        </row>
        <row r="75">
          <cell r="A75">
            <v>35735</v>
          </cell>
          <cell r="B75">
            <v>18600</v>
          </cell>
          <cell r="C75">
            <v>393442</v>
          </cell>
          <cell r="D75" t="str">
            <v>28,507     21153       60.52      87</v>
          </cell>
        </row>
        <row r="76">
          <cell r="A76">
            <v>35765</v>
          </cell>
          <cell r="B76">
            <v>18968</v>
          </cell>
          <cell r="C76">
            <v>411625</v>
          </cell>
          <cell r="D76" t="str">
            <v>28,678     21702       60.19      82</v>
          </cell>
        </row>
        <row r="77">
          <cell r="A77" t="str">
            <v>Totals: __</v>
          </cell>
          <cell r="B77" t="str">
            <v>________</v>
          </cell>
          <cell r="C77" t="str">
            <v>__________</v>
          </cell>
          <cell r="D77" t="str">
            <v>__________</v>
          </cell>
        </row>
        <row r="78">
          <cell r="A78">
            <v>1997</v>
          </cell>
          <cell r="B78">
            <v>245957</v>
          </cell>
          <cell r="C78">
            <v>5404290</v>
          </cell>
          <cell r="D78">
            <v>547212</v>
          </cell>
        </row>
        <row r="80">
          <cell r="A80">
            <v>35796</v>
          </cell>
          <cell r="B80">
            <v>17861</v>
          </cell>
          <cell r="C80">
            <v>369821</v>
          </cell>
          <cell r="D80" t="str">
            <v>24,002     20706       57.33      79</v>
          </cell>
        </row>
        <row r="81">
          <cell r="A81">
            <v>35827</v>
          </cell>
          <cell r="B81">
            <v>15936</v>
          </cell>
          <cell r="C81">
            <v>327560</v>
          </cell>
          <cell r="D81" t="str">
            <v>19,694     20555       55.27      76</v>
          </cell>
        </row>
        <row r="82">
          <cell r="A82">
            <v>35855</v>
          </cell>
          <cell r="B82">
            <v>19795</v>
          </cell>
          <cell r="C82">
            <v>373431</v>
          </cell>
          <cell r="D82" t="str">
            <v>26,057     18865       56.83      83</v>
          </cell>
        </row>
        <row r="83">
          <cell r="A83">
            <v>35886</v>
          </cell>
          <cell r="B83">
            <v>18447</v>
          </cell>
          <cell r="C83">
            <v>337764</v>
          </cell>
          <cell r="D83" t="str">
            <v>21,958     18310       54.34      80</v>
          </cell>
        </row>
        <row r="84">
          <cell r="A84">
            <v>35916</v>
          </cell>
          <cell r="B84">
            <v>17478</v>
          </cell>
          <cell r="C84">
            <v>347825</v>
          </cell>
          <cell r="D84" t="str">
            <v>65,830     19901       79.02      81</v>
          </cell>
        </row>
        <row r="85">
          <cell r="A85">
            <v>35947</v>
          </cell>
          <cell r="B85">
            <v>16663</v>
          </cell>
          <cell r="C85">
            <v>327969</v>
          </cell>
          <cell r="D85" t="str">
            <v>68,119     19683       80.35      80</v>
          </cell>
        </row>
        <row r="86">
          <cell r="A86">
            <v>35977</v>
          </cell>
          <cell r="B86">
            <v>16128</v>
          </cell>
          <cell r="C86">
            <v>294350</v>
          </cell>
          <cell r="D86" t="str">
            <v>61,825     18251       79.31      76</v>
          </cell>
        </row>
        <row r="87">
          <cell r="A87">
            <v>36008</v>
          </cell>
          <cell r="B87">
            <v>15978</v>
          </cell>
          <cell r="C87">
            <v>305557</v>
          </cell>
          <cell r="D87" t="str">
            <v>64,436     19124       80.13      78</v>
          </cell>
        </row>
        <row r="88">
          <cell r="A88">
            <v>36039</v>
          </cell>
          <cell r="B88">
            <v>15217</v>
          </cell>
          <cell r="C88">
            <v>301896</v>
          </cell>
          <cell r="D88" t="str">
            <v>62,053     19840       80.31      77</v>
          </cell>
        </row>
        <row r="89">
          <cell r="A89">
            <v>36069</v>
          </cell>
          <cell r="B89">
            <v>16210</v>
          </cell>
          <cell r="C89">
            <v>330965</v>
          </cell>
          <cell r="D89" t="str">
            <v>18,385     20418       53.14      79</v>
          </cell>
        </row>
        <row r="90">
          <cell r="A90">
            <v>36100</v>
          </cell>
          <cell r="B90">
            <v>16116</v>
          </cell>
          <cell r="C90">
            <v>308598</v>
          </cell>
          <cell r="D90" t="str">
            <v>18,053     19149       52.83      80</v>
          </cell>
        </row>
        <row r="91">
          <cell r="A91">
            <v>36130</v>
          </cell>
          <cell r="B91">
            <v>14916</v>
          </cell>
          <cell r="C91">
            <v>310163</v>
          </cell>
          <cell r="D91" t="str">
            <v>18,085     20794       54.80      79</v>
          </cell>
        </row>
        <row r="92">
          <cell r="A92" t="str">
            <v>Totals: __</v>
          </cell>
          <cell r="B92" t="str">
            <v>________</v>
          </cell>
          <cell r="C92" t="str">
            <v>__________</v>
          </cell>
          <cell r="D92" t="str">
            <v>__________</v>
          </cell>
        </row>
        <row r="93">
          <cell r="A93">
            <v>1998</v>
          </cell>
          <cell r="B93">
            <v>200745</v>
          </cell>
          <cell r="C93">
            <v>3935899</v>
          </cell>
          <cell r="D93">
            <v>468497</v>
          </cell>
        </row>
        <row r="95">
          <cell r="A95">
            <v>36161</v>
          </cell>
          <cell r="B95">
            <v>14860</v>
          </cell>
          <cell r="C95">
            <v>300896</v>
          </cell>
          <cell r="D95" t="str">
            <v>16,394     20249       52.45      77</v>
          </cell>
        </row>
        <row r="96">
          <cell r="A96">
            <v>36192</v>
          </cell>
          <cell r="B96">
            <v>13401</v>
          </cell>
          <cell r="C96">
            <v>308644</v>
          </cell>
          <cell r="D96" t="str">
            <v>14,865     23032       52.59      78</v>
          </cell>
        </row>
        <row r="97">
          <cell r="A97">
            <v>36220</v>
          </cell>
          <cell r="B97">
            <v>14694</v>
          </cell>
          <cell r="C97">
            <v>341353</v>
          </cell>
          <cell r="D97" t="str">
            <v>19,615     23231       57.17      79</v>
          </cell>
        </row>
        <row r="98">
          <cell r="A98">
            <v>36251</v>
          </cell>
          <cell r="B98">
            <v>13627</v>
          </cell>
          <cell r="C98">
            <v>290357</v>
          </cell>
          <cell r="D98" t="str">
            <v>20,756     21308       60.37      78</v>
          </cell>
        </row>
        <row r="99">
          <cell r="A99">
            <v>36281</v>
          </cell>
          <cell r="B99">
            <v>14114</v>
          </cell>
          <cell r="C99">
            <v>292456</v>
          </cell>
          <cell r="D99" t="str">
            <v>26,139     20721       64.94      78</v>
          </cell>
        </row>
        <row r="100">
          <cell r="A100">
            <v>36312</v>
          </cell>
          <cell r="B100">
            <v>13587</v>
          </cell>
          <cell r="C100">
            <v>280567</v>
          </cell>
          <cell r="D100" t="str">
            <v>24,396     20650       64.23      79</v>
          </cell>
        </row>
        <row r="101">
          <cell r="A101">
            <v>36342</v>
          </cell>
          <cell r="B101">
            <v>15351</v>
          </cell>
          <cell r="C101">
            <v>282434</v>
          </cell>
          <cell r="D101" t="str">
            <v>24,524     18399       61.50      78</v>
          </cell>
        </row>
        <row r="102">
          <cell r="A102">
            <v>36373</v>
          </cell>
          <cell r="B102">
            <v>16385</v>
          </cell>
          <cell r="C102">
            <v>287217</v>
          </cell>
          <cell r="D102" t="str">
            <v>24,929     17530       60.34      80</v>
          </cell>
        </row>
        <row r="103">
          <cell r="A103">
            <v>36404</v>
          </cell>
          <cell r="B103">
            <v>15854</v>
          </cell>
          <cell r="C103">
            <v>265677</v>
          </cell>
          <cell r="D103" t="str">
            <v>33,919     16758       68.15      79</v>
          </cell>
        </row>
        <row r="104">
          <cell r="A104">
            <v>36434</v>
          </cell>
          <cell r="B104">
            <v>16565</v>
          </cell>
          <cell r="C104">
            <v>269848</v>
          </cell>
          <cell r="D104" t="str">
            <v>38,515     16291       69.93      77</v>
          </cell>
        </row>
        <row r="105">
          <cell r="A105">
            <v>36465</v>
          </cell>
          <cell r="B105">
            <v>15344</v>
          </cell>
          <cell r="C105">
            <v>243201</v>
          </cell>
          <cell r="D105" t="str">
            <v>43,496     15850       73.92      77</v>
          </cell>
        </row>
        <row r="106">
          <cell r="A106">
            <v>36495</v>
          </cell>
          <cell r="B106">
            <v>14748</v>
          </cell>
          <cell r="C106">
            <v>243644</v>
          </cell>
          <cell r="D106" t="str">
            <v>43,005     16521       74.46      79</v>
          </cell>
        </row>
        <row r="107">
          <cell r="A107" t="str">
            <v>Totals: __</v>
          </cell>
          <cell r="B107" t="str">
            <v>________</v>
          </cell>
          <cell r="C107" t="str">
            <v>__________</v>
          </cell>
          <cell r="D107" t="str">
            <v>__________</v>
          </cell>
        </row>
        <row r="108">
          <cell r="A108">
            <v>1999</v>
          </cell>
          <cell r="B108">
            <v>178530</v>
          </cell>
          <cell r="C108">
            <v>3406294</v>
          </cell>
          <cell r="D108">
            <v>330553</v>
          </cell>
        </row>
        <row r="110">
          <cell r="A110">
            <v>36526</v>
          </cell>
          <cell r="B110">
            <v>17328</v>
          </cell>
          <cell r="C110">
            <v>244005</v>
          </cell>
          <cell r="D110" t="str">
            <v>41,848     14082       70.72      78</v>
          </cell>
        </row>
        <row r="111">
          <cell r="A111">
            <v>36557</v>
          </cell>
          <cell r="B111">
            <v>14239</v>
          </cell>
          <cell r="C111">
            <v>185846</v>
          </cell>
          <cell r="D111" t="str">
            <v>39,488     13052       73.50      71</v>
          </cell>
        </row>
        <row r="112">
          <cell r="A112">
            <v>36586</v>
          </cell>
          <cell r="B112">
            <v>16336</v>
          </cell>
          <cell r="C112">
            <v>240618</v>
          </cell>
          <cell r="D112" t="str">
            <v>39,804     14730       70.90      74</v>
          </cell>
        </row>
        <row r="113">
          <cell r="A113">
            <v>36617</v>
          </cell>
          <cell r="B113">
            <v>15784</v>
          </cell>
          <cell r="C113">
            <v>231777</v>
          </cell>
          <cell r="D113" t="str">
            <v>18,659     14685       54.17      74</v>
          </cell>
        </row>
        <row r="114">
          <cell r="A114">
            <v>36647</v>
          </cell>
          <cell r="B114">
            <v>15412</v>
          </cell>
          <cell r="C114">
            <v>237533</v>
          </cell>
          <cell r="D114" t="str">
            <v>15,280     15413       49.78      74</v>
          </cell>
        </row>
        <row r="115">
          <cell r="A115">
            <v>36678</v>
          </cell>
          <cell r="B115">
            <v>13933</v>
          </cell>
          <cell r="C115">
            <v>236589</v>
          </cell>
          <cell r="D115" t="str">
            <v>14,329     16981       50.70      76</v>
          </cell>
        </row>
        <row r="116">
          <cell r="A116">
            <v>36708</v>
          </cell>
          <cell r="B116">
            <v>14391</v>
          </cell>
          <cell r="C116">
            <v>238496</v>
          </cell>
          <cell r="D116" t="str">
            <v>14,059     16573       49.42      76</v>
          </cell>
        </row>
        <row r="117">
          <cell r="A117">
            <v>36739</v>
          </cell>
          <cell r="B117">
            <v>14435</v>
          </cell>
          <cell r="C117">
            <v>230614</v>
          </cell>
          <cell r="D117" t="str">
            <v>13,498     15977       48.32      76</v>
          </cell>
        </row>
        <row r="118">
          <cell r="A118">
            <v>36770</v>
          </cell>
          <cell r="B118">
            <v>14278</v>
          </cell>
          <cell r="C118">
            <v>214174</v>
          </cell>
          <cell r="D118" t="str">
            <v>13,275     15001       48.18      77</v>
          </cell>
        </row>
        <row r="119">
          <cell r="A119">
            <v>36800</v>
          </cell>
          <cell r="B119">
            <v>14687</v>
          </cell>
          <cell r="C119">
            <v>222282</v>
          </cell>
          <cell r="D119" t="str">
            <v>13,382     15135       47.68      77</v>
          </cell>
        </row>
        <row r="120">
          <cell r="A120">
            <v>36831</v>
          </cell>
          <cell r="B120">
            <v>13266</v>
          </cell>
          <cell r="C120">
            <v>205535</v>
          </cell>
          <cell r="D120" t="str">
            <v>15,662     15494       54.14      77</v>
          </cell>
        </row>
        <row r="121">
          <cell r="A121">
            <v>36861</v>
          </cell>
          <cell r="B121">
            <v>13709</v>
          </cell>
          <cell r="C121">
            <v>201431</v>
          </cell>
          <cell r="D121" t="str">
            <v>14,797     14694       51.91      79</v>
          </cell>
        </row>
        <row r="122">
          <cell r="A122" t="str">
            <v>Totals: __</v>
          </cell>
          <cell r="B122" t="str">
            <v>________</v>
          </cell>
          <cell r="C122" t="str">
            <v>__________</v>
          </cell>
          <cell r="D122" t="str">
            <v>__________</v>
          </cell>
        </row>
        <row r="123">
          <cell r="A123">
            <v>2000</v>
          </cell>
          <cell r="B123">
            <v>177798</v>
          </cell>
          <cell r="C123">
            <v>2688900</v>
          </cell>
          <cell r="D123">
            <v>254081</v>
          </cell>
        </row>
        <row r="125">
          <cell r="A125">
            <v>36892</v>
          </cell>
          <cell r="B125">
            <v>14170</v>
          </cell>
          <cell r="C125">
            <v>247518</v>
          </cell>
          <cell r="D125" t="str">
            <v>15,590     17468       52.39      78</v>
          </cell>
        </row>
        <row r="126">
          <cell r="A126">
            <v>36923</v>
          </cell>
          <cell r="B126">
            <v>12666</v>
          </cell>
          <cell r="C126">
            <v>221525</v>
          </cell>
          <cell r="D126" t="str">
            <v>14,235     17490       52.92      78</v>
          </cell>
        </row>
        <row r="127">
          <cell r="A127">
            <v>36951</v>
          </cell>
          <cell r="B127">
            <v>14245</v>
          </cell>
          <cell r="C127">
            <v>229736</v>
          </cell>
          <cell r="D127" t="str">
            <v>15,825     16128       52.63      78</v>
          </cell>
        </row>
        <row r="128">
          <cell r="A128">
            <v>36982</v>
          </cell>
          <cell r="B128">
            <v>13206</v>
          </cell>
          <cell r="C128">
            <v>214044</v>
          </cell>
          <cell r="D128" t="str">
            <v>14,684     16209       52.65      77</v>
          </cell>
        </row>
        <row r="129">
          <cell r="A129">
            <v>37012</v>
          </cell>
          <cell r="B129">
            <v>14606</v>
          </cell>
          <cell r="C129">
            <v>209943</v>
          </cell>
          <cell r="D129" t="str">
            <v>17,524     14374       54.54      76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apr95"/>
    </sheetNames>
    <sheetDataSet>
      <sheetData sheetId="0">
        <row r="59">
          <cell r="A59">
            <v>34790</v>
          </cell>
          <cell r="B59">
            <v>39666</v>
          </cell>
          <cell r="C59">
            <v>807337</v>
          </cell>
          <cell r="D59" t="str">
            <v>2,903     20354        6.82     110</v>
          </cell>
        </row>
        <row r="60">
          <cell r="A60">
            <v>34820</v>
          </cell>
          <cell r="B60">
            <v>55652</v>
          </cell>
          <cell r="C60">
            <v>1394450</v>
          </cell>
          <cell r="D60" t="str">
            <v>15,763     25057       22.07     103</v>
          </cell>
        </row>
        <row r="61">
          <cell r="A61">
            <v>34851</v>
          </cell>
          <cell r="B61">
            <v>48999</v>
          </cell>
          <cell r="C61">
            <v>1327664</v>
          </cell>
          <cell r="D61" t="str">
            <v>10,065     27096       17.04     107</v>
          </cell>
        </row>
        <row r="62">
          <cell r="A62">
            <v>34881</v>
          </cell>
          <cell r="B62">
            <v>43066</v>
          </cell>
          <cell r="C62">
            <v>1177548</v>
          </cell>
          <cell r="D62" t="str">
            <v>8,407     27343       16.33     106</v>
          </cell>
        </row>
        <row r="63">
          <cell r="A63">
            <v>34912</v>
          </cell>
          <cell r="B63">
            <v>36306</v>
          </cell>
          <cell r="C63">
            <v>1084516</v>
          </cell>
          <cell r="D63" t="str">
            <v>9,590     29872       20.90     104</v>
          </cell>
        </row>
        <row r="64">
          <cell r="A64">
            <v>34943</v>
          </cell>
          <cell r="B64">
            <v>30551</v>
          </cell>
          <cell r="C64">
            <v>952708</v>
          </cell>
          <cell r="D64" t="str">
            <v>13,881     31185       31.24     103</v>
          </cell>
        </row>
        <row r="65">
          <cell r="A65">
            <v>34973</v>
          </cell>
          <cell r="B65">
            <v>33778</v>
          </cell>
          <cell r="C65">
            <v>954890</v>
          </cell>
          <cell r="D65" t="str">
            <v>42,398     28270       55.66     103</v>
          </cell>
        </row>
        <row r="66">
          <cell r="A66">
            <v>35004</v>
          </cell>
          <cell r="B66">
            <v>30009</v>
          </cell>
          <cell r="C66">
            <v>884503</v>
          </cell>
          <cell r="D66" t="str">
            <v>51,732     29475       63.29     104</v>
          </cell>
        </row>
        <row r="67">
          <cell r="A67">
            <v>35034</v>
          </cell>
          <cell r="B67">
            <v>29581</v>
          </cell>
          <cell r="C67">
            <v>877606</v>
          </cell>
          <cell r="D67" t="str">
            <v>61,764     29668       67.62     103</v>
          </cell>
        </row>
        <row r="68">
          <cell r="A68" t="str">
            <v>Totals: __</v>
          </cell>
          <cell r="B68" t="str">
            <v>________</v>
          </cell>
          <cell r="C68" t="str">
            <v>__________</v>
          </cell>
          <cell r="D68" t="str">
            <v>__________</v>
          </cell>
        </row>
        <row r="69">
          <cell r="A69">
            <v>1995</v>
          </cell>
          <cell r="B69">
            <v>347608</v>
          </cell>
          <cell r="C69">
            <v>9461222</v>
          </cell>
          <cell r="D69">
            <v>216503</v>
          </cell>
        </row>
        <row r="71">
          <cell r="A71">
            <v>35065</v>
          </cell>
          <cell r="B71">
            <v>26515</v>
          </cell>
          <cell r="C71">
            <v>868827</v>
          </cell>
          <cell r="D71" t="str">
            <v>60,845     32768       69.65     101</v>
          </cell>
        </row>
        <row r="72">
          <cell r="A72">
            <v>35096</v>
          </cell>
          <cell r="B72">
            <v>21351</v>
          </cell>
          <cell r="C72">
            <v>779311</v>
          </cell>
          <cell r="D72" t="str">
            <v>64,975     36500       75.27      97</v>
          </cell>
        </row>
        <row r="73">
          <cell r="A73">
            <v>35125</v>
          </cell>
          <cell r="B73">
            <v>23221</v>
          </cell>
          <cell r="C73">
            <v>786404</v>
          </cell>
          <cell r="D73" t="str">
            <v>66,982     33867       74.26      99</v>
          </cell>
        </row>
        <row r="74">
          <cell r="A74">
            <v>35156</v>
          </cell>
          <cell r="B74">
            <v>20968</v>
          </cell>
          <cell r="C74">
            <v>718149</v>
          </cell>
          <cell r="D74" t="str">
            <v>51,896     34250       71.22     100</v>
          </cell>
        </row>
        <row r="75">
          <cell r="A75">
            <v>35186</v>
          </cell>
          <cell r="B75">
            <v>20358</v>
          </cell>
          <cell r="C75">
            <v>707231</v>
          </cell>
          <cell r="D75" t="str">
            <v>53,300     34740       72.36     100</v>
          </cell>
        </row>
        <row r="76">
          <cell r="A76">
            <v>35217</v>
          </cell>
          <cell r="B76">
            <v>18615</v>
          </cell>
          <cell r="C76">
            <v>624382</v>
          </cell>
          <cell r="D76" t="str">
            <v>49,557     33542       72.69     100</v>
          </cell>
        </row>
        <row r="77">
          <cell r="A77">
            <v>35247</v>
          </cell>
          <cell r="B77">
            <v>18648</v>
          </cell>
          <cell r="C77">
            <v>617911</v>
          </cell>
          <cell r="D77" t="str">
            <v>50,041     33136       72.85      98</v>
          </cell>
        </row>
        <row r="78">
          <cell r="A78">
            <v>35278</v>
          </cell>
          <cell r="B78">
            <v>16956</v>
          </cell>
          <cell r="C78">
            <v>627036</v>
          </cell>
          <cell r="D78" t="str">
            <v>53,533     36981       75.95      98</v>
          </cell>
        </row>
        <row r="79">
          <cell r="A79">
            <v>35309</v>
          </cell>
          <cell r="B79">
            <v>16431</v>
          </cell>
          <cell r="C79">
            <v>578216</v>
          </cell>
          <cell r="D79" t="str">
            <v>51,220     35191       75.71      96</v>
          </cell>
        </row>
        <row r="80">
          <cell r="A80">
            <v>35339</v>
          </cell>
          <cell r="B80">
            <v>18591</v>
          </cell>
          <cell r="C80">
            <v>630290</v>
          </cell>
          <cell r="D80" t="str">
            <v>61,469     33903       76.78     102</v>
          </cell>
        </row>
        <row r="81">
          <cell r="A81">
            <v>35370</v>
          </cell>
          <cell r="B81">
            <v>19718</v>
          </cell>
          <cell r="C81">
            <v>617765</v>
          </cell>
          <cell r="D81" t="str">
            <v>57,117     31331       74.34     101</v>
          </cell>
        </row>
        <row r="82">
          <cell r="A82">
            <v>35400</v>
          </cell>
          <cell r="B82">
            <v>18305</v>
          </cell>
          <cell r="C82">
            <v>601352</v>
          </cell>
          <cell r="D82" t="str">
            <v>52,262     32852       74.06      98</v>
          </cell>
        </row>
        <row r="83">
          <cell r="A83" t="str">
            <v>Totals: __</v>
          </cell>
          <cell r="B83" t="str">
            <v>________</v>
          </cell>
          <cell r="C83" t="str">
            <v>__________</v>
          </cell>
          <cell r="D83" t="str">
            <v>__________</v>
          </cell>
        </row>
        <row r="84">
          <cell r="A84">
            <v>1996</v>
          </cell>
          <cell r="B84">
            <v>239677</v>
          </cell>
          <cell r="C84">
            <v>8156874</v>
          </cell>
          <cell r="D84">
            <v>673197</v>
          </cell>
        </row>
        <row r="86">
          <cell r="A86">
            <v>35431</v>
          </cell>
          <cell r="B86">
            <v>17184</v>
          </cell>
          <cell r="C86">
            <v>577363</v>
          </cell>
          <cell r="D86" t="str">
            <v>57,459     33599       76.98      99</v>
          </cell>
        </row>
        <row r="87">
          <cell r="A87">
            <v>35462</v>
          </cell>
          <cell r="B87">
            <v>14771</v>
          </cell>
          <cell r="C87">
            <v>499989</v>
          </cell>
          <cell r="D87" t="str">
            <v>51,072     33850       77.57      98</v>
          </cell>
        </row>
        <row r="88">
          <cell r="A88">
            <v>35490</v>
          </cell>
          <cell r="B88">
            <v>16263</v>
          </cell>
          <cell r="C88">
            <v>539330</v>
          </cell>
          <cell r="D88" t="str">
            <v>46,118     33164       73.93      97</v>
          </cell>
        </row>
        <row r="89">
          <cell r="A89">
            <v>35521</v>
          </cell>
          <cell r="B89">
            <v>16963</v>
          </cell>
          <cell r="C89">
            <v>522223</v>
          </cell>
          <cell r="D89" t="str">
            <v>43,969     30787       72.16      96</v>
          </cell>
        </row>
        <row r="90">
          <cell r="A90">
            <v>35551</v>
          </cell>
          <cell r="B90">
            <v>18624</v>
          </cell>
          <cell r="C90">
            <v>525072</v>
          </cell>
          <cell r="D90" t="str">
            <v>55,233     28194       74.78      97</v>
          </cell>
        </row>
        <row r="91">
          <cell r="A91">
            <v>35582</v>
          </cell>
          <cell r="B91">
            <v>16017</v>
          </cell>
          <cell r="C91">
            <v>482603</v>
          </cell>
          <cell r="D91" t="str">
            <v>50,212     30131       75.82      97</v>
          </cell>
        </row>
        <row r="92">
          <cell r="A92">
            <v>35612</v>
          </cell>
          <cell r="B92">
            <v>15785</v>
          </cell>
          <cell r="C92">
            <v>475568</v>
          </cell>
          <cell r="D92" t="str">
            <v>46,564     30128       74.68      98</v>
          </cell>
        </row>
        <row r="93">
          <cell r="A93">
            <v>35643</v>
          </cell>
          <cell r="B93">
            <v>15371</v>
          </cell>
          <cell r="C93">
            <v>469813</v>
          </cell>
          <cell r="D93" t="str">
            <v>57,120     30565       78.80      96</v>
          </cell>
        </row>
        <row r="94">
          <cell r="A94">
            <v>35674</v>
          </cell>
          <cell r="B94">
            <v>14418</v>
          </cell>
          <cell r="C94">
            <v>434376</v>
          </cell>
          <cell r="D94" t="str">
            <v>53,122     30128       78.65      97</v>
          </cell>
        </row>
        <row r="95">
          <cell r="A95">
            <v>35704</v>
          </cell>
          <cell r="B95">
            <v>14324</v>
          </cell>
          <cell r="C95">
            <v>453181</v>
          </cell>
          <cell r="D95" t="str">
            <v>54,798     31638       79.28      96</v>
          </cell>
        </row>
        <row r="96">
          <cell r="A96">
            <v>35735</v>
          </cell>
          <cell r="B96">
            <v>13915</v>
          </cell>
          <cell r="C96">
            <v>434300</v>
          </cell>
          <cell r="D96" t="str">
            <v>58,267     31211       80.72      96</v>
          </cell>
        </row>
        <row r="97">
          <cell r="A97">
            <v>35765</v>
          </cell>
          <cell r="B97">
            <v>14122</v>
          </cell>
          <cell r="C97">
            <v>459886</v>
          </cell>
          <cell r="D97" t="str">
            <v>62,937     32566       81.67      98</v>
          </cell>
        </row>
        <row r="98">
          <cell r="A98" t="str">
            <v>Totals: __</v>
          </cell>
          <cell r="B98" t="str">
            <v>________</v>
          </cell>
          <cell r="C98" t="str">
            <v>__________</v>
          </cell>
          <cell r="D98" t="str">
            <v>__________</v>
          </cell>
        </row>
        <row r="99">
          <cell r="A99">
            <v>1997</v>
          </cell>
          <cell r="B99">
            <v>187757</v>
          </cell>
          <cell r="C99">
            <v>5873704</v>
          </cell>
          <cell r="D99">
            <v>636871</v>
          </cell>
        </row>
        <row r="101">
          <cell r="A101">
            <v>35796</v>
          </cell>
          <cell r="B101">
            <v>14215</v>
          </cell>
          <cell r="C101">
            <v>446545</v>
          </cell>
          <cell r="D101" t="str">
            <v>64,869     31414       82.03      98</v>
          </cell>
        </row>
        <row r="102">
          <cell r="A102">
            <v>35827</v>
          </cell>
          <cell r="B102">
            <v>12564</v>
          </cell>
          <cell r="C102">
            <v>386502</v>
          </cell>
          <cell r="D102" t="str">
            <v>51,782     30763       80.47      99</v>
          </cell>
        </row>
        <row r="103">
          <cell r="A103">
            <v>35855</v>
          </cell>
          <cell r="B103">
            <v>13845</v>
          </cell>
          <cell r="C103">
            <v>421996</v>
          </cell>
          <cell r="D103" t="str">
            <v>58,439     30481       80.85      97</v>
          </cell>
        </row>
        <row r="104">
          <cell r="A104">
            <v>35886</v>
          </cell>
          <cell r="B104">
            <v>13536</v>
          </cell>
          <cell r="C104">
            <v>401924</v>
          </cell>
          <cell r="D104" t="str">
            <v>54,249     29693       80.03      96</v>
          </cell>
        </row>
        <row r="105">
          <cell r="A105">
            <v>35916</v>
          </cell>
          <cell r="B105">
            <v>13994</v>
          </cell>
          <cell r="C105">
            <v>400177</v>
          </cell>
          <cell r="D105" t="str">
            <v>60,091     28597       81.11      94</v>
          </cell>
        </row>
        <row r="106">
          <cell r="A106">
            <v>35947</v>
          </cell>
          <cell r="B106">
            <v>12930</v>
          </cell>
          <cell r="C106">
            <v>381145</v>
          </cell>
          <cell r="D106" t="str">
            <v>50,306     29478       79.55      95</v>
          </cell>
        </row>
        <row r="107">
          <cell r="A107">
            <v>35977</v>
          </cell>
          <cell r="B107">
            <v>12728</v>
          </cell>
          <cell r="C107">
            <v>397805</v>
          </cell>
          <cell r="D107" t="str">
            <v>53,998     31255       80.92      95</v>
          </cell>
        </row>
        <row r="108">
          <cell r="A108">
            <v>36008</v>
          </cell>
          <cell r="B108">
            <v>12912</v>
          </cell>
          <cell r="C108">
            <v>382638</v>
          </cell>
          <cell r="D108" t="str">
            <v>53,320     29635       80.50      95</v>
          </cell>
        </row>
        <row r="109">
          <cell r="A109">
            <v>36039</v>
          </cell>
          <cell r="B109">
            <v>12051</v>
          </cell>
          <cell r="C109">
            <v>353901</v>
          </cell>
          <cell r="D109" t="str">
            <v>53,057     29367       81.49      94</v>
          </cell>
        </row>
        <row r="110">
          <cell r="A110">
            <v>36069</v>
          </cell>
          <cell r="B110">
            <v>12074</v>
          </cell>
          <cell r="C110">
            <v>355623</v>
          </cell>
          <cell r="D110" t="str">
            <v>47,375     29454       79.69      94</v>
          </cell>
        </row>
        <row r="111">
          <cell r="A111">
            <v>36100</v>
          </cell>
          <cell r="B111">
            <v>11899</v>
          </cell>
          <cell r="C111">
            <v>334288</v>
          </cell>
          <cell r="D111" t="str">
            <v>49,704     28094       80.68      94</v>
          </cell>
        </row>
        <row r="112">
          <cell r="A112">
            <v>36130</v>
          </cell>
          <cell r="B112">
            <v>12040</v>
          </cell>
          <cell r="C112">
            <v>330604</v>
          </cell>
          <cell r="D112" t="str">
            <v>45,895     27459       79.22      93</v>
          </cell>
        </row>
        <row r="113">
          <cell r="A113" t="str">
            <v>Totals: __</v>
          </cell>
          <cell r="B113" t="str">
            <v>________</v>
          </cell>
          <cell r="C113" t="str">
            <v>__________</v>
          </cell>
          <cell r="D113" t="str">
            <v>__________</v>
          </cell>
        </row>
        <row r="114">
          <cell r="A114">
            <v>1998</v>
          </cell>
          <cell r="B114">
            <v>154788</v>
          </cell>
          <cell r="C114">
            <v>4593148</v>
          </cell>
          <cell r="D114">
            <v>643085</v>
          </cell>
        </row>
        <row r="116">
          <cell r="A116">
            <v>36161</v>
          </cell>
          <cell r="B116">
            <v>12158</v>
          </cell>
          <cell r="C116">
            <v>344604</v>
          </cell>
          <cell r="D116" t="str">
            <v>44,568     28344       78.57      93</v>
          </cell>
        </row>
        <row r="117">
          <cell r="A117">
            <v>36192</v>
          </cell>
          <cell r="B117">
            <v>10784</v>
          </cell>
          <cell r="C117">
            <v>315578</v>
          </cell>
          <cell r="D117" t="str">
            <v>41,994     29264       79.57      95</v>
          </cell>
        </row>
        <row r="118">
          <cell r="A118">
            <v>36220</v>
          </cell>
          <cell r="B118">
            <v>11708</v>
          </cell>
          <cell r="C118">
            <v>341950</v>
          </cell>
          <cell r="D118" t="str">
            <v>46,823     29207       80.00      94</v>
          </cell>
        </row>
        <row r="119">
          <cell r="A119">
            <v>36251</v>
          </cell>
          <cell r="B119">
            <v>11881</v>
          </cell>
          <cell r="C119">
            <v>312965</v>
          </cell>
          <cell r="D119" t="str">
            <v>44,809     26342       79.04      94</v>
          </cell>
        </row>
        <row r="120">
          <cell r="A120">
            <v>36281</v>
          </cell>
          <cell r="B120">
            <v>11302</v>
          </cell>
          <cell r="C120">
            <v>320939</v>
          </cell>
          <cell r="D120" t="str">
            <v>47,354     28397       80.73      91</v>
          </cell>
        </row>
        <row r="121">
          <cell r="A121">
            <v>36312</v>
          </cell>
          <cell r="B121">
            <v>11035</v>
          </cell>
          <cell r="C121">
            <v>307401</v>
          </cell>
          <cell r="D121" t="str">
            <v>47,282     27857       81.08      93</v>
          </cell>
        </row>
        <row r="122">
          <cell r="A122">
            <v>36342</v>
          </cell>
          <cell r="B122">
            <v>10845</v>
          </cell>
          <cell r="C122">
            <v>309277</v>
          </cell>
          <cell r="D122" t="str">
            <v>45,562     28518       80.77      92</v>
          </cell>
        </row>
        <row r="123">
          <cell r="A123">
            <v>36373</v>
          </cell>
          <cell r="B123">
            <v>10762</v>
          </cell>
          <cell r="C123">
            <v>298048</v>
          </cell>
          <cell r="D123" t="str">
            <v>50,919     27695       82.55      93</v>
          </cell>
        </row>
        <row r="124">
          <cell r="A124">
            <v>36404</v>
          </cell>
          <cell r="B124">
            <v>10362</v>
          </cell>
          <cell r="C124">
            <v>311450</v>
          </cell>
          <cell r="D124" t="str">
            <v>46,259     30057       81.70      93</v>
          </cell>
        </row>
        <row r="125">
          <cell r="A125">
            <v>36434</v>
          </cell>
          <cell r="B125">
            <v>11611</v>
          </cell>
          <cell r="C125">
            <v>329432</v>
          </cell>
          <cell r="D125" t="str">
            <v>54,841     28373       82.53      95</v>
          </cell>
        </row>
        <row r="126">
          <cell r="A126">
            <v>36465</v>
          </cell>
          <cell r="B126">
            <v>11120</v>
          </cell>
          <cell r="C126">
            <v>306324</v>
          </cell>
          <cell r="D126" t="str">
            <v>48,281     27548       81.28      95</v>
          </cell>
        </row>
        <row r="127">
          <cell r="A127">
            <v>36495</v>
          </cell>
          <cell r="B127">
            <v>11703</v>
          </cell>
          <cell r="C127">
            <v>306619</v>
          </cell>
          <cell r="D127" t="str">
            <v>54,289     26201       82.27      95</v>
          </cell>
        </row>
        <row r="128">
          <cell r="A128" t="str">
            <v>Totals: __</v>
          </cell>
          <cell r="B128" t="str">
            <v>________</v>
          </cell>
          <cell r="C128" t="str">
            <v>__________</v>
          </cell>
          <cell r="D128" t="str">
            <v>__________</v>
          </cell>
        </row>
        <row r="129">
          <cell r="A129">
            <v>1999</v>
          </cell>
          <cell r="B129">
            <v>135271</v>
          </cell>
          <cell r="C129">
            <v>3804587</v>
          </cell>
          <cell r="D129">
            <v>572981</v>
          </cell>
        </row>
        <row r="131">
          <cell r="A131">
            <v>36526</v>
          </cell>
          <cell r="B131">
            <v>11471</v>
          </cell>
          <cell r="C131">
            <v>282626</v>
          </cell>
          <cell r="D131" t="str">
            <v>50,830     24639       81.59      94</v>
          </cell>
        </row>
        <row r="132">
          <cell r="A132">
            <v>36557</v>
          </cell>
          <cell r="B132">
            <v>9599</v>
          </cell>
          <cell r="C132">
            <v>239354</v>
          </cell>
          <cell r="D132" t="str">
            <v>42,336     24936       81.52      88</v>
          </cell>
        </row>
        <row r="133">
          <cell r="A133">
            <v>36586</v>
          </cell>
          <cell r="B133">
            <v>11616</v>
          </cell>
          <cell r="C133">
            <v>255764</v>
          </cell>
          <cell r="D133" t="str">
            <v>48,094     22019       80.55      93</v>
          </cell>
        </row>
        <row r="134">
          <cell r="A134">
            <v>36617</v>
          </cell>
          <cell r="B134">
            <v>10735</v>
          </cell>
          <cell r="C134">
            <v>257817</v>
          </cell>
          <cell r="D134" t="str">
            <v>37,296     24017       77.65      91</v>
          </cell>
        </row>
        <row r="135">
          <cell r="A135">
            <v>36647</v>
          </cell>
          <cell r="B135">
            <v>10594</v>
          </cell>
          <cell r="C135">
            <v>275265</v>
          </cell>
          <cell r="D135" t="str">
            <v>40,637     25984       79.32      93</v>
          </cell>
        </row>
        <row r="136">
          <cell r="A136">
            <v>36678</v>
          </cell>
          <cell r="B136">
            <v>10642</v>
          </cell>
          <cell r="C136">
            <v>253569</v>
          </cell>
          <cell r="D136" t="str">
            <v>37,204     23828       77.76      92</v>
          </cell>
        </row>
        <row r="137">
          <cell r="A137">
            <v>36708</v>
          </cell>
          <cell r="B137">
            <v>10999</v>
          </cell>
          <cell r="C137">
            <v>262090</v>
          </cell>
          <cell r="D137" t="str">
            <v>39,001     23829       78.00      92</v>
          </cell>
        </row>
        <row r="138">
          <cell r="A138">
            <v>36739</v>
          </cell>
          <cell r="B138">
            <v>10819</v>
          </cell>
          <cell r="C138">
            <v>268629</v>
          </cell>
          <cell r="D138" t="str">
            <v>41,365     24830       79.27      92</v>
          </cell>
        </row>
        <row r="139">
          <cell r="A139">
            <v>36770</v>
          </cell>
          <cell r="B139">
            <v>10664</v>
          </cell>
          <cell r="C139">
            <v>275326</v>
          </cell>
          <cell r="D139" t="str">
            <v>45,208     25819       80.91      93</v>
          </cell>
        </row>
        <row r="140">
          <cell r="A140">
            <v>36800</v>
          </cell>
          <cell r="B140">
            <v>10952</v>
          </cell>
          <cell r="C140">
            <v>277222</v>
          </cell>
          <cell r="D140" t="str">
            <v>44,681     25313       80.31      93</v>
          </cell>
        </row>
        <row r="141">
          <cell r="A141">
            <v>36831</v>
          </cell>
          <cell r="B141">
            <v>11067</v>
          </cell>
          <cell r="C141">
            <v>279689</v>
          </cell>
          <cell r="D141" t="str">
            <v>40,572     25273       78.57      92</v>
          </cell>
        </row>
        <row r="142">
          <cell r="A142">
            <v>36861</v>
          </cell>
          <cell r="B142">
            <v>10045</v>
          </cell>
          <cell r="C142">
            <v>269549</v>
          </cell>
          <cell r="D142" t="str">
            <v>39,427     26835       79.70      91</v>
          </cell>
        </row>
        <row r="143">
          <cell r="A143" t="str">
            <v>Totals: __</v>
          </cell>
          <cell r="B143" t="str">
            <v>________</v>
          </cell>
          <cell r="C143" t="str">
            <v>__________</v>
          </cell>
          <cell r="D143" t="str">
            <v>__________</v>
          </cell>
        </row>
        <row r="144">
          <cell r="A144">
            <v>2000</v>
          </cell>
          <cell r="B144">
            <v>129203</v>
          </cell>
          <cell r="C144">
            <v>3196900</v>
          </cell>
          <cell r="D144">
            <v>506651</v>
          </cell>
        </row>
        <row r="146">
          <cell r="A146">
            <v>36892</v>
          </cell>
          <cell r="B146">
            <v>10623</v>
          </cell>
          <cell r="C146">
            <v>280662</v>
          </cell>
          <cell r="D146" t="str">
            <v>43,336     26421       80.31      92</v>
          </cell>
        </row>
        <row r="147">
          <cell r="A147">
            <v>36923</v>
          </cell>
          <cell r="B147">
            <v>9488</v>
          </cell>
          <cell r="C147">
            <v>249366</v>
          </cell>
          <cell r="D147" t="str">
            <v>46,604     26283       83.08      91</v>
          </cell>
        </row>
        <row r="148">
          <cell r="A148">
            <v>36951</v>
          </cell>
          <cell r="B148">
            <v>10541</v>
          </cell>
          <cell r="C148">
            <v>272723</v>
          </cell>
          <cell r="D148" t="str">
            <v>40,515     25873       79.35      92</v>
          </cell>
        </row>
        <row r="149">
          <cell r="A149">
            <v>36982</v>
          </cell>
          <cell r="B149">
            <v>10036</v>
          </cell>
          <cell r="C149">
            <v>265776</v>
          </cell>
          <cell r="D149" t="str">
            <v>42,691     26483       80.97      93</v>
          </cell>
        </row>
        <row r="150">
          <cell r="A150">
            <v>37012</v>
          </cell>
          <cell r="B150">
            <v>9617</v>
          </cell>
          <cell r="C150">
            <v>264364</v>
          </cell>
          <cell r="D150" t="str">
            <v>42,426     27490       81.52      86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may95"/>
    </sheetNames>
    <sheetDataSet>
      <sheetData sheetId="0">
        <row r="60">
          <cell r="A60">
            <v>34820</v>
          </cell>
          <cell r="B60">
            <v>49550</v>
          </cell>
          <cell r="C60">
            <v>1298050</v>
          </cell>
          <cell r="D60" t="str">
            <v>4,661     26197        8.60     164</v>
          </cell>
        </row>
        <row r="61">
          <cell r="A61">
            <v>34851</v>
          </cell>
          <cell r="B61">
            <v>87218</v>
          </cell>
          <cell r="C61">
            <v>2097750</v>
          </cell>
          <cell r="D61" t="str">
            <v>12,239     24052       12.31     168</v>
          </cell>
        </row>
        <row r="62">
          <cell r="A62">
            <v>34881</v>
          </cell>
          <cell r="B62">
            <v>80453</v>
          </cell>
          <cell r="C62">
            <v>1824756</v>
          </cell>
          <cell r="D62" t="str">
            <v>20,607     22682       20.39     175</v>
          </cell>
        </row>
        <row r="63">
          <cell r="A63">
            <v>34912</v>
          </cell>
          <cell r="B63">
            <v>76007</v>
          </cell>
          <cell r="C63">
            <v>1695746</v>
          </cell>
          <cell r="D63" t="str">
            <v>18,346     22311       19.44     179</v>
          </cell>
        </row>
        <row r="64">
          <cell r="A64">
            <v>34943</v>
          </cell>
          <cell r="B64">
            <v>59918</v>
          </cell>
          <cell r="C64">
            <v>1443449</v>
          </cell>
          <cell r="D64" t="str">
            <v>17,928     24091       23.03     178</v>
          </cell>
        </row>
        <row r="65">
          <cell r="A65">
            <v>34973</v>
          </cell>
          <cell r="B65">
            <v>62739</v>
          </cell>
          <cell r="C65">
            <v>1362099</v>
          </cell>
          <cell r="D65" t="str">
            <v>31,429     21711       33.38     188</v>
          </cell>
        </row>
        <row r="66">
          <cell r="A66">
            <v>35004</v>
          </cell>
          <cell r="B66">
            <v>49523</v>
          </cell>
          <cell r="C66">
            <v>1208389</v>
          </cell>
          <cell r="D66" t="str">
            <v>37,405     24401       43.03     190</v>
          </cell>
        </row>
        <row r="67">
          <cell r="A67">
            <v>35034</v>
          </cell>
          <cell r="B67">
            <v>46862</v>
          </cell>
          <cell r="C67">
            <v>1171539</v>
          </cell>
          <cell r="D67" t="str">
            <v>44,543     25000       48.73     189</v>
          </cell>
        </row>
        <row r="68">
          <cell r="A68" t="str">
            <v>Totals: _</v>
          </cell>
          <cell r="B68" t="str">
            <v>_________</v>
          </cell>
          <cell r="C68" t="str">
            <v>__________</v>
          </cell>
          <cell r="D68" t="str">
            <v>__________</v>
          </cell>
        </row>
        <row r="69">
          <cell r="A69">
            <v>1995</v>
          </cell>
          <cell r="B69">
            <v>512270</v>
          </cell>
          <cell r="C69">
            <v>12101778</v>
          </cell>
          <cell r="D69">
            <v>187158</v>
          </cell>
        </row>
        <row r="71">
          <cell r="A71">
            <v>35065</v>
          </cell>
          <cell r="B71">
            <v>43726</v>
          </cell>
          <cell r="C71">
            <v>1121369</v>
          </cell>
          <cell r="D71" t="str">
            <v>43,912     25646       50.11     191</v>
          </cell>
        </row>
        <row r="72">
          <cell r="A72">
            <v>35096</v>
          </cell>
          <cell r="B72">
            <v>37174</v>
          </cell>
          <cell r="C72">
            <v>1009523</v>
          </cell>
          <cell r="D72" t="str">
            <v>36,902     27157       49.82     188</v>
          </cell>
        </row>
        <row r="73">
          <cell r="A73">
            <v>35125</v>
          </cell>
          <cell r="B73">
            <v>40041</v>
          </cell>
          <cell r="C73">
            <v>1019107</v>
          </cell>
          <cell r="D73" t="str">
            <v>57,788     25452       59.07     187</v>
          </cell>
        </row>
        <row r="74">
          <cell r="A74">
            <v>35156</v>
          </cell>
          <cell r="B74">
            <v>38904</v>
          </cell>
          <cell r="C74">
            <v>943662</v>
          </cell>
          <cell r="D74" t="str">
            <v>69,695     24257       64.18     189</v>
          </cell>
        </row>
        <row r="75">
          <cell r="A75">
            <v>35186</v>
          </cell>
          <cell r="B75">
            <v>33746</v>
          </cell>
          <cell r="C75">
            <v>922979</v>
          </cell>
          <cell r="D75" t="str">
            <v>79,288     27351       70.15     190</v>
          </cell>
        </row>
        <row r="76">
          <cell r="A76">
            <v>35217</v>
          </cell>
          <cell r="B76">
            <v>34665</v>
          </cell>
          <cell r="C76">
            <v>848401</v>
          </cell>
          <cell r="D76" t="str">
            <v>84,383     24475       70.88     172</v>
          </cell>
        </row>
        <row r="77">
          <cell r="A77">
            <v>35247</v>
          </cell>
          <cell r="B77">
            <v>34055</v>
          </cell>
          <cell r="C77">
            <v>862675</v>
          </cell>
          <cell r="D77" t="str">
            <v>84,793     25332       71.35     173</v>
          </cell>
        </row>
        <row r="78">
          <cell r="A78">
            <v>35278</v>
          </cell>
          <cell r="B78">
            <v>30781</v>
          </cell>
          <cell r="C78">
            <v>846999</v>
          </cell>
          <cell r="D78" t="str">
            <v>83,616     27517       73.09     186</v>
          </cell>
        </row>
        <row r="79">
          <cell r="A79">
            <v>35309</v>
          </cell>
          <cell r="B79">
            <v>29175</v>
          </cell>
          <cell r="C79">
            <v>818418</v>
          </cell>
          <cell r="D79" t="str">
            <v>87,184     28053       74.93     183</v>
          </cell>
        </row>
        <row r="80">
          <cell r="A80">
            <v>35339</v>
          </cell>
          <cell r="B80">
            <v>27649</v>
          </cell>
          <cell r="C80">
            <v>752175</v>
          </cell>
          <cell r="D80" t="str">
            <v>78,110     27205       73.86     194</v>
          </cell>
        </row>
        <row r="81">
          <cell r="A81">
            <v>35370</v>
          </cell>
          <cell r="B81">
            <v>19917</v>
          </cell>
          <cell r="C81">
            <v>766000</v>
          </cell>
          <cell r="D81" t="str">
            <v>58,934     38460       74.74     181</v>
          </cell>
        </row>
        <row r="82">
          <cell r="A82">
            <v>35400</v>
          </cell>
          <cell r="B82">
            <v>21980</v>
          </cell>
          <cell r="C82">
            <v>733703</v>
          </cell>
          <cell r="D82" t="str">
            <v>68,070     33381       75.59     193</v>
          </cell>
        </row>
        <row r="83">
          <cell r="A83" t="str">
            <v>Totals: _</v>
          </cell>
          <cell r="B83" t="str">
            <v>_________</v>
          </cell>
          <cell r="C83" t="str">
            <v>__________</v>
          </cell>
          <cell r="D83" t="str">
            <v>__________</v>
          </cell>
        </row>
        <row r="84">
          <cell r="A84">
            <v>1996</v>
          </cell>
          <cell r="B84">
            <v>391813</v>
          </cell>
          <cell r="C84">
            <v>10645011</v>
          </cell>
          <cell r="D84">
            <v>832675</v>
          </cell>
        </row>
        <row r="86">
          <cell r="A86">
            <v>35431</v>
          </cell>
          <cell r="B86">
            <v>25086</v>
          </cell>
          <cell r="C86">
            <v>686402</v>
          </cell>
          <cell r="D86" t="str">
            <v>58,516     27362       69.99     189</v>
          </cell>
        </row>
        <row r="87">
          <cell r="A87">
            <v>35462</v>
          </cell>
          <cell r="B87">
            <v>18144</v>
          </cell>
          <cell r="C87">
            <v>596212</v>
          </cell>
          <cell r="D87" t="str">
            <v>55,593     32861       75.39     155</v>
          </cell>
        </row>
        <row r="88">
          <cell r="A88">
            <v>35490</v>
          </cell>
          <cell r="B88">
            <v>20865</v>
          </cell>
          <cell r="C88">
            <v>684439</v>
          </cell>
          <cell r="D88" t="str">
            <v>65,425     32804       75.82     156</v>
          </cell>
        </row>
        <row r="89">
          <cell r="A89">
            <v>35521</v>
          </cell>
          <cell r="B89">
            <v>18958</v>
          </cell>
          <cell r="C89">
            <v>614867</v>
          </cell>
          <cell r="D89" t="str">
            <v>69,001     32434       78.45     156</v>
          </cell>
        </row>
        <row r="90">
          <cell r="A90">
            <v>35551</v>
          </cell>
          <cell r="B90">
            <v>19679</v>
          </cell>
          <cell r="C90">
            <v>639132</v>
          </cell>
          <cell r="D90" t="str">
            <v>95,658     32478       82.94     156</v>
          </cell>
        </row>
        <row r="91">
          <cell r="A91">
            <v>35582</v>
          </cell>
          <cell r="B91">
            <v>18308</v>
          </cell>
          <cell r="C91">
            <v>610449</v>
          </cell>
          <cell r="D91" t="str">
            <v>82,899     33344       81.91     178</v>
          </cell>
        </row>
        <row r="92">
          <cell r="A92">
            <v>35612</v>
          </cell>
          <cell r="B92">
            <v>18494</v>
          </cell>
          <cell r="C92">
            <v>615588</v>
          </cell>
          <cell r="D92" t="str">
            <v>91,411     33286       83.17     178</v>
          </cell>
        </row>
        <row r="93">
          <cell r="A93">
            <v>35643</v>
          </cell>
          <cell r="B93">
            <v>17445</v>
          </cell>
          <cell r="C93">
            <v>597303</v>
          </cell>
          <cell r="D93" t="str">
            <v>88,316     34240       83.51     178</v>
          </cell>
        </row>
        <row r="94">
          <cell r="A94">
            <v>35674</v>
          </cell>
          <cell r="B94">
            <v>17536</v>
          </cell>
          <cell r="C94">
            <v>555853</v>
          </cell>
          <cell r="D94" t="str">
            <v>96,727     31698       84.65     176</v>
          </cell>
        </row>
        <row r="95">
          <cell r="A95">
            <v>35704</v>
          </cell>
          <cell r="B95">
            <v>18043</v>
          </cell>
          <cell r="C95">
            <v>546936</v>
          </cell>
          <cell r="D95" t="str">
            <v>83,915     30313       82.30     174</v>
          </cell>
        </row>
        <row r="96">
          <cell r="A96">
            <v>35735</v>
          </cell>
          <cell r="B96">
            <v>17894</v>
          </cell>
          <cell r="C96">
            <v>538317</v>
          </cell>
          <cell r="D96" t="str">
            <v>68,333     30084       79.25     172</v>
          </cell>
        </row>
        <row r="97">
          <cell r="A97">
            <v>35765</v>
          </cell>
          <cell r="B97">
            <v>19155</v>
          </cell>
          <cell r="C97">
            <v>480855</v>
          </cell>
          <cell r="D97" t="str">
            <v>86,540     25104       81.88     172</v>
          </cell>
        </row>
        <row r="98">
          <cell r="A98" t="str">
            <v>Totals: _</v>
          </cell>
          <cell r="B98" t="str">
            <v>_________</v>
          </cell>
          <cell r="C98" t="str">
            <v>__________</v>
          </cell>
          <cell r="D98" t="str">
            <v>__________</v>
          </cell>
        </row>
        <row r="99">
          <cell r="A99">
            <v>1997</v>
          </cell>
          <cell r="B99">
            <v>229607</v>
          </cell>
          <cell r="C99">
            <v>7166353</v>
          </cell>
          <cell r="D99">
            <v>942334</v>
          </cell>
        </row>
        <row r="101">
          <cell r="A101">
            <v>35796</v>
          </cell>
          <cell r="B101">
            <v>19960</v>
          </cell>
          <cell r="C101">
            <v>502949</v>
          </cell>
          <cell r="D101" t="str">
            <v>93,317     25198       82.38     169</v>
          </cell>
        </row>
        <row r="102">
          <cell r="A102">
            <v>35827</v>
          </cell>
          <cell r="B102">
            <v>17052</v>
          </cell>
          <cell r="C102">
            <v>427529</v>
          </cell>
          <cell r="D102" t="str">
            <v>94,347     25073       84.69     170</v>
          </cell>
        </row>
        <row r="103">
          <cell r="A103">
            <v>35855</v>
          </cell>
          <cell r="B103">
            <v>18863</v>
          </cell>
          <cell r="C103">
            <v>504377</v>
          </cell>
          <cell r="D103" t="str">
            <v>95,749     26739       83.54     168</v>
          </cell>
        </row>
        <row r="104">
          <cell r="A104">
            <v>35886</v>
          </cell>
          <cell r="B104">
            <v>22694</v>
          </cell>
          <cell r="C104">
            <v>522846</v>
          </cell>
          <cell r="D104" t="str">
            <v>111,355     23039       83.07     167</v>
          </cell>
        </row>
        <row r="105">
          <cell r="A105">
            <v>35916</v>
          </cell>
          <cell r="B105">
            <v>19120</v>
          </cell>
          <cell r="C105">
            <v>528631</v>
          </cell>
          <cell r="D105" t="str">
            <v>105,727     27649       84.69     168</v>
          </cell>
        </row>
        <row r="106">
          <cell r="A106">
            <v>35947</v>
          </cell>
          <cell r="B106">
            <v>15108</v>
          </cell>
          <cell r="C106">
            <v>459783</v>
          </cell>
          <cell r="D106" t="str">
            <v>84,455     30434       84.83     169</v>
          </cell>
        </row>
        <row r="107">
          <cell r="A107">
            <v>35977</v>
          </cell>
          <cell r="B107">
            <v>16856</v>
          </cell>
          <cell r="C107">
            <v>464612</v>
          </cell>
          <cell r="D107" t="str">
            <v>87,032     27564       83.77     165</v>
          </cell>
        </row>
        <row r="108">
          <cell r="A108">
            <v>36008</v>
          </cell>
          <cell r="B108">
            <v>16040</v>
          </cell>
          <cell r="C108">
            <v>457977</v>
          </cell>
          <cell r="D108" t="str">
            <v>87,177     28553       84.46     164</v>
          </cell>
        </row>
        <row r="109">
          <cell r="A109">
            <v>36039</v>
          </cell>
          <cell r="B109">
            <v>15008</v>
          </cell>
          <cell r="C109">
            <v>441658</v>
          </cell>
          <cell r="D109" t="str">
            <v>85,735     29429       85.10     163</v>
          </cell>
        </row>
        <row r="110">
          <cell r="A110">
            <v>36069</v>
          </cell>
          <cell r="B110">
            <v>16539</v>
          </cell>
          <cell r="C110">
            <v>431075</v>
          </cell>
          <cell r="D110" t="str">
            <v>91,155     26065       84.64     164</v>
          </cell>
        </row>
        <row r="111">
          <cell r="A111">
            <v>36100</v>
          </cell>
          <cell r="B111">
            <v>17144</v>
          </cell>
          <cell r="C111">
            <v>428276</v>
          </cell>
          <cell r="D111" t="str">
            <v>97,067     24982       84.99     163</v>
          </cell>
        </row>
        <row r="112">
          <cell r="A112">
            <v>36130</v>
          </cell>
          <cell r="B112">
            <v>16320</v>
          </cell>
          <cell r="C112">
            <v>412915</v>
          </cell>
          <cell r="D112" t="str">
            <v>97,896     25302       85.71     139</v>
          </cell>
        </row>
        <row r="113">
          <cell r="A113" t="str">
            <v>Totals: _</v>
          </cell>
          <cell r="B113" t="str">
            <v>_________</v>
          </cell>
          <cell r="C113" t="str">
            <v>__________</v>
          </cell>
          <cell r="D113" t="str">
            <v>__________</v>
          </cell>
        </row>
        <row r="114">
          <cell r="A114">
            <v>1998</v>
          </cell>
          <cell r="B114">
            <v>210704</v>
          </cell>
          <cell r="C114">
            <v>5582628</v>
          </cell>
          <cell r="D114">
            <v>1131012</v>
          </cell>
        </row>
        <row r="116">
          <cell r="A116">
            <v>36161</v>
          </cell>
          <cell r="B116">
            <v>15152</v>
          </cell>
          <cell r="C116">
            <v>396193</v>
          </cell>
          <cell r="D116" t="str">
            <v>88,065     26148       85.32     138</v>
          </cell>
        </row>
        <row r="117">
          <cell r="A117">
            <v>36192</v>
          </cell>
          <cell r="B117">
            <v>13747</v>
          </cell>
          <cell r="C117">
            <v>360278</v>
          </cell>
          <cell r="D117" t="str">
            <v>82,624     26208       85.74     139</v>
          </cell>
        </row>
        <row r="118">
          <cell r="A118">
            <v>36220</v>
          </cell>
          <cell r="B118">
            <v>13129</v>
          </cell>
          <cell r="C118">
            <v>366420</v>
          </cell>
          <cell r="D118" t="str">
            <v>86,214     27910       86.78     140</v>
          </cell>
        </row>
        <row r="119">
          <cell r="A119">
            <v>36251</v>
          </cell>
          <cell r="B119">
            <v>12410</v>
          </cell>
          <cell r="C119">
            <v>368103</v>
          </cell>
          <cell r="D119" t="str">
            <v>79,396     29662       86.48     140</v>
          </cell>
        </row>
        <row r="120">
          <cell r="A120">
            <v>36281</v>
          </cell>
          <cell r="B120">
            <v>14085</v>
          </cell>
          <cell r="C120">
            <v>386338</v>
          </cell>
          <cell r="D120" t="str">
            <v>84,775     27430       85.75     141</v>
          </cell>
        </row>
        <row r="121">
          <cell r="A121">
            <v>36312</v>
          </cell>
          <cell r="B121">
            <v>12761</v>
          </cell>
          <cell r="C121">
            <v>373782</v>
          </cell>
          <cell r="D121" t="str">
            <v>89,955     29291       87.58     161</v>
          </cell>
        </row>
        <row r="122">
          <cell r="A122">
            <v>36342</v>
          </cell>
          <cell r="B122">
            <v>12169</v>
          </cell>
          <cell r="C122">
            <v>371015</v>
          </cell>
          <cell r="D122" t="str">
            <v>80,217     30489       86.83     159</v>
          </cell>
        </row>
        <row r="123">
          <cell r="A123">
            <v>36373</v>
          </cell>
          <cell r="B123">
            <v>12458</v>
          </cell>
          <cell r="C123">
            <v>368586</v>
          </cell>
          <cell r="D123" t="str">
            <v>85,794     29587       87.32     161</v>
          </cell>
        </row>
        <row r="124">
          <cell r="A124">
            <v>36404</v>
          </cell>
          <cell r="B124">
            <v>12159</v>
          </cell>
          <cell r="C124">
            <v>347718</v>
          </cell>
          <cell r="D124" t="str">
            <v>84,648     28598       87.44     161</v>
          </cell>
        </row>
        <row r="125">
          <cell r="A125">
            <v>36434</v>
          </cell>
          <cell r="B125">
            <v>12130</v>
          </cell>
          <cell r="C125">
            <v>350303</v>
          </cell>
          <cell r="D125" t="str">
            <v>90,985     28880       88.24     160</v>
          </cell>
        </row>
        <row r="126">
          <cell r="A126">
            <v>36465</v>
          </cell>
          <cell r="B126">
            <v>11894</v>
          </cell>
          <cell r="C126">
            <v>338280</v>
          </cell>
          <cell r="D126" t="str">
            <v>100,709     28442       89.44     158</v>
          </cell>
        </row>
        <row r="127">
          <cell r="A127">
            <v>36495</v>
          </cell>
          <cell r="B127">
            <v>14991</v>
          </cell>
          <cell r="C127">
            <v>339172</v>
          </cell>
          <cell r="D127" t="str">
            <v>92,742     22626       86.09     160</v>
          </cell>
        </row>
        <row r="128">
          <cell r="A128" t="str">
            <v>Totals: _</v>
          </cell>
          <cell r="B128" t="str">
            <v>_________</v>
          </cell>
          <cell r="C128" t="str">
            <v>__________</v>
          </cell>
          <cell r="D128" t="str">
            <v>__________</v>
          </cell>
        </row>
        <row r="129">
          <cell r="A129">
            <v>1999</v>
          </cell>
          <cell r="B129">
            <v>157085</v>
          </cell>
          <cell r="C129">
            <v>4366188</v>
          </cell>
          <cell r="D129">
            <v>1046124</v>
          </cell>
        </row>
        <row r="131">
          <cell r="A131">
            <v>36526</v>
          </cell>
          <cell r="B131">
            <v>13278</v>
          </cell>
          <cell r="C131">
            <v>337191</v>
          </cell>
          <cell r="D131" t="str">
            <v>38,210     25395       74.21     159</v>
          </cell>
        </row>
        <row r="132">
          <cell r="A132">
            <v>36557</v>
          </cell>
          <cell r="B132">
            <v>12619</v>
          </cell>
          <cell r="C132">
            <v>277457</v>
          </cell>
          <cell r="D132" t="str">
            <v>29,044     21988       69.71     155</v>
          </cell>
        </row>
        <row r="133">
          <cell r="A133">
            <v>36586</v>
          </cell>
          <cell r="B133">
            <v>13009</v>
          </cell>
          <cell r="C133">
            <v>324743</v>
          </cell>
          <cell r="D133" t="str">
            <v>37,757     24963       74.37     159</v>
          </cell>
        </row>
        <row r="134">
          <cell r="A134">
            <v>36617</v>
          </cell>
          <cell r="B134">
            <v>11449</v>
          </cell>
          <cell r="C134">
            <v>317752</v>
          </cell>
          <cell r="D134" t="str">
            <v>31,884     27754       73.58     160</v>
          </cell>
        </row>
        <row r="135">
          <cell r="A135">
            <v>36647</v>
          </cell>
          <cell r="B135">
            <v>11564</v>
          </cell>
          <cell r="C135">
            <v>378467</v>
          </cell>
          <cell r="D135" t="str">
            <v>40,710     32729       77.88     158</v>
          </cell>
        </row>
        <row r="136">
          <cell r="A136">
            <v>36678</v>
          </cell>
          <cell r="B136">
            <v>10793</v>
          </cell>
          <cell r="C136">
            <v>350159</v>
          </cell>
          <cell r="D136" t="str">
            <v>39,924     32444       78.72     154</v>
          </cell>
        </row>
        <row r="137">
          <cell r="A137">
            <v>36708</v>
          </cell>
          <cell r="B137">
            <v>9988</v>
          </cell>
          <cell r="C137">
            <v>334218</v>
          </cell>
          <cell r="D137" t="str">
            <v>37,809     33462       79.10     154</v>
          </cell>
        </row>
        <row r="138">
          <cell r="A138">
            <v>36739</v>
          </cell>
          <cell r="B138">
            <v>9665</v>
          </cell>
          <cell r="C138">
            <v>342504</v>
          </cell>
          <cell r="D138" t="str">
            <v>39,369     35438       80.29     133</v>
          </cell>
        </row>
        <row r="139">
          <cell r="A139">
            <v>36770</v>
          </cell>
          <cell r="B139">
            <v>9824</v>
          </cell>
          <cell r="C139">
            <v>316255</v>
          </cell>
          <cell r="D139" t="str">
            <v>36,145     32193       78.63     132</v>
          </cell>
        </row>
        <row r="140">
          <cell r="A140">
            <v>36800</v>
          </cell>
          <cell r="B140">
            <v>9999</v>
          </cell>
          <cell r="C140">
            <v>338521</v>
          </cell>
          <cell r="D140" t="str">
            <v>35,368     33856       77.96     152</v>
          </cell>
        </row>
        <row r="141">
          <cell r="A141">
            <v>36831</v>
          </cell>
          <cell r="B141">
            <v>8353</v>
          </cell>
          <cell r="C141">
            <v>304429</v>
          </cell>
          <cell r="D141" t="str">
            <v>32,776     36446       79.69     151</v>
          </cell>
        </row>
        <row r="142">
          <cell r="A142">
            <v>36861</v>
          </cell>
          <cell r="B142">
            <v>8841</v>
          </cell>
          <cell r="C142">
            <v>294096</v>
          </cell>
          <cell r="D142" t="str">
            <v>30,767     33266       77.68     151</v>
          </cell>
        </row>
        <row r="143">
          <cell r="A143" t="str">
            <v>Totals: _</v>
          </cell>
          <cell r="B143" t="str">
            <v>_________</v>
          </cell>
          <cell r="C143" t="str">
            <v>__________</v>
          </cell>
          <cell r="D143" t="str">
            <v>__________</v>
          </cell>
        </row>
        <row r="144">
          <cell r="A144">
            <v>2000</v>
          </cell>
          <cell r="B144">
            <v>129382</v>
          </cell>
          <cell r="C144">
            <v>3915792</v>
          </cell>
          <cell r="D144">
            <v>429763</v>
          </cell>
        </row>
        <row r="146">
          <cell r="A146">
            <v>36892</v>
          </cell>
          <cell r="B146">
            <v>9343</v>
          </cell>
          <cell r="C146">
            <v>311687</v>
          </cell>
          <cell r="D146" t="str">
            <v>33,104     33361       77.99     151</v>
          </cell>
        </row>
        <row r="147">
          <cell r="A147">
            <v>36923</v>
          </cell>
          <cell r="B147">
            <v>7417</v>
          </cell>
          <cell r="C147">
            <v>271408</v>
          </cell>
          <cell r="D147" t="str">
            <v>30,270     36593       80.32     125</v>
          </cell>
        </row>
        <row r="148">
          <cell r="A148">
            <v>36951</v>
          </cell>
          <cell r="B148">
            <v>8537</v>
          </cell>
          <cell r="C148">
            <v>305027</v>
          </cell>
          <cell r="D148" t="str">
            <v>34,051     35730       79.95     145</v>
          </cell>
        </row>
        <row r="149">
          <cell r="A149">
            <v>36982</v>
          </cell>
          <cell r="B149">
            <v>7622</v>
          </cell>
          <cell r="C149">
            <v>281864</v>
          </cell>
          <cell r="D149" t="str">
            <v>32,267     36981       80.89     145</v>
          </cell>
        </row>
        <row r="150">
          <cell r="A150">
            <v>37012</v>
          </cell>
          <cell r="B150">
            <v>8549</v>
          </cell>
          <cell r="C150">
            <v>287218</v>
          </cell>
          <cell r="D150" t="str">
            <v>37,341     33597       81.37     142</v>
          </cell>
        </row>
        <row r="151">
          <cell r="A151" t="str">
            <v>Totals: _</v>
          </cell>
          <cell r="B151" t="str">
            <v>_________</v>
          </cell>
          <cell r="C151" t="str">
            <v>__________</v>
          </cell>
          <cell r="D151" t="str">
            <v>__________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jun95"/>
    </sheetNames>
    <sheetDataSet>
      <sheetData sheetId="0">
        <row r="55">
          <cell r="A55">
            <v>34851</v>
          </cell>
          <cell r="B55">
            <v>25646</v>
          </cell>
          <cell r="C55">
            <v>1131852</v>
          </cell>
          <cell r="D55" t="str">
            <v>2,878     44134       10.09     105</v>
          </cell>
        </row>
        <row r="56">
          <cell r="A56">
            <v>34881</v>
          </cell>
          <cell r="B56">
            <v>44230</v>
          </cell>
          <cell r="C56">
            <v>1724610</v>
          </cell>
          <cell r="D56" t="str">
            <v>35,514     38992       44.54     102</v>
          </cell>
        </row>
        <row r="57">
          <cell r="A57">
            <v>34912</v>
          </cell>
          <cell r="B57">
            <v>37907</v>
          </cell>
          <cell r="C57">
            <v>1491145</v>
          </cell>
          <cell r="D57" t="str">
            <v>33,172     39337       46.67      99</v>
          </cell>
        </row>
        <row r="58">
          <cell r="A58">
            <v>34943</v>
          </cell>
          <cell r="B58">
            <v>30286</v>
          </cell>
          <cell r="C58">
            <v>1280294</v>
          </cell>
          <cell r="D58" t="str">
            <v>33,578     42274       52.58     100</v>
          </cell>
        </row>
        <row r="59">
          <cell r="A59">
            <v>34973</v>
          </cell>
          <cell r="B59">
            <v>27735</v>
          </cell>
          <cell r="C59">
            <v>1052845</v>
          </cell>
          <cell r="D59" t="str">
            <v>38,341     37961       58.03      98</v>
          </cell>
        </row>
        <row r="60">
          <cell r="A60">
            <v>35004</v>
          </cell>
          <cell r="B60">
            <v>22956</v>
          </cell>
          <cell r="C60">
            <v>995635</v>
          </cell>
          <cell r="D60" t="str">
            <v>51,476     43372       69.16      97</v>
          </cell>
        </row>
        <row r="61">
          <cell r="A61">
            <v>35034</v>
          </cell>
          <cell r="B61">
            <v>23038</v>
          </cell>
          <cell r="C61">
            <v>1031699</v>
          </cell>
          <cell r="D61" t="str">
            <v>55,229     44783       70.56      96</v>
          </cell>
        </row>
        <row r="62">
          <cell r="A62" t="str">
            <v>Totals: __</v>
          </cell>
          <cell r="B62" t="str">
            <v>________</v>
          </cell>
          <cell r="C62" t="str">
            <v>__________</v>
          </cell>
          <cell r="D62" t="str">
            <v>__________</v>
          </cell>
        </row>
        <row r="63">
          <cell r="A63">
            <v>1995</v>
          </cell>
          <cell r="B63">
            <v>211798</v>
          </cell>
          <cell r="C63">
            <v>8708080</v>
          </cell>
          <cell r="D63">
            <v>250188</v>
          </cell>
        </row>
        <row r="65">
          <cell r="A65">
            <v>35065</v>
          </cell>
          <cell r="B65">
            <v>22524</v>
          </cell>
          <cell r="C65">
            <v>954207</v>
          </cell>
          <cell r="D65" t="str">
            <v>55,211     42365       71.02      97</v>
          </cell>
        </row>
        <row r="66">
          <cell r="A66">
            <v>35096</v>
          </cell>
          <cell r="B66">
            <v>21415</v>
          </cell>
          <cell r="C66">
            <v>900544</v>
          </cell>
          <cell r="D66" t="str">
            <v>53,827     42053       71.54      97</v>
          </cell>
        </row>
        <row r="67">
          <cell r="A67">
            <v>35125</v>
          </cell>
          <cell r="B67">
            <v>26935</v>
          </cell>
          <cell r="C67">
            <v>894428</v>
          </cell>
          <cell r="D67" t="str">
            <v>65,677     33207       70.92      95</v>
          </cell>
        </row>
        <row r="68">
          <cell r="A68">
            <v>35156</v>
          </cell>
          <cell r="B68">
            <v>22147</v>
          </cell>
          <cell r="C68">
            <v>765837</v>
          </cell>
          <cell r="D68" t="str">
            <v>71,471     34580       76.34      96</v>
          </cell>
        </row>
        <row r="69">
          <cell r="A69">
            <v>35186</v>
          </cell>
          <cell r="B69">
            <v>20655</v>
          </cell>
          <cell r="C69">
            <v>760630</v>
          </cell>
          <cell r="D69" t="str">
            <v>68,741     36826       76.89      93</v>
          </cell>
        </row>
        <row r="70">
          <cell r="A70">
            <v>35217</v>
          </cell>
          <cell r="B70">
            <v>18530</v>
          </cell>
          <cell r="C70">
            <v>716343</v>
          </cell>
          <cell r="D70" t="str">
            <v>66,984     38659       78.33      92</v>
          </cell>
        </row>
        <row r="71">
          <cell r="A71">
            <v>35247</v>
          </cell>
          <cell r="B71">
            <v>14728</v>
          </cell>
          <cell r="C71">
            <v>721829</v>
          </cell>
          <cell r="D71" t="str">
            <v>66,850     49011       81.95      92</v>
          </cell>
        </row>
        <row r="72">
          <cell r="A72">
            <v>35278</v>
          </cell>
          <cell r="B72">
            <v>13637</v>
          </cell>
          <cell r="C72">
            <v>687701</v>
          </cell>
          <cell r="D72" t="str">
            <v>66,506     50430       82.98      91</v>
          </cell>
        </row>
        <row r="73">
          <cell r="A73">
            <v>35309</v>
          </cell>
          <cell r="B73">
            <v>12412</v>
          </cell>
          <cell r="C73">
            <v>652748</v>
          </cell>
          <cell r="D73" t="str">
            <v>60,780     52591       83.04      91</v>
          </cell>
        </row>
        <row r="74">
          <cell r="A74">
            <v>35339</v>
          </cell>
          <cell r="B74">
            <v>15168</v>
          </cell>
          <cell r="C74">
            <v>737730</v>
          </cell>
          <cell r="D74" t="str">
            <v>104,886     48638       87.37      91</v>
          </cell>
        </row>
        <row r="75">
          <cell r="A75">
            <v>35370</v>
          </cell>
          <cell r="B75">
            <v>14808</v>
          </cell>
          <cell r="C75">
            <v>671421</v>
          </cell>
          <cell r="D75" t="str">
            <v>124,919     45342       89.40      92</v>
          </cell>
        </row>
        <row r="76">
          <cell r="A76">
            <v>35400</v>
          </cell>
          <cell r="B76">
            <v>14836</v>
          </cell>
          <cell r="C76">
            <v>682506</v>
          </cell>
          <cell r="D76" t="str">
            <v>114,078     46004       88.49      91</v>
          </cell>
        </row>
        <row r="77">
          <cell r="A77" t="str">
            <v>Totals: __</v>
          </cell>
          <cell r="B77" t="str">
            <v>________</v>
          </cell>
          <cell r="C77" t="str">
            <v>__________</v>
          </cell>
          <cell r="D77" t="str">
            <v>__________</v>
          </cell>
        </row>
        <row r="78">
          <cell r="A78">
            <v>1996</v>
          </cell>
          <cell r="B78">
            <v>217795</v>
          </cell>
          <cell r="C78">
            <v>9145924</v>
          </cell>
          <cell r="D78">
            <v>919930</v>
          </cell>
        </row>
        <row r="80">
          <cell r="A80">
            <v>35431</v>
          </cell>
          <cell r="B80">
            <v>13777</v>
          </cell>
          <cell r="C80">
            <v>632928</v>
          </cell>
          <cell r="D80" t="str">
            <v>109,128     45941       88.79      93</v>
          </cell>
        </row>
        <row r="81">
          <cell r="A81">
            <v>35462</v>
          </cell>
          <cell r="B81">
            <v>11743</v>
          </cell>
          <cell r="C81">
            <v>545463</v>
          </cell>
          <cell r="D81" t="str">
            <v>101,426     46451       89.62      91</v>
          </cell>
        </row>
        <row r="82">
          <cell r="A82">
            <v>35490</v>
          </cell>
          <cell r="B82">
            <v>14084</v>
          </cell>
          <cell r="C82">
            <v>590094</v>
          </cell>
          <cell r="D82" t="str">
            <v>117,400     41899       89.29      91</v>
          </cell>
        </row>
        <row r="83">
          <cell r="A83">
            <v>35521</v>
          </cell>
          <cell r="B83">
            <v>12805</v>
          </cell>
          <cell r="C83">
            <v>540028</v>
          </cell>
          <cell r="D83" t="str">
            <v>117,445     42174       90.17      92</v>
          </cell>
        </row>
        <row r="84">
          <cell r="A84">
            <v>35551</v>
          </cell>
          <cell r="B84">
            <v>12628</v>
          </cell>
          <cell r="C84">
            <v>553899</v>
          </cell>
          <cell r="D84" t="str">
            <v>122,503     43863       90.65      91</v>
          </cell>
        </row>
        <row r="85">
          <cell r="A85">
            <v>35582</v>
          </cell>
          <cell r="B85">
            <v>12073</v>
          </cell>
          <cell r="C85">
            <v>502692</v>
          </cell>
          <cell r="D85" t="str">
            <v>171,114     41638       93.41      90</v>
          </cell>
        </row>
        <row r="86">
          <cell r="A86">
            <v>35612</v>
          </cell>
          <cell r="B86">
            <v>10696</v>
          </cell>
          <cell r="C86">
            <v>473995</v>
          </cell>
          <cell r="D86" t="str">
            <v>165,585     44316       93.93      89</v>
          </cell>
        </row>
        <row r="87">
          <cell r="A87">
            <v>35643</v>
          </cell>
          <cell r="B87">
            <v>9830</v>
          </cell>
          <cell r="C87">
            <v>481269</v>
          </cell>
          <cell r="D87" t="str">
            <v>151,981     48960       93.93      90</v>
          </cell>
        </row>
        <row r="88">
          <cell r="A88">
            <v>35674</v>
          </cell>
          <cell r="B88">
            <v>10223</v>
          </cell>
          <cell r="C88">
            <v>478741</v>
          </cell>
          <cell r="D88" t="str">
            <v>141,033     46830       93.24      87</v>
          </cell>
        </row>
        <row r="89">
          <cell r="A89">
            <v>35704</v>
          </cell>
          <cell r="B89">
            <v>10154</v>
          </cell>
          <cell r="C89">
            <v>449670</v>
          </cell>
          <cell r="D89" t="str">
            <v>106,557     44286       91.30      87</v>
          </cell>
        </row>
        <row r="90">
          <cell r="A90">
            <v>35735</v>
          </cell>
          <cell r="B90">
            <v>9467</v>
          </cell>
          <cell r="C90">
            <v>454021</v>
          </cell>
          <cell r="D90" t="str">
            <v>103,203     47959       91.60      88</v>
          </cell>
        </row>
        <row r="91">
          <cell r="A91">
            <v>35765</v>
          </cell>
          <cell r="B91">
            <v>9132</v>
          </cell>
          <cell r="C91">
            <v>450853</v>
          </cell>
          <cell r="D91" t="str">
            <v>102,904     49371       91.85      89</v>
          </cell>
        </row>
        <row r="92">
          <cell r="A92" t="str">
            <v>Totals: __</v>
          </cell>
          <cell r="B92" t="str">
            <v>________</v>
          </cell>
          <cell r="C92" t="str">
            <v>__________</v>
          </cell>
          <cell r="D92" t="str">
            <v>__________</v>
          </cell>
        </row>
        <row r="93">
          <cell r="A93">
            <v>1997</v>
          </cell>
          <cell r="B93">
            <v>136612</v>
          </cell>
          <cell r="C93">
            <v>6153653</v>
          </cell>
          <cell r="D93">
            <v>1510279</v>
          </cell>
        </row>
        <row r="95">
          <cell r="A95">
            <v>35796</v>
          </cell>
          <cell r="B95">
            <v>9238</v>
          </cell>
          <cell r="C95">
            <v>442097</v>
          </cell>
          <cell r="D95" t="str">
            <v>107,990     47857       92.12      85</v>
          </cell>
        </row>
        <row r="96">
          <cell r="A96">
            <v>35827</v>
          </cell>
          <cell r="B96">
            <v>7983</v>
          </cell>
          <cell r="C96">
            <v>409211</v>
          </cell>
          <cell r="D96" t="str">
            <v>99,410     51261       92.57      85</v>
          </cell>
        </row>
        <row r="97">
          <cell r="A97">
            <v>35855</v>
          </cell>
          <cell r="B97">
            <v>8133</v>
          </cell>
          <cell r="C97">
            <v>444544</v>
          </cell>
          <cell r="D97" t="str">
            <v>100,758     54660       92.53      88</v>
          </cell>
        </row>
        <row r="98">
          <cell r="A98">
            <v>35886</v>
          </cell>
          <cell r="B98">
            <v>7464</v>
          </cell>
          <cell r="C98">
            <v>422082</v>
          </cell>
          <cell r="D98" t="str">
            <v>102,185     56550       93.19      87</v>
          </cell>
        </row>
        <row r="99">
          <cell r="A99">
            <v>35916</v>
          </cell>
          <cell r="B99">
            <v>7982</v>
          </cell>
          <cell r="C99">
            <v>415692</v>
          </cell>
          <cell r="D99" t="str">
            <v>95,525     52079       92.29      89</v>
          </cell>
        </row>
        <row r="100">
          <cell r="A100">
            <v>35947</v>
          </cell>
          <cell r="B100">
            <v>6478</v>
          </cell>
          <cell r="C100">
            <v>382602</v>
          </cell>
          <cell r="D100" t="str">
            <v>75,556     59062       92.10      88</v>
          </cell>
        </row>
        <row r="101">
          <cell r="A101">
            <v>35977</v>
          </cell>
          <cell r="B101">
            <v>7117</v>
          </cell>
          <cell r="C101">
            <v>362179</v>
          </cell>
          <cell r="D101" t="str">
            <v>102,826     50890       93.53      87</v>
          </cell>
        </row>
        <row r="102">
          <cell r="A102">
            <v>36008</v>
          </cell>
          <cell r="B102">
            <v>6592</v>
          </cell>
          <cell r="C102">
            <v>346188</v>
          </cell>
          <cell r="D102" t="str">
            <v>105,358     52517       94.11      88</v>
          </cell>
        </row>
        <row r="103">
          <cell r="A103">
            <v>36039</v>
          </cell>
          <cell r="B103">
            <v>5935</v>
          </cell>
          <cell r="C103">
            <v>327107</v>
          </cell>
          <cell r="D103" t="str">
            <v>89,861     55115       93.80      87</v>
          </cell>
        </row>
        <row r="104">
          <cell r="A104">
            <v>36069</v>
          </cell>
          <cell r="B104">
            <v>8260</v>
          </cell>
          <cell r="C104">
            <v>393169</v>
          </cell>
          <cell r="D104" t="str">
            <v>104,580     47600       92.68      88</v>
          </cell>
        </row>
        <row r="105">
          <cell r="A105">
            <v>36100</v>
          </cell>
          <cell r="B105">
            <v>5720</v>
          </cell>
          <cell r="C105">
            <v>340686</v>
          </cell>
          <cell r="D105" t="str">
            <v>77,007     59561       93.09      83</v>
          </cell>
        </row>
        <row r="106">
          <cell r="A106">
            <v>36130</v>
          </cell>
          <cell r="B106">
            <v>5798</v>
          </cell>
          <cell r="C106">
            <v>345512</v>
          </cell>
          <cell r="D106" t="str">
            <v>67,591     59592       92.10      85</v>
          </cell>
        </row>
        <row r="107">
          <cell r="A107" t="str">
            <v>Totals: __</v>
          </cell>
          <cell r="B107" t="str">
            <v>________</v>
          </cell>
          <cell r="C107" t="str">
            <v>__________</v>
          </cell>
          <cell r="D107" t="str">
            <v>__________</v>
          </cell>
        </row>
        <row r="108">
          <cell r="A108">
            <v>1998</v>
          </cell>
          <cell r="B108">
            <v>86700</v>
          </cell>
          <cell r="C108">
            <v>4631069</v>
          </cell>
          <cell r="D108">
            <v>1128647</v>
          </cell>
        </row>
        <row r="110">
          <cell r="A110">
            <v>36161</v>
          </cell>
          <cell r="B110">
            <v>6812</v>
          </cell>
          <cell r="C110">
            <v>332494</v>
          </cell>
          <cell r="D110" t="str">
            <v>63,008     48811       90.24      82</v>
          </cell>
        </row>
        <row r="111">
          <cell r="A111">
            <v>36192</v>
          </cell>
          <cell r="B111">
            <v>5026</v>
          </cell>
          <cell r="C111">
            <v>287137</v>
          </cell>
          <cell r="D111" t="str">
            <v>67,979     57131       93.12      82</v>
          </cell>
        </row>
        <row r="112">
          <cell r="A112">
            <v>36220</v>
          </cell>
          <cell r="B112">
            <v>4805</v>
          </cell>
          <cell r="C112">
            <v>306933</v>
          </cell>
          <cell r="D112" t="str">
            <v>61,491     63878       92.75      81</v>
          </cell>
        </row>
        <row r="113">
          <cell r="A113">
            <v>36251</v>
          </cell>
          <cell r="B113">
            <v>5608</v>
          </cell>
          <cell r="C113">
            <v>295684</v>
          </cell>
          <cell r="D113" t="str">
            <v>93,643     52726       94.35      78</v>
          </cell>
        </row>
        <row r="114">
          <cell r="A114">
            <v>36281</v>
          </cell>
          <cell r="B114">
            <v>5291</v>
          </cell>
          <cell r="C114">
            <v>319467</v>
          </cell>
          <cell r="D114" t="str">
            <v>65,745     60380       92.55      76</v>
          </cell>
        </row>
        <row r="115">
          <cell r="A115">
            <v>36312</v>
          </cell>
          <cell r="B115">
            <v>5440</v>
          </cell>
          <cell r="C115">
            <v>290112</v>
          </cell>
          <cell r="D115" t="str">
            <v>90,389     53330       94.32      79</v>
          </cell>
        </row>
        <row r="116">
          <cell r="A116">
            <v>36342</v>
          </cell>
          <cell r="B116">
            <v>6136</v>
          </cell>
          <cell r="C116">
            <v>299281</v>
          </cell>
          <cell r="D116" t="str">
            <v>82,003     48775       93.04      76</v>
          </cell>
        </row>
        <row r="117">
          <cell r="A117">
            <v>36373</v>
          </cell>
          <cell r="B117">
            <v>6135</v>
          </cell>
          <cell r="C117">
            <v>278528</v>
          </cell>
          <cell r="D117" t="str">
            <v>86,469     45400       93.38      76</v>
          </cell>
        </row>
        <row r="118">
          <cell r="A118">
            <v>36404</v>
          </cell>
          <cell r="B118">
            <v>5975</v>
          </cell>
          <cell r="C118">
            <v>288675</v>
          </cell>
          <cell r="D118" t="str">
            <v>83,993     48314       93.36      76</v>
          </cell>
        </row>
        <row r="119">
          <cell r="A119">
            <v>36434</v>
          </cell>
          <cell r="B119">
            <v>6303</v>
          </cell>
          <cell r="C119">
            <v>354289</v>
          </cell>
          <cell r="D119" t="str">
            <v>85,807     56210       93.16      77</v>
          </cell>
        </row>
        <row r="120">
          <cell r="A120">
            <v>36465</v>
          </cell>
          <cell r="B120">
            <v>7025</v>
          </cell>
          <cell r="C120">
            <v>334719</v>
          </cell>
          <cell r="D120" t="str">
            <v>86,121     47647       92.46      78</v>
          </cell>
        </row>
        <row r="121">
          <cell r="A121">
            <v>36495</v>
          </cell>
          <cell r="B121">
            <v>5854</v>
          </cell>
          <cell r="C121">
            <v>313138</v>
          </cell>
          <cell r="D121" t="str">
            <v>75,769     53492       92.83      78</v>
          </cell>
        </row>
        <row r="122">
          <cell r="A122" t="str">
            <v>Totals: __</v>
          </cell>
          <cell r="B122" t="str">
            <v>________</v>
          </cell>
          <cell r="C122" t="str">
            <v>__________</v>
          </cell>
          <cell r="D122" t="str">
            <v>__________</v>
          </cell>
        </row>
        <row r="123">
          <cell r="A123">
            <v>1999</v>
          </cell>
          <cell r="B123">
            <v>70410</v>
          </cell>
          <cell r="C123">
            <v>3700457</v>
          </cell>
          <cell r="D123">
            <v>942417</v>
          </cell>
        </row>
        <row r="125">
          <cell r="A125">
            <v>36526</v>
          </cell>
          <cell r="B125">
            <v>5389</v>
          </cell>
          <cell r="C125">
            <v>285205</v>
          </cell>
          <cell r="D125" t="str">
            <v>89,043     52924       94.29      78</v>
          </cell>
        </row>
        <row r="126">
          <cell r="A126">
            <v>36557</v>
          </cell>
          <cell r="B126">
            <v>4913</v>
          </cell>
          <cell r="C126">
            <v>238251</v>
          </cell>
          <cell r="D126" t="str">
            <v>76,478     48494       93.96      73</v>
          </cell>
        </row>
        <row r="127">
          <cell r="A127">
            <v>36586</v>
          </cell>
          <cell r="B127">
            <v>5630</v>
          </cell>
          <cell r="C127">
            <v>271757</v>
          </cell>
          <cell r="D127" t="str">
            <v>85,805     48270       93.84      77</v>
          </cell>
        </row>
        <row r="128">
          <cell r="A128">
            <v>36617</v>
          </cell>
          <cell r="B128">
            <v>5278</v>
          </cell>
          <cell r="C128">
            <v>287808</v>
          </cell>
          <cell r="D128" t="str">
            <v>82,415     54530       93.98      76</v>
          </cell>
        </row>
        <row r="129">
          <cell r="A129">
            <v>36647</v>
          </cell>
          <cell r="B129">
            <v>5081</v>
          </cell>
          <cell r="C129">
            <v>276500</v>
          </cell>
          <cell r="D129" t="str">
            <v>98,029     54419       95.07      75</v>
          </cell>
        </row>
        <row r="130">
          <cell r="A130">
            <v>36678</v>
          </cell>
          <cell r="B130">
            <v>4677</v>
          </cell>
          <cell r="C130">
            <v>262810</v>
          </cell>
          <cell r="D130" t="str">
            <v>94,556     56193       95.29      75</v>
          </cell>
        </row>
        <row r="131">
          <cell r="A131">
            <v>36708</v>
          </cell>
          <cell r="B131">
            <v>4313</v>
          </cell>
          <cell r="C131">
            <v>264452</v>
          </cell>
          <cell r="D131" t="str">
            <v>96,126     61316       95.71      75</v>
          </cell>
        </row>
        <row r="132">
          <cell r="A132">
            <v>36739</v>
          </cell>
          <cell r="B132">
            <v>3875</v>
          </cell>
          <cell r="C132">
            <v>271013</v>
          </cell>
          <cell r="D132" t="str">
            <v>95,900     69939       96.12      72</v>
          </cell>
        </row>
        <row r="133">
          <cell r="A133">
            <v>36770</v>
          </cell>
          <cell r="B133">
            <v>3427</v>
          </cell>
          <cell r="C133">
            <v>239619</v>
          </cell>
          <cell r="D133" t="str">
            <v>90,214     69921       96.34      74</v>
          </cell>
        </row>
        <row r="134">
          <cell r="A134">
            <v>36800</v>
          </cell>
          <cell r="B134">
            <v>4328</v>
          </cell>
          <cell r="C134">
            <v>255454</v>
          </cell>
          <cell r="D134" t="str">
            <v>94,585     59024       95.62      72</v>
          </cell>
        </row>
        <row r="135">
          <cell r="A135">
            <v>36831</v>
          </cell>
          <cell r="B135">
            <v>3695</v>
          </cell>
          <cell r="C135">
            <v>243509</v>
          </cell>
          <cell r="D135" t="str">
            <v>85,474     65903       95.86      72</v>
          </cell>
        </row>
        <row r="136">
          <cell r="A136">
            <v>36861</v>
          </cell>
          <cell r="B136">
            <v>4060</v>
          </cell>
          <cell r="C136">
            <v>246939</v>
          </cell>
          <cell r="D136" t="str">
            <v>94,615     60823       95.89      73</v>
          </cell>
        </row>
        <row r="137">
          <cell r="A137" t="str">
            <v>Totals: __</v>
          </cell>
          <cell r="B137" t="str">
            <v>________</v>
          </cell>
          <cell r="C137" t="str">
            <v>__________</v>
          </cell>
          <cell r="D137" t="str">
            <v>__________</v>
          </cell>
        </row>
        <row r="138">
          <cell r="A138">
            <v>2000</v>
          </cell>
          <cell r="B138">
            <v>54666</v>
          </cell>
          <cell r="C138">
            <v>3143317</v>
          </cell>
          <cell r="D138">
            <v>1083240</v>
          </cell>
        </row>
        <row r="140">
          <cell r="A140">
            <v>36892</v>
          </cell>
          <cell r="B140">
            <v>3688</v>
          </cell>
          <cell r="C140">
            <v>239354</v>
          </cell>
          <cell r="D140" t="str">
            <v>87,921     64901       95.97      74</v>
          </cell>
        </row>
        <row r="141">
          <cell r="A141">
            <v>36923</v>
          </cell>
          <cell r="B141">
            <v>3717</v>
          </cell>
          <cell r="C141">
            <v>213895</v>
          </cell>
          <cell r="D141" t="str">
            <v>85,235     57546       95.82      75</v>
          </cell>
        </row>
        <row r="142">
          <cell r="A142">
            <v>36951</v>
          </cell>
          <cell r="B142">
            <v>3902</v>
          </cell>
          <cell r="C142">
            <v>255831</v>
          </cell>
          <cell r="D142" t="str">
            <v>89,379     65565       95.82      75</v>
          </cell>
        </row>
        <row r="143">
          <cell r="A143">
            <v>36982</v>
          </cell>
          <cell r="B143">
            <v>3655</v>
          </cell>
          <cell r="C143">
            <v>242596</v>
          </cell>
          <cell r="D143" t="str">
            <v>72,464     66374       95.20      73</v>
          </cell>
        </row>
        <row r="144">
          <cell r="A144">
            <v>37012</v>
          </cell>
          <cell r="B144">
            <v>3812</v>
          </cell>
          <cell r="C144">
            <v>232572</v>
          </cell>
          <cell r="D144" t="str">
            <v>88,779     61011       95.88      71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jul95"/>
    </sheetNames>
    <sheetDataSet>
      <sheetData sheetId="0">
        <row r="53">
          <cell r="A53">
            <v>34881</v>
          </cell>
          <cell r="B53">
            <v>64796</v>
          </cell>
          <cell r="C53">
            <v>1053990</v>
          </cell>
          <cell r="D53" t="str">
            <v>3,180     16267        4.68     127</v>
          </cell>
        </row>
        <row r="54">
          <cell r="A54">
            <v>34912</v>
          </cell>
          <cell r="B54">
            <v>79613</v>
          </cell>
          <cell r="C54">
            <v>1788031</v>
          </cell>
          <cell r="D54" t="str">
            <v>8,867     22460       10.02     121</v>
          </cell>
        </row>
        <row r="55">
          <cell r="A55">
            <v>34943</v>
          </cell>
          <cell r="B55">
            <v>58890</v>
          </cell>
          <cell r="C55">
            <v>1460623</v>
          </cell>
          <cell r="D55" t="str">
            <v>10,099     24803       14.64     119</v>
          </cell>
        </row>
        <row r="56">
          <cell r="A56">
            <v>34973</v>
          </cell>
          <cell r="B56">
            <v>55308</v>
          </cell>
          <cell r="C56">
            <v>1397385</v>
          </cell>
          <cell r="D56" t="str">
            <v>15,688     25266       22.10     120</v>
          </cell>
        </row>
        <row r="57">
          <cell r="A57">
            <v>35004</v>
          </cell>
          <cell r="B57">
            <v>50286</v>
          </cell>
          <cell r="C57">
            <v>1214078</v>
          </cell>
          <cell r="D57" t="str">
            <v>20,579     24144       29.04     121</v>
          </cell>
        </row>
        <row r="58">
          <cell r="A58">
            <v>35034</v>
          </cell>
          <cell r="B58">
            <v>47641</v>
          </cell>
          <cell r="C58">
            <v>1185600</v>
          </cell>
          <cell r="D58" t="str">
            <v>18,277     24887       27.73     116</v>
          </cell>
        </row>
        <row r="59">
          <cell r="A59" t="str">
            <v>Totals: __</v>
          </cell>
          <cell r="B59" t="str">
            <v>________</v>
          </cell>
          <cell r="C59" t="str">
            <v>__________</v>
          </cell>
          <cell r="D59" t="str">
            <v>__________</v>
          </cell>
        </row>
        <row r="60">
          <cell r="A60">
            <v>1995</v>
          </cell>
          <cell r="B60">
            <v>356534</v>
          </cell>
          <cell r="C60">
            <v>8099707</v>
          </cell>
          <cell r="D60">
            <v>76690</v>
          </cell>
        </row>
        <row r="62">
          <cell r="A62">
            <v>35065</v>
          </cell>
          <cell r="B62">
            <v>42071</v>
          </cell>
          <cell r="C62">
            <v>1120812</v>
          </cell>
          <cell r="D62" t="str">
            <v>18,518     26641       30.56     120</v>
          </cell>
        </row>
        <row r="63">
          <cell r="A63">
            <v>35096</v>
          </cell>
          <cell r="B63">
            <v>43916</v>
          </cell>
          <cell r="C63">
            <v>957945</v>
          </cell>
          <cell r="D63" t="str">
            <v>17,496     21814       28.49     117</v>
          </cell>
        </row>
        <row r="64">
          <cell r="A64">
            <v>35125</v>
          </cell>
          <cell r="B64">
            <v>48406</v>
          </cell>
          <cell r="C64">
            <v>999512</v>
          </cell>
          <cell r="D64" t="str">
            <v>28,572     20649       37.12     119</v>
          </cell>
        </row>
        <row r="65">
          <cell r="A65">
            <v>35156</v>
          </cell>
          <cell r="B65">
            <v>50388</v>
          </cell>
          <cell r="C65">
            <v>874996</v>
          </cell>
          <cell r="D65" t="str">
            <v>40,635     17366       44.64     115</v>
          </cell>
        </row>
        <row r="66">
          <cell r="A66">
            <v>35186</v>
          </cell>
          <cell r="B66">
            <v>45879</v>
          </cell>
          <cell r="C66">
            <v>828586</v>
          </cell>
          <cell r="D66" t="str">
            <v>39,924     18061       46.53     115</v>
          </cell>
        </row>
        <row r="67">
          <cell r="A67">
            <v>35217</v>
          </cell>
          <cell r="B67">
            <v>39390</v>
          </cell>
          <cell r="C67">
            <v>786948</v>
          </cell>
          <cell r="D67" t="str">
            <v>44,416     19979       53.00     118</v>
          </cell>
        </row>
        <row r="68">
          <cell r="A68">
            <v>35247</v>
          </cell>
          <cell r="B68">
            <v>39939</v>
          </cell>
          <cell r="C68">
            <v>787669</v>
          </cell>
          <cell r="D68" t="str">
            <v>44,445     19722       52.67     116</v>
          </cell>
        </row>
        <row r="69">
          <cell r="A69">
            <v>35278</v>
          </cell>
          <cell r="B69">
            <v>39345</v>
          </cell>
          <cell r="C69">
            <v>791903</v>
          </cell>
          <cell r="D69" t="str">
            <v>33,786     20128       46.20     114</v>
          </cell>
        </row>
        <row r="70">
          <cell r="A70">
            <v>35309</v>
          </cell>
          <cell r="B70">
            <v>36585</v>
          </cell>
          <cell r="C70">
            <v>689879</v>
          </cell>
          <cell r="D70" t="str">
            <v>39,308     18857       51.79     114</v>
          </cell>
        </row>
        <row r="71">
          <cell r="A71">
            <v>35339</v>
          </cell>
          <cell r="B71">
            <v>35136</v>
          </cell>
          <cell r="C71">
            <v>669363</v>
          </cell>
          <cell r="D71" t="str">
            <v>39,922     19051       53.19     114</v>
          </cell>
        </row>
        <row r="72">
          <cell r="A72">
            <v>35370</v>
          </cell>
          <cell r="B72">
            <v>34071</v>
          </cell>
          <cell r="C72">
            <v>592125</v>
          </cell>
          <cell r="D72" t="str">
            <v>39,642     17380       53.78     114</v>
          </cell>
        </row>
        <row r="73">
          <cell r="A73">
            <v>35400</v>
          </cell>
          <cell r="B73">
            <v>35752</v>
          </cell>
          <cell r="C73">
            <v>635473</v>
          </cell>
          <cell r="D73" t="str">
            <v>47,958     17775       57.29     113</v>
          </cell>
        </row>
        <row r="74">
          <cell r="A74" t="str">
            <v>Totals: __</v>
          </cell>
          <cell r="B74" t="str">
            <v>________</v>
          </cell>
          <cell r="C74" t="str">
            <v>__________</v>
          </cell>
          <cell r="D74" t="str">
            <v>__________</v>
          </cell>
        </row>
        <row r="75">
          <cell r="A75">
            <v>1996</v>
          </cell>
          <cell r="B75">
            <v>490878</v>
          </cell>
          <cell r="C75">
            <v>9735211</v>
          </cell>
          <cell r="D75">
            <v>434622</v>
          </cell>
        </row>
        <row r="77">
          <cell r="A77">
            <v>35431</v>
          </cell>
          <cell r="B77">
            <v>34561</v>
          </cell>
          <cell r="C77">
            <v>640256</v>
          </cell>
          <cell r="D77" t="str">
            <v>47,759     18526       58.02     112</v>
          </cell>
        </row>
        <row r="78">
          <cell r="A78">
            <v>35462</v>
          </cell>
          <cell r="B78">
            <v>32785</v>
          </cell>
          <cell r="C78">
            <v>583749</v>
          </cell>
          <cell r="D78" t="str">
            <v>46,693     17806       58.75     111</v>
          </cell>
        </row>
        <row r="79">
          <cell r="A79">
            <v>35490</v>
          </cell>
          <cell r="B79">
            <v>36899</v>
          </cell>
          <cell r="C79">
            <v>633679</v>
          </cell>
          <cell r="D79" t="str">
            <v>47,410     17174       56.23     113</v>
          </cell>
        </row>
        <row r="80">
          <cell r="A80">
            <v>35521</v>
          </cell>
          <cell r="B80">
            <v>33888</v>
          </cell>
          <cell r="C80">
            <v>587446</v>
          </cell>
          <cell r="D80" t="str">
            <v>47,177     17335       58.20     113</v>
          </cell>
        </row>
        <row r="81">
          <cell r="A81">
            <v>35551</v>
          </cell>
          <cell r="B81">
            <v>34567</v>
          </cell>
          <cell r="C81">
            <v>595197</v>
          </cell>
          <cell r="D81" t="str">
            <v>45,917     17219       57.05     113</v>
          </cell>
        </row>
        <row r="82">
          <cell r="A82">
            <v>35582</v>
          </cell>
          <cell r="B82">
            <v>30311</v>
          </cell>
          <cell r="C82">
            <v>566837</v>
          </cell>
          <cell r="D82" t="str">
            <v>44,856     18701       59.68     115</v>
          </cell>
        </row>
        <row r="83">
          <cell r="A83">
            <v>35612</v>
          </cell>
          <cell r="B83">
            <v>29956</v>
          </cell>
          <cell r="C83">
            <v>561747</v>
          </cell>
          <cell r="D83" t="str">
            <v>47,504     18753       61.33     114</v>
          </cell>
        </row>
        <row r="84">
          <cell r="A84">
            <v>35643</v>
          </cell>
          <cell r="B84">
            <v>29244</v>
          </cell>
          <cell r="C84">
            <v>545506</v>
          </cell>
          <cell r="D84" t="str">
            <v>46,637     18654       61.46     116</v>
          </cell>
        </row>
        <row r="85">
          <cell r="A85">
            <v>35674</v>
          </cell>
          <cell r="B85">
            <v>28422</v>
          </cell>
          <cell r="C85">
            <v>510342</v>
          </cell>
          <cell r="D85" t="str">
            <v>48,004     17956       62.81     116</v>
          </cell>
        </row>
        <row r="86">
          <cell r="A86">
            <v>35704</v>
          </cell>
          <cell r="B86">
            <v>27751</v>
          </cell>
          <cell r="C86">
            <v>520626</v>
          </cell>
          <cell r="D86" t="str">
            <v>41,407     18761       59.87     115</v>
          </cell>
        </row>
        <row r="87">
          <cell r="A87">
            <v>35735</v>
          </cell>
          <cell r="B87">
            <v>27210</v>
          </cell>
          <cell r="C87">
            <v>508832</v>
          </cell>
          <cell r="D87" t="str">
            <v>40,958     18701       60.08     112</v>
          </cell>
        </row>
        <row r="88">
          <cell r="A88">
            <v>35765</v>
          </cell>
          <cell r="B88">
            <v>27492</v>
          </cell>
          <cell r="C88">
            <v>515416</v>
          </cell>
          <cell r="D88" t="str">
            <v>37,966     18748       58.00     115</v>
          </cell>
        </row>
        <row r="89">
          <cell r="A89" t="str">
            <v>Totals: __</v>
          </cell>
          <cell r="B89" t="str">
            <v>________</v>
          </cell>
          <cell r="C89" t="str">
            <v>__________</v>
          </cell>
          <cell r="D89" t="str">
            <v>__________</v>
          </cell>
        </row>
        <row r="90">
          <cell r="A90">
            <v>1997</v>
          </cell>
          <cell r="B90">
            <v>373086</v>
          </cell>
          <cell r="C90">
            <v>6769633</v>
          </cell>
          <cell r="D90">
            <v>542288</v>
          </cell>
        </row>
        <row r="92">
          <cell r="A92">
            <v>35796</v>
          </cell>
          <cell r="B92">
            <v>28423</v>
          </cell>
          <cell r="C92">
            <v>559309</v>
          </cell>
          <cell r="D92" t="str">
            <v>52,662     19679       64.95     116</v>
          </cell>
        </row>
        <row r="93">
          <cell r="A93">
            <v>35827</v>
          </cell>
          <cell r="B93">
            <v>32375</v>
          </cell>
          <cell r="C93">
            <v>513085</v>
          </cell>
          <cell r="D93" t="str">
            <v>45,464     15849       58.41     115</v>
          </cell>
        </row>
        <row r="94">
          <cell r="A94">
            <v>35855</v>
          </cell>
          <cell r="B94">
            <v>32752</v>
          </cell>
          <cell r="C94">
            <v>514687</v>
          </cell>
          <cell r="D94" t="str">
            <v>43,867     15715       57.25     113</v>
          </cell>
        </row>
        <row r="95">
          <cell r="A95">
            <v>35886</v>
          </cell>
          <cell r="B95">
            <v>28431</v>
          </cell>
          <cell r="C95">
            <v>506658</v>
          </cell>
          <cell r="D95" t="str">
            <v>6,226,758     17821       99.55     114</v>
          </cell>
        </row>
        <row r="96">
          <cell r="A96">
            <v>35916</v>
          </cell>
          <cell r="B96">
            <v>26991</v>
          </cell>
          <cell r="C96">
            <v>508734</v>
          </cell>
          <cell r="D96" t="str">
            <v>46,524     18849       63.29     112</v>
          </cell>
        </row>
        <row r="97">
          <cell r="A97">
            <v>35947</v>
          </cell>
          <cell r="B97">
            <v>24814</v>
          </cell>
          <cell r="C97">
            <v>473894</v>
          </cell>
          <cell r="D97" t="str">
            <v>47,375     19098       65.63     112</v>
          </cell>
        </row>
        <row r="98">
          <cell r="A98">
            <v>35977</v>
          </cell>
          <cell r="B98">
            <v>24857</v>
          </cell>
          <cell r="C98">
            <v>479505</v>
          </cell>
          <cell r="D98" t="str">
            <v>58,107     19291       70.04     110</v>
          </cell>
        </row>
        <row r="99">
          <cell r="A99">
            <v>36008</v>
          </cell>
          <cell r="B99">
            <v>23236</v>
          </cell>
          <cell r="C99">
            <v>466973</v>
          </cell>
          <cell r="D99" t="str">
            <v>53,103     20097       69.56     111</v>
          </cell>
        </row>
        <row r="100">
          <cell r="A100">
            <v>36039</v>
          </cell>
          <cell r="B100">
            <v>21461</v>
          </cell>
          <cell r="C100">
            <v>432210</v>
          </cell>
          <cell r="D100" t="str">
            <v>44,795     20140       67.61     110</v>
          </cell>
        </row>
        <row r="101">
          <cell r="A101">
            <v>36069</v>
          </cell>
          <cell r="B101">
            <v>23304</v>
          </cell>
          <cell r="C101">
            <v>442201</v>
          </cell>
          <cell r="D101" t="str">
            <v>49,263     18976       67.89     107</v>
          </cell>
        </row>
        <row r="102">
          <cell r="A102">
            <v>36100</v>
          </cell>
          <cell r="B102">
            <v>21290</v>
          </cell>
          <cell r="C102">
            <v>421955</v>
          </cell>
          <cell r="D102" t="str">
            <v>43,967     19820       67.38     107</v>
          </cell>
        </row>
        <row r="103">
          <cell r="A103">
            <v>36130</v>
          </cell>
          <cell r="B103">
            <v>21399</v>
          </cell>
          <cell r="C103">
            <v>435584</v>
          </cell>
          <cell r="D103" t="str">
            <v>33,673     20356       61.14     107</v>
          </cell>
        </row>
        <row r="104">
          <cell r="A104" t="str">
            <v>Totals: __</v>
          </cell>
          <cell r="B104" t="str">
            <v>________</v>
          </cell>
          <cell r="C104" t="str">
            <v>__________</v>
          </cell>
          <cell r="D104" t="str">
            <v>__________</v>
          </cell>
        </row>
        <row r="105">
          <cell r="A105">
            <v>1998</v>
          </cell>
          <cell r="B105">
            <v>309333</v>
          </cell>
          <cell r="C105">
            <v>5754795</v>
          </cell>
          <cell r="D105">
            <v>6745558</v>
          </cell>
        </row>
        <row r="107">
          <cell r="A107">
            <v>36161</v>
          </cell>
          <cell r="B107">
            <v>21686</v>
          </cell>
          <cell r="C107">
            <v>434092</v>
          </cell>
          <cell r="D107" t="str">
            <v>36,824     20018       62.94     107</v>
          </cell>
        </row>
        <row r="108">
          <cell r="A108">
            <v>36192</v>
          </cell>
          <cell r="B108">
            <v>18027</v>
          </cell>
          <cell r="C108">
            <v>425320</v>
          </cell>
          <cell r="D108" t="str">
            <v>50,307     23594       73.62     108</v>
          </cell>
        </row>
        <row r="109">
          <cell r="A109">
            <v>36220</v>
          </cell>
          <cell r="B109">
            <v>18274</v>
          </cell>
          <cell r="C109">
            <v>463019</v>
          </cell>
          <cell r="D109" t="str">
            <v>47,057     25338       72.03     105</v>
          </cell>
        </row>
        <row r="110">
          <cell r="A110">
            <v>36251</v>
          </cell>
          <cell r="B110">
            <v>15915</v>
          </cell>
          <cell r="C110">
            <v>410923</v>
          </cell>
          <cell r="D110" t="str">
            <v>39,473     25820       71.27     105</v>
          </cell>
        </row>
        <row r="111">
          <cell r="A111">
            <v>36281</v>
          </cell>
          <cell r="B111">
            <v>17056</v>
          </cell>
          <cell r="C111">
            <v>412678</v>
          </cell>
          <cell r="D111" t="str">
            <v>40,634     24196       70.44     104</v>
          </cell>
        </row>
        <row r="112">
          <cell r="A112">
            <v>36312</v>
          </cell>
          <cell r="B112">
            <v>15601</v>
          </cell>
          <cell r="C112">
            <v>424558</v>
          </cell>
          <cell r="D112" t="str">
            <v>25,508     27214       62.05     103</v>
          </cell>
        </row>
        <row r="113">
          <cell r="A113">
            <v>36342</v>
          </cell>
          <cell r="B113">
            <v>16912</v>
          </cell>
          <cell r="C113">
            <v>457659</v>
          </cell>
          <cell r="D113" t="str">
            <v>34,550     27062       67.14     105</v>
          </cell>
        </row>
        <row r="114">
          <cell r="A114">
            <v>36373</v>
          </cell>
          <cell r="B114">
            <v>15528</v>
          </cell>
          <cell r="C114">
            <v>416304</v>
          </cell>
          <cell r="D114" t="str">
            <v>24,261     26810       60.97     100</v>
          </cell>
        </row>
        <row r="115">
          <cell r="A115">
            <v>36404</v>
          </cell>
          <cell r="B115">
            <v>14561</v>
          </cell>
          <cell r="C115">
            <v>472027</v>
          </cell>
          <cell r="D115" t="str">
            <v>25,635     32418       63.78     101</v>
          </cell>
        </row>
        <row r="116">
          <cell r="A116">
            <v>36434</v>
          </cell>
          <cell r="B116">
            <v>16299</v>
          </cell>
          <cell r="C116">
            <v>452936</v>
          </cell>
          <cell r="D116" t="str">
            <v>25,331     27790       60.85     102</v>
          </cell>
        </row>
        <row r="117">
          <cell r="A117">
            <v>36465</v>
          </cell>
          <cell r="B117">
            <v>14161</v>
          </cell>
          <cell r="C117">
            <v>419095</v>
          </cell>
          <cell r="D117" t="str">
            <v>24,066     29596       62.96     100</v>
          </cell>
        </row>
        <row r="118">
          <cell r="A118">
            <v>36495</v>
          </cell>
          <cell r="B118">
            <v>15172</v>
          </cell>
          <cell r="C118">
            <v>422489</v>
          </cell>
          <cell r="D118" t="str">
            <v>21,752     27847       58.91      99</v>
          </cell>
        </row>
        <row r="119">
          <cell r="A119" t="str">
            <v>Totals: __</v>
          </cell>
          <cell r="B119" t="str">
            <v>________</v>
          </cell>
          <cell r="C119" t="str">
            <v>__________</v>
          </cell>
          <cell r="D119" t="str">
            <v>__________</v>
          </cell>
        </row>
        <row r="120">
          <cell r="A120">
            <v>1999</v>
          </cell>
          <cell r="B120">
            <v>199192</v>
          </cell>
          <cell r="C120">
            <v>5211100</v>
          </cell>
          <cell r="D120">
            <v>395398</v>
          </cell>
        </row>
        <row r="122">
          <cell r="A122">
            <v>36526</v>
          </cell>
          <cell r="B122">
            <v>14653</v>
          </cell>
          <cell r="C122">
            <v>417823</v>
          </cell>
          <cell r="D122" t="str">
            <v>24,167     28515       62.25      99</v>
          </cell>
        </row>
        <row r="123">
          <cell r="A123">
            <v>36557</v>
          </cell>
          <cell r="B123">
            <v>15829</v>
          </cell>
          <cell r="C123">
            <v>384127</v>
          </cell>
          <cell r="D123" t="str">
            <v>29,716     24268       65.25      97</v>
          </cell>
        </row>
        <row r="124">
          <cell r="A124">
            <v>36586</v>
          </cell>
          <cell r="B124">
            <v>16000</v>
          </cell>
          <cell r="C124">
            <v>409423</v>
          </cell>
          <cell r="D124" t="str">
            <v>27,810     25589       63.48      98</v>
          </cell>
        </row>
        <row r="125">
          <cell r="A125">
            <v>36617</v>
          </cell>
          <cell r="B125">
            <v>14688</v>
          </cell>
          <cell r="C125">
            <v>424117</v>
          </cell>
          <cell r="D125" t="str">
            <v>25,016     28876       63.01      97</v>
          </cell>
        </row>
        <row r="126">
          <cell r="A126">
            <v>36647</v>
          </cell>
          <cell r="B126">
            <v>14136</v>
          </cell>
          <cell r="C126">
            <v>426303</v>
          </cell>
          <cell r="D126" t="str">
            <v>18,758     30158       57.03      97</v>
          </cell>
        </row>
        <row r="127">
          <cell r="A127">
            <v>36678</v>
          </cell>
          <cell r="B127">
            <v>14134</v>
          </cell>
          <cell r="C127">
            <v>431979</v>
          </cell>
          <cell r="D127" t="str">
            <v>22,780     30564       61.71     100</v>
          </cell>
        </row>
        <row r="128">
          <cell r="A128">
            <v>36708</v>
          </cell>
          <cell r="B128">
            <v>17445</v>
          </cell>
          <cell r="C128">
            <v>492285</v>
          </cell>
          <cell r="D128" t="str">
            <v>23,622     28220       57.52      97</v>
          </cell>
        </row>
        <row r="129">
          <cell r="A129">
            <v>36739</v>
          </cell>
          <cell r="B129">
            <v>14390</v>
          </cell>
          <cell r="C129">
            <v>459337</v>
          </cell>
          <cell r="D129" t="str">
            <v>21,302     31921       59.68      98</v>
          </cell>
        </row>
        <row r="130">
          <cell r="A130">
            <v>36770</v>
          </cell>
          <cell r="B130">
            <v>13048</v>
          </cell>
          <cell r="C130">
            <v>429088</v>
          </cell>
          <cell r="D130" t="str">
            <v>18,601     32886       58.77      96</v>
          </cell>
        </row>
        <row r="131">
          <cell r="A131">
            <v>36800</v>
          </cell>
          <cell r="B131">
            <v>12990</v>
          </cell>
          <cell r="C131">
            <v>398616</v>
          </cell>
          <cell r="D131" t="str">
            <v>19,806     30687       60.39      97</v>
          </cell>
        </row>
        <row r="132">
          <cell r="A132">
            <v>36831</v>
          </cell>
          <cell r="B132">
            <v>12251</v>
          </cell>
          <cell r="C132">
            <v>370117</v>
          </cell>
          <cell r="D132" t="str">
            <v>19,323     30212       61.20      95</v>
          </cell>
        </row>
        <row r="133">
          <cell r="A133">
            <v>36861</v>
          </cell>
          <cell r="B133">
            <v>10495</v>
          </cell>
          <cell r="C133">
            <v>362961</v>
          </cell>
          <cell r="D133" t="str">
            <v>19,863     34585       65.43      94</v>
          </cell>
        </row>
        <row r="134">
          <cell r="A134" t="str">
            <v>Totals: __</v>
          </cell>
          <cell r="B134" t="str">
            <v>________</v>
          </cell>
          <cell r="C134" t="str">
            <v>__________</v>
          </cell>
          <cell r="D134" t="str">
            <v>__________</v>
          </cell>
        </row>
        <row r="135">
          <cell r="A135">
            <v>2000</v>
          </cell>
          <cell r="B135">
            <v>170059</v>
          </cell>
          <cell r="C135">
            <v>5006176</v>
          </cell>
          <cell r="D135">
            <v>270764</v>
          </cell>
        </row>
        <row r="137">
          <cell r="A137">
            <v>36892</v>
          </cell>
          <cell r="B137">
            <v>12146</v>
          </cell>
          <cell r="C137">
            <v>357020</v>
          </cell>
          <cell r="D137" t="str">
            <v>18,845     29395       60.81      97</v>
          </cell>
        </row>
        <row r="138">
          <cell r="A138">
            <v>36923</v>
          </cell>
          <cell r="B138">
            <v>10346</v>
          </cell>
          <cell r="C138">
            <v>325823</v>
          </cell>
          <cell r="D138" t="str">
            <v>21,756     31493       67.77      96</v>
          </cell>
        </row>
        <row r="139">
          <cell r="A139">
            <v>36951</v>
          </cell>
          <cell r="B139">
            <v>9784</v>
          </cell>
          <cell r="C139">
            <v>330155</v>
          </cell>
          <cell r="D139" t="str">
            <v>16,890     33745       63.32      95</v>
          </cell>
        </row>
        <row r="140">
          <cell r="A140">
            <v>36982</v>
          </cell>
          <cell r="B140">
            <v>9393</v>
          </cell>
          <cell r="C140">
            <v>324113</v>
          </cell>
          <cell r="D140" t="str">
            <v>15,884     34506       62.84      97</v>
          </cell>
        </row>
        <row r="141">
          <cell r="A141">
            <v>37012</v>
          </cell>
          <cell r="B141">
            <v>10458</v>
          </cell>
          <cell r="C141">
            <v>319738</v>
          </cell>
          <cell r="D141" t="str">
            <v>17,718     30574       62.88      94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b94"/>
    </sheetNames>
    <sheetDataSet>
      <sheetData sheetId="0">
        <row r="51">
          <cell r="A51">
            <v>34366</v>
          </cell>
          <cell r="B51">
            <v>19112</v>
          </cell>
          <cell r="C51">
            <v>1036450</v>
          </cell>
          <cell r="D51" t="str">
            <v>10,598     54231       35.67     134</v>
          </cell>
        </row>
        <row r="52">
          <cell r="A52">
            <v>34394</v>
          </cell>
          <cell r="B52">
            <v>43884</v>
          </cell>
          <cell r="C52">
            <v>1866823</v>
          </cell>
          <cell r="D52" t="str">
            <v>20,180     42540       31.50     130</v>
          </cell>
        </row>
        <row r="53">
          <cell r="A53">
            <v>34425</v>
          </cell>
          <cell r="B53">
            <v>37737</v>
          </cell>
          <cell r="C53">
            <v>1603857</v>
          </cell>
          <cell r="D53" t="str">
            <v>17,834     42501       32.09     129</v>
          </cell>
        </row>
        <row r="54">
          <cell r="A54">
            <v>34455</v>
          </cell>
          <cell r="B54">
            <v>37515</v>
          </cell>
          <cell r="C54">
            <v>1414439</v>
          </cell>
          <cell r="D54" t="str">
            <v>26,943     37704       41.80     127</v>
          </cell>
        </row>
        <row r="55">
          <cell r="A55">
            <v>34486</v>
          </cell>
          <cell r="B55">
            <v>33636</v>
          </cell>
          <cell r="C55">
            <v>1309436</v>
          </cell>
          <cell r="D55" t="str">
            <v>31,548     38930       48.40     126</v>
          </cell>
        </row>
        <row r="56">
          <cell r="A56">
            <v>34516</v>
          </cell>
          <cell r="B56">
            <v>41643</v>
          </cell>
          <cell r="C56">
            <v>1171633</v>
          </cell>
          <cell r="D56" t="str">
            <v>38,099     28136       47.78     127</v>
          </cell>
        </row>
        <row r="57">
          <cell r="A57">
            <v>34547</v>
          </cell>
          <cell r="B57">
            <v>41153</v>
          </cell>
          <cell r="C57">
            <v>1077958</v>
          </cell>
          <cell r="D57" t="str">
            <v>38,774     26194       48.51     128</v>
          </cell>
        </row>
        <row r="58">
          <cell r="A58">
            <v>34578</v>
          </cell>
          <cell r="B58">
            <v>29630</v>
          </cell>
          <cell r="C58">
            <v>986291</v>
          </cell>
          <cell r="D58" t="str">
            <v>34,652     33287       53.91     129</v>
          </cell>
        </row>
        <row r="59">
          <cell r="A59">
            <v>34608</v>
          </cell>
          <cell r="B59">
            <v>30581</v>
          </cell>
          <cell r="C59">
            <v>940174</v>
          </cell>
          <cell r="D59" t="str">
            <v>36,915     30744       54.69     125</v>
          </cell>
        </row>
        <row r="60">
          <cell r="A60">
            <v>34639</v>
          </cell>
          <cell r="B60">
            <v>30924</v>
          </cell>
          <cell r="C60">
            <v>874367</v>
          </cell>
          <cell r="D60" t="str">
            <v>35,275     28275       53.29     120</v>
          </cell>
        </row>
        <row r="61">
          <cell r="A61">
            <v>34669</v>
          </cell>
          <cell r="B61">
            <v>27425</v>
          </cell>
          <cell r="C61">
            <v>983902</v>
          </cell>
          <cell r="D61" t="str">
            <v>35,968     35877       56.74     121</v>
          </cell>
        </row>
        <row r="62">
          <cell r="A62" t="str">
            <v>Totals: __</v>
          </cell>
          <cell r="B62" t="str">
            <v>________</v>
          </cell>
          <cell r="C62" t="str">
            <v>__________</v>
          </cell>
          <cell r="D62" t="str">
            <v>__________</v>
          </cell>
        </row>
        <row r="63">
          <cell r="A63">
            <v>1994</v>
          </cell>
          <cell r="B63">
            <v>373240</v>
          </cell>
          <cell r="C63">
            <v>13265330</v>
          </cell>
          <cell r="D63">
            <v>326786</v>
          </cell>
        </row>
        <row r="65">
          <cell r="A65">
            <v>34700</v>
          </cell>
          <cell r="B65">
            <v>27052</v>
          </cell>
          <cell r="C65">
            <v>921209</v>
          </cell>
          <cell r="D65" t="str">
            <v>33,859     34054       55.59     123</v>
          </cell>
        </row>
        <row r="66">
          <cell r="A66">
            <v>34731</v>
          </cell>
          <cell r="B66">
            <v>21839</v>
          </cell>
          <cell r="C66">
            <v>819114</v>
          </cell>
          <cell r="D66" t="str">
            <v>27,331     37507       55.58     121</v>
          </cell>
        </row>
        <row r="67">
          <cell r="A67">
            <v>34759</v>
          </cell>
          <cell r="B67">
            <v>22974</v>
          </cell>
          <cell r="C67">
            <v>886363</v>
          </cell>
          <cell r="D67" t="str">
            <v>32,793     38582       58.80     123</v>
          </cell>
        </row>
        <row r="68">
          <cell r="A68">
            <v>34790</v>
          </cell>
          <cell r="B68">
            <v>22301</v>
          </cell>
          <cell r="C68">
            <v>841260</v>
          </cell>
          <cell r="D68" t="str">
            <v>36,564     37723       62.12     121</v>
          </cell>
        </row>
        <row r="69">
          <cell r="A69">
            <v>34820</v>
          </cell>
          <cell r="B69">
            <v>21020</v>
          </cell>
          <cell r="C69">
            <v>840850</v>
          </cell>
          <cell r="D69" t="str">
            <v>46,643     40003       68.93     120</v>
          </cell>
        </row>
        <row r="70">
          <cell r="A70">
            <v>34851</v>
          </cell>
          <cell r="B70">
            <v>16115</v>
          </cell>
          <cell r="C70">
            <v>784380</v>
          </cell>
          <cell r="D70" t="str">
            <v>49,643     48674       75.49     118</v>
          </cell>
        </row>
        <row r="71">
          <cell r="A71">
            <v>34881</v>
          </cell>
          <cell r="B71">
            <v>15115</v>
          </cell>
          <cell r="C71">
            <v>756982</v>
          </cell>
          <cell r="D71" t="str">
            <v>48,522     50082       76.25     119</v>
          </cell>
        </row>
        <row r="72">
          <cell r="A72">
            <v>34912</v>
          </cell>
          <cell r="B72">
            <v>18772</v>
          </cell>
          <cell r="C72">
            <v>702664</v>
          </cell>
          <cell r="D72" t="str">
            <v>50,018     37432       72.71     120</v>
          </cell>
        </row>
        <row r="73">
          <cell r="A73">
            <v>34943</v>
          </cell>
          <cell r="B73">
            <v>16852</v>
          </cell>
          <cell r="C73">
            <v>649105</v>
          </cell>
          <cell r="D73" t="str">
            <v>48,257     38518       74.12     120</v>
          </cell>
        </row>
        <row r="74">
          <cell r="A74">
            <v>34973</v>
          </cell>
          <cell r="B74">
            <v>14523</v>
          </cell>
          <cell r="C74">
            <v>627348</v>
          </cell>
          <cell r="D74" t="str">
            <v>57,528     43197       79.84     117</v>
          </cell>
        </row>
        <row r="75">
          <cell r="A75">
            <v>35004</v>
          </cell>
          <cell r="B75">
            <v>15940</v>
          </cell>
          <cell r="C75">
            <v>609649</v>
          </cell>
          <cell r="D75" t="str">
            <v>51,150     38247       76.24     117</v>
          </cell>
        </row>
        <row r="76">
          <cell r="A76">
            <v>35034</v>
          </cell>
          <cell r="B76">
            <v>16137</v>
          </cell>
          <cell r="C76">
            <v>643433</v>
          </cell>
          <cell r="D76" t="str">
            <v>56,781     39874       77.87     116</v>
          </cell>
        </row>
        <row r="77">
          <cell r="A77" t="str">
            <v>Totals: __</v>
          </cell>
          <cell r="B77" t="str">
            <v>________</v>
          </cell>
          <cell r="C77" t="str">
            <v>__________</v>
          </cell>
          <cell r="D77" t="str">
            <v>__________</v>
          </cell>
        </row>
        <row r="78">
          <cell r="A78">
            <v>1995</v>
          </cell>
          <cell r="B78">
            <v>228640</v>
          </cell>
          <cell r="C78">
            <v>9082357</v>
          </cell>
          <cell r="D78">
            <v>539089</v>
          </cell>
        </row>
        <row r="80">
          <cell r="A80">
            <v>35065</v>
          </cell>
          <cell r="B80">
            <v>16417</v>
          </cell>
          <cell r="C80">
            <v>591541</v>
          </cell>
          <cell r="D80" t="str">
            <v>49,478     36033       75.09     114</v>
          </cell>
        </row>
        <row r="81">
          <cell r="A81">
            <v>35096</v>
          </cell>
          <cell r="B81">
            <v>15580</v>
          </cell>
          <cell r="C81">
            <v>572782</v>
          </cell>
          <cell r="D81" t="str">
            <v>48,275     36764       75.60     113</v>
          </cell>
        </row>
        <row r="82">
          <cell r="A82">
            <v>35125</v>
          </cell>
          <cell r="B82">
            <v>16413</v>
          </cell>
          <cell r="C82">
            <v>607230</v>
          </cell>
          <cell r="D82" t="str">
            <v>53,796     36997       76.62     109</v>
          </cell>
        </row>
        <row r="83">
          <cell r="A83">
            <v>35156</v>
          </cell>
          <cell r="B83">
            <v>15598</v>
          </cell>
          <cell r="C83">
            <v>550678</v>
          </cell>
          <cell r="D83" t="str">
            <v>56,781     35305       78.45     107</v>
          </cell>
        </row>
        <row r="84">
          <cell r="A84">
            <v>35186</v>
          </cell>
          <cell r="B84">
            <v>15141</v>
          </cell>
          <cell r="C84">
            <v>521143</v>
          </cell>
          <cell r="D84" t="str">
            <v>60,061     34420       79.87     108</v>
          </cell>
        </row>
        <row r="85">
          <cell r="A85">
            <v>35217</v>
          </cell>
          <cell r="B85">
            <v>12691</v>
          </cell>
          <cell r="C85">
            <v>477260</v>
          </cell>
          <cell r="D85" t="str">
            <v>56,317     37607       81.61     108</v>
          </cell>
        </row>
        <row r="86">
          <cell r="A86">
            <v>35247</v>
          </cell>
          <cell r="B86">
            <v>13434</v>
          </cell>
          <cell r="C86">
            <v>488027</v>
          </cell>
          <cell r="D86" t="str">
            <v>55,008     36328       80.37     109</v>
          </cell>
        </row>
        <row r="87">
          <cell r="A87">
            <v>35278</v>
          </cell>
          <cell r="B87">
            <v>13321</v>
          </cell>
          <cell r="C87">
            <v>533525</v>
          </cell>
          <cell r="D87" t="str">
            <v>55,413     40052       80.62     108</v>
          </cell>
        </row>
        <row r="88">
          <cell r="A88">
            <v>35309</v>
          </cell>
          <cell r="B88">
            <v>12325</v>
          </cell>
          <cell r="C88">
            <v>530171</v>
          </cell>
          <cell r="D88" t="str">
            <v>61,142     43016       83.22     106</v>
          </cell>
        </row>
        <row r="89">
          <cell r="A89">
            <v>35339</v>
          </cell>
          <cell r="B89">
            <v>12726</v>
          </cell>
          <cell r="C89">
            <v>521037</v>
          </cell>
          <cell r="D89" t="str">
            <v>62,023     40943       82.98     107</v>
          </cell>
        </row>
        <row r="90">
          <cell r="A90">
            <v>35370</v>
          </cell>
          <cell r="B90">
            <v>11561</v>
          </cell>
          <cell r="C90">
            <v>479807</v>
          </cell>
          <cell r="D90" t="str">
            <v>52,446     41503       81.94     108</v>
          </cell>
        </row>
        <row r="91">
          <cell r="A91">
            <v>35400</v>
          </cell>
          <cell r="B91">
            <v>12022</v>
          </cell>
          <cell r="C91">
            <v>478887</v>
          </cell>
          <cell r="D91" t="str">
            <v>58,080     39835       82.85     108</v>
          </cell>
        </row>
        <row r="92">
          <cell r="A92" t="str">
            <v>Totals: __</v>
          </cell>
          <cell r="B92" t="str">
            <v>________</v>
          </cell>
          <cell r="C92" t="str">
            <v>__________</v>
          </cell>
          <cell r="D92" t="str">
            <v>__________</v>
          </cell>
        </row>
        <row r="93">
          <cell r="A93">
            <v>1996</v>
          </cell>
          <cell r="B93">
            <v>167229</v>
          </cell>
          <cell r="C93">
            <v>6352088</v>
          </cell>
          <cell r="D93">
            <v>668820</v>
          </cell>
        </row>
        <row r="95">
          <cell r="A95">
            <v>35431</v>
          </cell>
          <cell r="B95">
            <v>12069</v>
          </cell>
          <cell r="C95">
            <v>439360</v>
          </cell>
          <cell r="D95" t="str">
            <v>61,975     36405       83.70     109</v>
          </cell>
        </row>
        <row r="96">
          <cell r="A96">
            <v>35462</v>
          </cell>
          <cell r="B96">
            <v>10235</v>
          </cell>
          <cell r="C96">
            <v>393843</v>
          </cell>
          <cell r="D96" t="str">
            <v>38,666     38481       79.07     102</v>
          </cell>
        </row>
        <row r="97">
          <cell r="A97">
            <v>35490</v>
          </cell>
          <cell r="B97">
            <v>11004</v>
          </cell>
          <cell r="C97">
            <v>452763</v>
          </cell>
          <cell r="D97" t="str">
            <v>58,220     41146       84.10     104</v>
          </cell>
        </row>
        <row r="98">
          <cell r="A98">
            <v>35521</v>
          </cell>
          <cell r="B98">
            <v>11069</v>
          </cell>
          <cell r="C98">
            <v>446349</v>
          </cell>
          <cell r="D98" t="str">
            <v>59,959     40325       84.42     105</v>
          </cell>
        </row>
        <row r="99">
          <cell r="A99">
            <v>35551</v>
          </cell>
          <cell r="B99">
            <v>10367</v>
          </cell>
          <cell r="C99">
            <v>405335</v>
          </cell>
          <cell r="D99" t="str">
            <v>56,055     39099       84.39     105</v>
          </cell>
        </row>
        <row r="100">
          <cell r="A100">
            <v>35582</v>
          </cell>
          <cell r="B100">
            <v>9423</v>
          </cell>
          <cell r="C100">
            <v>387527</v>
          </cell>
          <cell r="D100" t="str">
            <v>47,453     41126       83.43     106</v>
          </cell>
        </row>
        <row r="101">
          <cell r="A101">
            <v>35612</v>
          </cell>
          <cell r="B101">
            <v>9137</v>
          </cell>
          <cell r="C101">
            <v>412212</v>
          </cell>
          <cell r="D101" t="str">
            <v>60,382     45115       86.86     107</v>
          </cell>
        </row>
        <row r="102">
          <cell r="A102">
            <v>35643</v>
          </cell>
          <cell r="B102">
            <v>10088</v>
          </cell>
          <cell r="C102">
            <v>401075</v>
          </cell>
          <cell r="D102" t="str">
            <v>66,717     39758       86.87     106</v>
          </cell>
        </row>
        <row r="103">
          <cell r="A103">
            <v>35674</v>
          </cell>
          <cell r="B103">
            <v>8846</v>
          </cell>
          <cell r="C103">
            <v>382387</v>
          </cell>
          <cell r="D103" t="str">
            <v>54,010     43228       85.93     105</v>
          </cell>
        </row>
        <row r="104">
          <cell r="A104">
            <v>35704</v>
          </cell>
          <cell r="B104">
            <v>8248</v>
          </cell>
          <cell r="C104">
            <v>397203</v>
          </cell>
          <cell r="D104" t="str">
            <v>48,033     48158       85.34     105</v>
          </cell>
        </row>
        <row r="105">
          <cell r="A105">
            <v>35735</v>
          </cell>
          <cell r="B105">
            <v>7739</v>
          </cell>
          <cell r="C105">
            <v>384029</v>
          </cell>
          <cell r="D105" t="str">
            <v>55,119     49623       87.69     104</v>
          </cell>
        </row>
        <row r="106">
          <cell r="A106">
            <v>35765</v>
          </cell>
          <cell r="B106">
            <v>7895</v>
          </cell>
          <cell r="C106">
            <v>390394</v>
          </cell>
          <cell r="D106" t="str">
            <v>54,945     49449       87.44     103</v>
          </cell>
        </row>
        <row r="107">
          <cell r="A107" t="str">
            <v>Totals: __</v>
          </cell>
          <cell r="B107" t="str">
            <v>________</v>
          </cell>
          <cell r="C107" t="str">
            <v>__________</v>
          </cell>
          <cell r="D107" t="str">
            <v>__________</v>
          </cell>
        </row>
        <row r="108">
          <cell r="A108">
            <v>1997</v>
          </cell>
          <cell r="B108">
            <v>116120</v>
          </cell>
          <cell r="C108">
            <v>4892477</v>
          </cell>
          <cell r="D108">
            <v>661534</v>
          </cell>
        </row>
        <row r="110">
          <cell r="A110">
            <v>35796</v>
          </cell>
          <cell r="B110">
            <v>8549</v>
          </cell>
          <cell r="C110">
            <v>374397</v>
          </cell>
          <cell r="D110" t="str">
            <v>58,471     43795       87.24     101</v>
          </cell>
        </row>
        <row r="111">
          <cell r="A111">
            <v>35827</v>
          </cell>
          <cell r="B111">
            <v>8134</v>
          </cell>
          <cell r="C111">
            <v>344283</v>
          </cell>
          <cell r="D111" t="str">
            <v>52,218     42327       86.52      99</v>
          </cell>
        </row>
        <row r="112">
          <cell r="A112">
            <v>35855</v>
          </cell>
          <cell r="B112">
            <v>8525</v>
          </cell>
          <cell r="C112">
            <v>362778</v>
          </cell>
          <cell r="D112" t="str">
            <v>53,127     42555       86.17     100</v>
          </cell>
        </row>
        <row r="113">
          <cell r="A113">
            <v>35886</v>
          </cell>
          <cell r="B113">
            <v>7289</v>
          </cell>
          <cell r="C113">
            <v>368744</v>
          </cell>
          <cell r="D113" t="str">
            <v>72,485     50590       90.86      99</v>
          </cell>
        </row>
        <row r="114">
          <cell r="A114">
            <v>35916</v>
          </cell>
          <cell r="B114">
            <v>7624</v>
          </cell>
          <cell r="C114">
            <v>374160</v>
          </cell>
          <cell r="D114" t="str">
            <v>58,606     49077       88.49      99</v>
          </cell>
        </row>
        <row r="115">
          <cell r="A115">
            <v>35947</v>
          </cell>
          <cell r="B115">
            <v>7505</v>
          </cell>
          <cell r="C115">
            <v>348236</v>
          </cell>
          <cell r="D115" t="str">
            <v>60,597     46401       88.98      98</v>
          </cell>
        </row>
        <row r="116">
          <cell r="A116">
            <v>35977</v>
          </cell>
          <cell r="B116">
            <v>7044</v>
          </cell>
          <cell r="C116">
            <v>344095</v>
          </cell>
          <cell r="D116" t="str">
            <v>48,903     48850       87.41      97</v>
          </cell>
        </row>
        <row r="117">
          <cell r="A117">
            <v>36008</v>
          </cell>
          <cell r="B117">
            <v>6675</v>
          </cell>
          <cell r="C117">
            <v>323116</v>
          </cell>
          <cell r="D117" t="str">
            <v>45,926     48407       87.31      97</v>
          </cell>
        </row>
        <row r="118">
          <cell r="A118">
            <v>36039</v>
          </cell>
          <cell r="B118">
            <v>6822</v>
          </cell>
          <cell r="C118">
            <v>311377</v>
          </cell>
          <cell r="D118" t="str">
            <v>38,099     45644       84.81      98</v>
          </cell>
        </row>
        <row r="119">
          <cell r="A119">
            <v>36069</v>
          </cell>
          <cell r="B119">
            <v>6295</v>
          </cell>
          <cell r="C119">
            <v>340673</v>
          </cell>
          <cell r="D119" t="str">
            <v>34,263     54119       84.48      95</v>
          </cell>
        </row>
        <row r="120">
          <cell r="A120">
            <v>36100</v>
          </cell>
          <cell r="B120">
            <v>6401</v>
          </cell>
          <cell r="C120">
            <v>314675</v>
          </cell>
          <cell r="D120" t="str">
            <v>31,689     49161       83.20      97</v>
          </cell>
        </row>
        <row r="121">
          <cell r="A121">
            <v>36130</v>
          </cell>
          <cell r="B121">
            <v>6473</v>
          </cell>
          <cell r="C121">
            <v>308722</v>
          </cell>
          <cell r="D121" t="str">
            <v>30,263     47694       82.38      94</v>
          </cell>
        </row>
        <row r="122">
          <cell r="A122" t="str">
            <v>Totals: __</v>
          </cell>
          <cell r="B122" t="str">
            <v>________</v>
          </cell>
          <cell r="C122" t="str">
            <v>__________</v>
          </cell>
          <cell r="D122" t="str">
            <v>__________</v>
          </cell>
        </row>
        <row r="123">
          <cell r="A123">
            <v>1998</v>
          </cell>
          <cell r="B123">
            <v>87336</v>
          </cell>
          <cell r="C123">
            <v>4115256</v>
          </cell>
          <cell r="D123">
            <v>584647</v>
          </cell>
        </row>
        <row r="125">
          <cell r="A125">
            <v>36161</v>
          </cell>
          <cell r="B125">
            <v>7079</v>
          </cell>
          <cell r="C125">
            <v>293984</v>
          </cell>
          <cell r="D125" t="str">
            <v>32,623     41530       82.17      96</v>
          </cell>
        </row>
        <row r="126">
          <cell r="A126">
            <v>36192</v>
          </cell>
          <cell r="B126">
            <v>6526</v>
          </cell>
          <cell r="C126">
            <v>260938</v>
          </cell>
          <cell r="D126" t="str">
            <v>29,039     39985       81.65      93</v>
          </cell>
        </row>
        <row r="127">
          <cell r="A127">
            <v>36220</v>
          </cell>
          <cell r="B127">
            <v>6788</v>
          </cell>
          <cell r="C127">
            <v>296968</v>
          </cell>
          <cell r="D127" t="str">
            <v>35,642     43749       84.00      93</v>
          </cell>
        </row>
        <row r="128">
          <cell r="A128">
            <v>36251</v>
          </cell>
          <cell r="B128">
            <v>6261</v>
          </cell>
          <cell r="C128">
            <v>290252</v>
          </cell>
          <cell r="D128" t="str">
            <v>22,381     46359       78.14      90</v>
          </cell>
        </row>
        <row r="129">
          <cell r="A129">
            <v>36281</v>
          </cell>
          <cell r="B129">
            <v>5163</v>
          </cell>
          <cell r="C129">
            <v>296228</v>
          </cell>
          <cell r="D129" t="str">
            <v>27,249     57376       84.07      92</v>
          </cell>
        </row>
        <row r="130">
          <cell r="A130">
            <v>36312</v>
          </cell>
          <cell r="B130">
            <v>4922</v>
          </cell>
          <cell r="C130">
            <v>270398</v>
          </cell>
          <cell r="D130" t="str">
            <v>29,729     54937       85.80      91</v>
          </cell>
        </row>
        <row r="131">
          <cell r="A131">
            <v>36342</v>
          </cell>
          <cell r="B131">
            <v>5214</v>
          </cell>
          <cell r="C131">
            <v>262726</v>
          </cell>
          <cell r="D131" t="str">
            <v>27,608     50389       84.11      91</v>
          </cell>
        </row>
        <row r="132">
          <cell r="A132">
            <v>36373</v>
          </cell>
          <cell r="B132">
            <v>5721</v>
          </cell>
          <cell r="C132">
            <v>263754</v>
          </cell>
          <cell r="D132" t="str">
            <v>30,436     46103       84.18      92</v>
          </cell>
        </row>
        <row r="133">
          <cell r="A133">
            <v>36404</v>
          </cell>
          <cell r="B133">
            <v>6076</v>
          </cell>
          <cell r="C133">
            <v>294303</v>
          </cell>
          <cell r="D133" t="str">
            <v>28,874     48437       82.62      90</v>
          </cell>
        </row>
        <row r="134">
          <cell r="A134">
            <v>36434</v>
          </cell>
          <cell r="B134">
            <v>7064</v>
          </cell>
          <cell r="C134">
            <v>298677</v>
          </cell>
          <cell r="D134" t="str">
            <v>29,641     42282       80.75      91</v>
          </cell>
        </row>
        <row r="135">
          <cell r="A135">
            <v>36465</v>
          </cell>
          <cell r="B135">
            <v>6359</v>
          </cell>
          <cell r="C135">
            <v>279245</v>
          </cell>
          <cell r="D135" t="str">
            <v>27,914     43914       81.45      90</v>
          </cell>
        </row>
        <row r="136">
          <cell r="A136">
            <v>36495</v>
          </cell>
          <cell r="B136">
            <v>6337</v>
          </cell>
          <cell r="C136">
            <v>279651</v>
          </cell>
          <cell r="D136" t="str">
            <v>27,375     44130       81.20      90</v>
          </cell>
        </row>
        <row r="137">
          <cell r="A137" t="str">
            <v>Totals: __</v>
          </cell>
          <cell r="B137" t="str">
            <v>________</v>
          </cell>
          <cell r="C137" t="str">
            <v>__________</v>
          </cell>
          <cell r="D137" t="str">
            <v>__________</v>
          </cell>
        </row>
        <row r="138">
          <cell r="A138">
            <v>1999</v>
          </cell>
          <cell r="B138">
            <v>73510</v>
          </cell>
          <cell r="C138">
            <v>3387124</v>
          </cell>
          <cell r="D138">
            <v>348511</v>
          </cell>
        </row>
        <row r="140">
          <cell r="A140">
            <v>36526</v>
          </cell>
          <cell r="B140">
            <v>6312</v>
          </cell>
          <cell r="C140">
            <v>250210</v>
          </cell>
          <cell r="D140" t="str">
            <v>23,454     39641       78.79      91</v>
          </cell>
        </row>
        <row r="141">
          <cell r="A141">
            <v>36557</v>
          </cell>
          <cell r="B141">
            <v>5692</v>
          </cell>
          <cell r="C141">
            <v>195344</v>
          </cell>
          <cell r="D141" t="str">
            <v>22,394     34320       79.73      86</v>
          </cell>
        </row>
        <row r="142">
          <cell r="A142">
            <v>36586</v>
          </cell>
          <cell r="B142">
            <v>6962</v>
          </cell>
          <cell r="C142">
            <v>257072</v>
          </cell>
          <cell r="D142" t="str">
            <v>26,456     36926       79.17      90</v>
          </cell>
        </row>
        <row r="143">
          <cell r="A143">
            <v>36617</v>
          </cell>
          <cell r="B143">
            <v>5592</v>
          </cell>
          <cell r="C143">
            <v>237985</v>
          </cell>
          <cell r="D143" t="str">
            <v>21,872     42559       79.64      89</v>
          </cell>
        </row>
        <row r="144">
          <cell r="A144">
            <v>36647</v>
          </cell>
          <cell r="B144">
            <v>5432</v>
          </cell>
          <cell r="C144">
            <v>258922</v>
          </cell>
          <cell r="D144" t="str">
            <v>25,092     47667       82.20      88</v>
          </cell>
        </row>
        <row r="145">
          <cell r="A145">
            <v>36678</v>
          </cell>
          <cell r="B145">
            <v>4346</v>
          </cell>
          <cell r="C145">
            <v>250101</v>
          </cell>
          <cell r="D145" t="str">
            <v>23,323     57548       84.29      89</v>
          </cell>
        </row>
        <row r="146">
          <cell r="A146">
            <v>36708</v>
          </cell>
          <cell r="B146">
            <v>4337</v>
          </cell>
          <cell r="C146">
            <v>237579</v>
          </cell>
          <cell r="D146" t="str">
            <v>20,557     54780       82.58      88</v>
          </cell>
        </row>
        <row r="147">
          <cell r="A147">
            <v>36739</v>
          </cell>
          <cell r="B147">
            <v>3931</v>
          </cell>
          <cell r="C147">
            <v>244435</v>
          </cell>
          <cell r="D147" t="str">
            <v>36,478     62182       90.27      89</v>
          </cell>
        </row>
        <row r="148">
          <cell r="A148">
            <v>36770</v>
          </cell>
          <cell r="B148">
            <v>4170</v>
          </cell>
          <cell r="C148">
            <v>340545</v>
          </cell>
          <cell r="D148" t="str">
            <v>492,062     81666       99.16      87</v>
          </cell>
        </row>
        <row r="149">
          <cell r="A149">
            <v>36800</v>
          </cell>
          <cell r="B149">
            <v>4075</v>
          </cell>
          <cell r="C149">
            <v>268210</v>
          </cell>
          <cell r="D149" t="str">
            <v>18,241     65819       81.74      83</v>
          </cell>
        </row>
        <row r="150">
          <cell r="A150">
            <v>36831</v>
          </cell>
          <cell r="B150">
            <v>4702</v>
          </cell>
          <cell r="C150">
            <v>239561</v>
          </cell>
          <cell r="D150" t="str">
            <v>16,674     50949       78.00      83</v>
          </cell>
        </row>
        <row r="151">
          <cell r="A151">
            <v>36861</v>
          </cell>
          <cell r="B151">
            <v>4295</v>
          </cell>
          <cell r="C151">
            <v>259267</v>
          </cell>
          <cell r="D151" t="str">
            <v>22,679     60365       84.08      83</v>
          </cell>
        </row>
        <row r="152">
          <cell r="A152" t="str">
            <v>Totals: __</v>
          </cell>
          <cell r="B152" t="str">
            <v>________</v>
          </cell>
          <cell r="C152" t="str">
            <v>__________</v>
          </cell>
          <cell r="D152" t="str">
            <v>__________</v>
          </cell>
        </row>
        <row r="153">
          <cell r="A153">
            <v>2000</v>
          </cell>
          <cell r="B153">
            <v>59846</v>
          </cell>
          <cell r="C153">
            <v>3039231</v>
          </cell>
          <cell r="D153">
            <v>749282</v>
          </cell>
        </row>
        <row r="155">
          <cell r="A155">
            <v>36892</v>
          </cell>
          <cell r="B155">
            <v>4721</v>
          </cell>
          <cell r="C155">
            <v>246521</v>
          </cell>
          <cell r="D155" t="str">
            <v>18,526     52218       79.69      83</v>
          </cell>
        </row>
        <row r="156">
          <cell r="A156">
            <v>36923</v>
          </cell>
          <cell r="B156">
            <v>3747</v>
          </cell>
          <cell r="C156">
            <v>212772</v>
          </cell>
          <cell r="D156" t="str">
            <v>18,145     56785       82.88      81</v>
          </cell>
        </row>
        <row r="157">
          <cell r="A157">
            <v>36951</v>
          </cell>
          <cell r="B157">
            <v>4000</v>
          </cell>
          <cell r="C157">
            <v>231652</v>
          </cell>
          <cell r="D157" t="str">
            <v>20,226     57914       83.49      81</v>
          </cell>
        </row>
        <row r="158">
          <cell r="A158">
            <v>36982</v>
          </cell>
          <cell r="B158">
            <v>3174</v>
          </cell>
          <cell r="C158">
            <v>227426</v>
          </cell>
          <cell r="D158" t="str">
            <v>19,672     71653       86.11      80</v>
          </cell>
        </row>
        <row r="159">
          <cell r="A159">
            <v>37012</v>
          </cell>
          <cell r="B159">
            <v>3314</v>
          </cell>
          <cell r="C159">
            <v>225828</v>
          </cell>
          <cell r="D159" t="str">
            <v>20,591     68144       86.14      75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ug95"/>
    </sheetNames>
    <sheetDataSet>
      <sheetData sheetId="0">
        <row r="61">
          <cell r="A61">
            <v>34912</v>
          </cell>
          <cell r="B61">
            <v>64201</v>
          </cell>
          <cell r="C61">
            <v>1284795</v>
          </cell>
          <cell r="D61" t="str">
            <v>8,250     20013       11.39     123</v>
          </cell>
        </row>
        <row r="62">
          <cell r="A62">
            <v>34943</v>
          </cell>
          <cell r="B62">
            <v>87880</v>
          </cell>
          <cell r="C62">
            <v>2183996</v>
          </cell>
          <cell r="D62" t="str">
            <v>121,481     24853       58.02     119</v>
          </cell>
        </row>
        <row r="63">
          <cell r="A63">
            <v>34973</v>
          </cell>
          <cell r="B63">
            <v>86930</v>
          </cell>
          <cell r="C63">
            <v>2089692</v>
          </cell>
          <cell r="D63" t="str">
            <v>119,010     24039       57.79     117</v>
          </cell>
        </row>
        <row r="64">
          <cell r="A64">
            <v>35004</v>
          </cell>
          <cell r="B64">
            <v>80527</v>
          </cell>
          <cell r="C64">
            <v>1983597</v>
          </cell>
          <cell r="D64" t="str">
            <v>134,142     24633       62.49     119</v>
          </cell>
        </row>
        <row r="65">
          <cell r="A65">
            <v>35034</v>
          </cell>
          <cell r="B65">
            <v>67794</v>
          </cell>
          <cell r="C65">
            <v>1724796</v>
          </cell>
          <cell r="D65" t="str">
            <v>94,490     25442       58.23     115</v>
          </cell>
        </row>
        <row r="66">
          <cell r="A66" t="str">
            <v>Totals: ___</v>
          </cell>
          <cell r="B66" t="str">
            <v>_______</v>
          </cell>
          <cell r="C66" t="str">
            <v>__________</v>
          </cell>
          <cell r="D66" t="str">
            <v>__________</v>
          </cell>
        </row>
        <row r="67">
          <cell r="A67">
            <v>1995</v>
          </cell>
          <cell r="B67">
            <v>387332</v>
          </cell>
          <cell r="C67">
            <v>9266876</v>
          </cell>
          <cell r="D67">
            <v>477373</v>
          </cell>
        </row>
        <row r="69">
          <cell r="A69">
            <v>35065</v>
          </cell>
          <cell r="B69">
            <v>58664</v>
          </cell>
          <cell r="C69">
            <v>1567346</v>
          </cell>
          <cell r="D69" t="str">
            <v>77,247     26718       56.84     120</v>
          </cell>
        </row>
        <row r="70">
          <cell r="A70">
            <v>35096</v>
          </cell>
          <cell r="B70">
            <v>53077</v>
          </cell>
          <cell r="C70">
            <v>1454488</v>
          </cell>
          <cell r="D70" t="str">
            <v>56,821     27404       51.70     118</v>
          </cell>
        </row>
        <row r="71">
          <cell r="A71">
            <v>35125</v>
          </cell>
          <cell r="B71">
            <v>55385</v>
          </cell>
          <cell r="C71">
            <v>1514137</v>
          </cell>
          <cell r="D71" t="str">
            <v>58,950     27339       51.56     116</v>
          </cell>
        </row>
        <row r="72">
          <cell r="A72">
            <v>35156</v>
          </cell>
          <cell r="B72">
            <v>53774</v>
          </cell>
          <cell r="C72">
            <v>1425424</v>
          </cell>
          <cell r="D72" t="str">
            <v>96,814     26508       64.29     117</v>
          </cell>
        </row>
        <row r="73">
          <cell r="A73">
            <v>35186</v>
          </cell>
          <cell r="B73">
            <v>48768</v>
          </cell>
          <cell r="C73">
            <v>1374219</v>
          </cell>
          <cell r="D73" t="str">
            <v>100,865     28179       67.41     114</v>
          </cell>
        </row>
        <row r="74">
          <cell r="A74">
            <v>35217</v>
          </cell>
          <cell r="B74">
            <v>39142</v>
          </cell>
          <cell r="C74">
            <v>1253075</v>
          </cell>
          <cell r="D74" t="str">
            <v>86,812     32014       68.92     114</v>
          </cell>
        </row>
        <row r="75">
          <cell r="A75">
            <v>35247</v>
          </cell>
          <cell r="B75">
            <v>39777</v>
          </cell>
          <cell r="C75">
            <v>1198288</v>
          </cell>
          <cell r="D75" t="str">
            <v>89,463     30126       69.22     113</v>
          </cell>
        </row>
        <row r="76">
          <cell r="A76">
            <v>35278</v>
          </cell>
          <cell r="B76">
            <v>38114</v>
          </cell>
          <cell r="C76">
            <v>997094</v>
          </cell>
          <cell r="D76" t="str">
            <v>81,629     26161       68.17     114</v>
          </cell>
        </row>
        <row r="77">
          <cell r="A77">
            <v>35309</v>
          </cell>
          <cell r="B77">
            <v>32335</v>
          </cell>
          <cell r="C77">
            <v>1025876</v>
          </cell>
          <cell r="D77" t="str">
            <v>74,129     31727       69.63     113</v>
          </cell>
        </row>
        <row r="78">
          <cell r="A78">
            <v>35339</v>
          </cell>
          <cell r="B78">
            <v>29982</v>
          </cell>
          <cell r="C78">
            <v>975144</v>
          </cell>
          <cell r="D78" t="str">
            <v>74,172     32525       71.21     111</v>
          </cell>
        </row>
        <row r="79">
          <cell r="A79">
            <v>35370</v>
          </cell>
          <cell r="B79">
            <v>24421</v>
          </cell>
          <cell r="C79">
            <v>918132</v>
          </cell>
          <cell r="D79" t="str">
            <v>59,365     37597       70.85     109</v>
          </cell>
        </row>
        <row r="80">
          <cell r="A80">
            <v>35400</v>
          </cell>
          <cell r="B80">
            <v>22630</v>
          </cell>
          <cell r="C80">
            <v>925563</v>
          </cell>
          <cell r="D80" t="str">
            <v>52,671     40900       69.95     107</v>
          </cell>
        </row>
        <row r="81">
          <cell r="A81" t="str">
            <v>Totals: ___</v>
          </cell>
          <cell r="B81" t="str">
            <v>_______</v>
          </cell>
          <cell r="C81" t="str">
            <v>__________</v>
          </cell>
          <cell r="D81" t="str">
            <v>__________</v>
          </cell>
        </row>
        <row r="82">
          <cell r="A82">
            <v>1996</v>
          </cell>
          <cell r="B82">
            <v>496069</v>
          </cell>
          <cell r="C82">
            <v>14628786</v>
          </cell>
          <cell r="D82">
            <v>908938</v>
          </cell>
        </row>
        <row r="84">
          <cell r="A84">
            <v>35431</v>
          </cell>
          <cell r="B84">
            <v>23208</v>
          </cell>
          <cell r="C84">
            <v>871888</v>
          </cell>
          <cell r="D84" t="str">
            <v>52,903     37569       69.51     105</v>
          </cell>
        </row>
        <row r="85">
          <cell r="A85">
            <v>35462</v>
          </cell>
          <cell r="B85">
            <v>21047</v>
          </cell>
          <cell r="C85">
            <v>780306</v>
          </cell>
          <cell r="D85" t="str">
            <v>47,240     37075       69.18     105</v>
          </cell>
        </row>
        <row r="86">
          <cell r="A86">
            <v>35490</v>
          </cell>
          <cell r="B86">
            <v>22427</v>
          </cell>
          <cell r="C86">
            <v>864681</v>
          </cell>
          <cell r="D86" t="str">
            <v>58,690     38556       72.35     104</v>
          </cell>
        </row>
        <row r="87">
          <cell r="A87">
            <v>35521</v>
          </cell>
          <cell r="B87">
            <v>21321</v>
          </cell>
          <cell r="C87">
            <v>784294</v>
          </cell>
          <cell r="D87" t="str">
            <v>59,494     36786       73.62     102</v>
          </cell>
        </row>
        <row r="88">
          <cell r="A88">
            <v>35551</v>
          </cell>
          <cell r="B88">
            <v>24314</v>
          </cell>
          <cell r="C88">
            <v>889579</v>
          </cell>
          <cell r="D88" t="str">
            <v>60,926     36588       71.48     102</v>
          </cell>
        </row>
        <row r="89">
          <cell r="A89">
            <v>35582</v>
          </cell>
          <cell r="B89">
            <v>23651</v>
          </cell>
          <cell r="C89">
            <v>814236</v>
          </cell>
          <cell r="D89" t="str">
            <v>52,107     34428       68.78     101</v>
          </cell>
        </row>
        <row r="90">
          <cell r="A90">
            <v>35612</v>
          </cell>
          <cell r="B90">
            <v>21981</v>
          </cell>
          <cell r="C90">
            <v>841666</v>
          </cell>
          <cell r="D90" t="str">
            <v>48,294     38291       68.72     100</v>
          </cell>
        </row>
        <row r="91">
          <cell r="A91">
            <v>35643</v>
          </cell>
          <cell r="B91">
            <v>21771</v>
          </cell>
          <cell r="C91">
            <v>831248</v>
          </cell>
          <cell r="D91" t="str">
            <v>47,272     38182       68.47      99</v>
          </cell>
        </row>
        <row r="92">
          <cell r="A92">
            <v>35674</v>
          </cell>
          <cell r="B92">
            <v>18770</v>
          </cell>
          <cell r="C92">
            <v>757605</v>
          </cell>
          <cell r="D92" t="str">
            <v>42,177     40363       69.20     100</v>
          </cell>
        </row>
        <row r="93">
          <cell r="A93">
            <v>35704</v>
          </cell>
          <cell r="B93">
            <v>18698</v>
          </cell>
          <cell r="C93">
            <v>748675</v>
          </cell>
          <cell r="D93" t="str">
            <v>57,232     40041       75.37     100</v>
          </cell>
        </row>
        <row r="94">
          <cell r="A94">
            <v>35735</v>
          </cell>
          <cell r="B94">
            <v>16933</v>
          </cell>
          <cell r="C94">
            <v>695729</v>
          </cell>
          <cell r="D94" t="str">
            <v>48,723     41088       74.21      98</v>
          </cell>
        </row>
        <row r="95">
          <cell r="A95">
            <v>35765</v>
          </cell>
          <cell r="B95">
            <v>16692</v>
          </cell>
          <cell r="C95">
            <v>711413</v>
          </cell>
          <cell r="D95" t="str">
            <v>45,307     42620       73.08      99</v>
          </cell>
        </row>
        <row r="96">
          <cell r="A96" t="str">
            <v>Totals: ___</v>
          </cell>
          <cell r="B96" t="str">
            <v>_______</v>
          </cell>
          <cell r="C96" t="str">
            <v>__________</v>
          </cell>
          <cell r="D96" t="str">
            <v>__________</v>
          </cell>
        </row>
        <row r="97">
          <cell r="A97">
            <v>1997</v>
          </cell>
          <cell r="B97">
            <v>250813</v>
          </cell>
          <cell r="C97">
            <v>9591320</v>
          </cell>
          <cell r="D97">
            <v>620365</v>
          </cell>
        </row>
        <row r="99">
          <cell r="A99">
            <v>35796</v>
          </cell>
          <cell r="B99">
            <v>19520</v>
          </cell>
          <cell r="C99">
            <v>689112</v>
          </cell>
          <cell r="D99" t="str">
            <v>47,206     35303       70.75      98</v>
          </cell>
        </row>
        <row r="100">
          <cell r="A100">
            <v>35827</v>
          </cell>
          <cell r="B100">
            <v>15623</v>
          </cell>
          <cell r="C100">
            <v>591543</v>
          </cell>
          <cell r="D100" t="str">
            <v>39,452     37864       71.63      99</v>
          </cell>
        </row>
        <row r="101">
          <cell r="A101">
            <v>35855</v>
          </cell>
          <cell r="B101">
            <v>16576</v>
          </cell>
          <cell r="C101">
            <v>653859</v>
          </cell>
          <cell r="D101" t="str">
            <v>33,000     39447       66.56      99</v>
          </cell>
        </row>
        <row r="102">
          <cell r="A102">
            <v>35886</v>
          </cell>
          <cell r="B102">
            <v>16319</v>
          </cell>
          <cell r="C102">
            <v>721159</v>
          </cell>
          <cell r="D102" t="str">
            <v>33,973     44192       67.55     100</v>
          </cell>
        </row>
        <row r="103">
          <cell r="A103">
            <v>35916</v>
          </cell>
          <cell r="B103">
            <v>17001</v>
          </cell>
          <cell r="C103">
            <v>720289</v>
          </cell>
          <cell r="D103" t="str">
            <v>34,000     42368       66.67     100</v>
          </cell>
        </row>
        <row r="104">
          <cell r="A104">
            <v>35947</v>
          </cell>
          <cell r="B104">
            <v>15051</v>
          </cell>
          <cell r="C104">
            <v>639314</v>
          </cell>
          <cell r="D104" t="str">
            <v>28,981     42477       65.82      99</v>
          </cell>
        </row>
        <row r="105">
          <cell r="A105">
            <v>35977</v>
          </cell>
          <cell r="B105">
            <v>15462</v>
          </cell>
          <cell r="C105">
            <v>666436</v>
          </cell>
          <cell r="D105" t="str">
            <v>28,083     43102       64.49      99</v>
          </cell>
        </row>
        <row r="106">
          <cell r="A106">
            <v>36008</v>
          </cell>
          <cell r="B106">
            <v>14256</v>
          </cell>
          <cell r="C106">
            <v>621405</v>
          </cell>
          <cell r="D106" t="str">
            <v>23,520     43590       62.26     101</v>
          </cell>
        </row>
        <row r="107">
          <cell r="A107">
            <v>36039</v>
          </cell>
          <cell r="B107">
            <v>13217</v>
          </cell>
          <cell r="C107">
            <v>593509</v>
          </cell>
          <cell r="D107" t="str">
            <v>25,288     44905       65.67     100</v>
          </cell>
        </row>
        <row r="108">
          <cell r="A108">
            <v>36069</v>
          </cell>
          <cell r="B108">
            <v>12297</v>
          </cell>
          <cell r="C108">
            <v>592039</v>
          </cell>
          <cell r="D108" t="str">
            <v>29,807     48145       70.79     100</v>
          </cell>
        </row>
        <row r="109">
          <cell r="A109">
            <v>36100</v>
          </cell>
          <cell r="B109">
            <v>12362</v>
          </cell>
          <cell r="C109">
            <v>558969</v>
          </cell>
          <cell r="D109" t="str">
            <v>28,090     45217       69.44      98</v>
          </cell>
        </row>
        <row r="110">
          <cell r="A110">
            <v>36130</v>
          </cell>
          <cell r="B110">
            <v>11278</v>
          </cell>
          <cell r="C110">
            <v>556945</v>
          </cell>
          <cell r="D110" t="str">
            <v>28,489     49384       71.64      98</v>
          </cell>
        </row>
        <row r="111">
          <cell r="A111" t="str">
            <v>Totals: ___</v>
          </cell>
          <cell r="B111" t="str">
            <v>_______</v>
          </cell>
          <cell r="C111" t="str">
            <v>__________</v>
          </cell>
          <cell r="D111" t="str">
            <v>__________</v>
          </cell>
        </row>
        <row r="112">
          <cell r="A112">
            <v>1998</v>
          </cell>
          <cell r="B112">
            <v>178962</v>
          </cell>
          <cell r="C112">
            <v>7604579</v>
          </cell>
          <cell r="D112">
            <v>379889</v>
          </cell>
        </row>
        <row r="114">
          <cell r="A114">
            <v>36161</v>
          </cell>
          <cell r="B114">
            <v>11234</v>
          </cell>
          <cell r="C114">
            <v>543103</v>
          </cell>
          <cell r="D114" t="str">
            <v>28,619     48345       71.81      98</v>
          </cell>
        </row>
        <row r="115">
          <cell r="A115">
            <v>36192</v>
          </cell>
          <cell r="B115">
            <v>10191</v>
          </cell>
          <cell r="C115">
            <v>495568</v>
          </cell>
          <cell r="D115" t="str">
            <v>31,088     48629       75.31      97</v>
          </cell>
        </row>
        <row r="116">
          <cell r="A116">
            <v>36220</v>
          </cell>
          <cell r="B116">
            <v>13082</v>
          </cell>
          <cell r="C116">
            <v>547634</v>
          </cell>
          <cell r="D116" t="str">
            <v>44,233     41862       77.18      98</v>
          </cell>
        </row>
        <row r="117">
          <cell r="A117">
            <v>36251</v>
          </cell>
          <cell r="B117">
            <v>11811</v>
          </cell>
          <cell r="C117">
            <v>517189</v>
          </cell>
          <cell r="D117" t="str">
            <v>38,853     43789       76.69      96</v>
          </cell>
        </row>
        <row r="118">
          <cell r="A118">
            <v>36281</v>
          </cell>
          <cell r="B118">
            <v>10695</v>
          </cell>
          <cell r="C118">
            <v>521236</v>
          </cell>
          <cell r="D118" t="str">
            <v>39,626     48737       78.75      95</v>
          </cell>
        </row>
        <row r="119">
          <cell r="A119">
            <v>36312</v>
          </cell>
          <cell r="B119">
            <v>10966</v>
          </cell>
          <cell r="C119">
            <v>496661</v>
          </cell>
          <cell r="D119" t="str">
            <v>40,571     45291       78.72      96</v>
          </cell>
        </row>
        <row r="120">
          <cell r="A120">
            <v>36342</v>
          </cell>
          <cell r="B120">
            <v>14075</v>
          </cell>
          <cell r="C120">
            <v>470047</v>
          </cell>
          <cell r="D120" t="str">
            <v>35,535     33396       71.63      95</v>
          </cell>
        </row>
        <row r="121">
          <cell r="A121">
            <v>36373</v>
          </cell>
          <cell r="B121">
            <v>13287</v>
          </cell>
          <cell r="C121">
            <v>447854</v>
          </cell>
          <cell r="D121" t="str">
            <v>30,118     33707       69.39      92</v>
          </cell>
        </row>
        <row r="122">
          <cell r="A122">
            <v>36404</v>
          </cell>
          <cell r="B122">
            <v>12750</v>
          </cell>
          <cell r="C122">
            <v>469244</v>
          </cell>
          <cell r="D122" t="str">
            <v>31,601     36804       71.25      91</v>
          </cell>
        </row>
        <row r="123">
          <cell r="A123">
            <v>36434</v>
          </cell>
          <cell r="B123">
            <v>13058</v>
          </cell>
          <cell r="C123">
            <v>440605</v>
          </cell>
          <cell r="D123" t="str">
            <v>31,081     33743       70.42      94</v>
          </cell>
        </row>
        <row r="124">
          <cell r="A124">
            <v>36465</v>
          </cell>
          <cell r="B124">
            <v>8325</v>
          </cell>
          <cell r="C124">
            <v>444455</v>
          </cell>
          <cell r="D124" t="str">
            <v>22,918     53388       73.35      93</v>
          </cell>
        </row>
        <row r="125">
          <cell r="A125">
            <v>36495</v>
          </cell>
          <cell r="B125">
            <v>8912</v>
          </cell>
          <cell r="C125">
            <v>482632</v>
          </cell>
          <cell r="D125" t="str">
            <v>27,756     54156       75.70      93</v>
          </cell>
        </row>
        <row r="126">
          <cell r="A126" t="str">
            <v>Totals: ___</v>
          </cell>
          <cell r="B126" t="str">
            <v>_______</v>
          </cell>
          <cell r="C126" t="str">
            <v>__________</v>
          </cell>
          <cell r="D126" t="str">
            <v>__________</v>
          </cell>
        </row>
        <row r="127">
          <cell r="A127">
            <v>1999</v>
          </cell>
          <cell r="B127">
            <v>138386</v>
          </cell>
          <cell r="C127">
            <v>5876228</v>
          </cell>
          <cell r="D127">
            <v>401999</v>
          </cell>
        </row>
        <row r="129">
          <cell r="A129">
            <v>36526</v>
          </cell>
          <cell r="B129">
            <v>8201</v>
          </cell>
          <cell r="C129">
            <v>458171</v>
          </cell>
          <cell r="D129" t="str">
            <v>20,963     55868       71.88      93</v>
          </cell>
        </row>
        <row r="130">
          <cell r="A130">
            <v>36557</v>
          </cell>
          <cell r="B130">
            <v>7062</v>
          </cell>
          <cell r="C130">
            <v>378164</v>
          </cell>
          <cell r="D130" t="str">
            <v>18,558     53550       72.44      90</v>
          </cell>
        </row>
        <row r="131">
          <cell r="A131">
            <v>36586</v>
          </cell>
          <cell r="B131">
            <v>7940</v>
          </cell>
          <cell r="C131">
            <v>412385</v>
          </cell>
          <cell r="D131" t="str">
            <v>26,035     51938       76.63      91</v>
          </cell>
        </row>
        <row r="132">
          <cell r="A132">
            <v>36617</v>
          </cell>
          <cell r="B132">
            <v>6978</v>
          </cell>
          <cell r="C132">
            <v>374824</v>
          </cell>
          <cell r="D132" t="str">
            <v>21,175     53716       75.21      90</v>
          </cell>
        </row>
        <row r="133">
          <cell r="A133">
            <v>36647</v>
          </cell>
          <cell r="B133">
            <v>7520</v>
          </cell>
          <cell r="C133">
            <v>371831</v>
          </cell>
          <cell r="D133" t="str">
            <v>25,069     49446       76.92      88</v>
          </cell>
        </row>
        <row r="134">
          <cell r="A134">
            <v>36678</v>
          </cell>
          <cell r="B134">
            <v>6938</v>
          </cell>
          <cell r="C134">
            <v>394781</v>
          </cell>
          <cell r="D134" t="str">
            <v>21,864     56902       75.91      89</v>
          </cell>
        </row>
        <row r="135">
          <cell r="A135">
            <v>36708</v>
          </cell>
          <cell r="B135">
            <v>6692</v>
          </cell>
          <cell r="C135">
            <v>408727</v>
          </cell>
          <cell r="D135" t="str">
            <v>23,379     61077       77.75      90</v>
          </cell>
        </row>
        <row r="136">
          <cell r="A136">
            <v>36739</v>
          </cell>
          <cell r="B136">
            <v>7209</v>
          </cell>
          <cell r="C136">
            <v>376170</v>
          </cell>
          <cell r="D136" t="str">
            <v>25,075     52181       77.67      89</v>
          </cell>
        </row>
        <row r="137">
          <cell r="A137">
            <v>36770</v>
          </cell>
          <cell r="B137">
            <v>6175</v>
          </cell>
          <cell r="C137">
            <v>358563</v>
          </cell>
          <cell r="D137" t="str">
            <v>20,522     58067       76.87      88</v>
          </cell>
        </row>
        <row r="138">
          <cell r="A138">
            <v>36800</v>
          </cell>
          <cell r="B138">
            <v>6659</v>
          </cell>
          <cell r="C138">
            <v>370603</v>
          </cell>
          <cell r="D138" t="str">
            <v>18,537     55655       73.57      89</v>
          </cell>
        </row>
        <row r="139">
          <cell r="A139">
            <v>36831</v>
          </cell>
          <cell r="B139">
            <v>5933</v>
          </cell>
          <cell r="C139">
            <v>327938</v>
          </cell>
          <cell r="D139" t="str">
            <v>20,837     55274       77.84      89</v>
          </cell>
        </row>
        <row r="140">
          <cell r="A140">
            <v>36861</v>
          </cell>
          <cell r="B140">
            <v>6067</v>
          </cell>
          <cell r="C140">
            <v>335595</v>
          </cell>
          <cell r="D140" t="str">
            <v>17,265     55315       74.00      86</v>
          </cell>
        </row>
        <row r="141">
          <cell r="A141" t="str">
            <v>Totals: ___</v>
          </cell>
          <cell r="B141" t="str">
            <v>_______</v>
          </cell>
          <cell r="C141" t="str">
            <v>__________</v>
          </cell>
          <cell r="D141" t="str">
            <v>__________</v>
          </cell>
        </row>
        <row r="142">
          <cell r="A142">
            <v>2000</v>
          </cell>
          <cell r="B142">
            <v>83374</v>
          </cell>
          <cell r="C142">
            <v>4567752</v>
          </cell>
          <cell r="D142">
            <v>259279</v>
          </cell>
        </row>
        <row r="144">
          <cell r="A144">
            <v>36892</v>
          </cell>
          <cell r="B144">
            <v>7044</v>
          </cell>
          <cell r="C144">
            <v>354742</v>
          </cell>
          <cell r="D144" t="str">
            <v>34,300     50361       82.96      86</v>
          </cell>
        </row>
        <row r="145">
          <cell r="A145">
            <v>36923</v>
          </cell>
          <cell r="B145">
            <v>5727</v>
          </cell>
          <cell r="C145">
            <v>326287</v>
          </cell>
          <cell r="D145" t="str">
            <v>23,343     56974       80.30      88</v>
          </cell>
        </row>
        <row r="146">
          <cell r="A146">
            <v>36951</v>
          </cell>
          <cell r="B146">
            <v>6205</v>
          </cell>
          <cell r="C146">
            <v>329426</v>
          </cell>
          <cell r="D146" t="str">
            <v>28,106     53091       81.92      88</v>
          </cell>
        </row>
        <row r="147">
          <cell r="A147">
            <v>36982</v>
          </cell>
          <cell r="B147">
            <v>6605</v>
          </cell>
          <cell r="C147">
            <v>316204</v>
          </cell>
          <cell r="D147" t="str">
            <v>30,003     47874       81.96      88</v>
          </cell>
        </row>
        <row r="148">
          <cell r="A148">
            <v>37012</v>
          </cell>
          <cell r="B148">
            <v>5943</v>
          </cell>
          <cell r="C148">
            <v>317650</v>
          </cell>
          <cell r="D148" t="str">
            <v>28,966     53450       82.98      80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ep95"/>
    </sheetNames>
    <sheetDataSet>
      <sheetData sheetId="0">
        <row r="58">
          <cell r="A58">
            <v>34943</v>
          </cell>
          <cell r="B58">
            <v>46234</v>
          </cell>
          <cell r="C58">
            <v>778120</v>
          </cell>
          <cell r="D58" t="str">
            <v>13,263     16831       22.29     103</v>
          </cell>
        </row>
        <row r="59">
          <cell r="A59">
            <v>34973</v>
          </cell>
          <cell r="B59">
            <v>59306</v>
          </cell>
          <cell r="C59">
            <v>1309960</v>
          </cell>
          <cell r="D59" t="str">
            <v>26,313     22089       30.73      97</v>
          </cell>
        </row>
        <row r="60">
          <cell r="A60">
            <v>35004</v>
          </cell>
          <cell r="B60">
            <v>52237</v>
          </cell>
          <cell r="C60">
            <v>1262788</v>
          </cell>
          <cell r="D60" t="str">
            <v>25,223     24175       32.56      96</v>
          </cell>
        </row>
        <row r="61">
          <cell r="A61">
            <v>35034</v>
          </cell>
          <cell r="B61">
            <v>53248</v>
          </cell>
          <cell r="C61">
            <v>1310743</v>
          </cell>
          <cell r="D61" t="str">
            <v>27,013     24616       33.66      97</v>
          </cell>
        </row>
        <row r="62">
          <cell r="A62" t="str">
            <v>Totals: _</v>
          </cell>
          <cell r="B62" t="str">
            <v>_________</v>
          </cell>
          <cell r="C62" t="str">
            <v>__________</v>
          </cell>
          <cell r="D62" t="str">
            <v>__________</v>
          </cell>
        </row>
        <row r="63">
          <cell r="A63">
            <v>1995</v>
          </cell>
          <cell r="B63">
            <v>211025</v>
          </cell>
          <cell r="C63">
            <v>4661611</v>
          </cell>
          <cell r="D63">
            <v>91812</v>
          </cell>
        </row>
        <row r="65">
          <cell r="A65">
            <v>35065</v>
          </cell>
          <cell r="B65">
            <v>45429</v>
          </cell>
          <cell r="C65">
            <v>1086408</v>
          </cell>
          <cell r="D65" t="str">
            <v>28,002     23915       38.13      96</v>
          </cell>
        </row>
        <row r="66">
          <cell r="A66">
            <v>35096</v>
          </cell>
          <cell r="B66">
            <v>37500</v>
          </cell>
          <cell r="C66">
            <v>954819</v>
          </cell>
          <cell r="D66" t="str">
            <v>28,069     25462       42.81      96</v>
          </cell>
        </row>
        <row r="67">
          <cell r="A67">
            <v>35125</v>
          </cell>
          <cell r="B67">
            <v>41431</v>
          </cell>
          <cell r="C67">
            <v>940226</v>
          </cell>
          <cell r="D67" t="str">
            <v>31,615     22694       43.28      98</v>
          </cell>
        </row>
        <row r="68">
          <cell r="A68">
            <v>35156</v>
          </cell>
          <cell r="B68">
            <v>34195</v>
          </cell>
          <cell r="C68">
            <v>861122</v>
          </cell>
          <cell r="D68" t="str">
            <v>43,455     25183       55.96      99</v>
          </cell>
        </row>
        <row r="69">
          <cell r="A69">
            <v>35186</v>
          </cell>
          <cell r="B69">
            <v>30470</v>
          </cell>
          <cell r="C69">
            <v>797984</v>
          </cell>
          <cell r="D69" t="str">
            <v>52,393     26190       63.23      98</v>
          </cell>
        </row>
        <row r="70">
          <cell r="A70">
            <v>35217</v>
          </cell>
          <cell r="B70">
            <v>21319</v>
          </cell>
          <cell r="C70">
            <v>691600</v>
          </cell>
          <cell r="D70" t="str">
            <v>48,355     32441       69.40      98</v>
          </cell>
        </row>
        <row r="71">
          <cell r="A71">
            <v>35247</v>
          </cell>
          <cell r="B71">
            <v>20470</v>
          </cell>
          <cell r="C71">
            <v>675513</v>
          </cell>
          <cell r="D71" t="str">
            <v>48,886     33001       70.49      99</v>
          </cell>
        </row>
        <row r="72">
          <cell r="A72">
            <v>35278</v>
          </cell>
          <cell r="B72">
            <v>18685</v>
          </cell>
          <cell r="C72">
            <v>679327</v>
          </cell>
          <cell r="D72" t="str">
            <v>50,994     36357       73.18      98</v>
          </cell>
        </row>
        <row r="73">
          <cell r="A73">
            <v>35309</v>
          </cell>
          <cell r="B73">
            <v>19077</v>
          </cell>
          <cell r="C73">
            <v>583305</v>
          </cell>
          <cell r="D73" t="str">
            <v>48,513     30577       71.78      97</v>
          </cell>
        </row>
        <row r="74">
          <cell r="A74">
            <v>35339</v>
          </cell>
          <cell r="B74">
            <v>22443</v>
          </cell>
          <cell r="C74">
            <v>613787</v>
          </cell>
          <cell r="D74" t="str">
            <v>50,876     27349       69.39      97</v>
          </cell>
        </row>
        <row r="75">
          <cell r="A75">
            <v>35370</v>
          </cell>
          <cell r="B75">
            <v>19410</v>
          </cell>
          <cell r="C75">
            <v>591219</v>
          </cell>
          <cell r="D75" t="str">
            <v>42,378     30460       68.59      98</v>
          </cell>
        </row>
        <row r="76">
          <cell r="A76">
            <v>35400</v>
          </cell>
          <cell r="B76">
            <v>19363</v>
          </cell>
          <cell r="C76">
            <v>563009</v>
          </cell>
          <cell r="D76" t="str">
            <v>41,245     29077       68.05      97</v>
          </cell>
        </row>
        <row r="77">
          <cell r="A77" t="str">
            <v>Totals: _</v>
          </cell>
          <cell r="B77" t="str">
            <v>_________</v>
          </cell>
          <cell r="C77" t="str">
            <v>__________</v>
          </cell>
          <cell r="D77" t="str">
            <v>__________</v>
          </cell>
        </row>
        <row r="78">
          <cell r="A78">
            <v>1996</v>
          </cell>
          <cell r="B78">
            <v>329792</v>
          </cell>
          <cell r="C78">
            <v>9038319</v>
          </cell>
          <cell r="D78">
            <v>514781</v>
          </cell>
        </row>
        <row r="80">
          <cell r="A80">
            <v>35431</v>
          </cell>
          <cell r="B80">
            <v>18468</v>
          </cell>
          <cell r="C80">
            <v>550402</v>
          </cell>
          <cell r="D80" t="str">
            <v>38,632     29804       67.66      97</v>
          </cell>
        </row>
        <row r="81">
          <cell r="A81">
            <v>35462</v>
          </cell>
          <cell r="B81">
            <v>16421</v>
          </cell>
          <cell r="C81">
            <v>468504</v>
          </cell>
          <cell r="D81" t="str">
            <v>32,296     28531       66.29      95</v>
          </cell>
        </row>
        <row r="82">
          <cell r="A82">
            <v>35490</v>
          </cell>
          <cell r="B82">
            <v>17289</v>
          </cell>
          <cell r="C82">
            <v>480779</v>
          </cell>
          <cell r="D82" t="str">
            <v>29,819     27809       63.30      96</v>
          </cell>
        </row>
        <row r="83">
          <cell r="A83">
            <v>35521</v>
          </cell>
          <cell r="B83">
            <v>17007</v>
          </cell>
          <cell r="C83">
            <v>436342</v>
          </cell>
          <cell r="D83" t="str">
            <v>27,692     25657       61.95      96</v>
          </cell>
        </row>
        <row r="84">
          <cell r="A84">
            <v>35551</v>
          </cell>
          <cell r="B84">
            <v>17173</v>
          </cell>
          <cell r="C84">
            <v>446428</v>
          </cell>
          <cell r="D84" t="str">
            <v>27,523     25996       61.58      95</v>
          </cell>
        </row>
        <row r="85">
          <cell r="A85">
            <v>35582</v>
          </cell>
          <cell r="B85">
            <v>15308</v>
          </cell>
          <cell r="C85">
            <v>428746</v>
          </cell>
          <cell r="D85" t="str">
            <v>27,635     28008       64.35      95</v>
          </cell>
        </row>
        <row r="86">
          <cell r="A86">
            <v>35612</v>
          </cell>
          <cell r="B86">
            <v>13573</v>
          </cell>
          <cell r="C86">
            <v>404986</v>
          </cell>
          <cell r="D86" t="str">
            <v>25,761     29838       65.49      96</v>
          </cell>
        </row>
        <row r="87">
          <cell r="A87">
            <v>35643</v>
          </cell>
          <cell r="B87">
            <v>14696</v>
          </cell>
          <cell r="C87">
            <v>412231</v>
          </cell>
          <cell r="D87" t="str">
            <v>25,694     28051       63.61      97</v>
          </cell>
        </row>
        <row r="88">
          <cell r="A88">
            <v>35674</v>
          </cell>
          <cell r="B88">
            <v>15592</v>
          </cell>
          <cell r="C88">
            <v>381990</v>
          </cell>
          <cell r="D88" t="str">
            <v>20,754     24500       57.10      97</v>
          </cell>
        </row>
        <row r="89">
          <cell r="A89">
            <v>35704</v>
          </cell>
          <cell r="B89">
            <v>14956</v>
          </cell>
          <cell r="C89">
            <v>375663</v>
          </cell>
          <cell r="D89" t="str">
            <v>22,159     25118       59.70      94</v>
          </cell>
        </row>
        <row r="90">
          <cell r="A90">
            <v>35735</v>
          </cell>
          <cell r="B90">
            <v>13400</v>
          </cell>
          <cell r="C90">
            <v>392918</v>
          </cell>
          <cell r="D90" t="str">
            <v>23,151     29323       63.34      94</v>
          </cell>
        </row>
        <row r="91">
          <cell r="A91">
            <v>35765</v>
          </cell>
          <cell r="B91">
            <v>13675</v>
          </cell>
          <cell r="C91">
            <v>405900</v>
          </cell>
          <cell r="D91" t="str">
            <v>28,335     29682       67.45      94</v>
          </cell>
        </row>
        <row r="92">
          <cell r="A92" t="str">
            <v>Totals: _</v>
          </cell>
          <cell r="B92" t="str">
            <v>_________</v>
          </cell>
          <cell r="C92" t="str">
            <v>__________</v>
          </cell>
          <cell r="D92" t="str">
            <v>__________</v>
          </cell>
        </row>
        <row r="93">
          <cell r="A93">
            <v>1997</v>
          </cell>
          <cell r="B93">
            <v>187558</v>
          </cell>
          <cell r="C93">
            <v>5184889</v>
          </cell>
          <cell r="D93">
            <v>329451</v>
          </cell>
        </row>
        <row r="95">
          <cell r="A95">
            <v>35796</v>
          </cell>
          <cell r="B95">
            <v>17479</v>
          </cell>
          <cell r="C95">
            <v>402515</v>
          </cell>
          <cell r="D95" t="str">
            <v>36,609     23029       67.68      95</v>
          </cell>
        </row>
        <row r="96">
          <cell r="A96">
            <v>35827</v>
          </cell>
          <cell r="B96">
            <v>17421</v>
          </cell>
          <cell r="C96">
            <v>356636</v>
          </cell>
          <cell r="D96" t="str">
            <v>39,040     20472       69.15      95</v>
          </cell>
        </row>
        <row r="97">
          <cell r="A97">
            <v>35855</v>
          </cell>
          <cell r="B97">
            <v>19725</v>
          </cell>
          <cell r="C97">
            <v>379103</v>
          </cell>
          <cell r="D97" t="str">
            <v>43,867     19220       68.98      95</v>
          </cell>
        </row>
        <row r="98">
          <cell r="A98">
            <v>35886</v>
          </cell>
          <cell r="B98">
            <v>19809</v>
          </cell>
          <cell r="C98">
            <v>354348</v>
          </cell>
          <cell r="D98" t="str">
            <v>46,698     17889       70.22      95</v>
          </cell>
        </row>
        <row r="99">
          <cell r="A99">
            <v>35916</v>
          </cell>
          <cell r="B99">
            <v>20054</v>
          </cell>
          <cell r="C99">
            <v>364478</v>
          </cell>
          <cell r="D99" t="str">
            <v>46,350     18175       69.80      94</v>
          </cell>
        </row>
        <row r="100">
          <cell r="A100">
            <v>35947</v>
          </cell>
          <cell r="B100">
            <v>17879</v>
          </cell>
          <cell r="C100">
            <v>348068</v>
          </cell>
          <cell r="D100" t="str">
            <v>40,885     19468       69.57      95</v>
          </cell>
        </row>
        <row r="101">
          <cell r="A101">
            <v>35977</v>
          </cell>
          <cell r="B101">
            <v>19838</v>
          </cell>
          <cell r="C101">
            <v>358859</v>
          </cell>
          <cell r="D101" t="str">
            <v>52,413     18090       72.54      96</v>
          </cell>
        </row>
        <row r="102">
          <cell r="A102">
            <v>36008</v>
          </cell>
          <cell r="B102">
            <v>15852</v>
          </cell>
          <cell r="C102">
            <v>329519</v>
          </cell>
          <cell r="D102" t="str">
            <v>44,046     20788       73.54      92</v>
          </cell>
        </row>
        <row r="103">
          <cell r="A103">
            <v>36039</v>
          </cell>
          <cell r="B103">
            <v>14396</v>
          </cell>
          <cell r="C103">
            <v>327053</v>
          </cell>
          <cell r="D103" t="str">
            <v>39,743     22719       73.41      94</v>
          </cell>
        </row>
        <row r="104">
          <cell r="A104">
            <v>36069</v>
          </cell>
          <cell r="B104">
            <v>12803</v>
          </cell>
          <cell r="C104">
            <v>311160</v>
          </cell>
          <cell r="D104" t="str">
            <v>35,232     24304       73.35      96</v>
          </cell>
        </row>
        <row r="105">
          <cell r="A105">
            <v>36100</v>
          </cell>
          <cell r="B105">
            <v>14852</v>
          </cell>
          <cell r="C105">
            <v>299977</v>
          </cell>
          <cell r="D105" t="str">
            <v>41,789     20198       73.78      95</v>
          </cell>
        </row>
        <row r="106">
          <cell r="A106">
            <v>36130</v>
          </cell>
          <cell r="B106">
            <v>26712</v>
          </cell>
          <cell r="C106">
            <v>337851</v>
          </cell>
          <cell r="D106" t="str">
            <v>62,017     12648       69.89      96</v>
          </cell>
        </row>
        <row r="107">
          <cell r="A107" t="str">
            <v>Totals: _</v>
          </cell>
          <cell r="B107" t="str">
            <v>_________</v>
          </cell>
          <cell r="C107" t="str">
            <v>__________</v>
          </cell>
          <cell r="D107" t="str">
            <v>__________</v>
          </cell>
        </row>
        <row r="108">
          <cell r="A108">
            <v>1998</v>
          </cell>
          <cell r="B108">
            <v>216820</v>
          </cell>
          <cell r="C108">
            <v>4169567</v>
          </cell>
          <cell r="D108">
            <v>528689</v>
          </cell>
        </row>
        <row r="110">
          <cell r="A110">
            <v>36161</v>
          </cell>
          <cell r="B110">
            <v>23572</v>
          </cell>
          <cell r="C110">
            <v>333117</v>
          </cell>
          <cell r="D110" t="str">
            <v>59,446     14132       71.61      97</v>
          </cell>
        </row>
        <row r="111">
          <cell r="A111">
            <v>36192</v>
          </cell>
          <cell r="B111">
            <v>28444</v>
          </cell>
          <cell r="C111">
            <v>291092</v>
          </cell>
          <cell r="D111" t="str">
            <v>81,810     10234       74.20      96</v>
          </cell>
        </row>
        <row r="112">
          <cell r="A112">
            <v>36220</v>
          </cell>
          <cell r="B112">
            <v>27954</v>
          </cell>
          <cell r="C112">
            <v>318070</v>
          </cell>
          <cell r="D112" t="str">
            <v>85,283     11379       75.31      96</v>
          </cell>
        </row>
        <row r="113">
          <cell r="A113">
            <v>36251</v>
          </cell>
          <cell r="B113">
            <v>20375</v>
          </cell>
          <cell r="C113">
            <v>283042</v>
          </cell>
          <cell r="D113" t="str">
            <v>65,743     13892       76.34      96</v>
          </cell>
        </row>
        <row r="114">
          <cell r="A114">
            <v>36281</v>
          </cell>
          <cell r="B114">
            <v>19925</v>
          </cell>
          <cell r="C114">
            <v>285503</v>
          </cell>
          <cell r="D114" t="str">
            <v>64,667     14329       76.45      96</v>
          </cell>
        </row>
        <row r="115">
          <cell r="A115">
            <v>36312</v>
          </cell>
          <cell r="B115">
            <v>18758</v>
          </cell>
          <cell r="C115">
            <v>277753</v>
          </cell>
          <cell r="D115" t="str">
            <v>61,142     14808       76.52      95</v>
          </cell>
        </row>
        <row r="116">
          <cell r="A116">
            <v>36342</v>
          </cell>
          <cell r="B116">
            <v>19264</v>
          </cell>
          <cell r="C116">
            <v>307457</v>
          </cell>
          <cell r="D116" t="str">
            <v>62,590     15961       76.47      93</v>
          </cell>
        </row>
        <row r="117">
          <cell r="A117">
            <v>36373</v>
          </cell>
          <cell r="B117">
            <v>17923</v>
          </cell>
          <cell r="C117">
            <v>264006</v>
          </cell>
          <cell r="D117" t="str">
            <v>57,685     14731       76.29      92</v>
          </cell>
        </row>
        <row r="118">
          <cell r="A118">
            <v>36404</v>
          </cell>
          <cell r="B118">
            <v>16422</v>
          </cell>
          <cell r="C118">
            <v>267006</v>
          </cell>
          <cell r="D118" t="str">
            <v>54,355     16260       76.80      92</v>
          </cell>
        </row>
        <row r="119">
          <cell r="A119">
            <v>36434</v>
          </cell>
          <cell r="B119">
            <v>19405</v>
          </cell>
          <cell r="C119">
            <v>284566</v>
          </cell>
          <cell r="D119" t="str">
            <v>69,591     14665       78.20      91</v>
          </cell>
        </row>
        <row r="120">
          <cell r="A120">
            <v>36465</v>
          </cell>
          <cell r="B120">
            <v>14941</v>
          </cell>
          <cell r="C120">
            <v>272168</v>
          </cell>
          <cell r="D120" t="str">
            <v>50,774     18217       77.26      91</v>
          </cell>
        </row>
        <row r="121">
          <cell r="A121">
            <v>36495</v>
          </cell>
          <cell r="B121">
            <v>16937</v>
          </cell>
          <cell r="C121">
            <v>264108</v>
          </cell>
          <cell r="D121" t="str">
            <v>55,336     15594       76.57      88</v>
          </cell>
        </row>
        <row r="122">
          <cell r="A122" t="str">
            <v>Totals: _</v>
          </cell>
          <cell r="B122" t="str">
            <v>_________</v>
          </cell>
          <cell r="C122" t="str">
            <v>__________</v>
          </cell>
          <cell r="D122" t="str">
            <v>__________</v>
          </cell>
        </row>
        <row r="123">
          <cell r="A123">
            <v>1999</v>
          </cell>
          <cell r="B123">
            <v>243920</v>
          </cell>
          <cell r="C123">
            <v>3447888</v>
          </cell>
          <cell r="D123">
            <v>768422</v>
          </cell>
        </row>
        <row r="125">
          <cell r="A125">
            <v>36526</v>
          </cell>
          <cell r="B125">
            <v>17534</v>
          </cell>
          <cell r="C125">
            <v>263664</v>
          </cell>
          <cell r="D125" t="str">
            <v>106,445     15038       85.86      89</v>
          </cell>
        </row>
        <row r="126">
          <cell r="A126">
            <v>36557</v>
          </cell>
          <cell r="B126">
            <v>12568</v>
          </cell>
          <cell r="C126">
            <v>236726</v>
          </cell>
          <cell r="D126" t="str">
            <v>80,373     18836       86.48      88</v>
          </cell>
        </row>
        <row r="127">
          <cell r="A127">
            <v>36586</v>
          </cell>
          <cell r="B127">
            <v>14151</v>
          </cell>
          <cell r="C127">
            <v>252998</v>
          </cell>
          <cell r="D127" t="str">
            <v>45,836     17879       76.41      89</v>
          </cell>
        </row>
        <row r="128">
          <cell r="A128">
            <v>36617</v>
          </cell>
          <cell r="B128">
            <v>14195</v>
          </cell>
          <cell r="C128">
            <v>238319</v>
          </cell>
          <cell r="D128" t="str">
            <v>49,194     16789       77.61      88</v>
          </cell>
        </row>
        <row r="129">
          <cell r="A129">
            <v>36647</v>
          </cell>
          <cell r="B129">
            <v>14863</v>
          </cell>
          <cell r="C129">
            <v>233716</v>
          </cell>
          <cell r="D129" t="str">
            <v>47,155     15725       76.03      88</v>
          </cell>
        </row>
        <row r="130">
          <cell r="A130">
            <v>36678</v>
          </cell>
          <cell r="B130">
            <v>12829</v>
          </cell>
          <cell r="C130">
            <v>221794</v>
          </cell>
          <cell r="D130" t="str">
            <v>41,478     17289       76.38      89</v>
          </cell>
        </row>
        <row r="131">
          <cell r="A131">
            <v>36708</v>
          </cell>
          <cell r="B131">
            <v>11242</v>
          </cell>
          <cell r="C131">
            <v>231448</v>
          </cell>
          <cell r="D131" t="str">
            <v>37,099     20588       76.74      87</v>
          </cell>
        </row>
        <row r="132">
          <cell r="A132">
            <v>36739</v>
          </cell>
          <cell r="B132">
            <v>11590</v>
          </cell>
          <cell r="C132">
            <v>225564</v>
          </cell>
          <cell r="D132" t="str">
            <v>36,499     19462       75.90      87</v>
          </cell>
        </row>
        <row r="133">
          <cell r="A133">
            <v>36770</v>
          </cell>
          <cell r="B133">
            <v>13241</v>
          </cell>
          <cell r="C133">
            <v>220301</v>
          </cell>
          <cell r="D133" t="str">
            <v>41,401     16638       75.77      84</v>
          </cell>
        </row>
        <row r="134">
          <cell r="A134">
            <v>36800</v>
          </cell>
          <cell r="B134">
            <v>14375</v>
          </cell>
          <cell r="C134">
            <v>217866</v>
          </cell>
          <cell r="D134" t="str">
            <v>42,640     15156       74.79      86</v>
          </cell>
        </row>
        <row r="135">
          <cell r="A135">
            <v>36831</v>
          </cell>
          <cell r="B135">
            <v>13422</v>
          </cell>
          <cell r="C135">
            <v>210293</v>
          </cell>
          <cell r="D135" t="str">
            <v>46,171     15668       77.48      85</v>
          </cell>
        </row>
        <row r="136">
          <cell r="A136">
            <v>36861</v>
          </cell>
          <cell r="B136">
            <v>11353</v>
          </cell>
          <cell r="C136">
            <v>250443</v>
          </cell>
          <cell r="D136" t="str">
            <v>39,044     22060       77.47      85</v>
          </cell>
        </row>
        <row r="137">
          <cell r="A137" t="str">
            <v>Totals: _</v>
          </cell>
          <cell r="B137" t="str">
            <v>_________</v>
          </cell>
          <cell r="C137" t="str">
            <v>__________</v>
          </cell>
          <cell r="D137" t="str">
            <v>__________</v>
          </cell>
        </row>
        <row r="138">
          <cell r="A138">
            <v>2000</v>
          </cell>
          <cell r="B138">
            <v>161363</v>
          </cell>
          <cell r="C138">
            <v>2803132</v>
          </cell>
          <cell r="D138">
            <v>613335</v>
          </cell>
        </row>
        <row r="140">
          <cell r="A140">
            <v>36892</v>
          </cell>
          <cell r="B140">
            <v>12543</v>
          </cell>
          <cell r="C140">
            <v>214740</v>
          </cell>
          <cell r="D140" t="str">
            <v>42,902     17121       77.38      86</v>
          </cell>
        </row>
        <row r="141">
          <cell r="A141">
            <v>36923</v>
          </cell>
          <cell r="B141">
            <v>13235</v>
          </cell>
          <cell r="C141">
            <v>177162</v>
          </cell>
          <cell r="D141" t="str">
            <v>42,457     13386       76.24      87</v>
          </cell>
        </row>
        <row r="142">
          <cell r="A142">
            <v>36951</v>
          </cell>
          <cell r="B142">
            <v>12707</v>
          </cell>
          <cell r="C142">
            <v>196287</v>
          </cell>
          <cell r="D142" t="str">
            <v>40,661     15448       76.19      86</v>
          </cell>
        </row>
        <row r="143">
          <cell r="A143">
            <v>36982</v>
          </cell>
          <cell r="B143">
            <v>13442</v>
          </cell>
          <cell r="C143">
            <v>198787</v>
          </cell>
          <cell r="D143" t="str">
            <v>40,012     14789       74.85      86</v>
          </cell>
        </row>
        <row r="144">
          <cell r="A144">
            <v>37012</v>
          </cell>
          <cell r="B144">
            <v>11023</v>
          </cell>
          <cell r="C144">
            <v>199979</v>
          </cell>
          <cell r="D144" t="str">
            <v>40,132     18142       78.45      83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oct95"/>
    </sheetNames>
    <sheetDataSet>
      <sheetData sheetId="0">
        <row r="53">
          <cell r="A53">
            <v>34973</v>
          </cell>
          <cell r="B53">
            <v>54966</v>
          </cell>
          <cell r="C53">
            <v>1254959</v>
          </cell>
          <cell r="D53" t="str">
            <v>5,245     22832        8.71     157</v>
          </cell>
        </row>
        <row r="54">
          <cell r="A54">
            <v>35004</v>
          </cell>
          <cell r="B54">
            <v>81057</v>
          </cell>
          <cell r="C54">
            <v>2825068</v>
          </cell>
          <cell r="D54" t="str">
            <v>29,826     34853       26.90     155</v>
          </cell>
        </row>
        <row r="55">
          <cell r="A55">
            <v>35034</v>
          </cell>
          <cell r="B55">
            <v>70659</v>
          </cell>
          <cell r="C55">
            <v>2846395</v>
          </cell>
          <cell r="D55" t="str">
            <v>25,198     40284       26.29     157</v>
          </cell>
        </row>
        <row r="56">
          <cell r="A56" t="str">
            <v>Totals: __</v>
          </cell>
          <cell r="B56" t="str">
            <v>________</v>
          </cell>
          <cell r="C56" t="str">
            <v>__________</v>
          </cell>
          <cell r="D56" t="str">
            <v>__________</v>
          </cell>
        </row>
        <row r="57">
          <cell r="A57">
            <v>1995</v>
          </cell>
          <cell r="B57">
            <v>206682</v>
          </cell>
          <cell r="C57">
            <v>6926422</v>
          </cell>
          <cell r="D57">
            <v>60269</v>
          </cell>
        </row>
        <row r="59">
          <cell r="A59">
            <v>35065</v>
          </cell>
          <cell r="B59">
            <v>79395</v>
          </cell>
          <cell r="C59">
            <v>2513115</v>
          </cell>
          <cell r="D59" t="str">
            <v>31,191     31654       28.21     155</v>
          </cell>
        </row>
        <row r="60">
          <cell r="A60">
            <v>35096</v>
          </cell>
          <cell r="B60">
            <v>66030</v>
          </cell>
          <cell r="C60">
            <v>2148748</v>
          </cell>
          <cell r="D60" t="str">
            <v>27,724     32542       29.57     155</v>
          </cell>
        </row>
        <row r="61">
          <cell r="A61">
            <v>35125</v>
          </cell>
          <cell r="B61">
            <v>66415</v>
          </cell>
          <cell r="C61">
            <v>2171327</v>
          </cell>
          <cell r="D61" t="str">
            <v>28,575     32694       30.08     155</v>
          </cell>
        </row>
        <row r="62">
          <cell r="A62">
            <v>35156</v>
          </cell>
          <cell r="B62">
            <v>50043</v>
          </cell>
          <cell r="C62">
            <v>1811816</v>
          </cell>
          <cell r="D62" t="str">
            <v>51,051     36206       50.50     155</v>
          </cell>
        </row>
        <row r="63">
          <cell r="A63">
            <v>35186</v>
          </cell>
          <cell r="B63">
            <v>63060</v>
          </cell>
          <cell r="C63">
            <v>1731670</v>
          </cell>
          <cell r="D63" t="str">
            <v>80,879     27461       56.19     154</v>
          </cell>
        </row>
        <row r="64">
          <cell r="A64">
            <v>35217</v>
          </cell>
          <cell r="B64">
            <v>63210</v>
          </cell>
          <cell r="C64">
            <v>1996209</v>
          </cell>
          <cell r="D64" t="str">
            <v>97,179     31581       60.59     153</v>
          </cell>
        </row>
        <row r="65">
          <cell r="A65">
            <v>35247</v>
          </cell>
          <cell r="B65">
            <v>66845</v>
          </cell>
          <cell r="C65">
            <v>2149088</v>
          </cell>
          <cell r="D65" t="str">
            <v>105,202     32151       61.15     150</v>
          </cell>
        </row>
        <row r="66">
          <cell r="A66">
            <v>35278</v>
          </cell>
          <cell r="B66">
            <v>58145</v>
          </cell>
          <cell r="C66">
            <v>1922816</v>
          </cell>
          <cell r="D66" t="str">
            <v>102,349     33070       63.77     158</v>
          </cell>
        </row>
        <row r="67">
          <cell r="A67">
            <v>35309</v>
          </cell>
          <cell r="B67">
            <v>51868</v>
          </cell>
          <cell r="C67">
            <v>1792836</v>
          </cell>
          <cell r="D67" t="str">
            <v>96,544     34566       65.05     158</v>
          </cell>
        </row>
        <row r="68">
          <cell r="A68">
            <v>35339</v>
          </cell>
          <cell r="B68">
            <v>47188</v>
          </cell>
          <cell r="C68">
            <v>1834190</v>
          </cell>
          <cell r="D68" t="str">
            <v>101,956     38870       68.36     158</v>
          </cell>
        </row>
        <row r="69">
          <cell r="A69">
            <v>35370</v>
          </cell>
          <cell r="B69">
            <v>35935</v>
          </cell>
          <cell r="C69">
            <v>1726283</v>
          </cell>
          <cell r="D69" t="str">
            <v>104,402     48040       74.39     158</v>
          </cell>
        </row>
        <row r="70">
          <cell r="A70">
            <v>35400</v>
          </cell>
          <cell r="B70">
            <v>48741</v>
          </cell>
          <cell r="C70">
            <v>1684796</v>
          </cell>
          <cell r="D70" t="str">
            <v>111,794     34567       69.64     158</v>
          </cell>
        </row>
        <row r="71">
          <cell r="A71" t="str">
            <v>Totals: __</v>
          </cell>
          <cell r="B71" t="str">
            <v>________</v>
          </cell>
          <cell r="C71" t="str">
            <v>__________</v>
          </cell>
          <cell r="D71" t="str">
            <v>__________</v>
          </cell>
        </row>
        <row r="72">
          <cell r="A72">
            <v>1996</v>
          </cell>
          <cell r="B72">
            <v>696875</v>
          </cell>
          <cell r="C72">
            <v>23482894</v>
          </cell>
          <cell r="D72">
            <v>938846</v>
          </cell>
        </row>
        <row r="74">
          <cell r="A74">
            <v>35431</v>
          </cell>
          <cell r="B74">
            <v>41982</v>
          </cell>
          <cell r="C74">
            <v>1630528</v>
          </cell>
          <cell r="D74" t="str">
            <v>103,212     38839       71.09     161</v>
          </cell>
        </row>
        <row r="75">
          <cell r="A75">
            <v>35462</v>
          </cell>
          <cell r="B75">
            <v>35650</v>
          </cell>
          <cell r="C75">
            <v>1366331</v>
          </cell>
          <cell r="D75" t="str">
            <v>97,765     38327       73.28     160</v>
          </cell>
        </row>
        <row r="76">
          <cell r="A76">
            <v>35490</v>
          </cell>
          <cell r="B76">
            <v>40924</v>
          </cell>
          <cell r="C76">
            <v>1533359</v>
          </cell>
          <cell r="D76" t="str">
            <v>108,783     37469       72.66     160</v>
          </cell>
        </row>
        <row r="77">
          <cell r="A77">
            <v>35521</v>
          </cell>
          <cell r="B77">
            <v>40770</v>
          </cell>
          <cell r="C77">
            <v>1387373</v>
          </cell>
          <cell r="D77" t="str">
            <v>112,243     34030       73.36     160</v>
          </cell>
        </row>
        <row r="78">
          <cell r="A78">
            <v>35551</v>
          </cell>
          <cell r="B78">
            <v>37612</v>
          </cell>
          <cell r="C78">
            <v>1475863</v>
          </cell>
          <cell r="D78" t="str">
            <v>96,751     39240       72.01     161</v>
          </cell>
        </row>
        <row r="79">
          <cell r="A79">
            <v>35582</v>
          </cell>
          <cell r="B79">
            <v>33178</v>
          </cell>
          <cell r="C79">
            <v>1516937</v>
          </cell>
          <cell r="D79" t="str">
            <v>84,678     45722       71.85     162</v>
          </cell>
        </row>
        <row r="80">
          <cell r="A80">
            <v>35612</v>
          </cell>
          <cell r="B80">
            <v>30949</v>
          </cell>
          <cell r="C80">
            <v>1497134</v>
          </cell>
          <cell r="D80" t="str">
            <v>71,305     48375       69.73     160</v>
          </cell>
        </row>
        <row r="81">
          <cell r="A81">
            <v>35643</v>
          </cell>
          <cell r="B81">
            <v>27861</v>
          </cell>
          <cell r="C81">
            <v>1588110</v>
          </cell>
          <cell r="D81" t="str">
            <v>79,330     57002       74.01     160</v>
          </cell>
        </row>
        <row r="82">
          <cell r="A82">
            <v>35674</v>
          </cell>
          <cell r="B82">
            <v>26190</v>
          </cell>
          <cell r="C82">
            <v>1428716</v>
          </cell>
          <cell r="D82" t="str">
            <v>70,181     54552       72.82     156</v>
          </cell>
        </row>
        <row r="83">
          <cell r="A83">
            <v>35704</v>
          </cell>
          <cell r="B83">
            <v>25691</v>
          </cell>
          <cell r="C83">
            <v>1388275</v>
          </cell>
          <cell r="D83" t="str">
            <v>56,329     54038       68.68     158</v>
          </cell>
        </row>
        <row r="84">
          <cell r="A84">
            <v>35735</v>
          </cell>
          <cell r="B84">
            <v>25688</v>
          </cell>
          <cell r="C84">
            <v>1363848</v>
          </cell>
          <cell r="D84" t="str">
            <v>116,249     53093       81.90     159</v>
          </cell>
        </row>
        <row r="85">
          <cell r="A85">
            <v>35765</v>
          </cell>
          <cell r="B85">
            <v>24712</v>
          </cell>
          <cell r="C85">
            <v>1352472</v>
          </cell>
          <cell r="D85" t="str">
            <v>117,315     54730       82.60     158</v>
          </cell>
        </row>
        <row r="86">
          <cell r="A86" t="str">
            <v>Totals: __</v>
          </cell>
          <cell r="B86" t="str">
            <v>________</v>
          </cell>
          <cell r="C86" t="str">
            <v>__________</v>
          </cell>
          <cell r="D86" t="str">
            <v>__________</v>
          </cell>
        </row>
        <row r="87">
          <cell r="A87">
            <v>1997</v>
          </cell>
          <cell r="B87">
            <v>391207</v>
          </cell>
          <cell r="C87">
            <v>17528946</v>
          </cell>
          <cell r="D87">
            <v>1114141</v>
          </cell>
        </row>
        <row r="89">
          <cell r="A89">
            <v>35796</v>
          </cell>
          <cell r="B89">
            <v>23868</v>
          </cell>
          <cell r="C89">
            <v>1267332</v>
          </cell>
          <cell r="D89" t="str">
            <v>134,644     53098       84.94     157</v>
          </cell>
        </row>
        <row r="90">
          <cell r="A90">
            <v>35827</v>
          </cell>
          <cell r="B90">
            <v>19747</v>
          </cell>
          <cell r="C90">
            <v>1115770</v>
          </cell>
          <cell r="D90" t="str">
            <v>131,190     56504       86.92     158</v>
          </cell>
        </row>
        <row r="91">
          <cell r="A91">
            <v>35855</v>
          </cell>
          <cell r="B91">
            <v>22096</v>
          </cell>
          <cell r="C91">
            <v>1222830</v>
          </cell>
          <cell r="D91" t="str">
            <v>135,175     55342       85.95     156</v>
          </cell>
        </row>
        <row r="92">
          <cell r="A92">
            <v>35886</v>
          </cell>
          <cell r="B92">
            <v>21128</v>
          </cell>
          <cell r="C92">
            <v>1122677</v>
          </cell>
          <cell r="D92" t="str">
            <v>136,858     53137       86.63     158</v>
          </cell>
        </row>
        <row r="93">
          <cell r="A93">
            <v>35916</v>
          </cell>
          <cell r="B93">
            <v>20195</v>
          </cell>
          <cell r="C93">
            <v>1125674</v>
          </cell>
          <cell r="D93" t="str">
            <v>56,842     55741       73.79     156</v>
          </cell>
        </row>
        <row r="94">
          <cell r="A94">
            <v>35947</v>
          </cell>
          <cell r="B94">
            <v>18267</v>
          </cell>
          <cell r="C94">
            <v>1027575</v>
          </cell>
          <cell r="D94" t="str">
            <v>62,250     56254       77.31     154</v>
          </cell>
        </row>
        <row r="95">
          <cell r="A95">
            <v>35977</v>
          </cell>
          <cell r="B95">
            <v>18169</v>
          </cell>
          <cell r="C95">
            <v>1056155</v>
          </cell>
          <cell r="D95" t="str">
            <v>61,030     58130       77.06     153</v>
          </cell>
        </row>
        <row r="96">
          <cell r="A96">
            <v>36008</v>
          </cell>
          <cell r="B96">
            <v>17000</v>
          </cell>
          <cell r="C96">
            <v>1003863</v>
          </cell>
          <cell r="D96" t="str">
            <v>50,575     59051       74.84     148</v>
          </cell>
        </row>
        <row r="97">
          <cell r="A97">
            <v>36039</v>
          </cell>
          <cell r="B97">
            <v>15140</v>
          </cell>
          <cell r="C97">
            <v>931758</v>
          </cell>
          <cell r="D97" t="str">
            <v>48,301     61543       76.14     150</v>
          </cell>
        </row>
        <row r="98">
          <cell r="A98">
            <v>36069</v>
          </cell>
          <cell r="B98">
            <v>16212</v>
          </cell>
          <cell r="C98">
            <v>942868</v>
          </cell>
          <cell r="D98" t="str">
            <v>52,335     58159       76.35     147</v>
          </cell>
        </row>
        <row r="99">
          <cell r="A99">
            <v>36100</v>
          </cell>
          <cell r="B99">
            <v>16667</v>
          </cell>
          <cell r="C99">
            <v>905218</v>
          </cell>
          <cell r="D99" t="str">
            <v>71,740     54312       81.15     145</v>
          </cell>
        </row>
        <row r="100">
          <cell r="A100">
            <v>36130</v>
          </cell>
          <cell r="B100">
            <v>16896</v>
          </cell>
          <cell r="C100">
            <v>912374</v>
          </cell>
          <cell r="D100" t="str">
            <v>60,477     54000       78.16     145</v>
          </cell>
        </row>
        <row r="101">
          <cell r="A101" t="str">
            <v>Totals: __</v>
          </cell>
          <cell r="B101" t="str">
            <v>________</v>
          </cell>
          <cell r="C101" t="str">
            <v>__________</v>
          </cell>
          <cell r="D101" t="str">
            <v>__________</v>
          </cell>
        </row>
        <row r="102">
          <cell r="A102">
            <v>1998</v>
          </cell>
          <cell r="B102">
            <v>225385</v>
          </cell>
          <cell r="C102">
            <v>12634094</v>
          </cell>
          <cell r="D102">
            <v>1001417</v>
          </cell>
        </row>
        <row r="104">
          <cell r="A104">
            <v>36161</v>
          </cell>
          <cell r="B104">
            <v>15761</v>
          </cell>
          <cell r="C104">
            <v>925361</v>
          </cell>
          <cell r="D104" t="str">
            <v>55,799     58713       77.98     146</v>
          </cell>
        </row>
        <row r="105">
          <cell r="A105">
            <v>36192</v>
          </cell>
          <cell r="B105">
            <v>15511</v>
          </cell>
          <cell r="C105">
            <v>758650</v>
          </cell>
          <cell r="D105" t="str">
            <v>50,918     48911       76.65     145</v>
          </cell>
        </row>
        <row r="106">
          <cell r="A106">
            <v>36220</v>
          </cell>
          <cell r="B106">
            <v>15507</v>
          </cell>
          <cell r="C106">
            <v>850286</v>
          </cell>
          <cell r="D106" t="str">
            <v>54,270     54833       77.78     147</v>
          </cell>
        </row>
        <row r="107">
          <cell r="A107">
            <v>36251</v>
          </cell>
          <cell r="B107">
            <v>14292</v>
          </cell>
          <cell r="C107">
            <v>802211</v>
          </cell>
          <cell r="D107" t="str">
            <v>51,311     56131       78.21     143</v>
          </cell>
        </row>
        <row r="108">
          <cell r="A108">
            <v>36281</v>
          </cell>
          <cell r="B108">
            <v>14916</v>
          </cell>
          <cell r="C108">
            <v>830885</v>
          </cell>
          <cell r="D108" t="str">
            <v>51,109     55705       77.41     144</v>
          </cell>
        </row>
        <row r="109">
          <cell r="A109">
            <v>36312</v>
          </cell>
          <cell r="B109">
            <v>14970</v>
          </cell>
          <cell r="C109">
            <v>770715</v>
          </cell>
          <cell r="D109" t="str">
            <v>51,457     51484       77.46     144</v>
          </cell>
        </row>
        <row r="110">
          <cell r="A110">
            <v>36342</v>
          </cell>
          <cell r="B110">
            <v>14449</v>
          </cell>
          <cell r="C110">
            <v>791540</v>
          </cell>
          <cell r="D110" t="str">
            <v>52,798     54782       78.51     144</v>
          </cell>
        </row>
        <row r="111">
          <cell r="A111">
            <v>36373</v>
          </cell>
          <cell r="B111">
            <v>15774</v>
          </cell>
          <cell r="C111">
            <v>750827</v>
          </cell>
          <cell r="D111" t="str">
            <v>54,069     47600       77.42     145</v>
          </cell>
        </row>
        <row r="112">
          <cell r="A112">
            <v>36404</v>
          </cell>
          <cell r="B112">
            <v>15639</v>
          </cell>
          <cell r="C112">
            <v>736391</v>
          </cell>
          <cell r="D112" t="str">
            <v>57,628     47087       78.65     144</v>
          </cell>
        </row>
        <row r="113">
          <cell r="A113">
            <v>36434</v>
          </cell>
          <cell r="B113">
            <v>15587</v>
          </cell>
          <cell r="C113">
            <v>760336</v>
          </cell>
          <cell r="D113" t="str">
            <v>73,826     48781       82.57     141</v>
          </cell>
        </row>
        <row r="114">
          <cell r="A114">
            <v>36465</v>
          </cell>
          <cell r="B114">
            <v>15315</v>
          </cell>
          <cell r="C114">
            <v>734528</v>
          </cell>
          <cell r="D114" t="str">
            <v>82,679     47962       84.37     141</v>
          </cell>
        </row>
        <row r="115">
          <cell r="A115">
            <v>36495</v>
          </cell>
          <cell r="B115">
            <v>14355</v>
          </cell>
          <cell r="C115">
            <v>711244</v>
          </cell>
          <cell r="D115" t="str">
            <v>73,094     49547       83.58     138</v>
          </cell>
        </row>
        <row r="116">
          <cell r="A116" t="str">
            <v>Totals: __</v>
          </cell>
          <cell r="B116" t="str">
            <v>________</v>
          </cell>
          <cell r="C116" t="str">
            <v>__________</v>
          </cell>
          <cell r="D116" t="str">
            <v>__________</v>
          </cell>
        </row>
        <row r="117">
          <cell r="A117">
            <v>1999</v>
          </cell>
          <cell r="B117">
            <v>182076</v>
          </cell>
          <cell r="C117">
            <v>9422974</v>
          </cell>
          <cell r="D117">
            <v>708958</v>
          </cell>
        </row>
        <row r="119">
          <cell r="A119">
            <v>36526</v>
          </cell>
          <cell r="B119">
            <v>15460</v>
          </cell>
          <cell r="C119">
            <v>699351</v>
          </cell>
          <cell r="D119" t="str">
            <v>64,864     45237       80.75     140</v>
          </cell>
        </row>
        <row r="120">
          <cell r="A120">
            <v>36557</v>
          </cell>
          <cell r="B120">
            <v>14616</v>
          </cell>
          <cell r="C120">
            <v>624738</v>
          </cell>
          <cell r="D120" t="str">
            <v>59,343     42744       80.24     137</v>
          </cell>
        </row>
        <row r="121">
          <cell r="A121">
            <v>36586</v>
          </cell>
          <cell r="B121">
            <v>12442</v>
          </cell>
          <cell r="C121">
            <v>671599</v>
          </cell>
          <cell r="D121" t="str">
            <v>52,585     53979       80.87     137</v>
          </cell>
        </row>
        <row r="122">
          <cell r="A122">
            <v>36617</v>
          </cell>
          <cell r="B122">
            <v>13093</v>
          </cell>
          <cell r="C122">
            <v>684057</v>
          </cell>
          <cell r="D122" t="str">
            <v>64,153     52247       83.05     135</v>
          </cell>
        </row>
        <row r="123">
          <cell r="A123">
            <v>36647</v>
          </cell>
          <cell r="B123">
            <v>14256</v>
          </cell>
          <cell r="C123">
            <v>726753</v>
          </cell>
          <cell r="D123" t="str">
            <v>86,828     50979       85.90     135</v>
          </cell>
        </row>
        <row r="124">
          <cell r="A124">
            <v>36678</v>
          </cell>
          <cell r="B124">
            <v>11974</v>
          </cell>
          <cell r="C124">
            <v>654006</v>
          </cell>
          <cell r="D124" t="str">
            <v>74,984     54619       86.23     134</v>
          </cell>
        </row>
        <row r="125">
          <cell r="A125">
            <v>36708</v>
          </cell>
          <cell r="B125">
            <v>11818</v>
          </cell>
          <cell r="C125">
            <v>676816</v>
          </cell>
          <cell r="D125" t="str">
            <v>42,285     57270       78.16     133</v>
          </cell>
        </row>
        <row r="126">
          <cell r="A126">
            <v>36739</v>
          </cell>
          <cell r="B126">
            <v>12157</v>
          </cell>
          <cell r="C126">
            <v>609717</v>
          </cell>
          <cell r="D126" t="str">
            <v>41,680     50154       77.42     132</v>
          </cell>
        </row>
        <row r="127">
          <cell r="A127">
            <v>36770</v>
          </cell>
          <cell r="B127">
            <v>11421</v>
          </cell>
          <cell r="C127">
            <v>603848</v>
          </cell>
          <cell r="D127" t="str">
            <v>71,725     52872       86.26     131</v>
          </cell>
        </row>
        <row r="128">
          <cell r="A128">
            <v>36800</v>
          </cell>
          <cell r="B128">
            <v>10934</v>
          </cell>
          <cell r="C128">
            <v>575280</v>
          </cell>
          <cell r="D128" t="str">
            <v>76,044     52614       87.43     127</v>
          </cell>
        </row>
        <row r="129">
          <cell r="A129">
            <v>36831</v>
          </cell>
          <cell r="B129">
            <v>32820</v>
          </cell>
          <cell r="C129">
            <v>511876</v>
          </cell>
          <cell r="D129" t="str">
            <v>95,118     15597       74.35     129</v>
          </cell>
        </row>
        <row r="130">
          <cell r="A130">
            <v>36861</v>
          </cell>
          <cell r="B130">
            <v>18391</v>
          </cell>
          <cell r="C130">
            <v>568871</v>
          </cell>
          <cell r="D130" t="str">
            <v>81,551     30933       81.60     127</v>
          </cell>
        </row>
        <row r="131">
          <cell r="A131" t="str">
            <v>Totals: __</v>
          </cell>
          <cell r="B131" t="str">
            <v>________</v>
          </cell>
          <cell r="C131" t="str">
            <v>__________</v>
          </cell>
          <cell r="D131" t="str">
            <v>__________</v>
          </cell>
        </row>
        <row r="132">
          <cell r="A132">
            <v>2000</v>
          </cell>
          <cell r="B132">
            <v>179382</v>
          </cell>
          <cell r="C132">
            <v>7606912</v>
          </cell>
          <cell r="D132">
            <v>811160</v>
          </cell>
        </row>
        <row r="134">
          <cell r="A134">
            <v>36892</v>
          </cell>
          <cell r="B134">
            <v>15266</v>
          </cell>
          <cell r="C134">
            <v>539325</v>
          </cell>
          <cell r="D134" t="str">
            <v>71,329     35329       82.37     126</v>
          </cell>
        </row>
        <row r="135">
          <cell r="A135">
            <v>36923</v>
          </cell>
          <cell r="B135">
            <v>14309</v>
          </cell>
          <cell r="C135">
            <v>497142</v>
          </cell>
          <cell r="D135" t="str">
            <v>87,068     34744       85.89     130</v>
          </cell>
        </row>
        <row r="136">
          <cell r="A136">
            <v>36951</v>
          </cell>
          <cell r="B136">
            <v>14671</v>
          </cell>
          <cell r="C136">
            <v>488615</v>
          </cell>
          <cell r="D136" t="str">
            <v>66,547     33305       81.94     128</v>
          </cell>
        </row>
        <row r="137">
          <cell r="A137">
            <v>36982</v>
          </cell>
          <cell r="B137">
            <v>18870</v>
          </cell>
          <cell r="C137">
            <v>529560</v>
          </cell>
          <cell r="D137" t="str">
            <v>76,259     28064       80.16     134</v>
          </cell>
        </row>
        <row r="138">
          <cell r="A138">
            <v>37012</v>
          </cell>
          <cell r="B138">
            <v>16234</v>
          </cell>
          <cell r="C138">
            <v>535844</v>
          </cell>
          <cell r="D138" t="str">
            <v>78,536     33008       82.87     123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nov95"/>
    </sheetNames>
    <sheetDataSet>
      <sheetData sheetId="0">
        <row r="58">
          <cell r="A58">
            <v>35004</v>
          </cell>
          <cell r="B58">
            <v>35580</v>
          </cell>
          <cell r="C58">
            <v>1077391</v>
          </cell>
          <cell r="D58" t="str">
            <v>46,828     30281       56.82     124</v>
          </cell>
        </row>
        <row r="59">
          <cell r="A59">
            <v>35034</v>
          </cell>
          <cell r="B59">
            <v>65951</v>
          </cell>
          <cell r="C59">
            <v>2642845</v>
          </cell>
          <cell r="D59" t="str">
            <v>78,126     40073       54.23     116</v>
          </cell>
        </row>
        <row r="60">
          <cell r="A60" t="str">
            <v>Totals: __</v>
          </cell>
          <cell r="B60" t="str">
            <v>________</v>
          </cell>
          <cell r="C60" t="str">
            <v>__________</v>
          </cell>
          <cell r="D60" t="str">
            <v>__________</v>
          </cell>
        </row>
        <row r="61">
          <cell r="A61">
            <v>1995</v>
          </cell>
          <cell r="B61">
            <v>101531</v>
          </cell>
          <cell r="C61">
            <v>3720236</v>
          </cell>
          <cell r="D61">
            <v>124954</v>
          </cell>
        </row>
        <row r="63">
          <cell r="A63">
            <v>35065</v>
          </cell>
          <cell r="B63">
            <v>50054</v>
          </cell>
          <cell r="C63">
            <v>2508848</v>
          </cell>
          <cell r="D63" t="str">
            <v>85,208     50123       62.99     121</v>
          </cell>
        </row>
        <row r="64">
          <cell r="A64">
            <v>35096</v>
          </cell>
          <cell r="B64">
            <v>38792</v>
          </cell>
          <cell r="C64">
            <v>2204750</v>
          </cell>
          <cell r="D64" t="str">
            <v>76,539     56836       66.36     119</v>
          </cell>
        </row>
        <row r="65">
          <cell r="A65">
            <v>35125</v>
          </cell>
          <cell r="B65">
            <v>36170</v>
          </cell>
          <cell r="C65">
            <v>2042837</v>
          </cell>
          <cell r="D65" t="str">
            <v>49,520     56479       57.79     118</v>
          </cell>
        </row>
        <row r="66">
          <cell r="A66">
            <v>35156</v>
          </cell>
          <cell r="B66">
            <v>34021</v>
          </cell>
          <cell r="C66">
            <v>2066411</v>
          </cell>
          <cell r="D66" t="str">
            <v>53,655     60740       61.20     117</v>
          </cell>
        </row>
        <row r="67">
          <cell r="A67">
            <v>35186</v>
          </cell>
          <cell r="B67">
            <v>31192</v>
          </cell>
          <cell r="C67">
            <v>1819019</v>
          </cell>
          <cell r="D67" t="str">
            <v>93,478     58317       74.98     118</v>
          </cell>
        </row>
        <row r="68">
          <cell r="A68">
            <v>35217</v>
          </cell>
          <cell r="B68">
            <v>27866</v>
          </cell>
          <cell r="C68">
            <v>1309692</v>
          </cell>
          <cell r="D68" t="str">
            <v>105,995     47000       79.18     114</v>
          </cell>
        </row>
        <row r="69">
          <cell r="A69">
            <v>35247</v>
          </cell>
          <cell r="B69">
            <v>24123</v>
          </cell>
          <cell r="C69">
            <v>1630585</v>
          </cell>
          <cell r="D69" t="str">
            <v>135,141     67595       84.85     112</v>
          </cell>
        </row>
        <row r="70">
          <cell r="A70">
            <v>35278</v>
          </cell>
          <cell r="B70">
            <v>25310</v>
          </cell>
          <cell r="C70">
            <v>1311748</v>
          </cell>
          <cell r="D70" t="str">
            <v>125,713     51828       83.24     111</v>
          </cell>
        </row>
        <row r="71">
          <cell r="A71">
            <v>35309</v>
          </cell>
          <cell r="B71">
            <v>23933</v>
          </cell>
          <cell r="C71">
            <v>1504076</v>
          </cell>
          <cell r="D71" t="str">
            <v>103,358     62846       81.20     109</v>
          </cell>
        </row>
        <row r="72">
          <cell r="A72">
            <v>35339</v>
          </cell>
          <cell r="B72">
            <v>22759</v>
          </cell>
          <cell r="C72">
            <v>1508588</v>
          </cell>
          <cell r="D72" t="str">
            <v>82,281     66286       78.33     110</v>
          </cell>
        </row>
        <row r="73">
          <cell r="A73">
            <v>35370</v>
          </cell>
          <cell r="B73">
            <v>33503</v>
          </cell>
          <cell r="C73">
            <v>1462771</v>
          </cell>
          <cell r="D73" t="str">
            <v>133,178     43661       79.90     110</v>
          </cell>
        </row>
        <row r="74">
          <cell r="A74">
            <v>35400</v>
          </cell>
          <cell r="B74">
            <v>32552</v>
          </cell>
          <cell r="C74">
            <v>1339406</v>
          </cell>
          <cell r="D74" t="str">
            <v>129,059     41147       79.86     109</v>
          </cell>
        </row>
        <row r="75">
          <cell r="A75" t="str">
            <v>Totals: __</v>
          </cell>
          <cell r="B75" t="str">
            <v>________</v>
          </cell>
          <cell r="C75" t="str">
            <v>__________</v>
          </cell>
          <cell r="D75" t="str">
            <v>__________</v>
          </cell>
        </row>
        <row r="76">
          <cell r="A76">
            <v>1996</v>
          </cell>
          <cell r="B76">
            <v>380275</v>
          </cell>
          <cell r="C76">
            <v>20708731</v>
          </cell>
          <cell r="D76">
            <v>1173125</v>
          </cell>
        </row>
        <row r="78">
          <cell r="A78">
            <v>35431</v>
          </cell>
          <cell r="B78">
            <v>31903</v>
          </cell>
          <cell r="C78">
            <v>1237753</v>
          </cell>
          <cell r="D78" t="str">
            <v>108,971     38798       77.35     105</v>
          </cell>
        </row>
        <row r="79">
          <cell r="A79">
            <v>35462</v>
          </cell>
          <cell r="B79">
            <v>26447</v>
          </cell>
          <cell r="C79">
            <v>1108925</v>
          </cell>
          <cell r="D79" t="str">
            <v>96,314     41931       78.46     100</v>
          </cell>
        </row>
        <row r="80">
          <cell r="A80">
            <v>35490</v>
          </cell>
          <cell r="B80">
            <v>29087</v>
          </cell>
          <cell r="C80">
            <v>1221598</v>
          </cell>
          <cell r="D80" t="str">
            <v>75,361     41999       72.15      99</v>
          </cell>
        </row>
        <row r="81">
          <cell r="A81">
            <v>35521</v>
          </cell>
          <cell r="B81">
            <v>26533</v>
          </cell>
          <cell r="C81">
            <v>1131955</v>
          </cell>
          <cell r="D81" t="str">
            <v>96,001     42663       78.35     102</v>
          </cell>
        </row>
        <row r="82">
          <cell r="A82">
            <v>35551</v>
          </cell>
          <cell r="B82">
            <v>24963</v>
          </cell>
          <cell r="C82">
            <v>1136081</v>
          </cell>
          <cell r="D82" t="str">
            <v>65,853     45511       72.51     102</v>
          </cell>
        </row>
        <row r="83">
          <cell r="A83">
            <v>35582</v>
          </cell>
          <cell r="B83">
            <v>23177</v>
          </cell>
          <cell r="C83">
            <v>1078839</v>
          </cell>
          <cell r="D83" t="str">
            <v>43,729     46548       65.36     101</v>
          </cell>
        </row>
        <row r="84">
          <cell r="A84">
            <v>35612</v>
          </cell>
          <cell r="B84">
            <v>22155</v>
          </cell>
          <cell r="C84">
            <v>1074100</v>
          </cell>
          <cell r="D84" t="str">
            <v>42,822     48482       65.90      99</v>
          </cell>
        </row>
        <row r="85">
          <cell r="A85">
            <v>35643</v>
          </cell>
          <cell r="B85">
            <v>21750</v>
          </cell>
          <cell r="C85">
            <v>977704</v>
          </cell>
          <cell r="D85" t="str">
            <v>43,365     44952       66.60      99</v>
          </cell>
        </row>
        <row r="86">
          <cell r="A86">
            <v>35674</v>
          </cell>
          <cell r="B86">
            <v>20525</v>
          </cell>
          <cell r="C86">
            <v>914060</v>
          </cell>
          <cell r="D86" t="str">
            <v>47,416     44534       69.79      98</v>
          </cell>
        </row>
        <row r="87">
          <cell r="A87">
            <v>35704</v>
          </cell>
          <cell r="B87">
            <v>20608</v>
          </cell>
          <cell r="C87">
            <v>889213</v>
          </cell>
          <cell r="D87" t="str">
            <v>44,029     43149       68.12      94</v>
          </cell>
        </row>
        <row r="88">
          <cell r="A88">
            <v>35735</v>
          </cell>
          <cell r="B88">
            <v>20864</v>
          </cell>
          <cell r="C88">
            <v>862608</v>
          </cell>
          <cell r="D88" t="str">
            <v>47,256     41345       69.37      96</v>
          </cell>
        </row>
        <row r="89">
          <cell r="A89">
            <v>35765</v>
          </cell>
          <cell r="B89">
            <v>21884</v>
          </cell>
          <cell r="C89">
            <v>839619</v>
          </cell>
          <cell r="D89" t="str">
            <v>51,892     38367       70.34      95</v>
          </cell>
        </row>
        <row r="90">
          <cell r="A90" t="str">
            <v>Totals: __</v>
          </cell>
          <cell r="B90" t="str">
            <v>________</v>
          </cell>
          <cell r="C90" t="str">
            <v>__________</v>
          </cell>
          <cell r="D90" t="str">
            <v>__________</v>
          </cell>
        </row>
        <row r="91">
          <cell r="A91">
            <v>1997</v>
          </cell>
          <cell r="B91">
            <v>289896</v>
          </cell>
          <cell r="C91">
            <v>12472455</v>
          </cell>
          <cell r="D91">
            <v>763009</v>
          </cell>
        </row>
        <row r="93">
          <cell r="A93">
            <v>35796</v>
          </cell>
          <cell r="B93">
            <v>18368</v>
          </cell>
          <cell r="C93">
            <v>805004</v>
          </cell>
          <cell r="D93" t="str">
            <v>51,082     43827       73.55      94</v>
          </cell>
        </row>
        <row r="94">
          <cell r="A94">
            <v>35827</v>
          </cell>
          <cell r="B94">
            <v>15136</v>
          </cell>
          <cell r="C94">
            <v>731178</v>
          </cell>
          <cell r="D94" t="str">
            <v>46,202     48308       75.32      94</v>
          </cell>
        </row>
        <row r="95">
          <cell r="A95">
            <v>35855</v>
          </cell>
          <cell r="B95">
            <v>15580</v>
          </cell>
          <cell r="C95">
            <v>995070</v>
          </cell>
          <cell r="D95" t="str">
            <v>47,589     63869       75.34      98</v>
          </cell>
        </row>
        <row r="96">
          <cell r="A96">
            <v>35886</v>
          </cell>
          <cell r="B96">
            <v>14273</v>
          </cell>
          <cell r="C96">
            <v>918124</v>
          </cell>
          <cell r="D96" t="str">
            <v>49,352     64326       77.57      96</v>
          </cell>
        </row>
        <row r="97">
          <cell r="A97">
            <v>35916</v>
          </cell>
          <cell r="B97">
            <v>13103</v>
          </cell>
          <cell r="C97">
            <v>917434</v>
          </cell>
          <cell r="D97" t="str">
            <v>47,793     70018       78.48      96</v>
          </cell>
        </row>
        <row r="98">
          <cell r="A98">
            <v>35947</v>
          </cell>
          <cell r="B98">
            <v>12669</v>
          </cell>
          <cell r="C98">
            <v>825040</v>
          </cell>
          <cell r="D98" t="str">
            <v>45,606     65123       78.26      98</v>
          </cell>
        </row>
        <row r="99">
          <cell r="A99">
            <v>35977</v>
          </cell>
          <cell r="B99">
            <v>13024</v>
          </cell>
          <cell r="C99">
            <v>817755</v>
          </cell>
          <cell r="D99" t="str">
            <v>44,898     62789       77.51      95</v>
          </cell>
        </row>
        <row r="100">
          <cell r="A100">
            <v>36008</v>
          </cell>
          <cell r="B100">
            <v>12799</v>
          </cell>
          <cell r="C100">
            <v>771534</v>
          </cell>
          <cell r="D100" t="str">
            <v>42,837     60281       77.00      95</v>
          </cell>
        </row>
        <row r="101">
          <cell r="A101">
            <v>36039</v>
          </cell>
          <cell r="B101">
            <v>11771</v>
          </cell>
          <cell r="C101">
            <v>714541</v>
          </cell>
          <cell r="D101" t="str">
            <v>41,183     60704       77.77      95</v>
          </cell>
        </row>
        <row r="102">
          <cell r="A102">
            <v>36069</v>
          </cell>
          <cell r="B102">
            <v>12774</v>
          </cell>
          <cell r="C102">
            <v>740236</v>
          </cell>
          <cell r="D102" t="str">
            <v>43,621     57949       77.35      94</v>
          </cell>
        </row>
        <row r="103">
          <cell r="A103">
            <v>36100</v>
          </cell>
          <cell r="B103">
            <v>12630</v>
          </cell>
          <cell r="C103">
            <v>698430</v>
          </cell>
          <cell r="D103" t="str">
            <v>40,908     55300       76.41      93</v>
          </cell>
        </row>
        <row r="104">
          <cell r="A104">
            <v>36130</v>
          </cell>
          <cell r="B104">
            <v>10440</v>
          </cell>
          <cell r="C104">
            <v>664940</v>
          </cell>
          <cell r="D104" t="str">
            <v>32,686     63692       75.79      92</v>
          </cell>
        </row>
        <row r="105">
          <cell r="A105" t="str">
            <v>Totals: __</v>
          </cell>
          <cell r="B105" t="str">
            <v>________</v>
          </cell>
          <cell r="C105" t="str">
            <v>__________</v>
          </cell>
          <cell r="D105" t="str">
            <v>__________</v>
          </cell>
        </row>
        <row r="106">
          <cell r="A106">
            <v>1998</v>
          </cell>
          <cell r="B106">
            <v>162567</v>
          </cell>
          <cell r="C106">
            <v>9599286</v>
          </cell>
          <cell r="D106">
            <v>533757</v>
          </cell>
        </row>
        <row r="108">
          <cell r="A108">
            <v>36161</v>
          </cell>
          <cell r="B108">
            <v>11984</v>
          </cell>
          <cell r="C108">
            <v>654628</v>
          </cell>
          <cell r="D108" t="str">
            <v>37,594     54626       75.83      95</v>
          </cell>
        </row>
        <row r="109">
          <cell r="A109">
            <v>36192</v>
          </cell>
          <cell r="B109">
            <v>10812</v>
          </cell>
          <cell r="C109">
            <v>570274</v>
          </cell>
          <cell r="D109" t="str">
            <v>31,570     52745       74.49      96</v>
          </cell>
        </row>
        <row r="110">
          <cell r="A110">
            <v>36220</v>
          </cell>
          <cell r="B110">
            <v>10740</v>
          </cell>
          <cell r="C110">
            <v>607660</v>
          </cell>
          <cell r="D110" t="str">
            <v>34,168     56580       76.08      98</v>
          </cell>
        </row>
        <row r="111">
          <cell r="A111">
            <v>36251</v>
          </cell>
          <cell r="B111">
            <v>11001</v>
          </cell>
          <cell r="C111">
            <v>573856</v>
          </cell>
          <cell r="D111" t="str">
            <v>28,560     52164       72.19      98</v>
          </cell>
        </row>
        <row r="112">
          <cell r="A112">
            <v>36281</v>
          </cell>
          <cell r="B112">
            <v>11068</v>
          </cell>
          <cell r="C112">
            <v>573473</v>
          </cell>
          <cell r="D112" t="str">
            <v>29,979     51814       73.04      98</v>
          </cell>
        </row>
        <row r="113">
          <cell r="A113">
            <v>36312</v>
          </cell>
          <cell r="B113">
            <v>9908</v>
          </cell>
          <cell r="C113">
            <v>532988</v>
          </cell>
          <cell r="D113" t="str">
            <v>26,426     53794       72.73      97</v>
          </cell>
        </row>
        <row r="114">
          <cell r="A114">
            <v>36342</v>
          </cell>
          <cell r="B114">
            <v>10018</v>
          </cell>
          <cell r="C114">
            <v>533134</v>
          </cell>
          <cell r="D114" t="str">
            <v>26,382     53218       72.48      97</v>
          </cell>
        </row>
        <row r="115">
          <cell r="A115">
            <v>36373</v>
          </cell>
          <cell r="B115">
            <v>10023</v>
          </cell>
          <cell r="C115">
            <v>515125</v>
          </cell>
          <cell r="D115" t="str">
            <v>27,254     51395       73.11      97</v>
          </cell>
        </row>
        <row r="116">
          <cell r="A116">
            <v>36404</v>
          </cell>
          <cell r="B116">
            <v>10838</v>
          </cell>
          <cell r="C116">
            <v>492384</v>
          </cell>
          <cell r="D116" t="str">
            <v>27,609     45432       71.81      95</v>
          </cell>
        </row>
        <row r="117">
          <cell r="A117">
            <v>36434</v>
          </cell>
          <cell r="B117">
            <v>13738</v>
          </cell>
          <cell r="C117">
            <v>506023</v>
          </cell>
          <cell r="D117" t="str">
            <v>31,437     36834       69.59      94</v>
          </cell>
        </row>
        <row r="118">
          <cell r="A118">
            <v>36465</v>
          </cell>
          <cell r="B118">
            <v>13799</v>
          </cell>
          <cell r="C118">
            <v>464639</v>
          </cell>
          <cell r="D118" t="str">
            <v>32,227     33672       70.02      93</v>
          </cell>
        </row>
        <row r="119">
          <cell r="A119">
            <v>36495</v>
          </cell>
          <cell r="B119">
            <v>14818</v>
          </cell>
          <cell r="C119">
            <v>463020</v>
          </cell>
          <cell r="D119" t="str">
            <v>36,660     31248       71.21      92</v>
          </cell>
        </row>
        <row r="120">
          <cell r="A120" t="str">
            <v>Totals: __</v>
          </cell>
          <cell r="B120" t="str">
            <v>________</v>
          </cell>
          <cell r="C120" t="str">
            <v>__________</v>
          </cell>
          <cell r="D120" t="str">
            <v>__________</v>
          </cell>
        </row>
        <row r="121">
          <cell r="A121">
            <v>1999</v>
          </cell>
          <cell r="B121">
            <v>138747</v>
          </cell>
          <cell r="C121">
            <v>6487204</v>
          </cell>
          <cell r="D121">
            <v>369866</v>
          </cell>
        </row>
        <row r="123">
          <cell r="A123">
            <v>36526</v>
          </cell>
          <cell r="B123">
            <v>13945</v>
          </cell>
          <cell r="C123">
            <v>466563</v>
          </cell>
          <cell r="D123" t="str">
            <v>35,025     33458       71.52      91</v>
          </cell>
        </row>
        <row r="124">
          <cell r="A124">
            <v>36557</v>
          </cell>
          <cell r="B124">
            <v>13247</v>
          </cell>
          <cell r="C124">
            <v>420922</v>
          </cell>
          <cell r="D124" t="str">
            <v>29,825     31775       69.24      90</v>
          </cell>
        </row>
        <row r="125">
          <cell r="A125">
            <v>36586</v>
          </cell>
          <cell r="B125">
            <v>13115</v>
          </cell>
          <cell r="C125">
            <v>431062</v>
          </cell>
          <cell r="D125" t="str">
            <v>32,496     32868       71.25      92</v>
          </cell>
        </row>
        <row r="126">
          <cell r="A126">
            <v>36617</v>
          </cell>
          <cell r="B126">
            <v>12447</v>
          </cell>
          <cell r="C126">
            <v>386693</v>
          </cell>
          <cell r="D126" t="str">
            <v>36,529     31068       74.59      91</v>
          </cell>
        </row>
        <row r="127">
          <cell r="A127">
            <v>36647</v>
          </cell>
          <cell r="B127">
            <v>12404</v>
          </cell>
          <cell r="C127">
            <v>368942</v>
          </cell>
          <cell r="D127" t="str">
            <v>34,076     29744       73.31      91</v>
          </cell>
        </row>
        <row r="128">
          <cell r="A128">
            <v>36678</v>
          </cell>
          <cell r="B128">
            <v>12775</v>
          </cell>
          <cell r="C128">
            <v>550435</v>
          </cell>
          <cell r="D128" t="str">
            <v>45,674     43087       78.14      91</v>
          </cell>
        </row>
        <row r="129">
          <cell r="A129">
            <v>36708</v>
          </cell>
          <cell r="B129">
            <v>12239</v>
          </cell>
          <cell r="C129">
            <v>524900</v>
          </cell>
          <cell r="D129" t="str">
            <v>41,984     42888       77.43      91</v>
          </cell>
        </row>
        <row r="130">
          <cell r="A130">
            <v>36739</v>
          </cell>
          <cell r="B130">
            <v>10264</v>
          </cell>
          <cell r="C130">
            <v>489312</v>
          </cell>
          <cell r="D130" t="str">
            <v>38,516     47673       78.96      90</v>
          </cell>
        </row>
        <row r="131">
          <cell r="A131">
            <v>36770</v>
          </cell>
          <cell r="B131">
            <v>14867</v>
          </cell>
          <cell r="C131">
            <v>458788</v>
          </cell>
          <cell r="D131" t="str">
            <v>33,767     30860       69.43      91</v>
          </cell>
        </row>
        <row r="132">
          <cell r="A132">
            <v>36800</v>
          </cell>
          <cell r="B132">
            <v>13449</v>
          </cell>
          <cell r="C132">
            <v>463929</v>
          </cell>
          <cell r="D132" t="str">
            <v>28,387     34496       67.85      92</v>
          </cell>
        </row>
        <row r="133">
          <cell r="A133">
            <v>36831</v>
          </cell>
          <cell r="B133">
            <v>12264</v>
          </cell>
          <cell r="C133">
            <v>408028</v>
          </cell>
          <cell r="D133" t="str">
            <v>25,059     33271       67.14      92</v>
          </cell>
        </row>
        <row r="134">
          <cell r="A134">
            <v>36861</v>
          </cell>
          <cell r="B134">
            <v>11847</v>
          </cell>
          <cell r="C134">
            <v>379882</v>
          </cell>
          <cell r="D134" t="str">
            <v>25,669     32066       68.42      90</v>
          </cell>
        </row>
        <row r="135">
          <cell r="A135" t="str">
            <v>Totals: __</v>
          </cell>
          <cell r="B135" t="str">
            <v>________</v>
          </cell>
          <cell r="C135" t="str">
            <v>__________</v>
          </cell>
          <cell r="D135" t="str">
            <v>__________</v>
          </cell>
        </row>
        <row r="136">
          <cell r="A136">
            <v>2000</v>
          </cell>
          <cell r="B136">
            <v>152863</v>
          </cell>
          <cell r="C136">
            <v>5349456</v>
          </cell>
          <cell r="D136">
            <v>407007</v>
          </cell>
        </row>
        <row r="138">
          <cell r="A138">
            <v>36892</v>
          </cell>
          <cell r="B138">
            <v>12949</v>
          </cell>
          <cell r="C138">
            <v>389325</v>
          </cell>
          <cell r="D138" t="str">
            <v>24,869     30067       65.76      90</v>
          </cell>
        </row>
        <row r="139">
          <cell r="A139">
            <v>36923</v>
          </cell>
          <cell r="B139">
            <v>12852</v>
          </cell>
          <cell r="C139">
            <v>352363</v>
          </cell>
          <cell r="D139" t="str">
            <v>23,563     27417       64.71      90</v>
          </cell>
        </row>
        <row r="140">
          <cell r="A140">
            <v>36951</v>
          </cell>
          <cell r="B140">
            <v>13340</v>
          </cell>
          <cell r="C140">
            <v>416956</v>
          </cell>
          <cell r="D140" t="str">
            <v>26,522     31257       66.53      90</v>
          </cell>
        </row>
        <row r="141">
          <cell r="A141">
            <v>36982</v>
          </cell>
          <cell r="B141">
            <v>12606</v>
          </cell>
          <cell r="C141">
            <v>377886</v>
          </cell>
          <cell r="D141" t="str">
            <v>25,316     29977       66.76      91</v>
          </cell>
        </row>
        <row r="142">
          <cell r="A142">
            <v>37012</v>
          </cell>
          <cell r="B142">
            <v>4329</v>
          </cell>
          <cell r="C142">
            <v>362903</v>
          </cell>
          <cell r="D142" t="str">
            <v>23,940     83831       84.69      81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c95"/>
    </sheetNames>
    <sheetDataSet>
      <sheetData sheetId="0">
        <row r="55">
          <cell r="A55">
            <v>35034</v>
          </cell>
          <cell r="B55">
            <v>34321</v>
          </cell>
          <cell r="C55">
            <v>906861</v>
          </cell>
          <cell r="D55" t="str">
            <v>13,407     26423       28.09      99</v>
          </cell>
        </row>
        <row r="56">
          <cell r="A56" t="str">
            <v>Totals: __</v>
          </cell>
          <cell r="B56" t="str">
            <v>________</v>
          </cell>
          <cell r="C56" t="str">
            <v>__________</v>
          </cell>
          <cell r="D56" t="str">
            <v>__________</v>
          </cell>
        </row>
        <row r="57">
          <cell r="A57">
            <v>1995</v>
          </cell>
          <cell r="B57">
            <v>34321</v>
          </cell>
          <cell r="C57">
            <v>906861</v>
          </cell>
          <cell r="D57">
            <v>13407</v>
          </cell>
        </row>
        <row r="59">
          <cell r="A59">
            <v>35065</v>
          </cell>
          <cell r="B59">
            <v>52911</v>
          </cell>
          <cell r="C59">
            <v>1409509</v>
          </cell>
          <cell r="D59" t="str">
            <v>28,182     26640       34.75      97</v>
          </cell>
        </row>
        <row r="60">
          <cell r="A60">
            <v>35096</v>
          </cell>
          <cell r="B60">
            <v>37297</v>
          </cell>
          <cell r="C60">
            <v>1207862</v>
          </cell>
          <cell r="D60" t="str">
            <v>27,076     32385       42.06      98</v>
          </cell>
        </row>
        <row r="61">
          <cell r="A61">
            <v>35125</v>
          </cell>
          <cell r="B61">
            <v>36248</v>
          </cell>
          <cell r="C61">
            <v>1163071</v>
          </cell>
          <cell r="D61" t="str">
            <v>26,127     32087       41.89      96</v>
          </cell>
        </row>
        <row r="62">
          <cell r="A62">
            <v>35156</v>
          </cell>
          <cell r="B62">
            <v>31909</v>
          </cell>
          <cell r="C62">
            <v>1044460</v>
          </cell>
          <cell r="D62" t="str">
            <v>49,827     32733       60.96      94</v>
          </cell>
        </row>
        <row r="63">
          <cell r="A63">
            <v>35186</v>
          </cell>
          <cell r="B63">
            <v>23500</v>
          </cell>
          <cell r="C63">
            <v>1016677</v>
          </cell>
          <cell r="D63" t="str">
            <v>49,525     43263       67.82      94</v>
          </cell>
        </row>
        <row r="64">
          <cell r="A64">
            <v>35217</v>
          </cell>
          <cell r="B64">
            <v>25634</v>
          </cell>
          <cell r="C64">
            <v>892305</v>
          </cell>
          <cell r="D64" t="str">
            <v>43,976     34810       63.17      92</v>
          </cell>
        </row>
        <row r="65">
          <cell r="A65">
            <v>35247</v>
          </cell>
          <cell r="B65">
            <v>25975</v>
          </cell>
          <cell r="C65">
            <v>908572</v>
          </cell>
          <cell r="D65" t="str">
            <v>47,990     34979       64.88      89</v>
          </cell>
        </row>
        <row r="66">
          <cell r="A66">
            <v>35278</v>
          </cell>
          <cell r="B66">
            <v>25500</v>
          </cell>
          <cell r="C66">
            <v>859208</v>
          </cell>
          <cell r="D66" t="str">
            <v>44,360     33695       63.50      87</v>
          </cell>
        </row>
        <row r="67">
          <cell r="A67">
            <v>35309</v>
          </cell>
          <cell r="B67">
            <v>22337</v>
          </cell>
          <cell r="C67">
            <v>771920</v>
          </cell>
          <cell r="D67" t="str">
            <v>41,495     34558       65.01      87</v>
          </cell>
        </row>
        <row r="68">
          <cell r="A68">
            <v>35339</v>
          </cell>
          <cell r="B68">
            <v>18021</v>
          </cell>
          <cell r="C68">
            <v>705118</v>
          </cell>
          <cell r="D68" t="str">
            <v>47,921     39128       72.67      84</v>
          </cell>
        </row>
        <row r="69">
          <cell r="A69">
            <v>35370</v>
          </cell>
          <cell r="B69">
            <v>15301</v>
          </cell>
          <cell r="C69">
            <v>613022</v>
          </cell>
          <cell r="D69" t="str">
            <v>39,247     40065       71.95      84</v>
          </cell>
        </row>
        <row r="70">
          <cell r="A70">
            <v>35400</v>
          </cell>
          <cell r="B70">
            <v>20047</v>
          </cell>
          <cell r="C70">
            <v>610850</v>
          </cell>
          <cell r="D70" t="str">
            <v>41,442     30471       67.40      88</v>
          </cell>
        </row>
        <row r="71">
          <cell r="A71" t="str">
            <v>Totals: __</v>
          </cell>
          <cell r="B71" t="str">
            <v>________</v>
          </cell>
          <cell r="C71" t="str">
            <v>__________</v>
          </cell>
          <cell r="D71" t="str">
            <v>__________</v>
          </cell>
        </row>
        <row r="72">
          <cell r="A72">
            <v>1996</v>
          </cell>
          <cell r="B72">
            <v>334680</v>
          </cell>
          <cell r="C72">
            <v>11202574</v>
          </cell>
          <cell r="D72">
            <v>487168</v>
          </cell>
        </row>
        <row r="74">
          <cell r="A74">
            <v>35431</v>
          </cell>
          <cell r="B74">
            <v>19749</v>
          </cell>
          <cell r="C74">
            <v>587082</v>
          </cell>
          <cell r="D74" t="str">
            <v>40,361     29728       67.15      88</v>
          </cell>
        </row>
        <row r="75">
          <cell r="A75">
            <v>35462</v>
          </cell>
          <cell r="B75">
            <v>16693</v>
          </cell>
          <cell r="C75">
            <v>482395</v>
          </cell>
          <cell r="D75" t="str">
            <v>34,706     28899       67.52      86</v>
          </cell>
        </row>
        <row r="76">
          <cell r="A76">
            <v>35490</v>
          </cell>
          <cell r="B76">
            <v>18370</v>
          </cell>
          <cell r="C76">
            <v>508244</v>
          </cell>
          <cell r="D76" t="str">
            <v>35,887     27668       66.14      85</v>
          </cell>
        </row>
        <row r="77">
          <cell r="A77">
            <v>35521</v>
          </cell>
          <cell r="B77">
            <v>13545</v>
          </cell>
          <cell r="C77">
            <v>468434</v>
          </cell>
          <cell r="D77" t="str">
            <v>29,109     34584       68.24      87</v>
          </cell>
        </row>
        <row r="78">
          <cell r="A78">
            <v>35551</v>
          </cell>
          <cell r="B78">
            <v>18928</v>
          </cell>
          <cell r="C78">
            <v>456207</v>
          </cell>
          <cell r="D78" t="str">
            <v>32,250     24103       63.02      85</v>
          </cell>
        </row>
        <row r="79">
          <cell r="A79">
            <v>35582</v>
          </cell>
          <cell r="B79">
            <v>18146</v>
          </cell>
          <cell r="C79">
            <v>424652</v>
          </cell>
          <cell r="D79" t="str">
            <v>29,817     23402       62.17      84</v>
          </cell>
        </row>
        <row r="80">
          <cell r="A80">
            <v>35612</v>
          </cell>
          <cell r="B80">
            <v>18211</v>
          </cell>
          <cell r="C80">
            <v>464260</v>
          </cell>
          <cell r="D80" t="str">
            <v>34,770     25494       65.63      85</v>
          </cell>
        </row>
        <row r="81">
          <cell r="A81">
            <v>35643</v>
          </cell>
          <cell r="B81">
            <v>16799</v>
          </cell>
          <cell r="C81">
            <v>432136</v>
          </cell>
          <cell r="D81" t="str">
            <v>31,419     25724       65.16      85</v>
          </cell>
        </row>
        <row r="82">
          <cell r="A82">
            <v>35674</v>
          </cell>
          <cell r="B82">
            <v>15874</v>
          </cell>
          <cell r="C82">
            <v>400656</v>
          </cell>
          <cell r="D82" t="str">
            <v>33,745     25240       68.01      84</v>
          </cell>
        </row>
        <row r="83">
          <cell r="A83">
            <v>35704</v>
          </cell>
          <cell r="B83">
            <v>16708</v>
          </cell>
          <cell r="C83">
            <v>352736</v>
          </cell>
          <cell r="D83" t="str">
            <v>32,571     21112       66.10      83</v>
          </cell>
        </row>
        <row r="84">
          <cell r="A84">
            <v>35735</v>
          </cell>
          <cell r="B84">
            <v>15006</v>
          </cell>
          <cell r="C84">
            <v>395627</v>
          </cell>
          <cell r="D84" t="str">
            <v>32,473     26365       68.39      82</v>
          </cell>
        </row>
        <row r="85">
          <cell r="A85">
            <v>35765</v>
          </cell>
          <cell r="B85">
            <v>15090</v>
          </cell>
          <cell r="C85">
            <v>399988</v>
          </cell>
          <cell r="D85" t="str">
            <v>29,391     26507       66.08      83</v>
          </cell>
        </row>
        <row r="86">
          <cell r="A86" t="str">
            <v>Totals: __</v>
          </cell>
          <cell r="B86" t="str">
            <v>________</v>
          </cell>
          <cell r="C86" t="str">
            <v>__________</v>
          </cell>
          <cell r="D86" t="str">
            <v>__________</v>
          </cell>
        </row>
        <row r="87">
          <cell r="A87">
            <v>1997</v>
          </cell>
          <cell r="B87">
            <v>203119</v>
          </cell>
          <cell r="C87">
            <v>5372417</v>
          </cell>
          <cell r="D87">
            <v>396499</v>
          </cell>
        </row>
        <row r="89">
          <cell r="A89">
            <v>35796</v>
          </cell>
          <cell r="B89">
            <v>14604</v>
          </cell>
          <cell r="C89">
            <v>388505</v>
          </cell>
          <cell r="D89" t="str">
            <v>29,685     26603       67.03      83</v>
          </cell>
        </row>
        <row r="90">
          <cell r="A90">
            <v>35827</v>
          </cell>
          <cell r="B90">
            <v>13288</v>
          </cell>
          <cell r="C90">
            <v>326562</v>
          </cell>
          <cell r="D90" t="str">
            <v>27,576     24576       67.48      83</v>
          </cell>
        </row>
        <row r="91">
          <cell r="A91">
            <v>35855</v>
          </cell>
          <cell r="B91">
            <v>13621</v>
          </cell>
          <cell r="C91">
            <v>358011</v>
          </cell>
          <cell r="D91" t="str">
            <v>28,283     26284       67.49      82</v>
          </cell>
        </row>
        <row r="92">
          <cell r="A92">
            <v>35886</v>
          </cell>
          <cell r="B92">
            <v>11554</v>
          </cell>
          <cell r="C92">
            <v>334997</v>
          </cell>
          <cell r="D92" t="str">
            <v>21,316     28995       64.85      83</v>
          </cell>
        </row>
        <row r="93">
          <cell r="A93">
            <v>35916</v>
          </cell>
          <cell r="B93">
            <v>11872</v>
          </cell>
          <cell r="C93">
            <v>344409</v>
          </cell>
          <cell r="D93" t="str">
            <v>25,072     29011       67.86      83</v>
          </cell>
        </row>
        <row r="94">
          <cell r="A94">
            <v>35947</v>
          </cell>
          <cell r="B94">
            <v>12870</v>
          </cell>
          <cell r="C94">
            <v>320074</v>
          </cell>
          <cell r="D94" t="str">
            <v>22,931     24870       64.05      84</v>
          </cell>
        </row>
        <row r="95">
          <cell r="A95">
            <v>35977</v>
          </cell>
          <cell r="B95">
            <v>13015</v>
          </cell>
          <cell r="C95">
            <v>322901</v>
          </cell>
          <cell r="D95" t="str">
            <v>24,857     24810       65.63      83</v>
          </cell>
        </row>
        <row r="96">
          <cell r="A96">
            <v>36008</v>
          </cell>
          <cell r="B96">
            <v>13155</v>
          </cell>
          <cell r="C96">
            <v>325894</v>
          </cell>
          <cell r="D96" t="str">
            <v>29,727     24774       69.32      83</v>
          </cell>
        </row>
        <row r="97">
          <cell r="A97">
            <v>36039</v>
          </cell>
          <cell r="B97">
            <v>12102</v>
          </cell>
          <cell r="C97">
            <v>303534</v>
          </cell>
          <cell r="D97" t="str">
            <v>27,442     25082       69.40      84</v>
          </cell>
        </row>
        <row r="98">
          <cell r="A98">
            <v>36069</v>
          </cell>
          <cell r="B98">
            <v>13430</v>
          </cell>
          <cell r="C98">
            <v>306596</v>
          </cell>
          <cell r="D98" t="str">
            <v>24,618     22830       64.70      78</v>
          </cell>
        </row>
        <row r="99">
          <cell r="A99">
            <v>36100</v>
          </cell>
          <cell r="B99">
            <v>12836</v>
          </cell>
          <cell r="C99">
            <v>298272</v>
          </cell>
          <cell r="D99" t="str">
            <v>23,678     23238       64.85      80</v>
          </cell>
        </row>
        <row r="100">
          <cell r="A100">
            <v>36130</v>
          </cell>
          <cell r="B100">
            <v>13981</v>
          </cell>
          <cell r="C100">
            <v>296030</v>
          </cell>
          <cell r="D100" t="str">
            <v>21,838     21174       60.97      80</v>
          </cell>
        </row>
        <row r="101">
          <cell r="A101" t="str">
            <v>Totals: __</v>
          </cell>
          <cell r="B101" t="str">
            <v>________</v>
          </cell>
          <cell r="C101" t="str">
            <v>__________</v>
          </cell>
          <cell r="D101" t="str">
            <v>__________</v>
          </cell>
        </row>
        <row r="102">
          <cell r="A102">
            <v>1998</v>
          </cell>
          <cell r="B102">
            <v>156328</v>
          </cell>
          <cell r="C102">
            <v>3925785</v>
          </cell>
          <cell r="D102">
            <v>307023</v>
          </cell>
        </row>
        <row r="104">
          <cell r="A104">
            <v>36161</v>
          </cell>
          <cell r="B104">
            <v>12477</v>
          </cell>
          <cell r="C104">
            <v>289716</v>
          </cell>
          <cell r="D104" t="str">
            <v>19,691     23221       61.21      78</v>
          </cell>
        </row>
        <row r="105">
          <cell r="A105">
            <v>36192</v>
          </cell>
          <cell r="B105">
            <v>11378</v>
          </cell>
          <cell r="C105">
            <v>243313</v>
          </cell>
          <cell r="D105" t="str">
            <v>17,535     21385       60.65      76</v>
          </cell>
        </row>
        <row r="106">
          <cell r="A106">
            <v>36220</v>
          </cell>
          <cell r="B106">
            <v>12077</v>
          </cell>
          <cell r="C106">
            <v>263778</v>
          </cell>
          <cell r="D106" t="str">
            <v>19,020     21842       61.16      77</v>
          </cell>
        </row>
        <row r="107">
          <cell r="A107">
            <v>36251</v>
          </cell>
          <cell r="B107">
            <v>10754</v>
          </cell>
          <cell r="C107">
            <v>251623</v>
          </cell>
          <cell r="D107" t="str">
            <v>17,325     23399       61.70      76</v>
          </cell>
        </row>
        <row r="108">
          <cell r="A108">
            <v>36281</v>
          </cell>
          <cell r="B108">
            <v>10820</v>
          </cell>
          <cell r="C108">
            <v>267110</v>
          </cell>
          <cell r="D108" t="str">
            <v>17,121     24687       61.28      75</v>
          </cell>
        </row>
        <row r="109">
          <cell r="A109">
            <v>36312</v>
          </cell>
          <cell r="B109">
            <v>10067</v>
          </cell>
          <cell r="C109">
            <v>257345</v>
          </cell>
          <cell r="D109" t="str">
            <v>17,110     25564       62.96      76</v>
          </cell>
        </row>
        <row r="110">
          <cell r="A110">
            <v>36342</v>
          </cell>
          <cell r="B110">
            <v>10325</v>
          </cell>
          <cell r="C110">
            <v>260797</v>
          </cell>
          <cell r="D110" t="str">
            <v>18,242     25259       63.86      72</v>
          </cell>
        </row>
        <row r="111">
          <cell r="A111">
            <v>36373</v>
          </cell>
          <cell r="B111">
            <v>10480</v>
          </cell>
          <cell r="C111">
            <v>274420</v>
          </cell>
          <cell r="D111" t="str">
            <v>19,934     26186       65.54      75</v>
          </cell>
        </row>
        <row r="112">
          <cell r="A112">
            <v>36404</v>
          </cell>
          <cell r="B112">
            <v>10196</v>
          </cell>
          <cell r="C112">
            <v>276485</v>
          </cell>
          <cell r="D112" t="str">
            <v>23,034     27118       69.32      75</v>
          </cell>
        </row>
        <row r="113">
          <cell r="A113">
            <v>36434</v>
          </cell>
          <cell r="B113">
            <v>10274</v>
          </cell>
          <cell r="C113">
            <v>267724</v>
          </cell>
          <cell r="D113" t="str">
            <v>22,076     26059       68.24      75</v>
          </cell>
        </row>
        <row r="114">
          <cell r="A114">
            <v>36465</v>
          </cell>
          <cell r="B114">
            <v>9775</v>
          </cell>
          <cell r="C114">
            <v>249314</v>
          </cell>
          <cell r="D114" t="str">
            <v>19,465     25506       66.57      76</v>
          </cell>
        </row>
        <row r="115">
          <cell r="A115">
            <v>36495</v>
          </cell>
          <cell r="B115">
            <v>9513</v>
          </cell>
          <cell r="C115">
            <v>242602</v>
          </cell>
          <cell r="D115" t="str">
            <v>17,635     25503       64.96      74</v>
          </cell>
        </row>
        <row r="116">
          <cell r="A116" t="str">
            <v>Totals: __</v>
          </cell>
          <cell r="B116" t="str">
            <v>________</v>
          </cell>
          <cell r="C116" t="str">
            <v>__________</v>
          </cell>
          <cell r="D116" t="str">
            <v>__________</v>
          </cell>
        </row>
        <row r="117">
          <cell r="A117">
            <v>1999</v>
          </cell>
          <cell r="B117">
            <v>128136</v>
          </cell>
          <cell r="C117">
            <v>3144227</v>
          </cell>
          <cell r="D117">
            <v>228188</v>
          </cell>
        </row>
        <row r="119">
          <cell r="A119">
            <v>36526</v>
          </cell>
          <cell r="B119">
            <v>9896</v>
          </cell>
          <cell r="C119">
            <v>257903</v>
          </cell>
          <cell r="D119" t="str">
            <v>19,090     26062       65.86      76</v>
          </cell>
        </row>
        <row r="120">
          <cell r="A120">
            <v>36557</v>
          </cell>
          <cell r="B120">
            <v>9107</v>
          </cell>
          <cell r="C120">
            <v>236091</v>
          </cell>
          <cell r="D120" t="str">
            <v>18,071     25925       66.49      73</v>
          </cell>
        </row>
        <row r="121">
          <cell r="A121">
            <v>36586</v>
          </cell>
          <cell r="B121">
            <v>9780</v>
          </cell>
          <cell r="C121">
            <v>253507</v>
          </cell>
          <cell r="D121" t="str">
            <v>17,652     25921       64.35      73</v>
          </cell>
        </row>
        <row r="122">
          <cell r="A122">
            <v>36617</v>
          </cell>
          <cell r="B122">
            <v>8555</v>
          </cell>
          <cell r="C122">
            <v>241154</v>
          </cell>
          <cell r="D122" t="str">
            <v>13,783     28189       61.70      73</v>
          </cell>
        </row>
        <row r="123">
          <cell r="A123">
            <v>36647</v>
          </cell>
          <cell r="B123">
            <v>9901</v>
          </cell>
          <cell r="C123">
            <v>244627</v>
          </cell>
          <cell r="D123" t="str">
            <v>17,937     24708       64.43      74</v>
          </cell>
        </row>
        <row r="124">
          <cell r="A124">
            <v>36678</v>
          </cell>
          <cell r="B124">
            <v>11051</v>
          </cell>
          <cell r="C124">
            <v>238644</v>
          </cell>
          <cell r="D124" t="str">
            <v>17,658     21595       61.51      74</v>
          </cell>
        </row>
        <row r="125">
          <cell r="A125">
            <v>36708</v>
          </cell>
          <cell r="B125">
            <v>11579</v>
          </cell>
          <cell r="C125">
            <v>289037</v>
          </cell>
          <cell r="D125" t="str">
            <v>19,823     24963       63.13      73</v>
          </cell>
        </row>
        <row r="126">
          <cell r="A126">
            <v>36739</v>
          </cell>
          <cell r="B126">
            <v>11539</v>
          </cell>
          <cell r="C126">
            <v>276158</v>
          </cell>
          <cell r="D126" t="str">
            <v>18,669     23933       61.80      72</v>
          </cell>
        </row>
        <row r="127">
          <cell r="A127">
            <v>36770</v>
          </cell>
          <cell r="B127">
            <v>10921</v>
          </cell>
          <cell r="C127">
            <v>257762</v>
          </cell>
          <cell r="D127" t="str">
            <v>15,775     23603       59.09      72</v>
          </cell>
        </row>
        <row r="128">
          <cell r="A128">
            <v>36800</v>
          </cell>
          <cell r="B128">
            <v>11326</v>
          </cell>
          <cell r="C128">
            <v>249981</v>
          </cell>
          <cell r="D128" t="str">
            <v>17,008     22072       60.03      72</v>
          </cell>
        </row>
        <row r="129">
          <cell r="A129">
            <v>36831</v>
          </cell>
          <cell r="B129">
            <v>9514</v>
          </cell>
          <cell r="C129">
            <v>233287</v>
          </cell>
          <cell r="D129" t="str">
            <v>17,176     24521       64.35      73</v>
          </cell>
        </row>
        <row r="130">
          <cell r="A130">
            <v>36861</v>
          </cell>
          <cell r="B130">
            <v>11314</v>
          </cell>
          <cell r="C130">
            <v>261703</v>
          </cell>
          <cell r="D130" t="str">
            <v>16,928     23131       59.94      71</v>
          </cell>
        </row>
        <row r="131">
          <cell r="A131" t="str">
            <v>Totals: __</v>
          </cell>
          <cell r="B131" t="str">
            <v>________</v>
          </cell>
          <cell r="C131" t="str">
            <v>__________</v>
          </cell>
          <cell r="D131" t="str">
            <v>__________</v>
          </cell>
        </row>
        <row r="132">
          <cell r="A132">
            <v>2000</v>
          </cell>
          <cell r="B132">
            <v>124483</v>
          </cell>
          <cell r="C132">
            <v>3039854</v>
          </cell>
          <cell r="D132">
            <v>209570</v>
          </cell>
        </row>
        <row r="134">
          <cell r="A134">
            <v>36892</v>
          </cell>
          <cell r="B134">
            <v>10234</v>
          </cell>
          <cell r="C134">
            <v>235374</v>
          </cell>
          <cell r="D134" t="str">
            <v>15,343     23000       59.99      72</v>
          </cell>
        </row>
        <row r="135">
          <cell r="A135">
            <v>36923</v>
          </cell>
          <cell r="B135">
            <v>9681</v>
          </cell>
          <cell r="C135">
            <v>223297</v>
          </cell>
          <cell r="D135" t="str">
            <v>15,658     23066       61.79      71</v>
          </cell>
        </row>
        <row r="136">
          <cell r="A136">
            <v>36951</v>
          </cell>
          <cell r="B136">
            <v>9780</v>
          </cell>
          <cell r="C136">
            <v>221910</v>
          </cell>
          <cell r="D136" t="str">
            <v>17,204     22691       63.76      71</v>
          </cell>
        </row>
        <row r="137">
          <cell r="A137">
            <v>36982</v>
          </cell>
          <cell r="B137">
            <v>8758</v>
          </cell>
          <cell r="C137">
            <v>223964</v>
          </cell>
          <cell r="D137" t="str">
            <v>14,641     25573       62.57      71</v>
          </cell>
        </row>
        <row r="138">
          <cell r="A138">
            <v>37012</v>
          </cell>
          <cell r="B138">
            <v>8907</v>
          </cell>
          <cell r="C138">
            <v>219864</v>
          </cell>
          <cell r="D138" t="str">
            <v>15,822     24685       63.98      67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jan96"/>
    </sheetNames>
    <sheetDataSet>
      <sheetData sheetId="0">
        <row r="59">
          <cell r="A59">
            <v>35065</v>
          </cell>
          <cell r="B59">
            <v>46694</v>
          </cell>
          <cell r="C59">
            <v>1231634</v>
          </cell>
          <cell r="D59" t="str">
            <v>8,974     26377       16.12     131</v>
          </cell>
        </row>
        <row r="60">
          <cell r="A60">
            <v>35096</v>
          </cell>
          <cell r="B60">
            <v>55199</v>
          </cell>
          <cell r="C60">
            <v>1975186</v>
          </cell>
          <cell r="D60" t="str">
            <v>11,687     35784       17.47     130</v>
          </cell>
        </row>
        <row r="61">
          <cell r="A61">
            <v>35125</v>
          </cell>
          <cell r="B61">
            <v>59131</v>
          </cell>
          <cell r="C61">
            <v>1792561</v>
          </cell>
          <cell r="D61" t="str">
            <v>12,260     30316       17.17     128</v>
          </cell>
        </row>
        <row r="62">
          <cell r="A62">
            <v>35156</v>
          </cell>
          <cell r="B62">
            <v>39290</v>
          </cell>
          <cell r="C62">
            <v>1514763</v>
          </cell>
          <cell r="D62" t="str">
            <v>19,743     38554       33.44     127</v>
          </cell>
        </row>
        <row r="63">
          <cell r="A63">
            <v>35186</v>
          </cell>
          <cell r="B63">
            <v>46868</v>
          </cell>
          <cell r="C63">
            <v>1368938</v>
          </cell>
          <cell r="D63" t="str">
            <v>44,263     29209       48.57     127</v>
          </cell>
        </row>
        <row r="64">
          <cell r="A64">
            <v>35217</v>
          </cell>
          <cell r="B64">
            <v>40314</v>
          </cell>
          <cell r="C64">
            <v>1136000</v>
          </cell>
          <cell r="D64" t="str">
            <v>40,389     28179       50.05     126</v>
          </cell>
        </row>
        <row r="65">
          <cell r="A65">
            <v>35247</v>
          </cell>
          <cell r="B65">
            <v>37961</v>
          </cell>
          <cell r="C65">
            <v>1190529</v>
          </cell>
          <cell r="D65" t="str">
            <v>39,258     31362       50.84     124</v>
          </cell>
        </row>
        <row r="66">
          <cell r="A66">
            <v>35278</v>
          </cell>
          <cell r="B66">
            <v>32904</v>
          </cell>
          <cell r="C66">
            <v>1096196</v>
          </cell>
          <cell r="D66" t="str">
            <v>31,873     33315       49.20     122</v>
          </cell>
        </row>
        <row r="67">
          <cell r="A67">
            <v>35309</v>
          </cell>
          <cell r="B67">
            <v>29889</v>
          </cell>
          <cell r="C67">
            <v>961090</v>
          </cell>
          <cell r="D67" t="str">
            <v>30,703     32156       50.67     121</v>
          </cell>
        </row>
        <row r="68">
          <cell r="A68">
            <v>35339</v>
          </cell>
          <cell r="B68">
            <v>29916</v>
          </cell>
          <cell r="C68">
            <v>982746</v>
          </cell>
          <cell r="D68" t="str">
            <v>44,239     32851       59.66     121</v>
          </cell>
        </row>
        <row r="69">
          <cell r="A69">
            <v>35370</v>
          </cell>
          <cell r="B69">
            <v>26318</v>
          </cell>
          <cell r="C69">
            <v>889998</v>
          </cell>
          <cell r="D69" t="str">
            <v>49,080     33818       65.09     122</v>
          </cell>
        </row>
        <row r="70">
          <cell r="A70">
            <v>35400</v>
          </cell>
          <cell r="B70">
            <v>29909</v>
          </cell>
          <cell r="C70">
            <v>843054</v>
          </cell>
          <cell r="D70" t="str">
            <v>52,360     28188       63.64     120</v>
          </cell>
        </row>
        <row r="71">
          <cell r="A71" t="str">
            <v>Totals: ___</v>
          </cell>
          <cell r="B71" t="str">
            <v>_______</v>
          </cell>
          <cell r="C71" t="str">
            <v>__________</v>
          </cell>
          <cell r="D71" t="str">
            <v>__________</v>
          </cell>
        </row>
        <row r="72">
          <cell r="A72">
            <v>1996</v>
          </cell>
          <cell r="B72">
            <v>474393</v>
          </cell>
          <cell r="C72">
            <v>14982695</v>
          </cell>
          <cell r="D72">
            <v>384829</v>
          </cell>
        </row>
        <row r="74">
          <cell r="A74">
            <v>35431</v>
          </cell>
          <cell r="B74">
            <v>30010</v>
          </cell>
          <cell r="C74">
            <v>804311</v>
          </cell>
          <cell r="D74" t="str">
            <v>48,200     26802       61.63     119</v>
          </cell>
        </row>
        <row r="75">
          <cell r="A75">
            <v>35462</v>
          </cell>
          <cell r="B75">
            <v>25722</v>
          </cell>
          <cell r="C75">
            <v>682885</v>
          </cell>
          <cell r="D75" t="str">
            <v>48,323     26549       65.26     118</v>
          </cell>
        </row>
        <row r="76">
          <cell r="A76">
            <v>35490</v>
          </cell>
          <cell r="B76">
            <v>26834</v>
          </cell>
          <cell r="C76">
            <v>736076</v>
          </cell>
          <cell r="D76" t="str">
            <v>43,644     27431       61.93     118</v>
          </cell>
        </row>
        <row r="77">
          <cell r="A77">
            <v>35521</v>
          </cell>
          <cell r="B77">
            <v>25330</v>
          </cell>
          <cell r="C77">
            <v>673340</v>
          </cell>
          <cell r="D77" t="str">
            <v>38,524     26583       60.33     117</v>
          </cell>
        </row>
        <row r="78">
          <cell r="A78">
            <v>35551</v>
          </cell>
          <cell r="B78">
            <v>24848</v>
          </cell>
          <cell r="C78">
            <v>705250</v>
          </cell>
          <cell r="D78" t="str">
            <v>40,622     28383       62.05     114</v>
          </cell>
        </row>
        <row r="79">
          <cell r="A79">
            <v>35582</v>
          </cell>
          <cell r="B79">
            <v>21142</v>
          </cell>
          <cell r="C79">
            <v>665972</v>
          </cell>
          <cell r="D79" t="str">
            <v>54,013     31500       71.87     113</v>
          </cell>
        </row>
        <row r="80">
          <cell r="A80">
            <v>35612</v>
          </cell>
          <cell r="B80">
            <v>22484</v>
          </cell>
          <cell r="C80">
            <v>670715</v>
          </cell>
          <cell r="D80" t="str">
            <v>53,756     29831       70.51     111</v>
          </cell>
        </row>
        <row r="81">
          <cell r="A81">
            <v>35643</v>
          </cell>
          <cell r="B81">
            <v>20783</v>
          </cell>
          <cell r="C81">
            <v>680211</v>
          </cell>
          <cell r="D81" t="str">
            <v>52,570     32730       71.67     111</v>
          </cell>
        </row>
        <row r="82">
          <cell r="A82">
            <v>35674</v>
          </cell>
          <cell r="B82">
            <v>20384</v>
          </cell>
          <cell r="C82">
            <v>650612</v>
          </cell>
          <cell r="D82" t="str">
            <v>48,741     31918       70.51     110</v>
          </cell>
        </row>
        <row r="83">
          <cell r="A83">
            <v>35704</v>
          </cell>
          <cell r="B83">
            <v>20081</v>
          </cell>
          <cell r="C83">
            <v>636462</v>
          </cell>
          <cell r="D83" t="str">
            <v>46,608     31695       69.89     104</v>
          </cell>
        </row>
        <row r="84">
          <cell r="A84">
            <v>35735</v>
          </cell>
          <cell r="B84">
            <v>18191</v>
          </cell>
          <cell r="C84">
            <v>604551</v>
          </cell>
          <cell r="D84" t="str">
            <v>44,790     33234       71.12     108</v>
          </cell>
        </row>
        <row r="85">
          <cell r="A85">
            <v>35765</v>
          </cell>
          <cell r="B85">
            <v>21605</v>
          </cell>
          <cell r="C85">
            <v>594898</v>
          </cell>
          <cell r="D85" t="str">
            <v>68,980     27536       76.15     106</v>
          </cell>
        </row>
        <row r="86">
          <cell r="A86" t="str">
            <v>Totals: ___</v>
          </cell>
          <cell r="B86" t="str">
            <v>_______</v>
          </cell>
          <cell r="C86" t="str">
            <v>__________</v>
          </cell>
          <cell r="D86" t="str">
            <v>__________</v>
          </cell>
        </row>
        <row r="87">
          <cell r="A87">
            <v>1997</v>
          </cell>
          <cell r="B87">
            <v>277414</v>
          </cell>
          <cell r="C87">
            <v>8105283</v>
          </cell>
          <cell r="D87">
            <v>588771</v>
          </cell>
        </row>
        <row r="89">
          <cell r="A89">
            <v>35796</v>
          </cell>
          <cell r="B89">
            <v>22063</v>
          </cell>
          <cell r="C89">
            <v>593267</v>
          </cell>
          <cell r="D89" t="str">
            <v>59,595     26890       72.98     106</v>
          </cell>
        </row>
        <row r="90">
          <cell r="A90">
            <v>35827</v>
          </cell>
          <cell r="B90">
            <v>19171</v>
          </cell>
          <cell r="C90">
            <v>521960</v>
          </cell>
          <cell r="D90" t="str">
            <v>58,888     27227       75.44     102</v>
          </cell>
        </row>
        <row r="91">
          <cell r="A91">
            <v>35855</v>
          </cell>
          <cell r="B91">
            <v>20116</v>
          </cell>
          <cell r="C91">
            <v>581942</v>
          </cell>
          <cell r="D91" t="str">
            <v>63,973     28930       76.08     104</v>
          </cell>
        </row>
        <row r="92">
          <cell r="A92">
            <v>35886</v>
          </cell>
          <cell r="B92">
            <v>19230</v>
          </cell>
          <cell r="C92">
            <v>546963</v>
          </cell>
          <cell r="D92" t="str">
            <v>33,574     28444       63.58     105</v>
          </cell>
        </row>
        <row r="93">
          <cell r="A93">
            <v>35916</v>
          </cell>
          <cell r="B93">
            <v>19921</v>
          </cell>
          <cell r="C93">
            <v>542942</v>
          </cell>
          <cell r="D93" t="str">
            <v>35,327     27255       63.94     103</v>
          </cell>
        </row>
        <row r="94">
          <cell r="A94">
            <v>35947</v>
          </cell>
          <cell r="B94">
            <v>19488</v>
          </cell>
          <cell r="C94">
            <v>507269</v>
          </cell>
          <cell r="D94" t="str">
            <v>31,246     26030       61.59     104</v>
          </cell>
        </row>
        <row r="95">
          <cell r="A95">
            <v>35977</v>
          </cell>
          <cell r="B95">
            <v>17377</v>
          </cell>
          <cell r="C95">
            <v>508733</v>
          </cell>
          <cell r="D95" t="str">
            <v>30,708     29277       63.86     105</v>
          </cell>
        </row>
        <row r="96">
          <cell r="A96">
            <v>36008</v>
          </cell>
          <cell r="B96">
            <v>14489</v>
          </cell>
          <cell r="C96">
            <v>490386</v>
          </cell>
          <cell r="D96" t="str">
            <v>29,817     33846       67.30     106</v>
          </cell>
        </row>
        <row r="97">
          <cell r="A97">
            <v>36039</v>
          </cell>
          <cell r="B97">
            <v>13511</v>
          </cell>
          <cell r="C97">
            <v>471625</v>
          </cell>
          <cell r="D97" t="str">
            <v>30,032     34907       68.97     104</v>
          </cell>
        </row>
        <row r="98">
          <cell r="A98">
            <v>36069</v>
          </cell>
          <cell r="B98">
            <v>13719</v>
          </cell>
          <cell r="C98">
            <v>466303</v>
          </cell>
          <cell r="D98" t="str">
            <v>27,355     33990       66.60     104</v>
          </cell>
        </row>
        <row r="99">
          <cell r="A99">
            <v>36100</v>
          </cell>
          <cell r="B99">
            <v>13647</v>
          </cell>
          <cell r="C99">
            <v>441589</v>
          </cell>
          <cell r="D99" t="str">
            <v>25,793     32358       65.40     103</v>
          </cell>
        </row>
        <row r="100">
          <cell r="A100">
            <v>36130</v>
          </cell>
          <cell r="B100">
            <v>13114</v>
          </cell>
          <cell r="C100">
            <v>451131</v>
          </cell>
          <cell r="D100" t="str">
            <v>25,203     34401       65.77     102</v>
          </cell>
        </row>
        <row r="101">
          <cell r="A101" t="str">
            <v>Totals: ___</v>
          </cell>
          <cell r="B101" t="str">
            <v>_______</v>
          </cell>
          <cell r="C101" t="str">
            <v>__________</v>
          </cell>
          <cell r="D101" t="str">
            <v>__________</v>
          </cell>
        </row>
        <row r="102">
          <cell r="A102">
            <v>1998</v>
          </cell>
          <cell r="B102">
            <v>205846</v>
          </cell>
          <cell r="C102">
            <v>6124110</v>
          </cell>
          <cell r="D102">
            <v>451511</v>
          </cell>
        </row>
        <row r="104">
          <cell r="A104">
            <v>36161</v>
          </cell>
          <cell r="B104">
            <v>13160</v>
          </cell>
          <cell r="C104">
            <v>439354</v>
          </cell>
          <cell r="D104" t="str">
            <v>24,013     33386       64.60      99</v>
          </cell>
        </row>
        <row r="105">
          <cell r="A105">
            <v>36192</v>
          </cell>
          <cell r="B105">
            <v>12699</v>
          </cell>
          <cell r="C105">
            <v>407707</v>
          </cell>
          <cell r="D105" t="str">
            <v>24,232     32106       65.61      97</v>
          </cell>
        </row>
        <row r="106">
          <cell r="A106">
            <v>36220</v>
          </cell>
          <cell r="B106">
            <v>13271</v>
          </cell>
          <cell r="C106">
            <v>441099</v>
          </cell>
          <cell r="D106" t="str">
            <v>26,989     33238       67.04      96</v>
          </cell>
        </row>
        <row r="107">
          <cell r="A107">
            <v>36251</v>
          </cell>
          <cell r="B107">
            <v>12627</v>
          </cell>
          <cell r="C107">
            <v>431835</v>
          </cell>
          <cell r="D107" t="str">
            <v>25,496     34200       66.88      98</v>
          </cell>
        </row>
        <row r="108">
          <cell r="A108">
            <v>36281</v>
          </cell>
          <cell r="B108">
            <v>12419</v>
          </cell>
          <cell r="C108">
            <v>431553</v>
          </cell>
          <cell r="D108" t="str">
            <v>25,159     34750       66.95      96</v>
          </cell>
        </row>
        <row r="109">
          <cell r="A109">
            <v>36312</v>
          </cell>
          <cell r="B109">
            <v>12416</v>
          </cell>
          <cell r="C109">
            <v>409253</v>
          </cell>
          <cell r="D109" t="str">
            <v>24,113     32962       66.01      99</v>
          </cell>
        </row>
        <row r="110">
          <cell r="A110">
            <v>36342</v>
          </cell>
          <cell r="B110">
            <v>11889</v>
          </cell>
          <cell r="C110">
            <v>397982</v>
          </cell>
          <cell r="D110" t="str">
            <v>23,002     33475       65.93      99</v>
          </cell>
        </row>
        <row r="111">
          <cell r="A111">
            <v>36373</v>
          </cell>
          <cell r="B111">
            <v>11835</v>
          </cell>
          <cell r="C111">
            <v>402375</v>
          </cell>
          <cell r="D111" t="str">
            <v>24,789     33999       67.69      95</v>
          </cell>
        </row>
        <row r="112">
          <cell r="A112">
            <v>36404</v>
          </cell>
          <cell r="B112">
            <v>12144</v>
          </cell>
          <cell r="C112">
            <v>406677</v>
          </cell>
          <cell r="D112" t="str">
            <v>23,850     33488       66.26      95</v>
          </cell>
        </row>
        <row r="113">
          <cell r="A113">
            <v>36434</v>
          </cell>
          <cell r="B113">
            <v>12677</v>
          </cell>
          <cell r="C113">
            <v>411116</v>
          </cell>
          <cell r="D113" t="str">
            <v>21,672     32431       63.09      95</v>
          </cell>
        </row>
        <row r="114">
          <cell r="A114">
            <v>36465</v>
          </cell>
          <cell r="B114">
            <v>12416</v>
          </cell>
          <cell r="C114">
            <v>365037</v>
          </cell>
          <cell r="D114" t="str">
            <v>19,397     29401       60.97      93</v>
          </cell>
        </row>
        <row r="115">
          <cell r="A115">
            <v>36495</v>
          </cell>
          <cell r="B115">
            <v>11734</v>
          </cell>
          <cell r="C115">
            <v>374537</v>
          </cell>
          <cell r="D115" t="str">
            <v>15,926     31919       57.58      96</v>
          </cell>
        </row>
        <row r="116">
          <cell r="A116" t="str">
            <v>Totals: ___</v>
          </cell>
          <cell r="B116" t="str">
            <v>_______</v>
          </cell>
          <cell r="C116" t="str">
            <v>__________</v>
          </cell>
          <cell r="D116" t="str">
            <v>__________</v>
          </cell>
        </row>
        <row r="117">
          <cell r="A117">
            <v>1999</v>
          </cell>
          <cell r="B117">
            <v>149287</v>
          </cell>
          <cell r="C117">
            <v>4918525</v>
          </cell>
          <cell r="D117">
            <v>278638</v>
          </cell>
        </row>
        <row r="119">
          <cell r="A119">
            <v>36526</v>
          </cell>
          <cell r="B119">
            <v>11882</v>
          </cell>
          <cell r="C119">
            <v>401762</v>
          </cell>
          <cell r="D119" t="str">
            <v>14,740     33813       55.37      95</v>
          </cell>
        </row>
        <row r="120">
          <cell r="A120">
            <v>36557</v>
          </cell>
          <cell r="B120">
            <v>11308</v>
          </cell>
          <cell r="C120">
            <v>372259</v>
          </cell>
          <cell r="D120" t="str">
            <v>14,242     32920       55.74      93</v>
          </cell>
        </row>
        <row r="121">
          <cell r="A121">
            <v>36586</v>
          </cell>
          <cell r="B121">
            <v>11471</v>
          </cell>
          <cell r="C121">
            <v>430836</v>
          </cell>
          <cell r="D121" t="str">
            <v>24,203     37559       67.84      95</v>
          </cell>
        </row>
        <row r="122">
          <cell r="A122">
            <v>36617</v>
          </cell>
          <cell r="B122">
            <v>11524</v>
          </cell>
          <cell r="C122">
            <v>407680</v>
          </cell>
          <cell r="D122" t="str">
            <v>23,954     35377       67.52      94</v>
          </cell>
        </row>
        <row r="123">
          <cell r="A123">
            <v>36647</v>
          </cell>
          <cell r="B123">
            <v>12090</v>
          </cell>
          <cell r="C123">
            <v>403513</v>
          </cell>
          <cell r="D123" t="str">
            <v>21,674     33376       64.19      97</v>
          </cell>
        </row>
        <row r="124">
          <cell r="A124">
            <v>36678</v>
          </cell>
          <cell r="B124">
            <v>11819</v>
          </cell>
          <cell r="C124">
            <v>376713</v>
          </cell>
          <cell r="D124" t="str">
            <v>19,470     31874       62.23      96</v>
          </cell>
        </row>
        <row r="125">
          <cell r="A125">
            <v>36708</v>
          </cell>
          <cell r="B125">
            <v>11675</v>
          </cell>
          <cell r="C125">
            <v>398316</v>
          </cell>
          <cell r="D125" t="str">
            <v>18,866     34118       61.77      97</v>
          </cell>
        </row>
        <row r="126">
          <cell r="A126">
            <v>36739</v>
          </cell>
          <cell r="B126">
            <v>10953</v>
          </cell>
          <cell r="C126">
            <v>375472</v>
          </cell>
          <cell r="D126" t="str">
            <v>20,850     34281       65.56      94</v>
          </cell>
        </row>
        <row r="127">
          <cell r="A127">
            <v>36770</v>
          </cell>
          <cell r="B127">
            <v>10168</v>
          </cell>
          <cell r="C127">
            <v>358605</v>
          </cell>
          <cell r="D127" t="str">
            <v>22,445     35268       68.82      95</v>
          </cell>
        </row>
        <row r="128">
          <cell r="A128">
            <v>36800</v>
          </cell>
          <cell r="B128">
            <v>11444</v>
          </cell>
          <cell r="C128">
            <v>356180</v>
          </cell>
          <cell r="D128" t="str">
            <v>21,257     31124       65.00      94</v>
          </cell>
        </row>
        <row r="129">
          <cell r="A129">
            <v>36831</v>
          </cell>
          <cell r="B129">
            <v>11495</v>
          </cell>
          <cell r="C129">
            <v>329409</v>
          </cell>
          <cell r="D129" t="str">
            <v>18,699     28657       61.93      93</v>
          </cell>
        </row>
        <row r="130">
          <cell r="A130">
            <v>36861</v>
          </cell>
          <cell r="B130">
            <v>12194</v>
          </cell>
          <cell r="C130">
            <v>342799</v>
          </cell>
          <cell r="D130" t="str">
            <v>19,242     28113       61.21      95</v>
          </cell>
        </row>
        <row r="131">
          <cell r="A131" t="str">
            <v>Totals: ___</v>
          </cell>
          <cell r="B131" t="str">
            <v>_______</v>
          </cell>
          <cell r="C131" t="str">
            <v>__________</v>
          </cell>
          <cell r="D131" t="str">
            <v>__________</v>
          </cell>
        </row>
        <row r="132">
          <cell r="A132">
            <v>2000</v>
          </cell>
          <cell r="B132">
            <v>138023</v>
          </cell>
          <cell r="C132">
            <v>4553544</v>
          </cell>
          <cell r="D132">
            <v>239642</v>
          </cell>
        </row>
        <row r="134">
          <cell r="A134">
            <v>36892</v>
          </cell>
          <cell r="B134">
            <v>12760</v>
          </cell>
          <cell r="C134">
            <v>347518</v>
          </cell>
          <cell r="D134" t="str">
            <v>19,845     27235       60.86      94</v>
          </cell>
        </row>
        <row r="135">
          <cell r="A135">
            <v>36923</v>
          </cell>
          <cell r="B135">
            <v>11342</v>
          </cell>
          <cell r="C135">
            <v>299653</v>
          </cell>
          <cell r="D135" t="str">
            <v>16,957     26420       59.92      93</v>
          </cell>
        </row>
        <row r="136">
          <cell r="A136">
            <v>36951</v>
          </cell>
          <cell r="B136">
            <v>13340</v>
          </cell>
          <cell r="C136">
            <v>325740</v>
          </cell>
          <cell r="D136" t="str">
            <v>18,557     24419       58.18      95</v>
          </cell>
        </row>
        <row r="137">
          <cell r="A137">
            <v>36982</v>
          </cell>
          <cell r="B137">
            <v>11537</v>
          </cell>
          <cell r="C137">
            <v>336688</v>
          </cell>
          <cell r="D137" t="str">
            <v>25,654     29184       68.98      91</v>
          </cell>
        </row>
        <row r="138">
          <cell r="A138">
            <v>37012</v>
          </cell>
          <cell r="B138">
            <v>8071</v>
          </cell>
          <cell r="C138">
            <v>315572</v>
          </cell>
          <cell r="D138" t="str">
            <v>19,856     39100       71.10      86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feb96"/>
    </sheetNames>
    <sheetDataSet>
      <sheetData sheetId="0">
        <row r="36">
          <cell r="A36">
            <v>35096</v>
          </cell>
          <cell r="B36">
            <v>17088</v>
          </cell>
          <cell r="C36">
            <v>1177898</v>
          </cell>
          <cell r="D36" t="str">
            <v>1,075     68932        5.92     107</v>
          </cell>
        </row>
        <row r="37">
          <cell r="A37">
            <v>35125</v>
          </cell>
          <cell r="B37">
            <v>32566</v>
          </cell>
          <cell r="C37">
            <v>2292839</v>
          </cell>
          <cell r="D37" t="str">
            <v>3,970     70406       10.87     105</v>
          </cell>
        </row>
        <row r="38">
          <cell r="A38">
            <v>35156</v>
          </cell>
          <cell r="B38">
            <v>26832</v>
          </cell>
          <cell r="C38">
            <v>1902635</v>
          </cell>
          <cell r="D38" t="str">
            <v>6,871     70910       20.39     104</v>
          </cell>
        </row>
        <row r="39">
          <cell r="A39">
            <v>35186</v>
          </cell>
          <cell r="B39">
            <v>25418</v>
          </cell>
          <cell r="C39">
            <v>1703732</v>
          </cell>
          <cell r="D39" t="str">
            <v>38,023     67029       59.93     107</v>
          </cell>
        </row>
        <row r="40">
          <cell r="A40">
            <v>35217</v>
          </cell>
          <cell r="B40">
            <v>24027</v>
          </cell>
          <cell r="C40">
            <v>1452771</v>
          </cell>
          <cell r="D40" t="str">
            <v>33,012     60465       57.88     104</v>
          </cell>
        </row>
        <row r="41">
          <cell r="A41">
            <v>35247</v>
          </cell>
          <cell r="B41">
            <v>21760</v>
          </cell>
          <cell r="C41">
            <v>1411178</v>
          </cell>
          <cell r="D41" t="str">
            <v>32,166     64852       59.65     103</v>
          </cell>
        </row>
        <row r="42">
          <cell r="A42">
            <v>35278</v>
          </cell>
          <cell r="B42">
            <v>21435</v>
          </cell>
          <cell r="C42">
            <v>1282343</v>
          </cell>
          <cell r="D42" t="str">
            <v>28,508     59825       57.08     102</v>
          </cell>
        </row>
        <row r="43">
          <cell r="A43">
            <v>35309</v>
          </cell>
          <cell r="B43">
            <v>19467</v>
          </cell>
          <cell r="C43">
            <v>1154157</v>
          </cell>
          <cell r="D43" t="str">
            <v>27,255     59288       58.33      99</v>
          </cell>
        </row>
        <row r="44">
          <cell r="A44">
            <v>35339</v>
          </cell>
          <cell r="B44">
            <v>21308</v>
          </cell>
          <cell r="C44">
            <v>1174749</v>
          </cell>
          <cell r="D44" t="str">
            <v>38,576     55132       64.42     101</v>
          </cell>
        </row>
        <row r="45">
          <cell r="A45">
            <v>35370</v>
          </cell>
          <cell r="B45">
            <v>20278</v>
          </cell>
          <cell r="C45">
            <v>1058376</v>
          </cell>
          <cell r="D45" t="str">
            <v>35,807     52194       63.84     100</v>
          </cell>
        </row>
        <row r="46">
          <cell r="A46">
            <v>35400</v>
          </cell>
          <cell r="B46">
            <v>21131</v>
          </cell>
          <cell r="C46">
            <v>1018272</v>
          </cell>
          <cell r="D46" t="str">
            <v>41,757     48189       66.40     100</v>
          </cell>
        </row>
        <row r="47">
          <cell r="A47" t="str">
            <v>Totals: ___</v>
          </cell>
          <cell r="B47" t="str">
            <v>_______</v>
          </cell>
          <cell r="C47" t="str">
            <v>__________</v>
          </cell>
          <cell r="D47" t="str">
            <v>__________</v>
          </cell>
        </row>
        <row r="48">
          <cell r="A48">
            <v>1996</v>
          </cell>
          <cell r="B48">
            <v>251310</v>
          </cell>
          <cell r="C48">
            <v>15628950</v>
          </cell>
          <cell r="D48">
            <v>287020</v>
          </cell>
        </row>
        <row r="50">
          <cell r="A50">
            <v>35431</v>
          </cell>
          <cell r="B50">
            <v>19652</v>
          </cell>
          <cell r="C50">
            <v>1552583</v>
          </cell>
          <cell r="D50" t="str">
            <v>39,950     79004       67.03      98</v>
          </cell>
        </row>
        <row r="51">
          <cell r="A51">
            <v>35462</v>
          </cell>
          <cell r="B51">
            <v>17100</v>
          </cell>
          <cell r="C51">
            <v>1471447</v>
          </cell>
          <cell r="D51" t="str">
            <v>34,594     86050       66.92      97</v>
          </cell>
        </row>
        <row r="52">
          <cell r="A52">
            <v>35490</v>
          </cell>
          <cell r="B52">
            <v>17489</v>
          </cell>
          <cell r="C52">
            <v>1930734</v>
          </cell>
          <cell r="D52" t="str">
            <v>39,391    110398       69.25      99</v>
          </cell>
        </row>
        <row r="53">
          <cell r="A53">
            <v>35521</v>
          </cell>
          <cell r="B53">
            <v>13941</v>
          </cell>
          <cell r="C53">
            <v>1750084</v>
          </cell>
          <cell r="D53" t="str">
            <v>37,325    125536       72.81      98</v>
          </cell>
        </row>
        <row r="54">
          <cell r="A54">
            <v>35551</v>
          </cell>
          <cell r="B54">
            <v>14202</v>
          </cell>
          <cell r="C54">
            <v>1828479</v>
          </cell>
          <cell r="D54" t="str">
            <v>41,154    128748       74.34      98</v>
          </cell>
        </row>
        <row r="55">
          <cell r="A55">
            <v>35582</v>
          </cell>
          <cell r="B55">
            <v>13873</v>
          </cell>
          <cell r="C55">
            <v>1721532</v>
          </cell>
          <cell r="D55" t="str">
            <v>86,035    124093       86.11      95</v>
          </cell>
        </row>
        <row r="56">
          <cell r="A56">
            <v>35612</v>
          </cell>
          <cell r="B56">
            <v>13165</v>
          </cell>
          <cell r="C56">
            <v>1729391</v>
          </cell>
          <cell r="D56" t="str">
            <v>76,693    131363       85.35      95</v>
          </cell>
        </row>
        <row r="57">
          <cell r="A57">
            <v>35643</v>
          </cell>
          <cell r="B57">
            <v>13252</v>
          </cell>
          <cell r="C57">
            <v>1714789</v>
          </cell>
          <cell r="D57" t="str">
            <v>80,105    129399       85.81      94</v>
          </cell>
        </row>
        <row r="58">
          <cell r="A58">
            <v>35674</v>
          </cell>
          <cell r="B58">
            <v>12204</v>
          </cell>
          <cell r="C58">
            <v>1596923</v>
          </cell>
          <cell r="D58" t="str">
            <v>81,084    130853       86.92      95</v>
          </cell>
        </row>
        <row r="59">
          <cell r="A59">
            <v>35704</v>
          </cell>
          <cell r="B59">
            <v>12664</v>
          </cell>
          <cell r="C59">
            <v>1588828</v>
          </cell>
          <cell r="D59" t="str">
            <v>37,671    125461       74.84      96</v>
          </cell>
        </row>
        <row r="60">
          <cell r="A60">
            <v>35735</v>
          </cell>
          <cell r="B60">
            <v>12510</v>
          </cell>
          <cell r="C60">
            <v>1553496</v>
          </cell>
          <cell r="D60" t="str">
            <v>36,819    124181       74.64      96</v>
          </cell>
        </row>
        <row r="61">
          <cell r="A61">
            <v>35765</v>
          </cell>
          <cell r="B61">
            <v>12432</v>
          </cell>
          <cell r="C61">
            <v>1569418</v>
          </cell>
          <cell r="D61" t="str">
            <v>39,706    126241       76.16      96</v>
          </cell>
        </row>
        <row r="62">
          <cell r="A62" t="str">
            <v>Totals: ___</v>
          </cell>
          <cell r="B62" t="str">
            <v>_______</v>
          </cell>
          <cell r="C62" t="str">
            <v>__________</v>
          </cell>
          <cell r="D62" t="str">
            <v>__________</v>
          </cell>
        </row>
        <row r="63">
          <cell r="A63">
            <v>1997</v>
          </cell>
          <cell r="B63">
            <v>172484</v>
          </cell>
          <cell r="C63">
            <v>20007704</v>
          </cell>
          <cell r="D63">
            <v>630527</v>
          </cell>
        </row>
        <row r="65">
          <cell r="A65">
            <v>35796</v>
          </cell>
          <cell r="B65">
            <v>11679</v>
          </cell>
          <cell r="C65">
            <v>1464895</v>
          </cell>
          <cell r="D65" t="str">
            <v>37,644    125430       76.32      96</v>
          </cell>
        </row>
        <row r="66">
          <cell r="A66">
            <v>35827</v>
          </cell>
          <cell r="B66">
            <v>10205</v>
          </cell>
          <cell r="C66">
            <v>1264944</v>
          </cell>
          <cell r="D66" t="str">
            <v>32,742    123954       76.24      94</v>
          </cell>
        </row>
        <row r="67">
          <cell r="A67">
            <v>35855</v>
          </cell>
          <cell r="B67">
            <v>9830</v>
          </cell>
          <cell r="C67">
            <v>1381851</v>
          </cell>
          <cell r="D67" t="str">
            <v>35,084    140575       78.11      95</v>
          </cell>
        </row>
        <row r="68">
          <cell r="A68">
            <v>35886</v>
          </cell>
          <cell r="B68">
            <v>9495</v>
          </cell>
          <cell r="C68">
            <v>1305539</v>
          </cell>
          <cell r="D68" t="str">
            <v>34,308    137498       78.32      93</v>
          </cell>
        </row>
        <row r="69">
          <cell r="A69">
            <v>35916</v>
          </cell>
          <cell r="B69">
            <v>9639</v>
          </cell>
          <cell r="C69">
            <v>1338074</v>
          </cell>
          <cell r="D69" t="str">
            <v>36,527    138819       79.12      92</v>
          </cell>
        </row>
        <row r="70">
          <cell r="A70">
            <v>35947</v>
          </cell>
          <cell r="B70">
            <v>8492</v>
          </cell>
          <cell r="C70">
            <v>1192650</v>
          </cell>
          <cell r="D70" t="str">
            <v>32,797    140444       79.43      92</v>
          </cell>
        </row>
        <row r="71">
          <cell r="A71">
            <v>35977</v>
          </cell>
          <cell r="B71">
            <v>8071</v>
          </cell>
          <cell r="C71">
            <v>1253923</v>
          </cell>
          <cell r="D71" t="str">
            <v>33,165    155362       80.43      92</v>
          </cell>
        </row>
        <row r="72">
          <cell r="A72">
            <v>36008</v>
          </cell>
          <cell r="B72">
            <v>8729</v>
          </cell>
          <cell r="C72">
            <v>1248834</v>
          </cell>
          <cell r="D72" t="str">
            <v>30,942    143068       78.00      92</v>
          </cell>
        </row>
        <row r="73">
          <cell r="A73">
            <v>36039</v>
          </cell>
          <cell r="B73">
            <v>7501</v>
          </cell>
          <cell r="C73">
            <v>1187288</v>
          </cell>
          <cell r="D73" t="str">
            <v>29,976    158284       79.99      91</v>
          </cell>
        </row>
        <row r="74">
          <cell r="A74">
            <v>36069</v>
          </cell>
          <cell r="B74">
            <v>7878</v>
          </cell>
          <cell r="C74">
            <v>1229389</v>
          </cell>
          <cell r="D74" t="str">
            <v>30,069    156054       79.24      87</v>
          </cell>
        </row>
        <row r="75">
          <cell r="A75">
            <v>36100</v>
          </cell>
          <cell r="B75">
            <v>7629</v>
          </cell>
          <cell r="C75">
            <v>1163272</v>
          </cell>
          <cell r="D75" t="str">
            <v>29,015    152481       79.18      86</v>
          </cell>
        </row>
        <row r="76">
          <cell r="A76">
            <v>36130</v>
          </cell>
          <cell r="B76">
            <v>7221</v>
          </cell>
          <cell r="C76">
            <v>1165152</v>
          </cell>
          <cell r="D76" t="str">
            <v>29,562    161357       80.37      87</v>
          </cell>
        </row>
        <row r="77">
          <cell r="A77" t="str">
            <v>Totals: ___</v>
          </cell>
          <cell r="B77" t="str">
            <v>_______</v>
          </cell>
          <cell r="C77" t="str">
            <v>__________</v>
          </cell>
          <cell r="D77" t="str">
            <v>__________</v>
          </cell>
        </row>
        <row r="78">
          <cell r="A78">
            <v>1998</v>
          </cell>
          <cell r="B78">
            <v>106369</v>
          </cell>
          <cell r="C78">
            <v>15195811</v>
          </cell>
          <cell r="D78">
            <v>391831</v>
          </cell>
        </row>
        <row r="80">
          <cell r="A80">
            <v>36161</v>
          </cell>
          <cell r="B80">
            <v>7158</v>
          </cell>
          <cell r="C80">
            <v>1163461</v>
          </cell>
          <cell r="D80" t="str">
            <v>29,708    162540       80.58      86</v>
          </cell>
        </row>
        <row r="81">
          <cell r="A81">
            <v>36192</v>
          </cell>
          <cell r="B81">
            <v>6505</v>
          </cell>
          <cell r="C81">
            <v>1006909</v>
          </cell>
          <cell r="D81" t="str">
            <v>26,805    154791       80.47      86</v>
          </cell>
        </row>
        <row r="82">
          <cell r="A82">
            <v>36220</v>
          </cell>
          <cell r="B82">
            <v>6585</v>
          </cell>
          <cell r="C82">
            <v>1092828</v>
          </cell>
          <cell r="D82" t="str">
            <v>35,384    165958       84.31      85</v>
          </cell>
        </row>
        <row r="83">
          <cell r="A83">
            <v>36251</v>
          </cell>
          <cell r="B83">
            <v>5541</v>
          </cell>
          <cell r="C83">
            <v>1013370</v>
          </cell>
          <cell r="D83" t="str">
            <v>30,627    182886       84.68      85</v>
          </cell>
        </row>
        <row r="84">
          <cell r="A84">
            <v>36281</v>
          </cell>
          <cell r="B84">
            <v>5070</v>
          </cell>
          <cell r="C84">
            <v>1011441</v>
          </cell>
          <cell r="D84" t="str">
            <v>32,407    199496       86.47      85</v>
          </cell>
        </row>
        <row r="85">
          <cell r="A85">
            <v>36312</v>
          </cell>
          <cell r="B85">
            <v>4566</v>
          </cell>
          <cell r="C85">
            <v>833766</v>
          </cell>
          <cell r="D85" t="str">
            <v>32,441    182604       87.66      84</v>
          </cell>
        </row>
        <row r="86">
          <cell r="A86">
            <v>36342</v>
          </cell>
          <cell r="B86">
            <v>5531</v>
          </cell>
          <cell r="C86">
            <v>984106</v>
          </cell>
          <cell r="D86" t="str">
            <v>33,616    177926       85.87      83</v>
          </cell>
        </row>
        <row r="87">
          <cell r="A87">
            <v>36373</v>
          </cell>
          <cell r="B87">
            <v>4698</v>
          </cell>
          <cell r="C87">
            <v>957516</v>
          </cell>
          <cell r="D87" t="str">
            <v>32,233    203814       87.28      81</v>
          </cell>
        </row>
        <row r="88">
          <cell r="A88">
            <v>36404</v>
          </cell>
          <cell r="B88">
            <v>4960</v>
          </cell>
          <cell r="C88">
            <v>903947</v>
          </cell>
          <cell r="D88" t="str">
            <v>26,625    182248       84.30      79</v>
          </cell>
        </row>
        <row r="89">
          <cell r="A89">
            <v>36434</v>
          </cell>
          <cell r="B89">
            <v>5522</v>
          </cell>
          <cell r="C89">
            <v>926105</v>
          </cell>
          <cell r="D89" t="str">
            <v>27,104    167712       83.07      81</v>
          </cell>
        </row>
        <row r="90">
          <cell r="A90">
            <v>36465</v>
          </cell>
          <cell r="B90">
            <v>6082</v>
          </cell>
          <cell r="C90">
            <v>872704</v>
          </cell>
          <cell r="D90" t="str">
            <v>26,195    143490       81.16      81</v>
          </cell>
        </row>
        <row r="91">
          <cell r="A91">
            <v>36495</v>
          </cell>
          <cell r="B91">
            <v>5260</v>
          </cell>
          <cell r="C91">
            <v>886751</v>
          </cell>
          <cell r="D91" t="str">
            <v>37,603    168584       87.73      79</v>
          </cell>
        </row>
        <row r="92">
          <cell r="A92" t="str">
            <v>Totals: ___</v>
          </cell>
          <cell r="B92" t="str">
            <v>_______</v>
          </cell>
          <cell r="C92" t="str">
            <v>__________</v>
          </cell>
          <cell r="D92" t="str">
            <v>__________</v>
          </cell>
        </row>
        <row r="93">
          <cell r="A93">
            <v>1999</v>
          </cell>
          <cell r="B93">
            <v>67478</v>
          </cell>
          <cell r="C93">
            <v>11652904</v>
          </cell>
          <cell r="D93">
            <v>370748</v>
          </cell>
        </row>
        <row r="95">
          <cell r="A95">
            <v>36526</v>
          </cell>
          <cell r="B95">
            <v>5891</v>
          </cell>
          <cell r="C95">
            <v>973055</v>
          </cell>
          <cell r="D95" t="str">
            <v>49,160    165177       89.30      80</v>
          </cell>
        </row>
        <row r="96">
          <cell r="A96">
            <v>36557</v>
          </cell>
          <cell r="B96">
            <v>5152</v>
          </cell>
          <cell r="C96">
            <v>772248</v>
          </cell>
          <cell r="D96" t="str">
            <v>25,303    149893       83.08      78</v>
          </cell>
        </row>
        <row r="97">
          <cell r="A97">
            <v>36586</v>
          </cell>
          <cell r="B97">
            <v>5561</v>
          </cell>
          <cell r="C97">
            <v>830566</v>
          </cell>
          <cell r="D97" t="str">
            <v>24,871    149356       81.73      80</v>
          </cell>
        </row>
        <row r="98">
          <cell r="A98">
            <v>36617</v>
          </cell>
          <cell r="B98">
            <v>4333</v>
          </cell>
          <cell r="C98">
            <v>790545</v>
          </cell>
          <cell r="D98" t="str">
            <v>20,879    182448       82.81      80</v>
          </cell>
        </row>
        <row r="99">
          <cell r="A99">
            <v>36647</v>
          </cell>
          <cell r="B99">
            <v>4622</v>
          </cell>
          <cell r="C99">
            <v>801377</v>
          </cell>
          <cell r="D99" t="str">
            <v>23,074    173384       83.31      79</v>
          </cell>
        </row>
        <row r="100">
          <cell r="A100">
            <v>36678</v>
          </cell>
          <cell r="B100">
            <v>3973</v>
          </cell>
          <cell r="C100">
            <v>747441</v>
          </cell>
          <cell r="D100" t="str">
            <v>21,049    188131       84.12      76</v>
          </cell>
        </row>
        <row r="101">
          <cell r="A101">
            <v>36708</v>
          </cell>
          <cell r="B101">
            <v>4117</v>
          </cell>
          <cell r="C101">
            <v>760228</v>
          </cell>
          <cell r="D101" t="str">
            <v>22,075    184656       84.28      78</v>
          </cell>
        </row>
        <row r="102">
          <cell r="A102">
            <v>36739</v>
          </cell>
          <cell r="B102">
            <v>4933</v>
          </cell>
          <cell r="C102">
            <v>751014</v>
          </cell>
          <cell r="D102" t="str">
            <v>22,277    152243       81.87      77</v>
          </cell>
        </row>
        <row r="103">
          <cell r="A103">
            <v>36770</v>
          </cell>
          <cell r="B103">
            <v>4248</v>
          </cell>
          <cell r="C103">
            <v>702977</v>
          </cell>
          <cell r="D103" t="str">
            <v>43,625    165485       91.13      78</v>
          </cell>
        </row>
        <row r="104">
          <cell r="A104">
            <v>36800</v>
          </cell>
          <cell r="B104">
            <v>3983</v>
          </cell>
          <cell r="C104">
            <v>736324</v>
          </cell>
          <cell r="D104" t="str">
            <v>35,501    184867       89.91      78</v>
          </cell>
        </row>
        <row r="105">
          <cell r="A105">
            <v>36831</v>
          </cell>
          <cell r="B105">
            <v>3882</v>
          </cell>
          <cell r="C105">
            <v>694301</v>
          </cell>
          <cell r="D105" t="str">
            <v>35,333    178852       90.10      77</v>
          </cell>
        </row>
        <row r="106">
          <cell r="A106">
            <v>36861</v>
          </cell>
          <cell r="B106">
            <v>4017</v>
          </cell>
          <cell r="C106">
            <v>713291</v>
          </cell>
          <cell r="D106" t="str">
            <v>24,247    177569       85.79      78</v>
          </cell>
        </row>
        <row r="107">
          <cell r="A107" t="str">
            <v>Totals: ___</v>
          </cell>
          <cell r="B107" t="str">
            <v>_______</v>
          </cell>
          <cell r="C107" t="str">
            <v>__________</v>
          </cell>
          <cell r="D107" t="str">
            <v>__________</v>
          </cell>
        </row>
        <row r="108">
          <cell r="A108">
            <v>2000</v>
          </cell>
          <cell r="B108">
            <v>54712</v>
          </cell>
          <cell r="C108">
            <v>9273367</v>
          </cell>
          <cell r="D108">
            <v>347394</v>
          </cell>
        </row>
        <row r="110">
          <cell r="A110">
            <v>36892</v>
          </cell>
          <cell r="B110">
            <v>3664</v>
          </cell>
          <cell r="C110">
            <v>680232</v>
          </cell>
          <cell r="D110" t="str">
            <v>21,846    185653       85.64      77</v>
          </cell>
        </row>
        <row r="111">
          <cell r="A111">
            <v>36923</v>
          </cell>
          <cell r="B111">
            <v>3707</v>
          </cell>
          <cell r="C111">
            <v>644964</v>
          </cell>
          <cell r="D111" t="str">
            <v>19,734    173986       84.19      79</v>
          </cell>
        </row>
        <row r="112">
          <cell r="A112">
            <v>36951</v>
          </cell>
          <cell r="B112">
            <v>3190</v>
          </cell>
          <cell r="C112">
            <v>705009</v>
          </cell>
          <cell r="D112" t="str">
            <v>21,222    221006       86.93      78</v>
          </cell>
        </row>
        <row r="113">
          <cell r="A113">
            <v>36982</v>
          </cell>
          <cell r="B113">
            <v>3956</v>
          </cell>
          <cell r="C113">
            <v>660700</v>
          </cell>
          <cell r="D113" t="str">
            <v>19,408    167013       83.07      75</v>
          </cell>
        </row>
        <row r="114">
          <cell r="A114">
            <v>37012</v>
          </cell>
          <cell r="B114">
            <v>3299</v>
          </cell>
          <cell r="C114">
            <v>655768</v>
          </cell>
          <cell r="D114" t="str">
            <v>19,637    198778       85.62      72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mar96"/>
    </sheetNames>
    <sheetDataSet>
      <sheetData sheetId="0">
        <row r="54">
          <cell r="A54">
            <v>35125</v>
          </cell>
          <cell r="B54">
            <v>26688</v>
          </cell>
          <cell r="C54">
            <v>989710</v>
          </cell>
          <cell r="D54" t="str">
            <v>19,625     37085       42.37     124</v>
          </cell>
        </row>
        <row r="55">
          <cell r="A55">
            <v>35156</v>
          </cell>
          <cell r="B55">
            <v>37526</v>
          </cell>
          <cell r="C55">
            <v>1726312</v>
          </cell>
          <cell r="D55" t="str">
            <v>31,102     46004       45.32     119</v>
          </cell>
        </row>
        <row r="56">
          <cell r="A56">
            <v>35186</v>
          </cell>
          <cell r="B56">
            <v>39692</v>
          </cell>
          <cell r="C56">
            <v>1534395</v>
          </cell>
          <cell r="D56" t="str">
            <v>57,832     38658       59.30     118</v>
          </cell>
        </row>
        <row r="57">
          <cell r="A57">
            <v>35217</v>
          </cell>
          <cell r="B57">
            <v>29395</v>
          </cell>
          <cell r="C57">
            <v>1272100</v>
          </cell>
          <cell r="D57" t="str">
            <v>79,135     43277       72.92     116</v>
          </cell>
        </row>
        <row r="58">
          <cell r="A58">
            <v>35247</v>
          </cell>
          <cell r="B58">
            <v>25507</v>
          </cell>
          <cell r="C58">
            <v>1252520</v>
          </cell>
          <cell r="D58" t="str">
            <v>74,536     49105       74.50     117</v>
          </cell>
        </row>
        <row r="59">
          <cell r="A59">
            <v>35278</v>
          </cell>
          <cell r="B59">
            <v>24809</v>
          </cell>
          <cell r="C59">
            <v>1139750</v>
          </cell>
          <cell r="D59" t="str">
            <v>67,114     45941       73.01     115</v>
          </cell>
        </row>
        <row r="60">
          <cell r="A60">
            <v>35309</v>
          </cell>
          <cell r="B60">
            <v>25831</v>
          </cell>
          <cell r="C60">
            <v>1120763</v>
          </cell>
          <cell r="D60" t="str">
            <v>64,449     43389       71.39     114</v>
          </cell>
        </row>
        <row r="61">
          <cell r="A61">
            <v>35339</v>
          </cell>
          <cell r="B61">
            <v>26502</v>
          </cell>
          <cell r="C61">
            <v>1060072</v>
          </cell>
          <cell r="D61" t="str">
            <v>63,994     40000       70.71     114</v>
          </cell>
        </row>
        <row r="62">
          <cell r="A62">
            <v>35370</v>
          </cell>
          <cell r="B62">
            <v>20282</v>
          </cell>
          <cell r="C62">
            <v>937669</v>
          </cell>
          <cell r="D62" t="str">
            <v>59,035     46232       74.43     111</v>
          </cell>
        </row>
        <row r="63">
          <cell r="A63">
            <v>35400</v>
          </cell>
          <cell r="B63">
            <v>21086</v>
          </cell>
          <cell r="C63">
            <v>944554</v>
          </cell>
          <cell r="D63" t="str">
            <v>56,888     44796       72.96     111</v>
          </cell>
        </row>
        <row r="64">
          <cell r="A64" t="str">
            <v>Totals: __</v>
          </cell>
          <cell r="B64" t="str">
            <v>________</v>
          </cell>
          <cell r="C64" t="str">
            <v>__________</v>
          </cell>
          <cell r="D64" t="str">
            <v>__________</v>
          </cell>
        </row>
        <row r="65">
          <cell r="A65">
            <v>1996</v>
          </cell>
          <cell r="B65">
            <v>277318</v>
          </cell>
          <cell r="C65">
            <v>11977845</v>
          </cell>
          <cell r="D65">
            <v>573710</v>
          </cell>
        </row>
        <row r="67">
          <cell r="A67">
            <v>35431</v>
          </cell>
          <cell r="B67">
            <v>20016</v>
          </cell>
          <cell r="C67">
            <v>899261</v>
          </cell>
          <cell r="D67" t="str">
            <v>55,685     44928       73.56     111</v>
          </cell>
        </row>
        <row r="68">
          <cell r="A68">
            <v>35462</v>
          </cell>
          <cell r="B68">
            <v>16561</v>
          </cell>
          <cell r="C68">
            <v>762159</v>
          </cell>
          <cell r="D68" t="str">
            <v>47,795     46022       74.27     110</v>
          </cell>
        </row>
        <row r="69">
          <cell r="A69">
            <v>35490</v>
          </cell>
          <cell r="B69">
            <v>18620</v>
          </cell>
          <cell r="C69">
            <v>816579</v>
          </cell>
          <cell r="D69" t="str">
            <v>47,029     43855       71.64     112</v>
          </cell>
        </row>
        <row r="70">
          <cell r="A70">
            <v>35521</v>
          </cell>
          <cell r="B70">
            <v>18033</v>
          </cell>
          <cell r="C70">
            <v>773201</v>
          </cell>
          <cell r="D70" t="str">
            <v>43,168     42878       70.53     110</v>
          </cell>
        </row>
        <row r="71">
          <cell r="A71">
            <v>35551</v>
          </cell>
          <cell r="B71">
            <v>18030</v>
          </cell>
          <cell r="C71">
            <v>792660</v>
          </cell>
          <cell r="D71" t="str">
            <v>50,942     43964       73.86     111</v>
          </cell>
        </row>
        <row r="72">
          <cell r="A72">
            <v>35582</v>
          </cell>
          <cell r="B72">
            <v>16303</v>
          </cell>
          <cell r="C72">
            <v>746489</v>
          </cell>
          <cell r="D72" t="str">
            <v>44,128     45789       73.02     113</v>
          </cell>
        </row>
        <row r="73">
          <cell r="A73">
            <v>35612</v>
          </cell>
          <cell r="B73">
            <v>16864</v>
          </cell>
          <cell r="C73">
            <v>773214</v>
          </cell>
          <cell r="D73" t="str">
            <v>47,395     45850       73.76     111</v>
          </cell>
        </row>
        <row r="74">
          <cell r="A74">
            <v>35643</v>
          </cell>
          <cell r="B74">
            <v>16661</v>
          </cell>
          <cell r="C74">
            <v>731701</v>
          </cell>
          <cell r="D74" t="str">
            <v>48,517     43917       74.44     111</v>
          </cell>
        </row>
        <row r="75">
          <cell r="A75">
            <v>35674</v>
          </cell>
          <cell r="B75">
            <v>14949</v>
          </cell>
          <cell r="C75">
            <v>641912</v>
          </cell>
          <cell r="D75" t="str">
            <v>41,379     42941       73.46     103</v>
          </cell>
        </row>
        <row r="76">
          <cell r="A76">
            <v>35704</v>
          </cell>
          <cell r="B76">
            <v>20993</v>
          </cell>
          <cell r="C76">
            <v>667289</v>
          </cell>
          <cell r="D76" t="str">
            <v>55,458     31787       72.54      96</v>
          </cell>
        </row>
        <row r="77">
          <cell r="A77">
            <v>35735</v>
          </cell>
          <cell r="B77">
            <v>21716</v>
          </cell>
          <cell r="C77">
            <v>619538</v>
          </cell>
          <cell r="D77" t="str">
            <v>54,853     28530       71.64      97</v>
          </cell>
        </row>
        <row r="78">
          <cell r="A78">
            <v>35765</v>
          </cell>
          <cell r="B78">
            <v>26896</v>
          </cell>
          <cell r="C78">
            <v>621669</v>
          </cell>
          <cell r="D78" t="str">
            <v>53,584     23114       66.58      96</v>
          </cell>
        </row>
        <row r="79">
          <cell r="A79" t="str">
            <v>Totals: __</v>
          </cell>
          <cell r="B79" t="str">
            <v>________</v>
          </cell>
          <cell r="C79" t="str">
            <v>__________</v>
          </cell>
          <cell r="D79" t="str">
            <v>__________</v>
          </cell>
        </row>
        <row r="80">
          <cell r="A80">
            <v>1997</v>
          </cell>
          <cell r="B80">
            <v>225642</v>
          </cell>
          <cell r="C80">
            <v>8845672</v>
          </cell>
          <cell r="D80">
            <v>589933</v>
          </cell>
        </row>
        <row r="82">
          <cell r="A82">
            <v>35796</v>
          </cell>
          <cell r="B82">
            <v>29404</v>
          </cell>
          <cell r="C82">
            <v>634963</v>
          </cell>
          <cell r="D82" t="str">
            <v>49,586     21595       62.78      95</v>
          </cell>
        </row>
        <row r="83">
          <cell r="A83">
            <v>35827</v>
          </cell>
          <cell r="B83">
            <v>24423</v>
          </cell>
          <cell r="C83">
            <v>563767</v>
          </cell>
          <cell r="D83" t="str">
            <v>31,592     23084       56.40      94</v>
          </cell>
        </row>
        <row r="84">
          <cell r="A84">
            <v>35855</v>
          </cell>
          <cell r="B84">
            <v>22698</v>
          </cell>
          <cell r="C84">
            <v>595906</v>
          </cell>
          <cell r="D84" t="str">
            <v>25,176     26254       52.59      95</v>
          </cell>
        </row>
        <row r="85">
          <cell r="A85">
            <v>35886</v>
          </cell>
          <cell r="B85">
            <v>20602</v>
          </cell>
          <cell r="C85">
            <v>555404</v>
          </cell>
          <cell r="D85" t="str">
            <v>26,607     26959       56.36      96</v>
          </cell>
        </row>
        <row r="86">
          <cell r="A86">
            <v>35916</v>
          </cell>
          <cell r="B86">
            <v>18193</v>
          </cell>
          <cell r="C86">
            <v>575439</v>
          </cell>
          <cell r="D86" t="str">
            <v>22,494     31630       55.29      95</v>
          </cell>
        </row>
        <row r="87">
          <cell r="A87">
            <v>35947</v>
          </cell>
          <cell r="B87">
            <v>14324</v>
          </cell>
          <cell r="C87">
            <v>534880</v>
          </cell>
          <cell r="D87" t="str">
            <v>23,360     37342       61.99      95</v>
          </cell>
        </row>
        <row r="88">
          <cell r="A88">
            <v>35977</v>
          </cell>
          <cell r="B88">
            <v>14035</v>
          </cell>
          <cell r="C88">
            <v>530920</v>
          </cell>
          <cell r="D88" t="str">
            <v>25,224     37829       64.25      96</v>
          </cell>
        </row>
        <row r="89">
          <cell r="A89">
            <v>36008</v>
          </cell>
          <cell r="B89">
            <v>12230</v>
          </cell>
          <cell r="C89">
            <v>518999</v>
          </cell>
          <cell r="D89" t="str">
            <v>24,133     42437       66.37      96</v>
          </cell>
        </row>
        <row r="90">
          <cell r="A90">
            <v>36039</v>
          </cell>
          <cell r="B90">
            <v>11735</v>
          </cell>
          <cell r="C90">
            <v>509814</v>
          </cell>
          <cell r="D90" t="str">
            <v>21,577     43444       64.77      93</v>
          </cell>
        </row>
        <row r="91">
          <cell r="A91">
            <v>36069</v>
          </cell>
          <cell r="B91">
            <v>11273</v>
          </cell>
          <cell r="C91">
            <v>507962</v>
          </cell>
          <cell r="D91" t="str">
            <v>22,090     45061       66.21      95</v>
          </cell>
        </row>
        <row r="92">
          <cell r="A92">
            <v>36100</v>
          </cell>
          <cell r="B92">
            <v>10747</v>
          </cell>
          <cell r="C92">
            <v>476697</v>
          </cell>
          <cell r="D92" t="str">
            <v>22,415     44357       67.59      95</v>
          </cell>
        </row>
        <row r="93">
          <cell r="A93">
            <v>36130</v>
          </cell>
          <cell r="B93">
            <v>10196</v>
          </cell>
          <cell r="C93">
            <v>494969</v>
          </cell>
          <cell r="D93" t="str">
            <v>23,590     48546       69.82      95</v>
          </cell>
        </row>
        <row r="94">
          <cell r="A94" t="str">
            <v>Totals: __</v>
          </cell>
          <cell r="B94" t="str">
            <v>________</v>
          </cell>
          <cell r="C94" t="str">
            <v>__________</v>
          </cell>
          <cell r="D94" t="str">
            <v>__________</v>
          </cell>
        </row>
        <row r="95">
          <cell r="A95">
            <v>1998</v>
          </cell>
          <cell r="B95">
            <v>199860</v>
          </cell>
          <cell r="C95">
            <v>6499720</v>
          </cell>
          <cell r="D95">
            <v>317844</v>
          </cell>
        </row>
        <row r="97">
          <cell r="A97">
            <v>36161</v>
          </cell>
          <cell r="B97">
            <v>9647</v>
          </cell>
          <cell r="C97">
            <v>445625</v>
          </cell>
          <cell r="D97" t="str">
            <v>24,631     46194       71.86      93</v>
          </cell>
        </row>
        <row r="98">
          <cell r="A98">
            <v>36192</v>
          </cell>
          <cell r="B98">
            <v>7683</v>
          </cell>
          <cell r="C98">
            <v>399964</v>
          </cell>
          <cell r="D98" t="str">
            <v>21,438     52059       73.62      94</v>
          </cell>
        </row>
        <row r="99">
          <cell r="A99">
            <v>36220</v>
          </cell>
          <cell r="B99">
            <v>8094</v>
          </cell>
          <cell r="C99">
            <v>493877</v>
          </cell>
          <cell r="D99" t="str">
            <v>24,470     61018       75.14      92</v>
          </cell>
        </row>
        <row r="100">
          <cell r="A100">
            <v>36251</v>
          </cell>
          <cell r="B100">
            <v>7073</v>
          </cell>
          <cell r="C100">
            <v>468669</v>
          </cell>
          <cell r="D100" t="str">
            <v>23,387     66262       76.78      93</v>
          </cell>
        </row>
        <row r="101">
          <cell r="A101">
            <v>36281</v>
          </cell>
          <cell r="B101">
            <v>7404</v>
          </cell>
          <cell r="C101">
            <v>444170</v>
          </cell>
          <cell r="D101" t="str">
            <v>24,849     59991       77.04      95</v>
          </cell>
        </row>
        <row r="102">
          <cell r="A102">
            <v>36312</v>
          </cell>
          <cell r="B102">
            <v>7032</v>
          </cell>
          <cell r="C102">
            <v>416348</v>
          </cell>
          <cell r="D102" t="str">
            <v>26,389     59208       78.96      92</v>
          </cell>
        </row>
        <row r="103">
          <cell r="A103">
            <v>36342</v>
          </cell>
          <cell r="B103">
            <v>6268</v>
          </cell>
          <cell r="C103">
            <v>406550</v>
          </cell>
          <cell r="D103" t="str">
            <v>23,793     64862       79.15      90</v>
          </cell>
        </row>
        <row r="104">
          <cell r="A104">
            <v>36373</v>
          </cell>
          <cell r="B104">
            <v>6455</v>
          </cell>
          <cell r="C104">
            <v>395345</v>
          </cell>
          <cell r="D104" t="str">
            <v>26,342     61247       80.32      92</v>
          </cell>
        </row>
        <row r="105">
          <cell r="A105">
            <v>36404</v>
          </cell>
          <cell r="B105">
            <v>6069</v>
          </cell>
          <cell r="C105">
            <v>413786</v>
          </cell>
          <cell r="D105" t="str">
            <v>18,952     68181       75.74      90</v>
          </cell>
        </row>
        <row r="106">
          <cell r="A106">
            <v>36434</v>
          </cell>
          <cell r="B106">
            <v>5896</v>
          </cell>
          <cell r="C106">
            <v>407588</v>
          </cell>
          <cell r="D106" t="str">
            <v>20,054     69130       77.28      90</v>
          </cell>
        </row>
        <row r="107">
          <cell r="A107">
            <v>36465</v>
          </cell>
          <cell r="B107">
            <v>5799</v>
          </cell>
          <cell r="C107">
            <v>382697</v>
          </cell>
          <cell r="D107" t="str">
            <v>15,688     65994       73.01      89</v>
          </cell>
        </row>
        <row r="108">
          <cell r="A108">
            <v>36495</v>
          </cell>
          <cell r="B108">
            <v>6186</v>
          </cell>
          <cell r="C108">
            <v>391104</v>
          </cell>
          <cell r="D108" t="str">
            <v>12,999     63225       67.76      90</v>
          </cell>
        </row>
        <row r="109">
          <cell r="A109" t="str">
            <v>Totals: __</v>
          </cell>
          <cell r="B109" t="str">
            <v>________</v>
          </cell>
          <cell r="C109" t="str">
            <v>__________</v>
          </cell>
          <cell r="D109" t="str">
            <v>__________</v>
          </cell>
        </row>
        <row r="110">
          <cell r="A110">
            <v>1999</v>
          </cell>
          <cell r="B110">
            <v>83606</v>
          </cell>
          <cell r="C110">
            <v>5065723</v>
          </cell>
          <cell r="D110">
            <v>262992</v>
          </cell>
        </row>
        <row r="112">
          <cell r="A112">
            <v>36526</v>
          </cell>
          <cell r="B112">
            <v>5925</v>
          </cell>
          <cell r="C112">
            <v>393208</v>
          </cell>
          <cell r="D112" t="str">
            <v>12,621     66365       68.05      90</v>
          </cell>
        </row>
        <row r="113">
          <cell r="A113">
            <v>36557</v>
          </cell>
          <cell r="B113">
            <v>5436</v>
          </cell>
          <cell r="C113">
            <v>325989</v>
          </cell>
          <cell r="D113" t="str">
            <v>9,729     59969       64.15      86</v>
          </cell>
        </row>
        <row r="114">
          <cell r="A114">
            <v>36586</v>
          </cell>
          <cell r="B114">
            <v>5707</v>
          </cell>
          <cell r="C114">
            <v>379500</v>
          </cell>
          <cell r="D114" t="str">
            <v>11,678     66498       67.17      89</v>
          </cell>
        </row>
        <row r="115">
          <cell r="A115">
            <v>36617</v>
          </cell>
          <cell r="B115">
            <v>4988</v>
          </cell>
          <cell r="C115">
            <v>367728</v>
          </cell>
          <cell r="D115" t="str">
            <v>12,101     73723       70.81      89</v>
          </cell>
        </row>
        <row r="116">
          <cell r="A116">
            <v>36647</v>
          </cell>
          <cell r="B116">
            <v>4912</v>
          </cell>
          <cell r="C116">
            <v>363565</v>
          </cell>
          <cell r="D116" t="str">
            <v>13,082     74016       72.70      89</v>
          </cell>
        </row>
        <row r="117">
          <cell r="A117">
            <v>36678</v>
          </cell>
          <cell r="B117">
            <v>5062</v>
          </cell>
          <cell r="C117">
            <v>353199</v>
          </cell>
          <cell r="D117" t="str">
            <v>13,429     69775       72.62      87</v>
          </cell>
        </row>
        <row r="118">
          <cell r="A118">
            <v>36708</v>
          </cell>
          <cell r="B118">
            <v>4553</v>
          </cell>
          <cell r="C118">
            <v>347592</v>
          </cell>
          <cell r="D118" t="str">
            <v>13,015     76344       74.08      87</v>
          </cell>
        </row>
        <row r="119">
          <cell r="A119">
            <v>36739</v>
          </cell>
          <cell r="B119">
            <v>4911</v>
          </cell>
          <cell r="C119">
            <v>339046</v>
          </cell>
          <cell r="D119" t="str">
            <v>14,313     69039       74.45      87</v>
          </cell>
        </row>
        <row r="120">
          <cell r="A120">
            <v>36770</v>
          </cell>
          <cell r="B120">
            <v>4001</v>
          </cell>
          <cell r="C120">
            <v>326961</v>
          </cell>
          <cell r="D120" t="str">
            <v>14,076     81720       77.87      87</v>
          </cell>
        </row>
        <row r="121">
          <cell r="A121">
            <v>36800</v>
          </cell>
          <cell r="B121">
            <v>5060</v>
          </cell>
          <cell r="C121">
            <v>329711</v>
          </cell>
          <cell r="D121" t="str">
            <v>13,739     65161       73.08      86</v>
          </cell>
        </row>
        <row r="122">
          <cell r="A122">
            <v>36831</v>
          </cell>
          <cell r="B122">
            <v>4713</v>
          </cell>
          <cell r="C122">
            <v>290465</v>
          </cell>
          <cell r="D122" t="str">
            <v>15,093     61631       76.20      86</v>
          </cell>
        </row>
        <row r="123">
          <cell r="A123">
            <v>36861</v>
          </cell>
          <cell r="B123">
            <v>4718</v>
          </cell>
          <cell r="C123">
            <v>313998</v>
          </cell>
          <cell r="D123" t="str">
            <v>15,999     66554       77.23      87</v>
          </cell>
        </row>
        <row r="124">
          <cell r="A124" t="str">
            <v>Totals: __</v>
          </cell>
          <cell r="B124" t="str">
            <v>________</v>
          </cell>
          <cell r="C124" t="str">
            <v>__________</v>
          </cell>
          <cell r="D124" t="str">
            <v>__________</v>
          </cell>
        </row>
        <row r="125">
          <cell r="A125">
            <v>2000</v>
          </cell>
          <cell r="B125">
            <v>59986</v>
          </cell>
          <cell r="C125">
            <v>4130962</v>
          </cell>
          <cell r="D125">
            <v>158875</v>
          </cell>
        </row>
        <row r="127">
          <cell r="A127">
            <v>36892</v>
          </cell>
          <cell r="B127">
            <v>4943</v>
          </cell>
          <cell r="C127">
            <v>317428</v>
          </cell>
          <cell r="D127" t="str">
            <v>16,063     64218       76.47      87</v>
          </cell>
        </row>
        <row r="128">
          <cell r="A128">
            <v>36923</v>
          </cell>
          <cell r="B128">
            <v>4597</v>
          </cell>
          <cell r="C128">
            <v>291196</v>
          </cell>
          <cell r="D128" t="str">
            <v>13,760     63345       74.96      87</v>
          </cell>
        </row>
        <row r="129">
          <cell r="A129">
            <v>36951</v>
          </cell>
          <cell r="B129">
            <v>4398</v>
          </cell>
          <cell r="C129">
            <v>305480</v>
          </cell>
          <cell r="D129" t="str">
            <v>14,756     69459       77.04      87</v>
          </cell>
        </row>
        <row r="130">
          <cell r="A130">
            <v>36982</v>
          </cell>
          <cell r="B130">
            <v>4955</v>
          </cell>
          <cell r="C130">
            <v>284935</v>
          </cell>
          <cell r="D130" t="str">
            <v>12,286     57505       71.26      87</v>
          </cell>
        </row>
        <row r="131">
          <cell r="A131">
            <v>37012</v>
          </cell>
          <cell r="B131">
            <v>3597</v>
          </cell>
          <cell r="C131">
            <v>282475</v>
          </cell>
          <cell r="D131" t="str">
            <v>12,781     78531       78.04      81</v>
          </cell>
        </row>
        <row r="132">
          <cell r="A132" t="str">
            <v>Totals: __</v>
          </cell>
          <cell r="B132" t="str">
            <v>________</v>
          </cell>
          <cell r="C132" t="str">
            <v>__________</v>
          </cell>
          <cell r="D132" t="str">
            <v>__________</v>
          </cell>
        </row>
        <row r="133">
          <cell r="A133">
            <v>2001</v>
          </cell>
          <cell r="B133">
            <v>22490</v>
          </cell>
          <cell r="C133">
            <v>1481514</v>
          </cell>
          <cell r="D133">
            <v>69646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pr96"/>
    </sheetNames>
    <sheetDataSet>
      <sheetData sheetId="0">
        <row r="51">
          <cell r="A51">
            <v>35156</v>
          </cell>
          <cell r="B51">
            <v>56431</v>
          </cell>
          <cell r="C51">
            <v>1107756</v>
          </cell>
          <cell r="D51" t="str">
            <v>10,754     19631       16.01     128</v>
          </cell>
        </row>
        <row r="52">
          <cell r="A52">
            <v>35186</v>
          </cell>
          <cell r="B52">
            <v>73476</v>
          </cell>
          <cell r="C52">
            <v>2462029</v>
          </cell>
          <cell r="D52" t="str">
            <v>18,578     33508       20.18     114</v>
          </cell>
        </row>
        <row r="53">
          <cell r="A53">
            <v>35217</v>
          </cell>
          <cell r="B53">
            <v>56480</v>
          </cell>
          <cell r="C53">
            <v>2095892</v>
          </cell>
          <cell r="D53" t="str">
            <v>32,972     37109       36.86     113</v>
          </cell>
        </row>
        <row r="54">
          <cell r="A54">
            <v>35247</v>
          </cell>
          <cell r="B54">
            <v>48890</v>
          </cell>
          <cell r="C54">
            <v>2027410</v>
          </cell>
          <cell r="D54" t="str">
            <v>37,374     41469       43.33     123</v>
          </cell>
        </row>
        <row r="55">
          <cell r="A55">
            <v>35278</v>
          </cell>
          <cell r="B55">
            <v>45318</v>
          </cell>
          <cell r="C55">
            <v>1698754</v>
          </cell>
          <cell r="D55" t="str">
            <v>34,347     37486       43.11     121</v>
          </cell>
        </row>
        <row r="56">
          <cell r="A56">
            <v>35309</v>
          </cell>
          <cell r="B56">
            <v>37812</v>
          </cell>
          <cell r="C56">
            <v>1548475</v>
          </cell>
          <cell r="D56" t="str">
            <v>36,020     40952       48.79     122</v>
          </cell>
        </row>
        <row r="57">
          <cell r="A57">
            <v>35339</v>
          </cell>
          <cell r="B57">
            <v>42921</v>
          </cell>
          <cell r="C57">
            <v>1404527</v>
          </cell>
          <cell r="D57" t="str">
            <v>69,238     32724       61.73     121</v>
          </cell>
        </row>
        <row r="58">
          <cell r="A58">
            <v>35370</v>
          </cell>
          <cell r="B58">
            <v>33357</v>
          </cell>
          <cell r="C58">
            <v>1310728</v>
          </cell>
          <cell r="D58" t="str">
            <v>65,769     39294       66.35     121</v>
          </cell>
        </row>
        <row r="59">
          <cell r="A59">
            <v>35400</v>
          </cell>
          <cell r="B59">
            <v>28267</v>
          </cell>
          <cell r="C59">
            <v>1190889</v>
          </cell>
          <cell r="D59" t="str">
            <v>56,369     42131       66.60     115</v>
          </cell>
        </row>
        <row r="60">
          <cell r="A60" t="str">
            <v>Totals: __</v>
          </cell>
          <cell r="B60" t="str">
            <v>________</v>
          </cell>
          <cell r="C60" t="str">
            <v>__________</v>
          </cell>
          <cell r="D60" t="str">
            <v>__________</v>
          </cell>
        </row>
        <row r="61">
          <cell r="A61">
            <v>1996</v>
          </cell>
          <cell r="B61">
            <v>422952</v>
          </cell>
          <cell r="C61">
            <v>14846460</v>
          </cell>
          <cell r="D61">
            <v>361421</v>
          </cell>
        </row>
        <row r="63">
          <cell r="A63">
            <v>35431</v>
          </cell>
          <cell r="B63">
            <v>26620</v>
          </cell>
          <cell r="C63">
            <v>1199790</v>
          </cell>
          <cell r="D63" t="str">
            <v>48,229     45071       64.44     118</v>
          </cell>
        </row>
        <row r="64">
          <cell r="A64">
            <v>35462</v>
          </cell>
          <cell r="B64">
            <v>19648</v>
          </cell>
          <cell r="C64">
            <v>997641</v>
          </cell>
          <cell r="D64" t="str">
            <v>44,175     50776       69.21     117</v>
          </cell>
        </row>
        <row r="65">
          <cell r="A65">
            <v>35490</v>
          </cell>
          <cell r="B65">
            <v>20614</v>
          </cell>
          <cell r="C65">
            <v>1302366</v>
          </cell>
          <cell r="D65" t="str">
            <v>49,038     63179       70.40     115</v>
          </cell>
        </row>
        <row r="66">
          <cell r="A66">
            <v>35521</v>
          </cell>
          <cell r="B66">
            <v>22126</v>
          </cell>
          <cell r="C66">
            <v>1144097</v>
          </cell>
          <cell r="D66" t="str">
            <v>45,720     51709       67.39     114</v>
          </cell>
        </row>
        <row r="67">
          <cell r="A67">
            <v>35551</v>
          </cell>
          <cell r="B67">
            <v>21709</v>
          </cell>
          <cell r="C67">
            <v>1160680</v>
          </cell>
          <cell r="D67" t="str">
            <v>49,029     53466       69.31     113</v>
          </cell>
        </row>
        <row r="68">
          <cell r="A68">
            <v>35582</v>
          </cell>
          <cell r="B68">
            <v>18344</v>
          </cell>
          <cell r="C68">
            <v>1095822</v>
          </cell>
          <cell r="D68" t="str">
            <v>45,645     59738       71.33     112</v>
          </cell>
        </row>
        <row r="69">
          <cell r="A69">
            <v>35612</v>
          </cell>
          <cell r="B69">
            <v>19188</v>
          </cell>
          <cell r="C69">
            <v>987869</v>
          </cell>
          <cell r="D69" t="str">
            <v>51,244     51484       72.76     107</v>
          </cell>
        </row>
        <row r="70">
          <cell r="A70">
            <v>35643</v>
          </cell>
          <cell r="B70">
            <v>16992</v>
          </cell>
          <cell r="C70">
            <v>695138</v>
          </cell>
          <cell r="D70" t="str">
            <v>43,236     40910       71.79     101</v>
          </cell>
        </row>
        <row r="71">
          <cell r="A71">
            <v>35674</v>
          </cell>
          <cell r="B71">
            <v>15468</v>
          </cell>
          <cell r="C71">
            <v>833548</v>
          </cell>
          <cell r="D71" t="str">
            <v>47,984     53889       75.62      99</v>
          </cell>
        </row>
        <row r="72">
          <cell r="A72">
            <v>35704</v>
          </cell>
          <cell r="B72">
            <v>16437</v>
          </cell>
          <cell r="C72">
            <v>993677</v>
          </cell>
          <cell r="D72" t="str">
            <v>50,676     60454       75.51     100</v>
          </cell>
        </row>
        <row r="73">
          <cell r="A73">
            <v>35735</v>
          </cell>
          <cell r="B73">
            <v>17850</v>
          </cell>
          <cell r="C73">
            <v>1088512</v>
          </cell>
          <cell r="D73" t="str">
            <v>52,646     60982       74.68     101</v>
          </cell>
        </row>
        <row r="74">
          <cell r="A74">
            <v>35765</v>
          </cell>
          <cell r="B74">
            <v>22178</v>
          </cell>
          <cell r="C74">
            <v>765598</v>
          </cell>
          <cell r="D74" t="str">
            <v>56,456     34521       71.80     102</v>
          </cell>
        </row>
        <row r="75">
          <cell r="A75" t="str">
            <v>Totals: __</v>
          </cell>
          <cell r="B75" t="str">
            <v>________</v>
          </cell>
          <cell r="C75" t="str">
            <v>__________</v>
          </cell>
          <cell r="D75" t="str">
            <v>__________</v>
          </cell>
        </row>
        <row r="76">
          <cell r="A76">
            <v>1997</v>
          </cell>
          <cell r="B76">
            <v>237174</v>
          </cell>
          <cell r="C76">
            <v>12264738</v>
          </cell>
          <cell r="D76">
            <v>584078</v>
          </cell>
        </row>
        <row r="78">
          <cell r="A78">
            <v>35796</v>
          </cell>
          <cell r="B78">
            <v>22992</v>
          </cell>
          <cell r="C78">
            <v>687401</v>
          </cell>
          <cell r="D78" t="str">
            <v>52,101     29898       69.38     101</v>
          </cell>
        </row>
        <row r="79">
          <cell r="A79">
            <v>35827</v>
          </cell>
          <cell r="B79">
            <v>17710</v>
          </cell>
          <cell r="C79">
            <v>574547</v>
          </cell>
          <cell r="D79" t="str">
            <v>47,636     32442       72.90     101</v>
          </cell>
        </row>
        <row r="80">
          <cell r="A80">
            <v>35855</v>
          </cell>
          <cell r="B80">
            <v>18342</v>
          </cell>
          <cell r="C80">
            <v>608635</v>
          </cell>
          <cell r="D80" t="str">
            <v>42,192     33183       69.70     101</v>
          </cell>
        </row>
        <row r="81">
          <cell r="A81">
            <v>35886</v>
          </cell>
          <cell r="B81">
            <v>20141</v>
          </cell>
          <cell r="C81">
            <v>534910</v>
          </cell>
          <cell r="D81" t="str">
            <v>41,016     26559       67.07     101</v>
          </cell>
        </row>
        <row r="82">
          <cell r="A82">
            <v>35916</v>
          </cell>
          <cell r="B82">
            <v>23041</v>
          </cell>
          <cell r="C82">
            <v>506304</v>
          </cell>
          <cell r="D82" t="str">
            <v>52,932     21975       69.67     102</v>
          </cell>
        </row>
        <row r="83">
          <cell r="A83">
            <v>35947</v>
          </cell>
          <cell r="B83">
            <v>19063</v>
          </cell>
          <cell r="C83">
            <v>495709</v>
          </cell>
          <cell r="D83" t="str">
            <v>49,245     26004       72.09     101</v>
          </cell>
        </row>
        <row r="84">
          <cell r="A84">
            <v>35977</v>
          </cell>
          <cell r="B84">
            <v>16447</v>
          </cell>
          <cell r="C84">
            <v>484152</v>
          </cell>
          <cell r="D84" t="str">
            <v>48,505     29438       74.68      99</v>
          </cell>
        </row>
        <row r="85">
          <cell r="A85">
            <v>36008</v>
          </cell>
          <cell r="B85">
            <v>16116</v>
          </cell>
          <cell r="C85">
            <v>451725</v>
          </cell>
          <cell r="D85" t="str">
            <v>47,752     28030       74.77      99</v>
          </cell>
        </row>
        <row r="86">
          <cell r="A86">
            <v>36039</v>
          </cell>
          <cell r="B86">
            <v>15338</v>
          </cell>
          <cell r="C86">
            <v>420939</v>
          </cell>
          <cell r="D86" t="str">
            <v>47,645     27445       75.65      96</v>
          </cell>
        </row>
        <row r="87">
          <cell r="A87">
            <v>36069</v>
          </cell>
          <cell r="B87">
            <v>15835</v>
          </cell>
          <cell r="C87">
            <v>429467</v>
          </cell>
          <cell r="D87" t="str">
            <v>36,741     27122       69.88      99</v>
          </cell>
        </row>
        <row r="88">
          <cell r="A88">
            <v>36100</v>
          </cell>
          <cell r="B88">
            <v>16145</v>
          </cell>
          <cell r="C88">
            <v>415397</v>
          </cell>
          <cell r="D88" t="str">
            <v>37,959     25730       70.16      97</v>
          </cell>
        </row>
        <row r="89">
          <cell r="A89">
            <v>36130</v>
          </cell>
          <cell r="B89">
            <v>10925</v>
          </cell>
          <cell r="C89">
            <v>396850</v>
          </cell>
          <cell r="D89" t="str">
            <v>35,569     36325       76.50      96</v>
          </cell>
        </row>
        <row r="90">
          <cell r="A90" t="str">
            <v>Totals: __</v>
          </cell>
          <cell r="B90" t="str">
            <v>________</v>
          </cell>
          <cell r="C90" t="str">
            <v>__________</v>
          </cell>
          <cell r="D90" t="str">
            <v>__________</v>
          </cell>
        </row>
        <row r="91">
          <cell r="A91">
            <v>1998</v>
          </cell>
          <cell r="B91">
            <v>212095</v>
          </cell>
          <cell r="C91">
            <v>6006036</v>
          </cell>
          <cell r="D91">
            <v>539293</v>
          </cell>
        </row>
        <row r="93">
          <cell r="A93">
            <v>36161</v>
          </cell>
          <cell r="B93">
            <v>13351</v>
          </cell>
          <cell r="C93">
            <v>395047</v>
          </cell>
          <cell r="D93" t="str">
            <v>35,908     29590       72.90      94</v>
          </cell>
        </row>
        <row r="94">
          <cell r="A94">
            <v>36192</v>
          </cell>
          <cell r="B94">
            <v>13282</v>
          </cell>
          <cell r="C94">
            <v>356213</v>
          </cell>
          <cell r="D94" t="str">
            <v>28,179     26820       67.97      97</v>
          </cell>
        </row>
        <row r="95">
          <cell r="A95">
            <v>36220</v>
          </cell>
          <cell r="B95">
            <v>16444</v>
          </cell>
          <cell r="C95">
            <v>382362</v>
          </cell>
          <cell r="D95" t="str">
            <v>39,298     23253       70.50      99</v>
          </cell>
        </row>
        <row r="96">
          <cell r="A96">
            <v>36251</v>
          </cell>
          <cell r="B96">
            <v>15032</v>
          </cell>
          <cell r="C96">
            <v>396465</v>
          </cell>
          <cell r="D96" t="str">
            <v>29,058     26375       65.91      98</v>
          </cell>
        </row>
        <row r="97">
          <cell r="A97">
            <v>36281</v>
          </cell>
          <cell r="B97">
            <v>14848</v>
          </cell>
          <cell r="C97">
            <v>403620</v>
          </cell>
          <cell r="D97" t="str">
            <v>33,771     27184       69.46      98</v>
          </cell>
        </row>
        <row r="98">
          <cell r="A98">
            <v>36312</v>
          </cell>
          <cell r="B98">
            <v>15348</v>
          </cell>
          <cell r="C98">
            <v>380054</v>
          </cell>
          <cell r="D98" t="str">
            <v>29,573     24763       65.83      99</v>
          </cell>
        </row>
        <row r="99">
          <cell r="A99">
            <v>36342</v>
          </cell>
          <cell r="B99">
            <v>22372</v>
          </cell>
          <cell r="C99">
            <v>382011</v>
          </cell>
          <cell r="D99" t="str">
            <v>31,263     17076       58.29      96</v>
          </cell>
        </row>
        <row r="100">
          <cell r="A100">
            <v>36373</v>
          </cell>
          <cell r="B100">
            <v>19555</v>
          </cell>
          <cell r="C100">
            <v>343673</v>
          </cell>
          <cell r="D100" t="str">
            <v>34,456     17575       63.79      95</v>
          </cell>
        </row>
        <row r="101">
          <cell r="A101">
            <v>36404</v>
          </cell>
          <cell r="B101">
            <v>21665</v>
          </cell>
          <cell r="C101">
            <v>335640</v>
          </cell>
          <cell r="D101" t="str">
            <v>36,828     15493       62.96      94</v>
          </cell>
        </row>
        <row r="102">
          <cell r="A102">
            <v>36434</v>
          </cell>
          <cell r="B102">
            <v>20658</v>
          </cell>
          <cell r="C102">
            <v>343865</v>
          </cell>
          <cell r="D102" t="str">
            <v>38,431     16646       65.04      94</v>
          </cell>
        </row>
        <row r="103">
          <cell r="A103">
            <v>36465</v>
          </cell>
          <cell r="B103">
            <v>25502</v>
          </cell>
          <cell r="C103">
            <v>319381</v>
          </cell>
          <cell r="D103" t="str">
            <v>38,097     12524       59.90      92</v>
          </cell>
        </row>
        <row r="104">
          <cell r="A104">
            <v>36495</v>
          </cell>
          <cell r="B104">
            <v>21353</v>
          </cell>
          <cell r="C104">
            <v>329911</v>
          </cell>
          <cell r="D104" t="str">
            <v>31,599     15451       59.67      94</v>
          </cell>
        </row>
        <row r="105">
          <cell r="A105" t="str">
            <v>Totals: __</v>
          </cell>
          <cell r="B105" t="str">
            <v>________</v>
          </cell>
          <cell r="C105" t="str">
            <v>__________</v>
          </cell>
          <cell r="D105" t="str">
            <v>__________</v>
          </cell>
        </row>
        <row r="106">
          <cell r="A106">
            <v>1999</v>
          </cell>
          <cell r="B106">
            <v>219410</v>
          </cell>
          <cell r="C106">
            <v>4368242</v>
          </cell>
          <cell r="D106">
            <v>406461</v>
          </cell>
        </row>
        <row r="108">
          <cell r="A108">
            <v>36526</v>
          </cell>
          <cell r="B108">
            <v>21808</v>
          </cell>
          <cell r="C108">
            <v>310875</v>
          </cell>
          <cell r="D108" t="str">
            <v>32,404     14256       59.77      91</v>
          </cell>
        </row>
        <row r="109">
          <cell r="A109">
            <v>36557</v>
          </cell>
          <cell r="B109">
            <v>33293</v>
          </cell>
          <cell r="C109">
            <v>330699</v>
          </cell>
          <cell r="D109" t="str">
            <v>40,269      9933       54.74      93</v>
          </cell>
        </row>
        <row r="110">
          <cell r="A110">
            <v>36586</v>
          </cell>
          <cell r="B110">
            <v>33936</v>
          </cell>
          <cell r="C110">
            <v>338507</v>
          </cell>
          <cell r="D110" t="str">
            <v>38,398      9975       53.08      92</v>
          </cell>
        </row>
        <row r="111">
          <cell r="A111">
            <v>36617</v>
          </cell>
          <cell r="B111">
            <v>29803</v>
          </cell>
          <cell r="C111">
            <v>318642</v>
          </cell>
          <cell r="D111" t="str">
            <v>39,503     10692       57.00      92</v>
          </cell>
        </row>
        <row r="112">
          <cell r="A112">
            <v>36647</v>
          </cell>
          <cell r="B112">
            <v>27862</v>
          </cell>
          <cell r="C112">
            <v>310971</v>
          </cell>
          <cell r="D112" t="str">
            <v>36,946     11162       57.01      92</v>
          </cell>
        </row>
        <row r="113">
          <cell r="A113">
            <v>36678</v>
          </cell>
          <cell r="B113">
            <v>24996</v>
          </cell>
          <cell r="C113">
            <v>317096</v>
          </cell>
          <cell r="D113" t="str">
            <v>22,341     12686       47.20      90</v>
          </cell>
        </row>
        <row r="114">
          <cell r="A114">
            <v>36708</v>
          </cell>
          <cell r="B114">
            <v>23421</v>
          </cell>
          <cell r="C114">
            <v>309062</v>
          </cell>
          <cell r="D114" t="str">
            <v>29,378     13196       55.64      88</v>
          </cell>
        </row>
        <row r="115">
          <cell r="A115">
            <v>36739</v>
          </cell>
          <cell r="B115">
            <v>23050</v>
          </cell>
          <cell r="C115">
            <v>287788</v>
          </cell>
          <cell r="D115" t="str">
            <v>23,703     12486       50.70      89</v>
          </cell>
        </row>
        <row r="116">
          <cell r="A116">
            <v>36770</v>
          </cell>
          <cell r="B116">
            <v>20151</v>
          </cell>
          <cell r="C116">
            <v>290261</v>
          </cell>
          <cell r="D116" t="str">
            <v>22,734     14405       53.01      90</v>
          </cell>
        </row>
        <row r="117">
          <cell r="A117">
            <v>36800</v>
          </cell>
          <cell r="B117">
            <v>23940</v>
          </cell>
          <cell r="C117">
            <v>285849</v>
          </cell>
          <cell r="D117" t="str">
            <v>27,492     11941       53.45      89</v>
          </cell>
        </row>
        <row r="118">
          <cell r="A118">
            <v>36831</v>
          </cell>
          <cell r="B118">
            <v>18295</v>
          </cell>
          <cell r="C118">
            <v>296419</v>
          </cell>
          <cell r="D118" t="str">
            <v>20,055     16203       52.29      89</v>
          </cell>
        </row>
        <row r="119">
          <cell r="A119">
            <v>36861</v>
          </cell>
          <cell r="B119">
            <v>20491</v>
          </cell>
          <cell r="C119">
            <v>309918</v>
          </cell>
          <cell r="D119" t="str">
            <v>28,740     15125       58.38      90</v>
          </cell>
        </row>
        <row r="120">
          <cell r="A120" t="str">
            <v>Totals: __</v>
          </cell>
          <cell r="B120" t="str">
            <v>________</v>
          </cell>
          <cell r="C120" t="str">
            <v>__________</v>
          </cell>
          <cell r="D120" t="str">
            <v>__________</v>
          </cell>
        </row>
        <row r="121">
          <cell r="A121">
            <v>2000</v>
          </cell>
          <cell r="B121">
            <v>301046</v>
          </cell>
          <cell r="C121">
            <v>3706087</v>
          </cell>
          <cell r="D121">
            <v>361963</v>
          </cell>
        </row>
        <row r="123">
          <cell r="A123">
            <v>36892</v>
          </cell>
          <cell r="B123">
            <v>20518</v>
          </cell>
          <cell r="C123">
            <v>305615</v>
          </cell>
          <cell r="D123" t="str">
            <v>29,486     14895       58.97      89</v>
          </cell>
        </row>
        <row r="124">
          <cell r="A124">
            <v>36923</v>
          </cell>
          <cell r="B124">
            <v>18275</v>
          </cell>
          <cell r="C124">
            <v>265323</v>
          </cell>
          <cell r="D124" t="str">
            <v>23,397     14519       56.15      88</v>
          </cell>
        </row>
        <row r="125">
          <cell r="A125">
            <v>36951</v>
          </cell>
          <cell r="B125">
            <v>19860</v>
          </cell>
          <cell r="C125">
            <v>274570</v>
          </cell>
          <cell r="D125" t="str">
            <v>24,528     13826       55.26      88</v>
          </cell>
        </row>
        <row r="126">
          <cell r="A126">
            <v>36982</v>
          </cell>
          <cell r="B126">
            <v>18050</v>
          </cell>
          <cell r="C126">
            <v>301817</v>
          </cell>
          <cell r="D126" t="str">
            <v>28,296     16722       61.05      89</v>
          </cell>
        </row>
        <row r="127">
          <cell r="A127">
            <v>37012</v>
          </cell>
          <cell r="B127">
            <v>18541</v>
          </cell>
          <cell r="C127">
            <v>280732</v>
          </cell>
          <cell r="D127" t="str">
            <v>28,290     15142       60.41      86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y96"/>
    </sheetNames>
    <sheetDataSet>
      <sheetData sheetId="0">
        <row r="60">
          <cell r="A60">
            <v>35186</v>
          </cell>
          <cell r="B60">
            <v>28204</v>
          </cell>
          <cell r="C60">
            <v>1147174</v>
          </cell>
          <cell r="D60" t="str">
            <v>13,385     40675       32.18     120</v>
          </cell>
        </row>
        <row r="61">
          <cell r="A61">
            <v>35217</v>
          </cell>
          <cell r="B61">
            <v>46531</v>
          </cell>
          <cell r="C61">
            <v>1838323</v>
          </cell>
          <cell r="D61" t="str">
            <v>31,859     39508       40.64     114</v>
          </cell>
        </row>
        <row r="62">
          <cell r="A62">
            <v>35247</v>
          </cell>
          <cell r="B62">
            <v>41215</v>
          </cell>
          <cell r="C62">
            <v>1736200</v>
          </cell>
          <cell r="D62" t="str">
            <v>35,834     42126       46.51     114</v>
          </cell>
        </row>
        <row r="63">
          <cell r="A63">
            <v>35278</v>
          </cell>
          <cell r="B63">
            <v>39752</v>
          </cell>
          <cell r="C63">
            <v>1541865</v>
          </cell>
          <cell r="D63" t="str">
            <v>31,424     38788       44.15     116</v>
          </cell>
        </row>
        <row r="64">
          <cell r="A64">
            <v>35309</v>
          </cell>
          <cell r="B64">
            <v>32081</v>
          </cell>
          <cell r="C64">
            <v>1294693</v>
          </cell>
          <cell r="D64" t="str">
            <v>27,556     40358       46.21     107</v>
          </cell>
        </row>
        <row r="65">
          <cell r="A65">
            <v>35339</v>
          </cell>
          <cell r="B65">
            <v>28097</v>
          </cell>
          <cell r="C65">
            <v>1205216</v>
          </cell>
          <cell r="D65" t="str">
            <v>52,723     42895       65.24     110</v>
          </cell>
        </row>
        <row r="66">
          <cell r="A66">
            <v>35370</v>
          </cell>
          <cell r="B66">
            <v>26956</v>
          </cell>
          <cell r="C66">
            <v>1080133</v>
          </cell>
          <cell r="D66" t="str">
            <v>56,781     40071       67.81     111</v>
          </cell>
        </row>
        <row r="67">
          <cell r="A67">
            <v>35400</v>
          </cell>
          <cell r="B67">
            <v>28389</v>
          </cell>
          <cell r="C67">
            <v>1034034</v>
          </cell>
          <cell r="D67" t="str">
            <v>51,808     36424       64.60     112</v>
          </cell>
        </row>
        <row r="68">
          <cell r="A68" t="str">
            <v>Totals: __</v>
          </cell>
          <cell r="B68" t="str">
            <v>________</v>
          </cell>
          <cell r="C68" t="str">
            <v>__________</v>
          </cell>
          <cell r="D68" t="str">
            <v>__________</v>
          </cell>
        </row>
        <row r="69">
          <cell r="A69">
            <v>1996</v>
          </cell>
          <cell r="B69">
            <v>271225</v>
          </cell>
          <cell r="C69">
            <v>10877638</v>
          </cell>
          <cell r="D69">
            <v>301370</v>
          </cell>
        </row>
        <row r="71">
          <cell r="A71">
            <v>35431</v>
          </cell>
          <cell r="B71">
            <v>28419</v>
          </cell>
          <cell r="C71">
            <v>981307</v>
          </cell>
          <cell r="D71" t="str">
            <v>49,063     34530       63.32     111</v>
          </cell>
        </row>
        <row r="72">
          <cell r="A72">
            <v>35462</v>
          </cell>
          <cell r="B72">
            <v>23473</v>
          </cell>
          <cell r="C72">
            <v>848127</v>
          </cell>
          <cell r="D72" t="str">
            <v>41,925     36133       64.11     112</v>
          </cell>
        </row>
        <row r="73">
          <cell r="A73">
            <v>35490</v>
          </cell>
          <cell r="B73">
            <v>24101</v>
          </cell>
          <cell r="C73">
            <v>874699</v>
          </cell>
          <cell r="D73" t="str">
            <v>44,181     36294       64.70     113</v>
          </cell>
        </row>
        <row r="74">
          <cell r="A74">
            <v>35521</v>
          </cell>
          <cell r="B74">
            <v>22125</v>
          </cell>
          <cell r="C74">
            <v>775138</v>
          </cell>
          <cell r="D74" t="str">
            <v>38,640     35035       63.59     115</v>
          </cell>
        </row>
        <row r="75">
          <cell r="A75">
            <v>35551</v>
          </cell>
          <cell r="B75">
            <v>22234</v>
          </cell>
          <cell r="C75">
            <v>752258</v>
          </cell>
          <cell r="D75" t="str">
            <v>35,621     33834       61.57     114</v>
          </cell>
        </row>
        <row r="76">
          <cell r="A76">
            <v>35582</v>
          </cell>
          <cell r="B76">
            <v>20493</v>
          </cell>
          <cell r="C76">
            <v>717050</v>
          </cell>
          <cell r="D76" t="str">
            <v>34,854     34990       62.97     111</v>
          </cell>
        </row>
        <row r="77">
          <cell r="A77">
            <v>35612</v>
          </cell>
          <cell r="B77">
            <v>19754</v>
          </cell>
          <cell r="C77">
            <v>754046</v>
          </cell>
          <cell r="D77" t="str">
            <v>47,030     38172       70.42     111</v>
          </cell>
        </row>
        <row r="78">
          <cell r="A78">
            <v>35643</v>
          </cell>
          <cell r="B78">
            <v>18266</v>
          </cell>
          <cell r="C78">
            <v>736494</v>
          </cell>
          <cell r="D78" t="str">
            <v>46,090     40321       71.62     111</v>
          </cell>
        </row>
        <row r="79">
          <cell r="A79">
            <v>35674</v>
          </cell>
          <cell r="B79">
            <v>18245</v>
          </cell>
          <cell r="C79">
            <v>696912</v>
          </cell>
          <cell r="D79" t="str">
            <v>41,123     38198       69.27     110</v>
          </cell>
        </row>
        <row r="80">
          <cell r="A80">
            <v>35704</v>
          </cell>
          <cell r="B80">
            <v>19263</v>
          </cell>
          <cell r="C80">
            <v>687706</v>
          </cell>
          <cell r="D80" t="str">
            <v>41,709     35701       68.41     110</v>
          </cell>
        </row>
        <row r="81">
          <cell r="A81">
            <v>35735</v>
          </cell>
          <cell r="B81">
            <v>17460</v>
          </cell>
          <cell r="C81">
            <v>679045</v>
          </cell>
          <cell r="D81" t="str">
            <v>28,233     38892       61.79     109</v>
          </cell>
        </row>
        <row r="82">
          <cell r="A82">
            <v>35765</v>
          </cell>
          <cell r="B82">
            <v>19543</v>
          </cell>
          <cell r="C82">
            <v>782786</v>
          </cell>
          <cell r="D82" t="str">
            <v>30,715     40055       61.11     111</v>
          </cell>
        </row>
        <row r="83">
          <cell r="A83" t="str">
            <v>Totals: __</v>
          </cell>
          <cell r="B83" t="str">
            <v>________</v>
          </cell>
          <cell r="C83" t="str">
            <v>__________</v>
          </cell>
          <cell r="D83" t="str">
            <v>__________</v>
          </cell>
        </row>
        <row r="84">
          <cell r="A84">
            <v>1997</v>
          </cell>
          <cell r="B84">
            <v>253376</v>
          </cell>
          <cell r="C84">
            <v>9285568</v>
          </cell>
          <cell r="D84">
            <v>479184</v>
          </cell>
        </row>
        <row r="86">
          <cell r="A86">
            <v>35796</v>
          </cell>
          <cell r="B86">
            <v>21037</v>
          </cell>
          <cell r="C86">
            <v>740274</v>
          </cell>
          <cell r="D86" t="str">
            <v>28,791     35190       57.78     107</v>
          </cell>
        </row>
        <row r="87">
          <cell r="A87">
            <v>35827</v>
          </cell>
          <cell r="B87">
            <v>18948</v>
          </cell>
          <cell r="C87">
            <v>610945</v>
          </cell>
          <cell r="D87" t="str">
            <v>25,547     32244       57.42     105</v>
          </cell>
        </row>
        <row r="88">
          <cell r="A88">
            <v>35855</v>
          </cell>
          <cell r="B88">
            <v>23366</v>
          </cell>
          <cell r="C88">
            <v>665721</v>
          </cell>
          <cell r="D88" t="str">
            <v>29,865     28492       56.10     102</v>
          </cell>
        </row>
        <row r="89">
          <cell r="A89">
            <v>35886</v>
          </cell>
          <cell r="B89">
            <v>21805</v>
          </cell>
          <cell r="C89">
            <v>609591</v>
          </cell>
          <cell r="D89" t="str">
            <v>29,572     27957       57.56     102</v>
          </cell>
        </row>
        <row r="90">
          <cell r="A90">
            <v>35916</v>
          </cell>
          <cell r="B90">
            <v>17191</v>
          </cell>
          <cell r="C90">
            <v>641129</v>
          </cell>
          <cell r="D90" t="str">
            <v>33,391     37295       66.01     101</v>
          </cell>
        </row>
        <row r="91">
          <cell r="A91">
            <v>35947</v>
          </cell>
          <cell r="B91">
            <v>15689</v>
          </cell>
          <cell r="C91">
            <v>595606</v>
          </cell>
          <cell r="D91" t="str">
            <v>32,661     37964       67.55     101</v>
          </cell>
        </row>
        <row r="92">
          <cell r="A92">
            <v>35977</v>
          </cell>
          <cell r="B92">
            <v>14038</v>
          </cell>
          <cell r="C92">
            <v>596175</v>
          </cell>
          <cell r="D92" t="str">
            <v>33,320     42469       70.36      99</v>
          </cell>
        </row>
        <row r="93">
          <cell r="A93">
            <v>36008</v>
          </cell>
          <cell r="B93">
            <v>14596</v>
          </cell>
          <cell r="C93">
            <v>596574</v>
          </cell>
          <cell r="D93" t="str">
            <v>34,218     40873       70.10     100</v>
          </cell>
        </row>
        <row r="94">
          <cell r="A94">
            <v>36039</v>
          </cell>
          <cell r="B94">
            <v>13643</v>
          </cell>
          <cell r="C94">
            <v>539307</v>
          </cell>
          <cell r="D94" t="str">
            <v>29,357     39530       68.27      97</v>
          </cell>
        </row>
        <row r="95">
          <cell r="A95">
            <v>36069</v>
          </cell>
          <cell r="B95">
            <v>13737</v>
          </cell>
          <cell r="C95">
            <v>564085</v>
          </cell>
          <cell r="D95" t="str">
            <v>25,889     41064       65.33      98</v>
          </cell>
        </row>
        <row r="96">
          <cell r="A96">
            <v>36100</v>
          </cell>
          <cell r="B96">
            <v>12591</v>
          </cell>
          <cell r="C96">
            <v>536768</v>
          </cell>
          <cell r="D96" t="str">
            <v>22,980     42632       64.60      99</v>
          </cell>
        </row>
        <row r="97">
          <cell r="A97">
            <v>36130</v>
          </cell>
          <cell r="B97">
            <v>11457</v>
          </cell>
          <cell r="C97">
            <v>540243</v>
          </cell>
          <cell r="D97" t="str">
            <v>24,290     47154       67.95      98</v>
          </cell>
        </row>
        <row r="98">
          <cell r="A98" t="str">
            <v>Totals: __</v>
          </cell>
          <cell r="B98" t="str">
            <v>________</v>
          </cell>
          <cell r="C98" t="str">
            <v>__________</v>
          </cell>
          <cell r="D98" t="str">
            <v>__________</v>
          </cell>
        </row>
        <row r="99">
          <cell r="A99">
            <v>1998</v>
          </cell>
          <cell r="B99">
            <v>198098</v>
          </cell>
          <cell r="C99">
            <v>7236418</v>
          </cell>
          <cell r="D99">
            <v>349881</v>
          </cell>
        </row>
        <row r="101">
          <cell r="A101">
            <v>36161</v>
          </cell>
          <cell r="B101">
            <v>13202</v>
          </cell>
          <cell r="C101">
            <v>516789</v>
          </cell>
          <cell r="D101" t="str">
            <v>23,352     39145       63.88      97</v>
          </cell>
        </row>
        <row r="102">
          <cell r="A102">
            <v>36192</v>
          </cell>
          <cell r="B102">
            <v>12962</v>
          </cell>
          <cell r="C102">
            <v>507850</v>
          </cell>
          <cell r="D102" t="str">
            <v>26,259     39180       66.95      98</v>
          </cell>
        </row>
        <row r="103">
          <cell r="A103">
            <v>36220</v>
          </cell>
          <cell r="B103">
            <v>13308</v>
          </cell>
          <cell r="C103">
            <v>541964</v>
          </cell>
          <cell r="D103" t="str">
            <v>27,093     40725       67.06      98</v>
          </cell>
        </row>
        <row r="104">
          <cell r="A104">
            <v>36251</v>
          </cell>
          <cell r="B104">
            <v>12871</v>
          </cell>
          <cell r="C104">
            <v>499081</v>
          </cell>
          <cell r="D104" t="str">
            <v>27,740     38776       68.31      96</v>
          </cell>
        </row>
        <row r="105">
          <cell r="A105">
            <v>36281</v>
          </cell>
          <cell r="B105">
            <v>11986</v>
          </cell>
          <cell r="C105">
            <v>520833</v>
          </cell>
          <cell r="D105" t="str">
            <v>36,360     43454       75.21      97</v>
          </cell>
        </row>
        <row r="106">
          <cell r="A106">
            <v>36312</v>
          </cell>
          <cell r="B106">
            <v>11045</v>
          </cell>
          <cell r="C106">
            <v>513633</v>
          </cell>
          <cell r="D106" t="str">
            <v>46,375     46504       80.76      97</v>
          </cell>
        </row>
        <row r="107">
          <cell r="A107">
            <v>36342</v>
          </cell>
          <cell r="B107">
            <v>10900</v>
          </cell>
          <cell r="C107">
            <v>507597</v>
          </cell>
          <cell r="D107" t="str">
            <v>45,767     46569       80.76      96</v>
          </cell>
        </row>
        <row r="108">
          <cell r="A108">
            <v>36373</v>
          </cell>
          <cell r="B108">
            <v>9800</v>
          </cell>
          <cell r="C108">
            <v>502893</v>
          </cell>
          <cell r="D108" t="str">
            <v>28,609     51316       74.49      94</v>
          </cell>
        </row>
        <row r="109">
          <cell r="A109">
            <v>36404</v>
          </cell>
          <cell r="B109">
            <v>9001</v>
          </cell>
          <cell r="C109">
            <v>503483</v>
          </cell>
          <cell r="D109" t="str">
            <v>30,515     55937       77.22      95</v>
          </cell>
        </row>
        <row r="110">
          <cell r="A110">
            <v>36434</v>
          </cell>
          <cell r="B110">
            <v>10583</v>
          </cell>
          <cell r="C110">
            <v>489671</v>
          </cell>
          <cell r="D110" t="str">
            <v>19,354     46270       64.65      93</v>
          </cell>
        </row>
        <row r="111">
          <cell r="A111">
            <v>36465</v>
          </cell>
          <cell r="B111">
            <v>11098</v>
          </cell>
          <cell r="C111">
            <v>467202</v>
          </cell>
          <cell r="D111" t="str">
            <v>17,556     42098       61.27      94</v>
          </cell>
        </row>
        <row r="112">
          <cell r="A112">
            <v>36495</v>
          </cell>
          <cell r="B112">
            <v>9754</v>
          </cell>
          <cell r="C112">
            <v>469844</v>
          </cell>
          <cell r="D112" t="str">
            <v>16,039     48170       62.18      91</v>
          </cell>
        </row>
        <row r="113">
          <cell r="A113" t="str">
            <v>Totals: __</v>
          </cell>
          <cell r="B113" t="str">
            <v>________</v>
          </cell>
          <cell r="C113" t="str">
            <v>__________</v>
          </cell>
          <cell r="D113" t="str">
            <v>__________</v>
          </cell>
        </row>
        <row r="114">
          <cell r="A114">
            <v>1999</v>
          </cell>
          <cell r="B114">
            <v>136510</v>
          </cell>
          <cell r="C114">
            <v>6040840</v>
          </cell>
          <cell r="D114">
            <v>345019</v>
          </cell>
        </row>
        <row r="116">
          <cell r="A116">
            <v>36526</v>
          </cell>
          <cell r="B116">
            <v>10988</v>
          </cell>
          <cell r="C116">
            <v>459308</v>
          </cell>
          <cell r="D116" t="str">
            <v>16,167     41801       59.54      91</v>
          </cell>
        </row>
        <row r="117">
          <cell r="A117">
            <v>36557</v>
          </cell>
          <cell r="B117">
            <v>10347</v>
          </cell>
          <cell r="C117">
            <v>356170</v>
          </cell>
          <cell r="D117" t="str">
            <v>10,133     34423       49.48      86</v>
          </cell>
        </row>
        <row r="118">
          <cell r="A118">
            <v>36586</v>
          </cell>
          <cell r="B118">
            <v>10424</v>
          </cell>
          <cell r="C118">
            <v>437421</v>
          </cell>
          <cell r="D118" t="str">
            <v>14,544     41963       58.25      89</v>
          </cell>
        </row>
        <row r="119">
          <cell r="A119">
            <v>36617</v>
          </cell>
          <cell r="B119">
            <v>11602</v>
          </cell>
          <cell r="C119">
            <v>401522</v>
          </cell>
          <cell r="D119" t="str">
            <v>14,754     34608       55.98      88</v>
          </cell>
        </row>
        <row r="120">
          <cell r="A120">
            <v>36647</v>
          </cell>
          <cell r="B120">
            <v>11560</v>
          </cell>
          <cell r="C120">
            <v>428136</v>
          </cell>
          <cell r="D120" t="str">
            <v>16,441     37036       58.72      88</v>
          </cell>
        </row>
        <row r="121">
          <cell r="A121">
            <v>36678</v>
          </cell>
          <cell r="B121">
            <v>8265</v>
          </cell>
          <cell r="C121">
            <v>413136</v>
          </cell>
          <cell r="D121" t="str">
            <v>18,672     49987       69.32      88</v>
          </cell>
        </row>
        <row r="122">
          <cell r="A122">
            <v>36708</v>
          </cell>
          <cell r="B122">
            <v>9352</v>
          </cell>
          <cell r="C122">
            <v>433160</v>
          </cell>
          <cell r="D122" t="str">
            <v>19,234     46318       67.28      90</v>
          </cell>
        </row>
        <row r="123">
          <cell r="A123">
            <v>36739</v>
          </cell>
          <cell r="B123">
            <v>8878</v>
          </cell>
          <cell r="C123">
            <v>431166</v>
          </cell>
          <cell r="D123" t="str">
            <v>18,633     48566       67.73      88</v>
          </cell>
        </row>
        <row r="124">
          <cell r="A124">
            <v>36770</v>
          </cell>
          <cell r="B124">
            <v>7953</v>
          </cell>
          <cell r="C124">
            <v>402875</v>
          </cell>
          <cell r="D124" t="str">
            <v>18,373     50657       69.79      86</v>
          </cell>
        </row>
        <row r="125">
          <cell r="A125">
            <v>36800</v>
          </cell>
          <cell r="B125">
            <v>8610</v>
          </cell>
          <cell r="C125">
            <v>410455</v>
          </cell>
          <cell r="D125" t="str">
            <v>20,532     47672       70.46      86</v>
          </cell>
        </row>
        <row r="126">
          <cell r="A126">
            <v>36831</v>
          </cell>
          <cell r="B126">
            <v>8086</v>
          </cell>
          <cell r="C126">
            <v>409095</v>
          </cell>
          <cell r="D126" t="str">
            <v>20,483     50594       71.70      85</v>
          </cell>
        </row>
        <row r="127">
          <cell r="A127">
            <v>36861</v>
          </cell>
          <cell r="B127">
            <v>8507</v>
          </cell>
          <cell r="C127">
            <v>795072</v>
          </cell>
          <cell r="D127" t="str">
            <v>19,380     93461       69.49      85</v>
          </cell>
        </row>
        <row r="128">
          <cell r="A128" t="str">
            <v>Totals: __</v>
          </cell>
          <cell r="B128" t="str">
            <v>________</v>
          </cell>
          <cell r="C128" t="str">
            <v>__________</v>
          </cell>
          <cell r="D128" t="str">
            <v>__________</v>
          </cell>
        </row>
        <row r="129">
          <cell r="A129">
            <v>2000</v>
          </cell>
          <cell r="B129">
            <v>114572</v>
          </cell>
          <cell r="C129">
            <v>5377516</v>
          </cell>
          <cell r="D129">
            <v>207346</v>
          </cell>
        </row>
        <row r="131">
          <cell r="A131">
            <v>36892</v>
          </cell>
          <cell r="B131">
            <v>7044</v>
          </cell>
          <cell r="C131">
            <v>386536</v>
          </cell>
          <cell r="D131" t="str">
            <v>18,535     54875       72.46      86</v>
          </cell>
        </row>
        <row r="132">
          <cell r="A132">
            <v>36923</v>
          </cell>
          <cell r="B132">
            <v>5869</v>
          </cell>
          <cell r="C132">
            <v>349672</v>
          </cell>
          <cell r="D132" t="str">
            <v>16,742     59580       74.04      84</v>
          </cell>
        </row>
        <row r="133">
          <cell r="A133">
            <v>36951</v>
          </cell>
          <cell r="B133">
            <v>6568</v>
          </cell>
          <cell r="C133">
            <v>344976</v>
          </cell>
          <cell r="D133" t="str">
            <v>18,354     52524       73.65      86</v>
          </cell>
        </row>
        <row r="134">
          <cell r="A134">
            <v>36982</v>
          </cell>
          <cell r="B134">
            <v>8843</v>
          </cell>
          <cell r="C134">
            <v>327153</v>
          </cell>
          <cell r="D134" t="str">
            <v>19,855     36996       69.19      86</v>
          </cell>
        </row>
        <row r="135">
          <cell r="A135">
            <v>37012</v>
          </cell>
          <cell r="B135">
            <v>11632</v>
          </cell>
          <cell r="C135">
            <v>334600</v>
          </cell>
          <cell r="D135" t="str">
            <v>19,449     28766       62.58      81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r94"/>
    </sheetNames>
    <sheetDataSet>
      <sheetData sheetId="0">
        <row r="56">
          <cell r="A56">
            <v>34394</v>
          </cell>
          <cell r="B56">
            <v>33659</v>
          </cell>
          <cell r="C56">
            <v>1471162</v>
          </cell>
          <cell r="D56" t="str">
            <v>11,357     43708       25.23     134</v>
          </cell>
        </row>
        <row r="57">
          <cell r="A57">
            <v>34425</v>
          </cell>
          <cell r="B57">
            <v>70961</v>
          </cell>
          <cell r="C57">
            <v>2470439</v>
          </cell>
          <cell r="D57" t="str">
            <v>178,220     34815       71.52     130</v>
          </cell>
        </row>
        <row r="58">
          <cell r="A58">
            <v>34455</v>
          </cell>
          <cell r="B58">
            <v>53367</v>
          </cell>
          <cell r="C58">
            <v>2132711</v>
          </cell>
          <cell r="D58" t="str">
            <v>27,950     39964       34.37     128</v>
          </cell>
        </row>
        <row r="59">
          <cell r="A59">
            <v>34486</v>
          </cell>
          <cell r="B59">
            <v>44955</v>
          </cell>
          <cell r="C59">
            <v>1882359</v>
          </cell>
          <cell r="D59" t="str">
            <v>30,115     41873       40.12     127</v>
          </cell>
        </row>
        <row r="60">
          <cell r="A60">
            <v>34516</v>
          </cell>
          <cell r="B60">
            <v>43128</v>
          </cell>
          <cell r="C60">
            <v>1755399</v>
          </cell>
          <cell r="D60" t="str">
            <v>36,076     40703       45.55     126</v>
          </cell>
        </row>
        <row r="61">
          <cell r="A61">
            <v>34547</v>
          </cell>
          <cell r="B61">
            <v>44363</v>
          </cell>
          <cell r="C61">
            <v>1569911</v>
          </cell>
          <cell r="D61" t="str">
            <v>31,847     35388       41.79     128</v>
          </cell>
        </row>
        <row r="62">
          <cell r="A62">
            <v>34578</v>
          </cell>
          <cell r="B62">
            <v>47319</v>
          </cell>
          <cell r="C62">
            <v>1399586</v>
          </cell>
          <cell r="D62" t="str">
            <v>26,104     29578       35.55     132</v>
          </cell>
        </row>
        <row r="63">
          <cell r="A63">
            <v>34608</v>
          </cell>
          <cell r="B63">
            <v>51937</v>
          </cell>
          <cell r="C63">
            <v>1279162</v>
          </cell>
          <cell r="D63" t="str">
            <v>25,472     24630       32.91     131</v>
          </cell>
        </row>
        <row r="64">
          <cell r="A64">
            <v>34639</v>
          </cell>
          <cell r="B64">
            <v>48719</v>
          </cell>
          <cell r="C64">
            <v>1160617</v>
          </cell>
          <cell r="D64" t="str">
            <v>25,078     23823       33.98     129</v>
          </cell>
        </row>
        <row r="65">
          <cell r="A65">
            <v>34669</v>
          </cell>
          <cell r="B65">
            <v>47831</v>
          </cell>
          <cell r="C65">
            <v>1238736</v>
          </cell>
          <cell r="D65" t="str">
            <v>29,815     25899       38.40     128</v>
          </cell>
        </row>
        <row r="66">
          <cell r="A66" t="str">
            <v>Totals: __</v>
          </cell>
          <cell r="B66" t="str">
            <v>________</v>
          </cell>
          <cell r="C66" t="str">
            <v>__________</v>
          </cell>
          <cell r="D66" t="str">
            <v>__________</v>
          </cell>
        </row>
        <row r="67">
          <cell r="A67">
            <v>1994</v>
          </cell>
          <cell r="B67">
            <v>486239</v>
          </cell>
          <cell r="C67">
            <v>16360082</v>
          </cell>
          <cell r="D67">
            <v>422034</v>
          </cell>
        </row>
        <row r="69">
          <cell r="A69">
            <v>34700</v>
          </cell>
          <cell r="B69">
            <v>47926</v>
          </cell>
          <cell r="C69">
            <v>1179077</v>
          </cell>
          <cell r="D69" t="str">
            <v>28,706     24603       37.46     130</v>
          </cell>
        </row>
        <row r="70">
          <cell r="A70">
            <v>34731</v>
          </cell>
          <cell r="B70">
            <v>40882</v>
          </cell>
          <cell r="C70">
            <v>1080611</v>
          </cell>
          <cell r="D70" t="str">
            <v>26,832     26433       39.63     130</v>
          </cell>
        </row>
        <row r="71">
          <cell r="A71">
            <v>34759</v>
          </cell>
          <cell r="B71">
            <v>43763</v>
          </cell>
          <cell r="C71">
            <v>1161210</v>
          </cell>
          <cell r="D71" t="str">
            <v>35,025     26535       44.45     133</v>
          </cell>
        </row>
        <row r="72">
          <cell r="A72">
            <v>34790</v>
          </cell>
          <cell r="B72">
            <v>44750</v>
          </cell>
          <cell r="C72">
            <v>1001885</v>
          </cell>
          <cell r="D72" t="str">
            <v>39,439     22389       46.85     131</v>
          </cell>
        </row>
        <row r="73">
          <cell r="A73">
            <v>34820</v>
          </cell>
          <cell r="B73">
            <v>47274</v>
          </cell>
          <cell r="C73">
            <v>877192</v>
          </cell>
          <cell r="D73" t="str">
            <v>52,165     18556       52.46     129</v>
          </cell>
        </row>
        <row r="74">
          <cell r="A74">
            <v>34851</v>
          </cell>
          <cell r="B74">
            <v>39809</v>
          </cell>
          <cell r="C74">
            <v>919618</v>
          </cell>
          <cell r="D74" t="str">
            <v>63,518     23101       61.47     130</v>
          </cell>
        </row>
        <row r="75">
          <cell r="A75">
            <v>34881</v>
          </cell>
          <cell r="B75">
            <v>36568</v>
          </cell>
          <cell r="C75">
            <v>902253</v>
          </cell>
          <cell r="D75" t="str">
            <v>57,194     24674       61.00     129</v>
          </cell>
        </row>
        <row r="76">
          <cell r="A76">
            <v>34912</v>
          </cell>
          <cell r="B76">
            <v>36193</v>
          </cell>
          <cell r="C76">
            <v>875086</v>
          </cell>
          <cell r="D76" t="str">
            <v>62,372     24179       63.28     128</v>
          </cell>
        </row>
        <row r="77">
          <cell r="A77">
            <v>34943</v>
          </cell>
          <cell r="B77">
            <v>31827</v>
          </cell>
          <cell r="C77">
            <v>863982</v>
          </cell>
          <cell r="D77" t="str">
            <v>54,679     27147       63.21     125</v>
          </cell>
        </row>
        <row r="78">
          <cell r="A78">
            <v>34973</v>
          </cell>
          <cell r="B78">
            <v>31853</v>
          </cell>
          <cell r="C78">
            <v>853275</v>
          </cell>
          <cell r="D78" t="str">
            <v>54,797     26788       63.24     124</v>
          </cell>
        </row>
        <row r="79">
          <cell r="A79">
            <v>35004</v>
          </cell>
          <cell r="B79">
            <v>28778</v>
          </cell>
          <cell r="C79">
            <v>792562</v>
          </cell>
          <cell r="D79" t="str">
            <v>53,258     27541       64.92     123</v>
          </cell>
        </row>
        <row r="80">
          <cell r="A80">
            <v>35034</v>
          </cell>
          <cell r="B80">
            <v>27990</v>
          </cell>
          <cell r="C80">
            <v>767050</v>
          </cell>
          <cell r="D80" t="str">
            <v>53,635     27405       65.71     124</v>
          </cell>
        </row>
        <row r="81">
          <cell r="A81" t="str">
            <v>Totals: __</v>
          </cell>
          <cell r="B81" t="str">
            <v>________</v>
          </cell>
          <cell r="C81" t="str">
            <v>__________</v>
          </cell>
          <cell r="D81" t="str">
            <v>__________</v>
          </cell>
        </row>
        <row r="82">
          <cell r="A82">
            <v>1995</v>
          </cell>
          <cell r="B82">
            <v>457613</v>
          </cell>
          <cell r="C82">
            <v>11273801</v>
          </cell>
          <cell r="D82">
            <v>581620</v>
          </cell>
        </row>
        <row r="84">
          <cell r="A84">
            <v>35065</v>
          </cell>
          <cell r="B84">
            <v>24846</v>
          </cell>
          <cell r="C84">
            <v>836590</v>
          </cell>
          <cell r="D84" t="str">
            <v>49,816     33672       66.72     122</v>
          </cell>
        </row>
        <row r="85">
          <cell r="A85">
            <v>35096</v>
          </cell>
          <cell r="B85">
            <v>20959</v>
          </cell>
          <cell r="C85">
            <v>777438</v>
          </cell>
          <cell r="D85" t="str">
            <v>44,946     37094       68.20     121</v>
          </cell>
        </row>
        <row r="86">
          <cell r="A86">
            <v>35125</v>
          </cell>
          <cell r="B86">
            <v>20550</v>
          </cell>
          <cell r="C86">
            <v>787850</v>
          </cell>
          <cell r="D86" t="str">
            <v>44,872     38339       68.59     120</v>
          </cell>
        </row>
        <row r="87">
          <cell r="A87">
            <v>35156</v>
          </cell>
          <cell r="B87">
            <v>22178</v>
          </cell>
          <cell r="C87">
            <v>726247</v>
          </cell>
          <cell r="D87" t="str">
            <v>41,252     32747       65.04     120</v>
          </cell>
        </row>
        <row r="88">
          <cell r="A88">
            <v>35186</v>
          </cell>
          <cell r="B88">
            <v>23659</v>
          </cell>
          <cell r="C88">
            <v>762582</v>
          </cell>
          <cell r="D88" t="str">
            <v>43,698     32233       64.88     118</v>
          </cell>
        </row>
        <row r="89">
          <cell r="A89">
            <v>35217</v>
          </cell>
          <cell r="B89">
            <v>21382</v>
          </cell>
          <cell r="C89">
            <v>752697</v>
          </cell>
          <cell r="D89" t="str">
            <v>48,542     35203       69.42     116</v>
          </cell>
        </row>
        <row r="90">
          <cell r="A90">
            <v>35247</v>
          </cell>
          <cell r="B90">
            <v>20744</v>
          </cell>
          <cell r="C90">
            <v>745158</v>
          </cell>
          <cell r="D90" t="str">
            <v>52,197     35922       71.56     115</v>
          </cell>
        </row>
        <row r="91">
          <cell r="A91">
            <v>35278</v>
          </cell>
          <cell r="B91">
            <v>20167</v>
          </cell>
          <cell r="C91">
            <v>727292</v>
          </cell>
          <cell r="D91" t="str">
            <v>51,087     36064       71.70     116</v>
          </cell>
        </row>
        <row r="92">
          <cell r="A92">
            <v>35309</v>
          </cell>
          <cell r="B92">
            <v>18830</v>
          </cell>
          <cell r="C92">
            <v>677850</v>
          </cell>
          <cell r="D92" t="str">
            <v>50,529     35999       72.85     115</v>
          </cell>
        </row>
        <row r="93">
          <cell r="A93">
            <v>35339</v>
          </cell>
          <cell r="B93">
            <v>18383</v>
          </cell>
          <cell r="C93">
            <v>730096</v>
          </cell>
          <cell r="D93" t="str">
            <v>55,065     39716       74.97     115</v>
          </cell>
        </row>
        <row r="94">
          <cell r="A94">
            <v>35370</v>
          </cell>
          <cell r="B94">
            <v>17958</v>
          </cell>
          <cell r="C94">
            <v>712473</v>
          </cell>
          <cell r="D94" t="str">
            <v>49,284     39675       73.29     117</v>
          </cell>
        </row>
        <row r="95">
          <cell r="A95">
            <v>35400</v>
          </cell>
          <cell r="B95">
            <v>17333</v>
          </cell>
          <cell r="C95">
            <v>660108</v>
          </cell>
          <cell r="D95" t="str">
            <v>46,957     38084       73.04     112</v>
          </cell>
        </row>
        <row r="96">
          <cell r="A96" t="str">
            <v>Totals: __</v>
          </cell>
          <cell r="B96" t="str">
            <v>________</v>
          </cell>
          <cell r="C96" t="str">
            <v>__________</v>
          </cell>
          <cell r="D96" t="str">
            <v>__________</v>
          </cell>
        </row>
        <row r="97">
          <cell r="A97">
            <v>1996</v>
          </cell>
          <cell r="B97">
            <v>246989</v>
          </cell>
          <cell r="C97">
            <v>8896381</v>
          </cell>
          <cell r="D97">
            <v>578245</v>
          </cell>
        </row>
        <row r="99">
          <cell r="A99">
            <v>35431</v>
          </cell>
          <cell r="B99">
            <v>16866</v>
          </cell>
          <cell r="C99">
            <v>662108</v>
          </cell>
          <cell r="D99" t="str">
            <v>49,181     39257       74.46     113</v>
          </cell>
        </row>
        <row r="100">
          <cell r="A100">
            <v>35462</v>
          </cell>
          <cell r="B100">
            <v>14374</v>
          </cell>
          <cell r="C100">
            <v>613420</v>
          </cell>
          <cell r="D100" t="str">
            <v>41,147     42676       74.11     114</v>
          </cell>
        </row>
        <row r="101">
          <cell r="A101">
            <v>35490</v>
          </cell>
          <cell r="B101">
            <v>16168</v>
          </cell>
          <cell r="C101">
            <v>650808</v>
          </cell>
          <cell r="D101" t="str">
            <v>41,793     40253       72.11     112</v>
          </cell>
        </row>
        <row r="102">
          <cell r="A102">
            <v>35521</v>
          </cell>
          <cell r="B102">
            <v>15092</v>
          </cell>
          <cell r="C102">
            <v>640988</v>
          </cell>
          <cell r="D102" t="str">
            <v>39,149     42473       72.18     113</v>
          </cell>
        </row>
        <row r="103">
          <cell r="A103">
            <v>35551</v>
          </cell>
          <cell r="B103">
            <v>16092</v>
          </cell>
          <cell r="C103">
            <v>661722</v>
          </cell>
          <cell r="D103" t="str">
            <v>59,609     41122       78.74     109</v>
          </cell>
        </row>
        <row r="104">
          <cell r="A104">
            <v>35582</v>
          </cell>
          <cell r="B104">
            <v>14633</v>
          </cell>
          <cell r="C104">
            <v>609132</v>
          </cell>
          <cell r="D104" t="str">
            <v>56,666     41628       79.48     110</v>
          </cell>
        </row>
        <row r="105">
          <cell r="A105">
            <v>35612</v>
          </cell>
          <cell r="B105">
            <v>13802</v>
          </cell>
          <cell r="C105">
            <v>621404</v>
          </cell>
          <cell r="D105" t="str">
            <v>57,782     45023       80.72     110</v>
          </cell>
        </row>
        <row r="106">
          <cell r="A106">
            <v>35643</v>
          </cell>
          <cell r="B106">
            <v>13044</v>
          </cell>
          <cell r="C106">
            <v>601499</v>
          </cell>
          <cell r="D106" t="str">
            <v>57,410     46114       81.49     109</v>
          </cell>
        </row>
        <row r="107">
          <cell r="A107">
            <v>35674</v>
          </cell>
          <cell r="B107">
            <v>12640</v>
          </cell>
          <cell r="C107">
            <v>576411</v>
          </cell>
          <cell r="D107" t="str">
            <v>55,766     45603       81.52     112</v>
          </cell>
        </row>
        <row r="108">
          <cell r="A108">
            <v>35704</v>
          </cell>
          <cell r="B108">
            <v>12150</v>
          </cell>
          <cell r="C108">
            <v>571220</v>
          </cell>
          <cell r="D108" t="str">
            <v>43,114     47014       78.01     109</v>
          </cell>
        </row>
        <row r="109">
          <cell r="A109">
            <v>35735</v>
          </cell>
          <cell r="B109">
            <v>10841</v>
          </cell>
          <cell r="C109">
            <v>556197</v>
          </cell>
          <cell r="D109" t="str">
            <v>43,685     51305       80.12     109</v>
          </cell>
        </row>
        <row r="110">
          <cell r="A110">
            <v>35765</v>
          </cell>
          <cell r="B110">
            <v>11513</v>
          </cell>
          <cell r="C110">
            <v>554768</v>
          </cell>
          <cell r="D110" t="str">
            <v>54,324     48187       82.51     106</v>
          </cell>
        </row>
        <row r="111">
          <cell r="A111" t="str">
            <v>Totals: __</v>
          </cell>
          <cell r="B111" t="str">
            <v>________</v>
          </cell>
          <cell r="C111" t="str">
            <v>__________</v>
          </cell>
          <cell r="D111" t="str">
            <v>__________</v>
          </cell>
        </row>
        <row r="112">
          <cell r="A112">
            <v>1997</v>
          </cell>
          <cell r="B112">
            <v>167215</v>
          </cell>
          <cell r="C112">
            <v>7319677</v>
          </cell>
          <cell r="D112">
            <v>599626</v>
          </cell>
        </row>
        <row r="114">
          <cell r="A114">
            <v>35796</v>
          </cell>
          <cell r="B114">
            <v>11781</v>
          </cell>
          <cell r="C114">
            <v>558674</v>
          </cell>
          <cell r="D114" t="str">
            <v>54,020     47422       82.10     107</v>
          </cell>
        </row>
        <row r="115">
          <cell r="A115">
            <v>35827</v>
          </cell>
          <cell r="B115">
            <v>11233</v>
          </cell>
          <cell r="C115">
            <v>600790</v>
          </cell>
          <cell r="D115" t="str">
            <v>44,651     53485       79.90     107</v>
          </cell>
        </row>
        <row r="116">
          <cell r="A116">
            <v>35855</v>
          </cell>
          <cell r="B116">
            <v>11888</v>
          </cell>
          <cell r="C116">
            <v>508356</v>
          </cell>
          <cell r="D116" t="str">
            <v>46,102     42763       79.50     105</v>
          </cell>
        </row>
        <row r="117">
          <cell r="A117">
            <v>35886</v>
          </cell>
          <cell r="B117">
            <v>11548</v>
          </cell>
          <cell r="C117">
            <v>509377</v>
          </cell>
          <cell r="D117" t="str">
            <v>44,316     44110       79.33     107</v>
          </cell>
        </row>
        <row r="118">
          <cell r="A118">
            <v>35916</v>
          </cell>
          <cell r="B118">
            <v>11201</v>
          </cell>
          <cell r="C118">
            <v>491079</v>
          </cell>
          <cell r="D118" t="str">
            <v>66,732     43843       85.63     104</v>
          </cell>
        </row>
        <row r="119">
          <cell r="A119">
            <v>35947</v>
          </cell>
          <cell r="B119">
            <v>9609</v>
          </cell>
          <cell r="C119">
            <v>473387</v>
          </cell>
          <cell r="D119" t="str">
            <v>60,553     49265       86.30     106</v>
          </cell>
        </row>
        <row r="120">
          <cell r="A120">
            <v>35977</v>
          </cell>
          <cell r="B120">
            <v>9316</v>
          </cell>
          <cell r="C120">
            <v>457565</v>
          </cell>
          <cell r="D120" t="str">
            <v>60,433     49117       86.64     105</v>
          </cell>
        </row>
        <row r="121">
          <cell r="A121">
            <v>36008</v>
          </cell>
          <cell r="B121">
            <v>9446</v>
          </cell>
          <cell r="C121">
            <v>447990</v>
          </cell>
          <cell r="D121" t="str">
            <v>59,497     47427       86.30     105</v>
          </cell>
        </row>
        <row r="122">
          <cell r="A122">
            <v>36039</v>
          </cell>
          <cell r="B122">
            <v>8839</v>
          </cell>
          <cell r="C122">
            <v>428860</v>
          </cell>
          <cell r="D122" t="str">
            <v>59,256     48520       87.02     104</v>
          </cell>
        </row>
        <row r="123">
          <cell r="A123">
            <v>36069</v>
          </cell>
          <cell r="B123">
            <v>9471</v>
          </cell>
          <cell r="C123">
            <v>440349</v>
          </cell>
          <cell r="D123" t="str">
            <v>40,420     46495       81.02     103</v>
          </cell>
        </row>
        <row r="124">
          <cell r="A124">
            <v>36100</v>
          </cell>
          <cell r="B124">
            <v>8758</v>
          </cell>
          <cell r="C124">
            <v>411919</v>
          </cell>
          <cell r="D124" t="str">
            <v>37,171     47034       80.93     102</v>
          </cell>
        </row>
        <row r="125">
          <cell r="A125">
            <v>36130</v>
          </cell>
          <cell r="B125">
            <v>8506</v>
          </cell>
          <cell r="C125">
            <v>424852</v>
          </cell>
          <cell r="D125" t="str">
            <v>39,190     49948       82.17     102</v>
          </cell>
        </row>
        <row r="126">
          <cell r="A126" t="str">
            <v>Totals: __</v>
          </cell>
          <cell r="B126" t="str">
            <v>________</v>
          </cell>
          <cell r="C126" t="str">
            <v>__________</v>
          </cell>
          <cell r="D126" t="str">
            <v>__________</v>
          </cell>
        </row>
        <row r="127">
          <cell r="A127">
            <v>1998</v>
          </cell>
          <cell r="B127">
            <v>121596</v>
          </cell>
          <cell r="C127">
            <v>5753198</v>
          </cell>
          <cell r="D127">
            <v>612341</v>
          </cell>
        </row>
        <row r="129">
          <cell r="A129">
            <v>36161</v>
          </cell>
          <cell r="B129">
            <v>7857</v>
          </cell>
          <cell r="C129">
            <v>410559</v>
          </cell>
          <cell r="D129" t="str">
            <v>37,497     52254       82.68     102</v>
          </cell>
        </row>
        <row r="130">
          <cell r="A130">
            <v>36192</v>
          </cell>
          <cell r="B130">
            <v>7180</v>
          </cell>
          <cell r="C130">
            <v>369868</v>
          </cell>
          <cell r="D130" t="str">
            <v>33,953     51514       82.54     101</v>
          </cell>
        </row>
        <row r="131">
          <cell r="A131">
            <v>36220</v>
          </cell>
          <cell r="B131">
            <v>7339</v>
          </cell>
          <cell r="C131">
            <v>384458</v>
          </cell>
          <cell r="D131" t="str">
            <v>35,937     52386       83.04     102</v>
          </cell>
        </row>
        <row r="132">
          <cell r="A132">
            <v>36251</v>
          </cell>
          <cell r="B132">
            <v>6555</v>
          </cell>
          <cell r="C132">
            <v>374842</v>
          </cell>
          <cell r="D132" t="str">
            <v>27,564     57185       80.79      98</v>
          </cell>
        </row>
        <row r="133">
          <cell r="A133">
            <v>36281</v>
          </cell>
          <cell r="B133">
            <v>6783</v>
          </cell>
          <cell r="C133">
            <v>414031</v>
          </cell>
          <cell r="D133" t="str">
            <v>30,308     61040       81.71      98</v>
          </cell>
        </row>
        <row r="134">
          <cell r="A134">
            <v>36312</v>
          </cell>
          <cell r="B134">
            <v>6893</v>
          </cell>
          <cell r="C134">
            <v>388025</v>
          </cell>
          <cell r="D134" t="str">
            <v>27,897     56293       80.19      98</v>
          </cell>
        </row>
        <row r="135">
          <cell r="A135">
            <v>36342</v>
          </cell>
          <cell r="B135">
            <v>6880</v>
          </cell>
          <cell r="C135">
            <v>380618</v>
          </cell>
          <cell r="D135" t="str">
            <v>26,085     55323       79.13      99</v>
          </cell>
        </row>
        <row r="136">
          <cell r="A136">
            <v>36373</v>
          </cell>
          <cell r="B136">
            <v>6152</v>
          </cell>
          <cell r="C136">
            <v>372921</v>
          </cell>
          <cell r="D136" t="str">
            <v>27,540     60618       81.74      97</v>
          </cell>
        </row>
        <row r="137">
          <cell r="A137">
            <v>36404</v>
          </cell>
          <cell r="B137">
            <v>6288</v>
          </cell>
          <cell r="C137">
            <v>378811</v>
          </cell>
          <cell r="D137" t="str">
            <v>26,957     60244       81.09     100</v>
          </cell>
        </row>
        <row r="138">
          <cell r="A138">
            <v>36434</v>
          </cell>
          <cell r="B138">
            <v>6754</v>
          </cell>
          <cell r="C138">
            <v>422133</v>
          </cell>
          <cell r="D138" t="str">
            <v>26,394     62502       79.62     101</v>
          </cell>
        </row>
        <row r="139">
          <cell r="A139">
            <v>36465</v>
          </cell>
          <cell r="B139">
            <v>5574</v>
          </cell>
          <cell r="C139">
            <v>399844</v>
          </cell>
          <cell r="D139" t="str">
            <v>26,130     71734       82.42     101</v>
          </cell>
        </row>
        <row r="140">
          <cell r="A140">
            <v>36495</v>
          </cell>
          <cell r="B140">
            <v>6077</v>
          </cell>
          <cell r="C140">
            <v>412072</v>
          </cell>
          <cell r="D140" t="str">
            <v>28,818     67809       82.58      99</v>
          </cell>
        </row>
        <row r="141">
          <cell r="A141" t="str">
            <v>Totals: __</v>
          </cell>
          <cell r="B141" t="str">
            <v>________</v>
          </cell>
          <cell r="C141" t="str">
            <v>__________</v>
          </cell>
          <cell r="D141" t="str">
            <v>__________</v>
          </cell>
        </row>
        <row r="142">
          <cell r="A142">
            <v>1999</v>
          </cell>
          <cell r="B142">
            <v>80332</v>
          </cell>
          <cell r="C142">
            <v>4708182</v>
          </cell>
          <cell r="D142">
            <v>355080</v>
          </cell>
        </row>
        <row r="144">
          <cell r="A144">
            <v>36526</v>
          </cell>
          <cell r="B144">
            <v>5495</v>
          </cell>
          <cell r="C144">
            <v>378519</v>
          </cell>
          <cell r="D144" t="str">
            <v>30,969     68885       84.93      99</v>
          </cell>
        </row>
        <row r="145">
          <cell r="A145">
            <v>36557</v>
          </cell>
          <cell r="B145">
            <v>5160</v>
          </cell>
          <cell r="C145">
            <v>302089</v>
          </cell>
          <cell r="D145" t="str">
            <v>24,620     58545       82.67      92</v>
          </cell>
        </row>
        <row r="146">
          <cell r="A146">
            <v>36586</v>
          </cell>
          <cell r="B146">
            <v>5420</v>
          </cell>
          <cell r="C146">
            <v>379381</v>
          </cell>
          <cell r="D146" t="str">
            <v>33,315     69997       86.01     100</v>
          </cell>
        </row>
        <row r="147">
          <cell r="A147">
            <v>36617</v>
          </cell>
          <cell r="B147">
            <v>5949</v>
          </cell>
          <cell r="C147">
            <v>348749</v>
          </cell>
          <cell r="D147" t="str">
            <v>33,493     58624       84.92      99</v>
          </cell>
        </row>
        <row r="148">
          <cell r="A148">
            <v>36647</v>
          </cell>
          <cell r="B148">
            <v>5882</v>
          </cell>
          <cell r="C148">
            <v>375768</v>
          </cell>
          <cell r="D148" t="str">
            <v>33,390     63885       85.02      98</v>
          </cell>
        </row>
        <row r="149">
          <cell r="A149">
            <v>36678</v>
          </cell>
          <cell r="B149">
            <v>4923</v>
          </cell>
          <cell r="C149">
            <v>349568</v>
          </cell>
          <cell r="D149" t="str">
            <v>28,505     71008       85.27      97</v>
          </cell>
        </row>
        <row r="150">
          <cell r="A150">
            <v>36708</v>
          </cell>
          <cell r="B150">
            <v>4465</v>
          </cell>
          <cell r="C150">
            <v>339641</v>
          </cell>
          <cell r="D150" t="str">
            <v>26,340     76068       85.51      97</v>
          </cell>
        </row>
        <row r="151">
          <cell r="A151">
            <v>36739</v>
          </cell>
          <cell r="B151">
            <v>4849</v>
          </cell>
          <cell r="C151">
            <v>347586</v>
          </cell>
          <cell r="D151" t="str">
            <v>26,781     71682       84.67      97</v>
          </cell>
        </row>
        <row r="152">
          <cell r="A152">
            <v>36770</v>
          </cell>
          <cell r="B152">
            <v>4440</v>
          </cell>
          <cell r="C152">
            <v>329489</v>
          </cell>
          <cell r="D152" t="str">
            <v>27,280     74210       86.00      97</v>
          </cell>
        </row>
        <row r="153">
          <cell r="A153">
            <v>36800</v>
          </cell>
          <cell r="B153">
            <v>4804</v>
          </cell>
          <cell r="C153">
            <v>345220</v>
          </cell>
          <cell r="D153" t="str">
            <v>31,870     71861       86.90      96</v>
          </cell>
        </row>
        <row r="154">
          <cell r="A154">
            <v>36831</v>
          </cell>
          <cell r="B154">
            <v>3697</v>
          </cell>
          <cell r="C154">
            <v>322522</v>
          </cell>
          <cell r="D154" t="str">
            <v>24,116     87239       86.71      96</v>
          </cell>
        </row>
        <row r="155">
          <cell r="A155">
            <v>36861</v>
          </cell>
          <cell r="B155">
            <v>4352</v>
          </cell>
          <cell r="C155">
            <v>325930</v>
          </cell>
          <cell r="D155" t="str">
            <v>28,956     74893       86.93      91</v>
          </cell>
        </row>
        <row r="156">
          <cell r="A156" t="str">
            <v>Totals: __</v>
          </cell>
          <cell r="B156" t="str">
            <v>________</v>
          </cell>
          <cell r="C156" t="str">
            <v>__________</v>
          </cell>
          <cell r="D156" t="str">
            <v>__________</v>
          </cell>
        </row>
        <row r="157">
          <cell r="A157">
            <v>2000</v>
          </cell>
          <cell r="B157">
            <v>59436</v>
          </cell>
          <cell r="C157">
            <v>4144462</v>
          </cell>
          <cell r="D157">
            <v>349635</v>
          </cell>
        </row>
        <row r="159">
          <cell r="A159">
            <v>36892</v>
          </cell>
          <cell r="B159">
            <v>3980</v>
          </cell>
          <cell r="C159">
            <v>317411</v>
          </cell>
          <cell r="D159" t="str">
            <v>31,524     79752       88.79      93</v>
          </cell>
        </row>
        <row r="160">
          <cell r="A160">
            <v>36923</v>
          </cell>
          <cell r="B160">
            <v>3711</v>
          </cell>
          <cell r="C160">
            <v>299107</v>
          </cell>
          <cell r="D160" t="str">
            <v>24,153     80601       86.68      94</v>
          </cell>
        </row>
        <row r="161">
          <cell r="A161">
            <v>36951</v>
          </cell>
          <cell r="B161">
            <v>4513</v>
          </cell>
          <cell r="C161">
            <v>317368</v>
          </cell>
          <cell r="D161" t="str">
            <v>25,637     70324       85.03      93</v>
          </cell>
        </row>
        <row r="162">
          <cell r="A162">
            <v>36982</v>
          </cell>
          <cell r="B162">
            <v>3957</v>
          </cell>
          <cell r="C162">
            <v>297503</v>
          </cell>
          <cell r="D162" t="str">
            <v>24,583     75184       86.14      91</v>
          </cell>
        </row>
        <row r="163">
          <cell r="A163">
            <v>37012</v>
          </cell>
          <cell r="B163">
            <v>3571</v>
          </cell>
          <cell r="C163">
            <v>302692</v>
          </cell>
          <cell r="D163" t="str">
            <v>22,058     84764       86.07      84</v>
          </cell>
        </row>
        <row r="164">
          <cell r="A164" t="str">
            <v>Totals: __</v>
          </cell>
          <cell r="B164" t="str">
            <v>________</v>
          </cell>
          <cell r="C164" t="str">
            <v>__________</v>
          </cell>
          <cell r="D164" t="str">
            <v>__________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jun96"/>
    </sheetNames>
    <sheetDataSet>
      <sheetData sheetId="0">
        <row r="50">
          <cell r="A50">
            <v>35217</v>
          </cell>
          <cell r="B50">
            <v>33051</v>
          </cell>
          <cell r="C50">
            <v>989172</v>
          </cell>
          <cell r="D50" t="str">
            <v>22,570     29929       40.58     113</v>
          </cell>
        </row>
        <row r="51">
          <cell r="A51">
            <v>35247</v>
          </cell>
          <cell r="B51">
            <v>61339</v>
          </cell>
          <cell r="C51">
            <v>1681347</v>
          </cell>
          <cell r="D51" t="str">
            <v>108,818     27411       63.95     112</v>
          </cell>
        </row>
        <row r="52">
          <cell r="A52">
            <v>35278</v>
          </cell>
          <cell r="B52">
            <v>40494</v>
          </cell>
          <cell r="C52">
            <v>1554454</v>
          </cell>
          <cell r="D52" t="str">
            <v>89,310     38388       68.80     109</v>
          </cell>
        </row>
        <row r="53">
          <cell r="A53">
            <v>35309</v>
          </cell>
          <cell r="B53">
            <v>39219</v>
          </cell>
          <cell r="C53">
            <v>1247641</v>
          </cell>
          <cell r="D53" t="str">
            <v>64,019     31813       62.01     108</v>
          </cell>
        </row>
        <row r="54">
          <cell r="A54">
            <v>35339</v>
          </cell>
          <cell r="B54">
            <v>36682</v>
          </cell>
          <cell r="C54">
            <v>1212395</v>
          </cell>
          <cell r="D54" t="str">
            <v>73,061     33052       66.57     104</v>
          </cell>
        </row>
        <row r="55">
          <cell r="A55">
            <v>35370</v>
          </cell>
          <cell r="B55">
            <v>37558</v>
          </cell>
          <cell r="C55">
            <v>1064904</v>
          </cell>
          <cell r="D55" t="str">
            <v>74,275     28354       66.42     103</v>
          </cell>
        </row>
        <row r="56">
          <cell r="A56">
            <v>35400</v>
          </cell>
          <cell r="B56">
            <v>35336</v>
          </cell>
          <cell r="C56">
            <v>1082227</v>
          </cell>
          <cell r="D56" t="str">
            <v>73,062     30627       67.40     103</v>
          </cell>
        </row>
        <row r="57">
          <cell r="A57" t="str">
            <v>Totals: __</v>
          </cell>
          <cell r="B57" t="str">
            <v>________</v>
          </cell>
          <cell r="C57" t="str">
            <v>__________</v>
          </cell>
          <cell r="D57" t="str">
            <v>__________</v>
          </cell>
        </row>
        <row r="58">
          <cell r="A58">
            <v>1996</v>
          </cell>
          <cell r="B58">
            <v>283679</v>
          </cell>
          <cell r="C58">
            <v>8832140</v>
          </cell>
          <cell r="D58">
            <v>505115</v>
          </cell>
        </row>
        <row r="60">
          <cell r="A60">
            <v>35431</v>
          </cell>
          <cell r="B60">
            <v>33254</v>
          </cell>
          <cell r="C60">
            <v>1035309</v>
          </cell>
          <cell r="D60" t="str">
            <v>70,230     31134       67.87     104</v>
          </cell>
        </row>
        <row r="61">
          <cell r="A61">
            <v>35462</v>
          </cell>
          <cell r="B61">
            <v>28538</v>
          </cell>
          <cell r="C61">
            <v>865438</v>
          </cell>
          <cell r="D61" t="str">
            <v>60,923     30326       68.10     103</v>
          </cell>
        </row>
        <row r="62">
          <cell r="A62">
            <v>35490</v>
          </cell>
          <cell r="B62">
            <v>28733</v>
          </cell>
          <cell r="C62">
            <v>919916</v>
          </cell>
          <cell r="D62" t="str">
            <v>62,871     32017       68.63     105</v>
          </cell>
        </row>
        <row r="63">
          <cell r="A63">
            <v>35521</v>
          </cell>
          <cell r="B63">
            <v>22246</v>
          </cell>
          <cell r="C63">
            <v>849814</v>
          </cell>
          <cell r="D63" t="str">
            <v>52,224     38201       70.13     105</v>
          </cell>
        </row>
        <row r="64">
          <cell r="A64">
            <v>35551</v>
          </cell>
          <cell r="B64">
            <v>24821</v>
          </cell>
          <cell r="C64">
            <v>828858</v>
          </cell>
          <cell r="D64" t="str">
            <v>57,764     33394       69.94     105</v>
          </cell>
        </row>
        <row r="65">
          <cell r="A65">
            <v>35582</v>
          </cell>
          <cell r="B65">
            <v>20689</v>
          </cell>
          <cell r="C65">
            <v>740359</v>
          </cell>
          <cell r="D65" t="str">
            <v>49,373     35786       70.47     104</v>
          </cell>
        </row>
        <row r="66">
          <cell r="A66">
            <v>35612</v>
          </cell>
          <cell r="B66">
            <v>24496</v>
          </cell>
          <cell r="C66">
            <v>720987</v>
          </cell>
          <cell r="D66" t="str">
            <v>56,848     29433       69.89     101</v>
          </cell>
        </row>
        <row r="67">
          <cell r="A67">
            <v>35643</v>
          </cell>
          <cell r="B67">
            <v>23863</v>
          </cell>
          <cell r="C67">
            <v>737379</v>
          </cell>
          <cell r="D67" t="str">
            <v>58,239     30901       70.93     100</v>
          </cell>
        </row>
        <row r="68">
          <cell r="A68">
            <v>35674</v>
          </cell>
          <cell r="B68">
            <v>23170</v>
          </cell>
          <cell r="C68">
            <v>710733</v>
          </cell>
          <cell r="D68" t="str">
            <v>52,468     30675       69.37      96</v>
          </cell>
        </row>
        <row r="69">
          <cell r="A69">
            <v>35704</v>
          </cell>
          <cell r="B69">
            <v>24334</v>
          </cell>
          <cell r="C69">
            <v>685757</v>
          </cell>
          <cell r="D69" t="str">
            <v>48,986     28182       66.81      99</v>
          </cell>
        </row>
        <row r="70">
          <cell r="A70">
            <v>35735</v>
          </cell>
          <cell r="B70">
            <v>24789</v>
          </cell>
          <cell r="C70">
            <v>646716</v>
          </cell>
          <cell r="D70" t="str">
            <v>53,417     26089       68.30      96</v>
          </cell>
        </row>
        <row r="71">
          <cell r="A71">
            <v>35765</v>
          </cell>
          <cell r="B71">
            <v>22642</v>
          </cell>
          <cell r="C71">
            <v>629224</v>
          </cell>
          <cell r="D71" t="str">
            <v>48,403     27791       68.13      96</v>
          </cell>
        </row>
        <row r="72">
          <cell r="A72" t="str">
            <v>Totals: __</v>
          </cell>
          <cell r="B72" t="str">
            <v>________</v>
          </cell>
          <cell r="C72" t="str">
            <v>__________</v>
          </cell>
          <cell r="D72" t="str">
            <v>__________</v>
          </cell>
        </row>
        <row r="73">
          <cell r="A73">
            <v>1997</v>
          </cell>
          <cell r="B73">
            <v>301575</v>
          </cell>
          <cell r="C73">
            <v>9370490</v>
          </cell>
          <cell r="D73">
            <v>671746</v>
          </cell>
        </row>
        <row r="75">
          <cell r="A75">
            <v>35796</v>
          </cell>
          <cell r="B75">
            <v>25493</v>
          </cell>
          <cell r="C75">
            <v>586942</v>
          </cell>
          <cell r="D75" t="str">
            <v>50,957     23024       66.65      96</v>
          </cell>
        </row>
        <row r="76">
          <cell r="A76">
            <v>35827</v>
          </cell>
          <cell r="B76">
            <v>22903</v>
          </cell>
          <cell r="C76">
            <v>510738</v>
          </cell>
          <cell r="D76" t="str">
            <v>46,601     22301       67.05      95</v>
          </cell>
        </row>
        <row r="77">
          <cell r="A77">
            <v>35855</v>
          </cell>
          <cell r="B77">
            <v>25522</v>
          </cell>
          <cell r="C77">
            <v>561289</v>
          </cell>
          <cell r="D77" t="str">
            <v>49,507     21993       65.98      94</v>
          </cell>
        </row>
        <row r="78">
          <cell r="A78">
            <v>35886</v>
          </cell>
          <cell r="B78">
            <v>18549</v>
          </cell>
          <cell r="C78">
            <v>552149</v>
          </cell>
          <cell r="D78" t="str">
            <v>41,644     29768       69.18      93</v>
          </cell>
        </row>
        <row r="79">
          <cell r="A79">
            <v>35916</v>
          </cell>
          <cell r="B79">
            <v>17372</v>
          </cell>
          <cell r="C79">
            <v>576872</v>
          </cell>
          <cell r="D79" t="str">
            <v>37,006     33207       68.05      93</v>
          </cell>
        </row>
        <row r="80">
          <cell r="A80">
            <v>35947</v>
          </cell>
          <cell r="B80">
            <v>22755</v>
          </cell>
          <cell r="C80">
            <v>553220</v>
          </cell>
          <cell r="D80" t="str">
            <v>45,563     24313       66.69      93</v>
          </cell>
        </row>
        <row r="81">
          <cell r="A81">
            <v>35977</v>
          </cell>
          <cell r="B81">
            <v>21876</v>
          </cell>
          <cell r="C81">
            <v>590451</v>
          </cell>
          <cell r="D81" t="str">
            <v>48,691     26991       69.00      91</v>
          </cell>
        </row>
        <row r="82">
          <cell r="A82">
            <v>36008</v>
          </cell>
          <cell r="B82">
            <v>28084</v>
          </cell>
          <cell r="C82">
            <v>579497</v>
          </cell>
          <cell r="D82" t="str">
            <v>50,287     20635       64.17      87</v>
          </cell>
        </row>
        <row r="83">
          <cell r="A83">
            <v>36039</v>
          </cell>
          <cell r="B83">
            <v>25905</v>
          </cell>
          <cell r="C83">
            <v>523129</v>
          </cell>
          <cell r="D83" t="str">
            <v>46,254     20195       64.10      89</v>
          </cell>
        </row>
        <row r="84">
          <cell r="A84">
            <v>36069</v>
          </cell>
          <cell r="B84">
            <v>20551</v>
          </cell>
          <cell r="C84">
            <v>520704</v>
          </cell>
          <cell r="D84" t="str">
            <v>38,319     25338       65.09      85</v>
          </cell>
        </row>
        <row r="85">
          <cell r="A85">
            <v>36100</v>
          </cell>
          <cell r="B85">
            <v>18549</v>
          </cell>
          <cell r="C85">
            <v>503766</v>
          </cell>
          <cell r="D85" t="str">
            <v>35,548     27159       65.71      87</v>
          </cell>
        </row>
        <row r="86">
          <cell r="A86">
            <v>36130</v>
          </cell>
          <cell r="B86">
            <v>19113</v>
          </cell>
          <cell r="C86">
            <v>550277</v>
          </cell>
          <cell r="D86" t="str">
            <v>40,840     28791       68.12      87</v>
          </cell>
        </row>
        <row r="87">
          <cell r="A87" t="str">
            <v>Totals: __</v>
          </cell>
          <cell r="B87" t="str">
            <v>________</v>
          </cell>
          <cell r="C87" t="str">
            <v>__________</v>
          </cell>
          <cell r="D87" t="str">
            <v>__________</v>
          </cell>
        </row>
        <row r="88">
          <cell r="A88">
            <v>1998</v>
          </cell>
          <cell r="B88">
            <v>266672</v>
          </cell>
          <cell r="C88">
            <v>6609034</v>
          </cell>
          <cell r="D88">
            <v>531217</v>
          </cell>
        </row>
        <row r="90">
          <cell r="A90">
            <v>36161</v>
          </cell>
          <cell r="B90">
            <v>14871</v>
          </cell>
          <cell r="C90">
            <v>573938</v>
          </cell>
          <cell r="D90" t="str">
            <v>33,968     38595       69.55      84</v>
          </cell>
        </row>
        <row r="91">
          <cell r="A91">
            <v>36192</v>
          </cell>
          <cell r="B91">
            <v>13828</v>
          </cell>
          <cell r="C91">
            <v>480935</v>
          </cell>
          <cell r="D91" t="str">
            <v>32,372     34780       70.07      87</v>
          </cell>
        </row>
        <row r="92">
          <cell r="A92">
            <v>36220</v>
          </cell>
          <cell r="B92">
            <v>17499</v>
          </cell>
          <cell r="C92">
            <v>465654</v>
          </cell>
          <cell r="D92" t="str">
            <v>37,089     26611       67.94      85</v>
          </cell>
        </row>
        <row r="93">
          <cell r="A93">
            <v>36251</v>
          </cell>
          <cell r="B93">
            <v>14075</v>
          </cell>
          <cell r="C93">
            <v>439528</v>
          </cell>
          <cell r="D93" t="str">
            <v>32,512     31228       69.79      85</v>
          </cell>
        </row>
        <row r="94">
          <cell r="A94">
            <v>36281</v>
          </cell>
          <cell r="B94">
            <v>13224</v>
          </cell>
          <cell r="C94">
            <v>451909</v>
          </cell>
          <cell r="D94" t="str">
            <v>33,252     34174       71.55      85</v>
          </cell>
        </row>
        <row r="95">
          <cell r="A95">
            <v>36312</v>
          </cell>
          <cell r="B95">
            <v>13271</v>
          </cell>
          <cell r="C95">
            <v>416891</v>
          </cell>
          <cell r="D95" t="str">
            <v>31,263     31414       70.20      84</v>
          </cell>
        </row>
        <row r="96">
          <cell r="A96">
            <v>36342</v>
          </cell>
          <cell r="B96">
            <v>13165</v>
          </cell>
          <cell r="C96">
            <v>429504</v>
          </cell>
          <cell r="D96" t="str">
            <v>33,442     32625       71.75      84</v>
          </cell>
        </row>
        <row r="97">
          <cell r="A97">
            <v>36373</v>
          </cell>
          <cell r="B97">
            <v>13708</v>
          </cell>
          <cell r="C97">
            <v>417062</v>
          </cell>
          <cell r="D97" t="str">
            <v>33,133     30425       70.74      82</v>
          </cell>
        </row>
        <row r="98">
          <cell r="A98">
            <v>36404</v>
          </cell>
          <cell r="B98">
            <v>12126</v>
          </cell>
          <cell r="C98">
            <v>391809</v>
          </cell>
          <cell r="D98" t="str">
            <v>29,578     32312       70.92      81</v>
          </cell>
        </row>
        <row r="99">
          <cell r="A99">
            <v>36434</v>
          </cell>
          <cell r="B99">
            <v>13247</v>
          </cell>
          <cell r="C99">
            <v>392552</v>
          </cell>
          <cell r="D99" t="str">
            <v>30,363     29634       69.62      82</v>
          </cell>
        </row>
        <row r="100">
          <cell r="A100">
            <v>36465</v>
          </cell>
          <cell r="B100">
            <v>12006</v>
          </cell>
          <cell r="C100">
            <v>378517</v>
          </cell>
          <cell r="D100" t="str">
            <v>28,680     31528       70.49      79</v>
          </cell>
        </row>
        <row r="101">
          <cell r="A101">
            <v>36495</v>
          </cell>
          <cell r="B101">
            <v>12060</v>
          </cell>
          <cell r="C101">
            <v>379936</v>
          </cell>
          <cell r="D101" t="str">
            <v>28,236     31504       70.07      83</v>
          </cell>
        </row>
        <row r="102">
          <cell r="A102" t="str">
            <v>Totals: __</v>
          </cell>
          <cell r="B102" t="str">
            <v>________</v>
          </cell>
          <cell r="C102" t="str">
            <v>__________</v>
          </cell>
          <cell r="D102" t="str">
            <v>__________</v>
          </cell>
        </row>
        <row r="103">
          <cell r="A103">
            <v>1999</v>
          </cell>
          <cell r="B103">
            <v>163080</v>
          </cell>
          <cell r="C103">
            <v>5218235</v>
          </cell>
          <cell r="D103">
            <v>383888</v>
          </cell>
        </row>
        <row r="105">
          <cell r="A105">
            <v>36526</v>
          </cell>
          <cell r="B105">
            <v>12451</v>
          </cell>
          <cell r="C105">
            <v>365393</v>
          </cell>
          <cell r="D105" t="str">
            <v>28,784     29347       69.80      83</v>
          </cell>
        </row>
        <row r="106">
          <cell r="A106">
            <v>36557</v>
          </cell>
          <cell r="B106">
            <v>11721</v>
          </cell>
          <cell r="C106">
            <v>327234</v>
          </cell>
          <cell r="D106" t="str">
            <v>22,338     27919       65.59      79</v>
          </cell>
        </row>
        <row r="107">
          <cell r="A107">
            <v>36586</v>
          </cell>
          <cell r="B107">
            <v>11665</v>
          </cell>
          <cell r="C107">
            <v>352219</v>
          </cell>
          <cell r="D107" t="str">
            <v>22,628     30195       65.98      82</v>
          </cell>
        </row>
        <row r="108">
          <cell r="A108">
            <v>36617</v>
          </cell>
          <cell r="B108">
            <v>9891</v>
          </cell>
          <cell r="C108">
            <v>338521</v>
          </cell>
          <cell r="D108" t="str">
            <v>21,781     34226       68.77      82</v>
          </cell>
        </row>
        <row r="109">
          <cell r="A109">
            <v>36647</v>
          </cell>
          <cell r="B109">
            <v>10387</v>
          </cell>
          <cell r="C109">
            <v>352690</v>
          </cell>
          <cell r="D109" t="str">
            <v>23,847     33955       69.66      83</v>
          </cell>
        </row>
        <row r="110">
          <cell r="A110">
            <v>36678</v>
          </cell>
          <cell r="B110">
            <v>10931</v>
          </cell>
          <cell r="C110">
            <v>307988</v>
          </cell>
          <cell r="D110" t="str">
            <v>23,895     28176       68.61      80</v>
          </cell>
        </row>
        <row r="111">
          <cell r="A111">
            <v>36708</v>
          </cell>
          <cell r="B111">
            <v>11256</v>
          </cell>
          <cell r="C111">
            <v>321282</v>
          </cell>
          <cell r="D111" t="str">
            <v>28,824     28544       71.92      80</v>
          </cell>
        </row>
        <row r="112">
          <cell r="A112">
            <v>36739</v>
          </cell>
          <cell r="B112">
            <v>11030</v>
          </cell>
          <cell r="C112">
            <v>316334</v>
          </cell>
          <cell r="D112" t="str">
            <v>31,154     28680       73.85      81</v>
          </cell>
        </row>
        <row r="113">
          <cell r="A113">
            <v>36770</v>
          </cell>
          <cell r="B113">
            <v>9246</v>
          </cell>
          <cell r="C113">
            <v>288035</v>
          </cell>
          <cell r="D113" t="str">
            <v>25,382     31153       73.30      79</v>
          </cell>
        </row>
        <row r="114">
          <cell r="A114">
            <v>36800</v>
          </cell>
          <cell r="B114">
            <v>11833</v>
          </cell>
          <cell r="C114">
            <v>300759</v>
          </cell>
          <cell r="D114" t="str">
            <v>30,511     25417       72.06      81</v>
          </cell>
        </row>
        <row r="115">
          <cell r="A115">
            <v>36831</v>
          </cell>
          <cell r="B115">
            <v>12383</v>
          </cell>
          <cell r="C115">
            <v>277195</v>
          </cell>
          <cell r="D115" t="str">
            <v>25,899     22386       67.65      77</v>
          </cell>
        </row>
        <row r="116">
          <cell r="A116">
            <v>36861</v>
          </cell>
          <cell r="B116">
            <v>12131</v>
          </cell>
          <cell r="C116">
            <v>279966</v>
          </cell>
          <cell r="D116" t="str">
            <v>29,886     23079       71.13      79</v>
          </cell>
        </row>
        <row r="117">
          <cell r="A117" t="str">
            <v>Totals: __</v>
          </cell>
          <cell r="B117" t="str">
            <v>________</v>
          </cell>
          <cell r="C117" t="str">
            <v>__________</v>
          </cell>
          <cell r="D117" t="str">
            <v>__________</v>
          </cell>
        </row>
        <row r="118">
          <cell r="A118">
            <v>2000</v>
          </cell>
          <cell r="B118">
            <v>134925</v>
          </cell>
          <cell r="C118">
            <v>3827616</v>
          </cell>
          <cell r="D118">
            <v>314929</v>
          </cell>
        </row>
        <row r="120">
          <cell r="A120">
            <v>36892</v>
          </cell>
          <cell r="B120">
            <v>10686</v>
          </cell>
          <cell r="C120">
            <v>291021</v>
          </cell>
          <cell r="D120" t="str">
            <v>27,975     27234       72.36      77</v>
          </cell>
        </row>
        <row r="121">
          <cell r="A121">
            <v>36923</v>
          </cell>
          <cell r="B121">
            <v>11007</v>
          </cell>
          <cell r="C121">
            <v>274306</v>
          </cell>
          <cell r="D121" t="str">
            <v>28,310     24922       72.00      81</v>
          </cell>
        </row>
        <row r="122">
          <cell r="A122">
            <v>36951</v>
          </cell>
          <cell r="B122">
            <v>9650</v>
          </cell>
          <cell r="C122">
            <v>273099</v>
          </cell>
          <cell r="D122" t="str">
            <v>25,723     28301       72.72      77</v>
          </cell>
        </row>
        <row r="123">
          <cell r="A123">
            <v>36982</v>
          </cell>
          <cell r="B123">
            <v>9809</v>
          </cell>
          <cell r="C123">
            <v>264444</v>
          </cell>
          <cell r="D123" t="str">
            <v>24,421     26960       71.34      77</v>
          </cell>
        </row>
        <row r="124">
          <cell r="A124">
            <v>37012</v>
          </cell>
          <cell r="B124">
            <v>9684</v>
          </cell>
          <cell r="C124">
            <v>257097</v>
          </cell>
          <cell r="D124" t="str">
            <v>25,833     26549       72.73      71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jul96"/>
    </sheetNames>
    <sheetDataSet>
      <sheetData sheetId="0">
        <row r="53">
          <cell r="A53">
            <v>35247</v>
          </cell>
          <cell r="B53">
            <v>25486</v>
          </cell>
          <cell r="C53">
            <v>1419541</v>
          </cell>
          <cell r="D53" t="str">
            <v>152,700     55699       85.70     116</v>
          </cell>
        </row>
        <row r="54">
          <cell r="A54">
            <v>35278</v>
          </cell>
          <cell r="B54">
            <v>46940</v>
          </cell>
          <cell r="C54">
            <v>2336154</v>
          </cell>
          <cell r="D54" t="str">
            <v>210,708     49769       81.78     114</v>
          </cell>
        </row>
        <row r="55">
          <cell r="A55">
            <v>35309</v>
          </cell>
          <cell r="B55">
            <v>44639</v>
          </cell>
          <cell r="C55">
            <v>2031721</v>
          </cell>
          <cell r="D55" t="str">
            <v>179,770     45515       80.11     111</v>
          </cell>
        </row>
        <row r="56">
          <cell r="A56">
            <v>35339</v>
          </cell>
          <cell r="B56">
            <v>47758</v>
          </cell>
          <cell r="C56">
            <v>1862568</v>
          </cell>
          <cell r="D56" t="str">
            <v>162,874     39001       77.33     110</v>
          </cell>
        </row>
        <row r="57">
          <cell r="A57">
            <v>35370</v>
          </cell>
          <cell r="B57">
            <v>40576</v>
          </cell>
          <cell r="C57">
            <v>1605341</v>
          </cell>
          <cell r="D57" t="str">
            <v>143,042     39564       77.90     108</v>
          </cell>
        </row>
        <row r="58">
          <cell r="A58">
            <v>35400</v>
          </cell>
          <cell r="B58">
            <v>43945</v>
          </cell>
          <cell r="C58">
            <v>1525405</v>
          </cell>
          <cell r="D58" t="str">
            <v>129,600     34712       74.68     104</v>
          </cell>
        </row>
        <row r="59">
          <cell r="A59" t="str">
            <v>Totals: __</v>
          </cell>
          <cell r="B59" t="str">
            <v>________</v>
          </cell>
          <cell r="C59" t="str">
            <v>__________</v>
          </cell>
          <cell r="D59" t="str">
            <v>__________</v>
          </cell>
        </row>
        <row r="60">
          <cell r="A60">
            <v>1996</v>
          </cell>
          <cell r="B60">
            <v>249344</v>
          </cell>
          <cell r="C60">
            <v>10780730</v>
          </cell>
          <cell r="D60">
            <v>978694</v>
          </cell>
        </row>
        <row r="62">
          <cell r="A62">
            <v>35431</v>
          </cell>
          <cell r="B62">
            <v>41533</v>
          </cell>
          <cell r="C62">
            <v>1433138</v>
          </cell>
          <cell r="D62" t="str">
            <v>119,524     34507       74.21     104</v>
          </cell>
        </row>
        <row r="63">
          <cell r="A63">
            <v>35462</v>
          </cell>
          <cell r="B63">
            <v>32685</v>
          </cell>
          <cell r="C63">
            <v>1209655</v>
          </cell>
          <cell r="D63" t="str">
            <v>84,707     37010       72.16     104</v>
          </cell>
        </row>
        <row r="64">
          <cell r="A64">
            <v>35490</v>
          </cell>
          <cell r="B64">
            <v>33533</v>
          </cell>
          <cell r="C64">
            <v>1274387</v>
          </cell>
          <cell r="D64" t="str">
            <v>92,892     38004       73.48     103</v>
          </cell>
        </row>
        <row r="65">
          <cell r="A65">
            <v>35521</v>
          </cell>
          <cell r="B65">
            <v>37812</v>
          </cell>
          <cell r="C65">
            <v>1211459</v>
          </cell>
          <cell r="D65" t="str">
            <v>102,160     32040       72.99     104</v>
          </cell>
        </row>
        <row r="66">
          <cell r="A66">
            <v>35551</v>
          </cell>
          <cell r="B66">
            <v>36387</v>
          </cell>
          <cell r="C66">
            <v>1126110</v>
          </cell>
          <cell r="D66" t="str">
            <v>80,501     30949       68.87     101</v>
          </cell>
        </row>
        <row r="67">
          <cell r="A67">
            <v>35582</v>
          </cell>
          <cell r="B67">
            <v>32652</v>
          </cell>
          <cell r="C67">
            <v>981690</v>
          </cell>
          <cell r="D67" t="str">
            <v>75,101     30066       69.70     104</v>
          </cell>
        </row>
        <row r="68">
          <cell r="A68">
            <v>35612</v>
          </cell>
          <cell r="B68">
            <v>30999</v>
          </cell>
          <cell r="C68">
            <v>1016556</v>
          </cell>
          <cell r="D68" t="str">
            <v>77,516     32794       71.43     104</v>
          </cell>
        </row>
        <row r="69">
          <cell r="A69">
            <v>35643</v>
          </cell>
          <cell r="B69">
            <v>29933</v>
          </cell>
          <cell r="C69">
            <v>1013490</v>
          </cell>
          <cell r="D69" t="str">
            <v>73,181     33859       70.97     106</v>
          </cell>
        </row>
        <row r="70">
          <cell r="A70">
            <v>35674</v>
          </cell>
          <cell r="B70">
            <v>28950</v>
          </cell>
          <cell r="C70">
            <v>976432</v>
          </cell>
          <cell r="D70" t="str">
            <v>66,545     33729       69.68     106</v>
          </cell>
        </row>
        <row r="71">
          <cell r="A71">
            <v>35704</v>
          </cell>
          <cell r="B71">
            <v>36516</v>
          </cell>
          <cell r="C71">
            <v>974961</v>
          </cell>
          <cell r="D71" t="str">
            <v>91,020     26700       71.37     107</v>
          </cell>
        </row>
        <row r="72">
          <cell r="A72">
            <v>35735</v>
          </cell>
          <cell r="B72">
            <v>47440</v>
          </cell>
          <cell r="C72">
            <v>909228</v>
          </cell>
          <cell r="D72" t="str">
            <v>116,695     19166       71.10     108</v>
          </cell>
        </row>
        <row r="73">
          <cell r="A73">
            <v>35765</v>
          </cell>
          <cell r="B73">
            <v>51352</v>
          </cell>
          <cell r="C73">
            <v>909386</v>
          </cell>
          <cell r="D73" t="str">
            <v>115,887     17709       69.29     108</v>
          </cell>
        </row>
        <row r="74">
          <cell r="A74" t="str">
            <v>Totals: __</v>
          </cell>
          <cell r="B74" t="str">
            <v>________</v>
          </cell>
          <cell r="C74" t="str">
            <v>__________</v>
          </cell>
          <cell r="D74" t="str">
            <v>__________</v>
          </cell>
        </row>
        <row r="75">
          <cell r="A75">
            <v>1997</v>
          </cell>
          <cell r="B75">
            <v>439792</v>
          </cell>
          <cell r="C75">
            <v>13036492</v>
          </cell>
          <cell r="D75">
            <v>1095729</v>
          </cell>
        </row>
        <row r="77">
          <cell r="A77">
            <v>35796</v>
          </cell>
          <cell r="B77">
            <v>61902</v>
          </cell>
          <cell r="C77">
            <v>889457</v>
          </cell>
          <cell r="D77" t="str">
            <v>133,323     14369       68.29     110</v>
          </cell>
        </row>
        <row r="78">
          <cell r="A78">
            <v>35827</v>
          </cell>
          <cell r="B78">
            <v>52000</v>
          </cell>
          <cell r="C78">
            <v>787053</v>
          </cell>
          <cell r="D78" t="str">
            <v>109,966     15136       67.89     112</v>
          </cell>
        </row>
        <row r="79">
          <cell r="A79">
            <v>35855</v>
          </cell>
          <cell r="B79">
            <v>52825</v>
          </cell>
          <cell r="C79">
            <v>869727</v>
          </cell>
          <cell r="D79" t="str">
            <v>115,034     16465       68.53     109</v>
          </cell>
        </row>
        <row r="80">
          <cell r="A80">
            <v>35886</v>
          </cell>
          <cell r="B80">
            <v>49312</v>
          </cell>
          <cell r="C80">
            <v>805231</v>
          </cell>
          <cell r="D80" t="str">
            <v>99,636     16330       66.89     108</v>
          </cell>
        </row>
        <row r="81">
          <cell r="A81">
            <v>35916</v>
          </cell>
          <cell r="B81">
            <v>42269</v>
          </cell>
          <cell r="C81">
            <v>796765</v>
          </cell>
          <cell r="D81" t="str">
            <v>85,978     18850       67.04     108</v>
          </cell>
        </row>
        <row r="82">
          <cell r="A82">
            <v>35947</v>
          </cell>
          <cell r="B82">
            <v>32760</v>
          </cell>
          <cell r="C82">
            <v>737211</v>
          </cell>
          <cell r="D82" t="str">
            <v>69,757     22504       68.04     106</v>
          </cell>
        </row>
        <row r="83">
          <cell r="A83">
            <v>35977</v>
          </cell>
          <cell r="B83">
            <v>34368</v>
          </cell>
          <cell r="C83">
            <v>757032</v>
          </cell>
          <cell r="D83" t="str">
            <v>77,221     22028       69.20     107</v>
          </cell>
        </row>
        <row r="84">
          <cell r="A84">
            <v>36008</v>
          </cell>
          <cell r="B84">
            <v>28206</v>
          </cell>
          <cell r="C84">
            <v>744658</v>
          </cell>
          <cell r="D84" t="str">
            <v>64,127     26401       69.45     107</v>
          </cell>
        </row>
        <row r="85">
          <cell r="A85">
            <v>36039</v>
          </cell>
          <cell r="B85">
            <v>24947</v>
          </cell>
          <cell r="C85">
            <v>688436</v>
          </cell>
          <cell r="D85" t="str">
            <v>55,423     27596       68.96     106</v>
          </cell>
        </row>
        <row r="86">
          <cell r="A86">
            <v>36069</v>
          </cell>
          <cell r="B86">
            <v>22369</v>
          </cell>
          <cell r="C86">
            <v>695625</v>
          </cell>
          <cell r="D86" t="str">
            <v>52,139     31098       69.98     108</v>
          </cell>
        </row>
        <row r="87">
          <cell r="A87">
            <v>36100</v>
          </cell>
          <cell r="B87">
            <v>19370</v>
          </cell>
          <cell r="C87">
            <v>658109</v>
          </cell>
          <cell r="D87" t="str">
            <v>53,746     33976       73.51     108</v>
          </cell>
        </row>
        <row r="88">
          <cell r="A88">
            <v>36130</v>
          </cell>
          <cell r="B88">
            <v>18120</v>
          </cell>
          <cell r="C88">
            <v>657202</v>
          </cell>
          <cell r="D88" t="str">
            <v>49,462     36270       73.19     109</v>
          </cell>
        </row>
        <row r="89">
          <cell r="A89" t="str">
            <v>Totals: __</v>
          </cell>
          <cell r="B89" t="str">
            <v>________</v>
          </cell>
          <cell r="C89" t="str">
            <v>__________</v>
          </cell>
          <cell r="D89" t="str">
            <v>__________</v>
          </cell>
        </row>
        <row r="90">
          <cell r="A90">
            <v>1998</v>
          </cell>
          <cell r="B90">
            <v>438448</v>
          </cell>
          <cell r="C90">
            <v>9086506</v>
          </cell>
          <cell r="D90">
            <v>965812</v>
          </cell>
        </row>
        <row r="92">
          <cell r="A92">
            <v>36161</v>
          </cell>
          <cell r="B92">
            <v>18252</v>
          </cell>
          <cell r="C92">
            <v>659031</v>
          </cell>
          <cell r="D92" t="str">
            <v>49,968     36108       73.25     108</v>
          </cell>
        </row>
        <row r="93">
          <cell r="A93">
            <v>36192</v>
          </cell>
          <cell r="B93">
            <v>15738</v>
          </cell>
          <cell r="C93">
            <v>594682</v>
          </cell>
          <cell r="D93" t="str">
            <v>44,365     37787       73.81     107</v>
          </cell>
        </row>
        <row r="94">
          <cell r="A94">
            <v>36220</v>
          </cell>
          <cell r="B94">
            <v>16648</v>
          </cell>
          <cell r="C94">
            <v>625690</v>
          </cell>
          <cell r="D94" t="str">
            <v>54,513     37584       76.61     105</v>
          </cell>
        </row>
        <row r="95">
          <cell r="A95">
            <v>36251</v>
          </cell>
          <cell r="B95">
            <v>13335</v>
          </cell>
          <cell r="C95">
            <v>602693</v>
          </cell>
          <cell r="D95" t="str">
            <v>49,728     45197       78.85     103</v>
          </cell>
        </row>
        <row r="96">
          <cell r="A96">
            <v>36281</v>
          </cell>
          <cell r="B96">
            <v>13521</v>
          </cell>
          <cell r="C96">
            <v>617327</v>
          </cell>
          <cell r="D96" t="str">
            <v>54,064     45657       79.99     104</v>
          </cell>
        </row>
        <row r="97">
          <cell r="A97">
            <v>36312</v>
          </cell>
          <cell r="B97">
            <v>12434</v>
          </cell>
          <cell r="C97">
            <v>586602</v>
          </cell>
          <cell r="D97" t="str">
            <v>54,142     47178       81.32     104</v>
          </cell>
        </row>
        <row r="98">
          <cell r="A98">
            <v>36342</v>
          </cell>
          <cell r="B98">
            <v>11694</v>
          </cell>
          <cell r="C98">
            <v>572343</v>
          </cell>
          <cell r="D98" t="str">
            <v>53,102     48944       81.95     105</v>
          </cell>
        </row>
        <row r="99">
          <cell r="A99">
            <v>36373</v>
          </cell>
          <cell r="B99">
            <v>11387</v>
          </cell>
          <cell r="C99">
            <v>574121</v>
          </cell>
          <cell r="D99" t="str">
            <v>53,454     50419       82.44      99</v>
          </cell>
        </row>
        <row r="100">
          <cell r="A100">
            <v>36404</v>
          </cell>
          <cell r="B100">
            <v>11662</v>
          </cell>
          <cell r="C100">
            <v>533446</v>
          </cell>
          <cell r="D100" t="str">
            <v>49,149     45743       80.82      98</v>
          </cell>
        </row>
        <row r="101">
          <cell r="A101">
            <v>36434</v>
          </cell>
          <cell r="B101">
            <v>11444</v>
          </cell>
          <cell r="C101">
            <v>569183</v>
          </cell>
          <cell r="D101" t="str">
            <v>49,164     49737       81.12      99</v>
          </cell>
        </row>
        <row r="102">
          <cell r="A102">
            <v>36465</v>
          </cell>
          <cell r="B102">
            <v>10226</v>
          </cell>
          <cell r="C102">
            <v>533502</v>
          </cell>
          <cell r="D102" t="str">
            <v>46,113     52172       81.85     100</v>
          </cell>
        </row>
        <row r="103">
          <cell r="A103">
            <v>36495</v>
          </cell>
          <cell r="B103">
            <v>10657</v>
          </cell>
          <cell r="C103">
            <v>532582</v>
          </cell>
          <cell r="D103" t="str">
            <v>47,844     49975       81.78      99</v>
          </cell>
        </row>
        <row r="104">
          <cell r="A104" t="str">
            <v>Totals: __</v>
          </cell>
          <cell r="B104" t="str">
            <v>________</v>
          </cell>
          <cell r="C104" t="str">
            <v>__________</v>
          </cell>
          <cell r="D104" t="str">
            <v>__________</v>
          </cell>
        </row>
        <row r="105">
          <cell r="A105">
            <v>1999</v>
          </cell>
          <cell r="B105">
            <v>156998</v>
          </cell>
          <cell r="C105">
            <v>7001202</v>
          </cell>
          <cell r="D105">
            <v>605606</v>
          </cell>
        </row>
        <row r="107">
          <cell r="A107">
            <v>36526</v>
          </cell>
          <cell r="B107">
            <v>8939</v>
          </cell>
          <cell r="C107">
            <v>502514</v>
          </cell>
          <cell r="D107" t="str">
            <v>39,795     56216       81.66      96</v>
          </cell>
        </row>
        <row r="108">
          <cell r="A108">
            <v>36557</v>
          </cell>
          <cell r="B108">
            <v>8792</v>
          </cell>
          <cell r="C108">
            <v>406207</v>
          </cell>
          <cell r="D108" t="str">
            <v>36,072     46202       80.40      91</v>
          </cell>
        </row>
        <row r="109">
          <cell r="A109">
            <v>36586</v>
          </cell>
          <cell r="B109">
            <v>8831</v>
          </cell>
          <cell r="C109">
            <v>481499</v>
          </cell>
          <cell r="D109" t="str">
            <v>43,397     54524       83.09      96</v>
          </cell>
        </row>
        <row r="110">
          <cell r="A110">
            <v>36617</v>
          </cell>
          <cell r="B110">
            <v>8286</v>
          </cell>
          <cell r="C110">
            <v>438376</v>
          </cell>
          <cell r="D110" t="str">
            <v>39,800     52906       82.77      96</v>
          </cell>
        </row>
        <row r="111">
          <cell r="A111">
            <v>36647</v>
          </cell>
          <cell r="B111">
            <v>8516</v>
          </cell>
          <cell r="C111">
            <v>449895</v>
          </cell>
          <cell r="D111" t="str">
            <v>41,355     52830       82.92      95</v>
          </cell>
        </row>
        <row r="112">
          <cell r="A112">
            <v>36678</v>
          </cell>
          <cell r="B112">
            <v>7166</v>
          </cell>
          <cell r="C112">
            <v>448056</v>
          </cell>
          <cell r="D112" t="str">
            <v>35,243     62526       83.10      97</v>
          </cell>
        </row>
        <row r="113">
          <cell r="A113">
            <v>36708</v>
          </cell>
          <cell r="B113">
            <v>7105</v>
          </cell>
          <cell r="C113">
            <v>448499</v>
          </cell>
          <cell r="D113" t="str">
            <v>36,305     63125       83.63      97</v>
          </cell>
        </row>
        <row r="114">
          <cell r="A114">
            <v>36739</v>
          </cell>
          <cell r="B114">
            <v>7276</v>
          </cell>
          <cell r="C114">
            <v>447843</v>
          </cell>
          <cell r="D114" t="str">
            <v>35,795     61551       83.11      92</v>
          </cell>
        </row>
        <row r="115">
          <cell r="A115">
            <v>36770</v>
          </cell>
          <cell r="B115">
            <v>6853</v>
          </cell>
          <cell r="C115">
            <v>421796</v>
          </cell>
          <cell r="D115" t="str">
            <v>34,781     61550       83.54      91</v>
          </cell>
        </row>
        <row r="116">
          <cell r="A116">
            <v>36800</v>
          </cell>
          <cell r="B116">
            <v>6966</v>
          </cell>
          <cell r="C116">
            <v>424712</v>
          </cell>
          <cell r="D116" t="str">
            <v>33,852     60970       82.93      91</v>
          </cell>
        </row>
        <row r="117">
          <cell r="A117">
            <v>36831</v>
          </cell>
          <cell r="B117">
            <v>6583</v>
          </cell>
          <cell r="C117">
            <v>397863</v>
          </cell>
          <cell r="D117" t="str">
            <v>37,826     60438       85.18      91</v>
          </cell>
        </row>
        <row r="118">
          <cell r="A118">
            <v>36861</v>
          </cell>
          <cell r="B118">
            <v>6934</v>
          </cell>
          <cell r="C118">
            <v>374249</v>
          </cell>
          <cell r="D118" t="str">
            <v>37,727     53974       84.47      91</v>
          </cell>
        </row>
        <row r="119">
          <cell r="A119" t="str">
            <v>Totals: __</v>
          </cell>
          <cell r="B119" t="str">
            <v>________</v>
          </cell>
          <cell r="C119" t="str">
            <v>__________</v>
          </cell>
          <cell r="D119" t="str">
            <v>__________</v>
          </cell>
        </row>
        <row r="120">
          <cell r="A120">
            <v>2000</v>
          </cell>
          <cell r="B120">
            <v>92247</v>
          </cell>
          <cell r="C120">
            <v>5241509</v>
          </cell>
          <cell r="D120">
            <v>451948</v>
          </cell>
        </row>
        <row r="122">
          <cell r="A122">
            <v>36892</v>
          </cell>
          <cell r="B122">
            <v>8127</v>
          </cell>
          <cell r="C122">
            <v>393155</v>
          </cell>
          <cell r="D122" t="str">
            <v>41,663     48377       83.68      93</v>
          </cell>
        </row>
        <row r="123">
          <cell r="A123">
            <v>36923</v>
          </cell>
          <cell r="B123">
            <v>7045</v>
          </cell>
          <cell r="C123">
            <v>353531</v>
          </cell>
          <cell r="D123" t="str">
            <v>47,670     50182       87.12      91</v>
          </cell>
        </row>
        <row r="124">
          <cell r="A124">
            <v>36951</v>
          </cell>
          <cell r="B124">
            <v>7311</v>
          </cell>
          <cell r="C124">
            <v>362741</v>
          </cell>
          <cell r="D124" t="str">
            <v>55,488     49616       88.36      89</v>
          </cell>
        </row>
        <row r="125">
          <cell r="A125">
            <v>36982</v>
          </cell>
          <cell r="B125">
            <v>7106</v>
          </cell>
          <cell r="C125">
            <v>333447</v>
          </cell>
          <cell r="D125" t="str">
            <v>47,062     46925       86.88      89</v>
          </cell>
        </row>
        <row r="126">
          <cell r="A126">
            <v>37012</v>
          </cell>
          <cell r="B126">
            <v>6490</v>
          </cell>
          <cell r="C126">
            <v>309646</v>
          </cell>
          <cell r="D126" t="str">
            <v>37,697     47712       85.31      84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aug96"/>
    </sheetNames>
    <sheetDataSet>
      <sheetData sheetId="0">
        <row r="36">
          <cell r="A36">
            <v>35278</v>
          </cell>
          <cell r="B36">
            <v>58086</v>
          </cell>
          <cell r="C36">
            <v>1503566</v>
          </cell>
          <cell r="D36" t="str">
            <v>151,882     25886       72.34     138</v>
          </cell>
        </row>
        <row r="37">
          <cell r="A37">
            <v>35309</v>
          </cell>
          <cell r="B37">
            <v>79915</v>
          </cell>
          <cell r="C37">
            <v>2375037</v>
          </cell>
          <cell r="D37" t="str">
            <v>219,441     29720       73.30     134</v>
          </cell>
        </row>
        <row r="38">
          <cell r="A38">
            <v>35339</v>
          </cell>
          <cell r="B38">
            <v>59246</v>
          </cell>
          <cell r="C38">
            <v>2032157</v>
          </cell>
          <cell r="D38" t="str">
            <v>187,157     34301       75.96     131</v>
          </cell>
        </row>
        <row r="39">
          <cell r="A39">
            <v>35370</v>
          </cell>
          <cell r="B39">
            <v>41417</v>
          </cell>
          <cell r="C39">
            <v>1702256</v>
          </cell>
          <cell r="D39" t="str">
            <v>138,144     41101       76.93     128</v>
          </cell>
        </row>
        <row r="40">
          <cell r="A40">
            <v>35400</v>
          </cell>
          <cell r="B40">
            <v>34525</v>
          </cell>
          <cell r="C40">
            <v>1518677</v>
          </cell>
          <cell r="D40" t="str">
            <v>131,250     43988       79.17     125</v>
          </cell>
        </row>
        <row r="41">
          <cell r="A41" t="str">
            <v>Totals: __</v>
          </cell>
          <cell r="B41" t="str">
            <v>________</v>
          </cell>
          <cell r="C41" t="str">
            <v>__________</v>
          </cell>
          <cell r="D41" t="str">
            <v>__________</v>
          </cell>
        </row>
        <row r="42">
          <cell r="A42">
            <v>1996</v>
          </cell>
          <cell r="B42">
            <v>273189</v>
          </cell>
          <cell r="C42">
            <v>9131693</v>
          </cell>
          <cell r="D42">
            <v>827874</v>
          </cell>
        </row>
        <row r="44">
          <cell r="A44">
            <v>35431</v>
          </cell>
          <cell r="B44">
            <v>32858</v>
          </cell>
          <cell r="C44">
            <v>1430473</v>
          </cell>
          <cell r="D44" t="str">
            <v>111,650     43535       77.26     122</v>
          </cell>
        </row>
        <row r="45">
          <cell r="A45">
            <v>35462</v>
          </cell>
          <cell r="B45">
            <v>28085</v>
          </cell>
          <cell r="C45">
            <v>1220972</v>
          </cell>
          <cell r="D45" t="str">
            <v>98,529     43475       77.82     122</v>
          </cell>
        </row>
        <row r="46">
          <cell r="A46">
            <v>35490</v>
          </cell>
          <cell r="B46">
            <v>33627</v>
          </cell>
          <cell r="C46">
            <v>1252541</v>
          </cell>
          <cell r="D46" t="str">
            <v>107,165     37249       76.12     119</v>
          </cell>
        </row>
        <row r="47">
          <cell r="A47">
            <v>35521</v>
          </cell>
          <cell r="B47">
            <v>26608</v>
          </cell>
          <cell r="C47">
            <v>1084478</v>
          </cell>
          <cell r="D47" t="str">
            <v>86,143     40758       76.40     119</v>
          </cell>
        </row>
        <row r="48">
          <cell r="A48">
            <v>35551</v>
          </cell>
          <cell r="B48">
            <v>30369</v>
          </cell>
          <cell r="C48">
            <v>1056140</v>
          </cell>
          <cell r="D48" t="str">
            <v>84,785     34777       73.63     119</v>
          </cell>
        </row>
        <row r="49">
          <cell r="A49">
            <v>35582</v>
          </cell>
          <cell r="B49">
            <v>26662</v>
          </cell>
          <cell r="C49">
            <v>999142</v>
          </cell>
          <cell r="D49" t="str">
            <v>73,550     37475       73.39     115</v>
          </cell>
        </row>
        <row r="50">
          <cell r="A50">
            <v>35612</v>
          </cell>
          <cell r="B50">
            <v>26500</v>
          </cell>
          <cell r="C50">
            <v>988231</v>
          </cell>
          <cell r="D50" t="str">
            <v>70,037     37292       72.55     115</v>
          </cell>
        </row>
        <row r="51">
          <cell r="A51">
            <v>35643</v>
          </cell>
          <cell r="B51">
            <v>25907</v>
          </cell>
          <cell r="C51">
            <v>917382</v>
          </cell>
          <cell r="D51" t="str">
            <v>66,046     35411       71.83     115</v>
          </cell>
        </row>
        <row r="52">
          <cell r="A52">
            <v>35674</v>
          </cell>
          <cell r="B52">
            <v>20379</v>
          </cell>
          <cell r="C52">
            <v>839090</v>
          </cell>
          <cell r="D52" t="str">
            <v>54,831     41175       72.90     115</v>
          </cell>
        </row>
        <row r="53">
          <cell r="A53">
            <v>35704</v>
          </cell>
          <cell r="B53">
            <v>20099</v>
          </cell>
          <cell r="C53">
            <v>849445</v>
          </cell>
          <cell r="D53" t="str">
            <v>64,886     42264       76.35     114</v>
          </cell>
        </row>
        <row r="54">
          <cell r="A54">
            <v>35735</v>
          </cell>
          <cell r="B54">
            <v>19625</v>
          </cell>
          <cell r="C54">
            <v>786754</v>
          </cell>
          <cell r="D54" t="str">
            <v>69,404     40090       77.96     118</v>
          </cell>
        </row>
        <row r="55">
          <cell r="A55">
            <v>35765</v>
          </cell>
          <cell r="B55">
            <v>17830</v>
          </cell>
          <cell r="C55">
            <v>817043</v>
          </cell>
          <cell r="D55" t="str">
            <v>65,975     45825       78.72     115</v>
          </cell>
        </row>
        <row r="56">
          <cell r="A56" t="str">
            <v>Totals: __</v>
          </cell>
          <cell r="B56" t="str">
            <v>________</v>
          </cell>
          <cell r="C56" t="str">
            <v>__________</v>
          </cell>
          <cell r="D56" t="str">
            <v>__________</v>
          </cell>
        </row>
        <row r="57">
          <cell r="A57">
            <v>1997</v>
          </cell>
          <cell r="B57">
            <v>308549</v>
          </cell>
          <cell r="C57">
            <v>12241691</v>
          </cell>
          <cell r="D57">
            <v>953001</v>
          </cell>
        </row>
        <row r="59">
          <cell r="A59">
            <v>35796</v>
          </cell>
          <cell r="B59">
            <v>17097</v>
          </cell>
          <cell r="C59">
            <v>786906</v>
          </cell>
          <cell r="D59" t="str">
            <v>58,495     46026       77.38     116</v>
          </cell>
        </row>
        <row r="60">
          <cell r="A60">
            <v>35827</v>
          </cell>
          <cell r="B60">
            <v>14676</v>
          </cell>
          <cell r="C60">
            <v>648146</v>
          </cell>
          <cell r="D60" t="str">
            <v>53,437     44164       78.45     113</v>
          </cell>
        </row>
        <row r="61">
          <cell r="A61">
            <v>35855</v>
          </cell>
          <cell r="B61">
            <v>15247</v>
          </cell>
          <cell r="C61">
            <v>675805</v>
          </cell>
          <cell r="D61" t="str">
            <v>58,997     44324       79.46     112</v>
          </cell>
        </row>
        <row r="62">
          <cell r="A62">
            <v>35886</v>
          </cell>
          <cell r="B62">
            <v>13884</v>
          </cell>
          <cell r="C62">
            <v>676972</v>
          </cell>
          <cell r="D62" t="str">
            <v>65,602     48760       82.53     109</v>
          </cell>
        </row>
        <row r="63">
          <cell r="A63">
            <v>35916</v>
          </cell>
          <cell r="B63">
            <v>14198</v>
          </cell>
          <cell r="C63">
            <v>682542</v>
          </cell>
          <cell r="D63" t="str">
            <v>57,468     48074       80.19     109</v>
          </cell>
        </row>
        <row r="64">
          <cell r="A64">
            <v>35947</v>
          </cell>
          <cell r="B64">
            <v>11741</v>
          </cell>
          <cell r="C64">
            <v>634568</v>
          </cell>
          <cell r="D64" t="str">
            <v>56,573     54048       82.81     110</v>
          </cell>
        </row>
        <row r="65">
          <cell r="A65">
            <v>35977</v>
          </cell>
          <cell r="B65">
            <v>12180</v>
          </cell>
          <cell r="C65">
            <v>655481</v>
          </cell>
          <cell r="D65" t="str">
            <v>60,599     53817       83.26     109</v>
          </cell>
        </row>
        <row r="66">
          <cell r="A66">
            <v>36008</v>
          </cell>
          <cell r="B66">
            <v>13750</v>
          </cell>
          <cell r="C66">
            <v>641198</v>
          </cell>
          <cell r="D66" t="str">
            <v>62,519     46633       81.97     111</v>
          </cell>
        </row>
        <row r="67">
          <cell r="A67">
            <v>36039</v>
          </cell>
          <cell r="B67">
            <v>12139</v>
          </cell>
          <cell r="C67">
            <v>617503</v>
          </cell>
          <cell r="D67" t="str">
            <v>59,277     50870       83.00     110</v>
          </cell>
        </row>
        <row r="68">
          <cell r="A68">
            <v>36069</v>
          </cell>
          <cell r="B68">
            <v>12538</v>
          </cell>
          <cell r="C68">
            <v>706843</v>
          </cell>
          <cell r="D68" t="str">
            <v>65,268     56377       83.89     107</v>
          </cell>
        </row>
        <row r="69">
          <cell r="A69">
            <v>36100</v>
          </cell>
          <cell r="B69">
            <v>11671</v>
          </cell>
          <cell r="C69">
            <v>607304</v>
          </cell>
          <cell r="D69" t="str">
            <v>56,211     52036       82.81     107</v>
          </cell>
        </row>
        <row r="70">
          <cell r="A70">
            <v>36130</v>
          </cell>
          <cell r="B70">
            <v>13549</v>
          </cell>
          <cell r="C70">
            <v>574667</v>
          </cell>
          <cell r="D70" t="str">
            <v>56,658     42414       80.70     107</v>
          </cell>
        </row>
        <row r="71">
          <cell r="A71" t="str">
            <v>Totals: __</v>
          </cell>
          <cell r="B71" t="str">
            <v>________</v>
          </cell>
          <cell r="C71" t="str">
            <v>__________</v>
          </cell>
          <cell r="D71" t="str">
            <v>__________</v>
          </cell>
        </row>
        <row r="72">
          <cell r="A72">
            <v>1998</v>
          </cell>
          <cell r="B72">
            <v>162670</v>
          </cell>
          <cell r="C72">
            <v>7907935</v>
          </cell>
          <cell r="D72">
            <v>711104</v>
          </cell>
        </row>
        <row r="74">
          <cell r="A74">
            <v>36161</v>
          </cell>
          <cell r="B74">
            <v>14208</v>
          </cell>
          <cell r="C74">
            <v>580078</v>
          </cell>
          <cell r="D74" t="str">
            <v>56,809     40828       79.99     109</v>
          </cell>
        </row>
        <row r="75">
          <cell r="A75">
            <v>36192</v>
          </cell>
          <cell r="B75">
            <v>12803</v>
          </cell>
          <cell r="C75">
            <v>537395</v>
          </cell>
          <cell r="D75" t="str">
            <v>56,466     41975       81.52     109</v>
          </cell>
        </row>
        <row r="76">
          <cell r="A76">
            <v>36220</v>
          </cell>
          <cell r="B76">
            <v>12691</v>
          </cell>
          <cell r="C76">
            <v>618835</v>
          </cell>
          <cell r="D76" t="str">
            <v>53,536     48762       80.84     109</v>
          </cell>
        </row>
        <row r="77">
          <cell r="A77">
            <v>36251</v>
          </cell>
          <cell r="B77">
            <v>11028</v>
          </cell>
          <cell r="C77">
            <v>598992</v>
          </cell>
          <cell r="D77" t="str">
            <v>54,391     54316       83.14     107</v>
          </cell>
        </row>
        <row r="78">
          <cell r="A78">
            <v>36281</v>
          </cell>
          <cell r="B78">
            <v>10081</v>
          </cell>
          <cell r="C78">
            <v>570601</v>
          </cell>
          <cell r="D78" t="str">
            <v>54,185     56602       84.31     107</v>
          </cell>
        </row>
        <row r="79">
          <cell r="A79">
            <v>36312</v>
          </cell>
          <cell r="B79">
            <v>9061</v>
          </cell>
          <cell r="C79">
            <v>519410</v>
          </cell>
          <cell r="D79" t="str">
            <v>46,858     57324       83.80     106</v>
          </cell>
        </row>
        <row r="80">
          <cell r="A80">
            <v>36342</v>
          </cell>
          <cell r="B80">
            <v>8493</v>
          </cell>
          <cell r="C80">
            <v>543072</v>
          </cell>
          <cell r="D80" t="str">
            <v>50,052     63944       85.49     106</v>
          </cell>
        </row>
        <row r="81">
          <cell r="A81">
            <v>36373</v>
          </cell>
          <cell r="B81">
            <v>8477</v>
          </cell>
          <cell r="C81">
            <v>496447</v>
          </cell>
          <cell r="D81" t="str">
            <v>47,084     58564       84.74     103</v>
          </cell>
        </row>
        <row r="82">
          <cell r="A82">
            <v>36404</v>
          </cell>
          <cell r="B82">
            <v>7968</v>
          </cell>
          <cell r="C82">
            <v>509535</v>
          </cell>
          <cell r="D82" t="str">
            <v>44,876     63948       84.92     102</v>
          </cell>
        </row>
        <row r="83">
          <cell r="A83">
            <v>36434</v>
          </cell>
          <cell r="B83">
            <v>8471</v>
          </cell>
          <cell r="C83">
            <v>523073</v>
          </cell>
          <cell r="D83" t="str">
            <v>48,199     61749       85.05     102</v>
          </cell>
        </row>
        <row r="84">
          <cell r="A84">
            <v>36465</v>
          </cell>
          <cell r="B84">
            <v>8171</v>
          </cell>
          <cell r="C84">
            <v>483103</v>
          </cell>
          <cell r="D84" t="str">
            <v>45,216     59125       84.69     102</v>
          </cell>
        </row>
        <row r="85">
          <cell r="A85">
            <v>36495</v>
          </cell>
          <cell r="B85">
            <v>7631</v>
          </cell>
          <cell r="C85">
            <v>509583</v>
          </cell>
          <cell r="D85" t="str">
            <v>45,733     66779       85.70     102</v>
          </cell>
        </row>
        <row r="86">
          <cell r="A86" t="str">
            <v>Totals: __</v>
          </cell>
          <cell r="B86" t="str">
            <v>________</v>
          </cell>
          <cell r="C86" t="str">
            <v>__________</v>
          </cell>
          <cell r="D86" t="str">
            <v>__________</v>
          </cell>
        </row>
        <row r="87">
          <cell r="A87">
            <v>1999</v>
          </cell>
          <cell r="B87">
            <v>119083</v>
          </cell>
          <cell r="C87">
            <v>6490124</v>
          </cell>
          <cell r="D87">
            <v>603405</v>
          </cell>
        </row>
        <row r="89">
          <cell r="A89">
            <v>36526</v>
          </cell>
          <cell r="B89">
            <v>7479</v>
          </cell>
          <cell r="C89">
            <v>492808</v>
          </cell>
          <cell r="D89" t="str">
            <v>43,129     65893       85.22     101</v>
          </cell>
        </row>
        <row r="90">
          <cell r="A90">
            <v>36557</v>
          </cell>
          <cell r="B90">
            <v>6053</v>
          </cell>
          <cell r="C90">
            <v>439993</v>
          </cell>
          <cell r="D90" t="str">
            <v>38,187     72691       86.32     101</v>
          </cell>
        </row>
        <row r="91">
          <cell r="A91">
            <v>36586</v>
          </cell>
          <cell r="B91">
            <v>7180</v>
          </cell>
          <cell r="C91">
            <v>485094</v>
          </cell>
          <cell r="D91" t="str">
            <v>40,638     67562       84.98     101</v>
          </cell>
        </row>
        <row r="92">
          <cell r="A92">
            <v>36617</v>
          </cell>
          <cell r="B92">
            <v>6989</v>
          </cell>
          <cell r="C92">
            <v>443182</v>
          </cell>
          <cell r="D92" t="str">
            <v>36,529     63412       83.94      99</v>
          </cell>
        </row>
        <row r="93">
          <cell r="A93">
            <v>36647</v>
          </cell>
          <cell r="B93">
            <v>7347</v>
          </cell>
          <cell r="C93">
            <v>456971</v>
          </cell>
          <cell r="D93" t="str">
            <v>39,171     62199       84.21     101</v>
          </cell>
        </row>
        <row r="94">
          <cell r="A94">
            <v>36678</v>
          </cell>
          <cell r="B94">
            <v>7771</v>
          </cell>
          <cell r="C94">
            <v>426243</v>
          </cell>
          <cell r="D94" t="str">
            <v>42,067     54851       84.41      99</v>
          </cell>
        </row>
        <row r="95">
          <cell r="A95">
            <v>36708</v>
          </cell>
          <cell r="B95">
            <v>7580</v>
          </cell>
          <cell r="C95">
            <v>433457</v>
          </cell>
          <cell r="D95" t="str">
            <v>46,700     57185       86.04      99</v>
          </cell>
        </row>
        <row r="96">
          <cell r="A96">
            <v>36739</v>
          </cell>
          <cell r="B96">
            <v>6313</v>
          </cell>
          <cell r="C96">
            <v>412742</v>
          </cell>
          <cell r="D96" t="str">
            <v>40,960     65380       86.65     100</v>
          </cell>
        </row>
        <row r="97">
          <cell r="A97">
            <v>36770</v>
          </cell>
          <cell r="B97">
            <v>5988</v>
          </cell>
          <cell r="C97">
            <v>430215</v>
          </cell>
          <cell r="D97" t="str">
            <v>110,770     71847       94.87     100</v>
          </cell>
        </row>
        <row r="98">
          <cell r="A98">
            <v>36800</v>
          </cell>
          <cell r="B98">
            <v>6634</v>
          </cell>
          <cell r="C98">
            <v>434512</v>
          </cell>
          <cell r="D98" t="str">
            <v>51,573     65498       88.60     100</v>
          </cell>
        </row>
        <row r="99">
          <cell r="A99">
            <v>36831</v>
          </cell>
          <cell r="B99">
            <v>6439</v>
          </cell>
          <cell r="C99">
            <v>399980</v>
          </cell>
          <cell r="D99" t="str">
            <v>44,323     62119       87.32      99</v>
          </cell>
        </row>
        <row r="100">
          <cell r="A100">
            <v>36861</v>
          </cell>
          <cell r="B100">
            <v>6511</v>
          </cell>
          <cell r="C100">
            <v>383817</v>
          </cell>
          <cell r="D100" t="str">
            <v>34,235     58950       84.02      98</v>
          </cell>
        </row>
        <row r="101">
          <cell r="A101" t="str">
            <v>Totals: __</v>
          </cell>
          <cell r="B101" t="str">
            <v>________</v>
          </cell>
          <cell r="C101" t="str">
            <v>__________</v>
          </cell>
          <cell r="D101" t="str">
            <v>__________</v>
          </cell>
        </row>
        <row r="102">
          <cell r="A102">
            <v>2000</v>
          </cell>
          <cell r="B102">
            <v>82284</v>
          </cell>
          <cell r="C102">
            <v>5239014</v>
          </cell>
          <cell r="D102">
            <v>568282</v>
          </cell>
        </row>
        <row r="104">
          <cell r="A104">
            <v>36892</v>
          </cell>
          <cell r="B104">
            <v>7407</v>
          </cell>
          <cell r="C104">
            <v>386931</v>
          </cell>
          <cell r="D104" t="str">
            <v>41,926     52239       84.99     102</v>
          </cell>
        </row>
        <row r="105">
          <cell r="A105">
            <v>36923</v>
          </cell>
          <cell r="B105">
            <v>6824</v>
          </cell>
          <cell r="C105">
            <v>344656</v>
          </cell>
          <cell r="D105" t="str">
            <v>37,854     50507       84.73      99</v>
          </cell>
        </row>
        <row r="106">
          <cell r="A106">
            <v>36951</v>
          </cell>
          <cell r="B106">
            <v>6192</v>
          </cell>
          <cell r="C106">
            <v>350801</v>
          </cell>
          <cell r="D106" t="str">
            <v>34,842     56654       84.91      97</v>
          </cell>
        </row>
        <row r="107">
          <cell r="A107">
            <v>36982</v>
          </cell>
          <cell r="B107">
            <v>5913</v>
          </cell>
          <cell r="C107">
            <v>337637</v>
          </cell>
          <cell r="D107" t="str">
            <v>38,098     57101       86.56      96</v>
          </cell>
        </row>
        <row r="108">
          <cell r="A108">
            <v>37012</v>
          </cell>
          <cell r="B108">
            <v>5615</v>
          </cell>
          <cell r="C108">
            <v>346391</v>
          </cell>
          <cell r="D108" t="str">
            <v>37,001     61691       86.82      90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ep96"/>
    </sheetNames>
    <sheetDataSet>
      <sheetData sheetId="0">
        <row r="51">
          <cell r="A51">
            <v>35309</v>
          </cell>
          <cell r="B51">
            <v>40403</v>
          </cell>
          <cell r="C51">
            <v>2122236</v>
          </cell>
          <cell r="D51" t="str">
            <v>74,856     52527       64.95     138</v>
          </cell>
        </row>
        <row r="52">
          <cell r="A52">
            <v>35339</v>
          </cell>
          <cell r="B52">
            <v>69682</v>
          </cell>
          <cell r="C52">
            <v>3075379</v>
          </cell>
          <cell r="D52" t="str">
            <v>130,469     44135       65.19     132</v>
          </cell>
        </row>
        <row r="53">
          <cell r="A53">
            <v>35370</v>
          </cell>
          <cell r="B53">
            <v>56905</v>
          </cell>
          <cell r="C53">
            <v>2649245</v>
          </cell>
          <cell r="D53" t="str">
            <v>103,347     46556       64.49     132</v>
          </cell>
        </row>
        <row r="54">
          <cell r="A54">
            <v>35400</v>
          </cell>
          <cell r="B54">
            <v>57582</v>
          </cell>
          <cell r="C54">
            <v>2483719</v>
          </cell>
          <cell r="D54" t="str">
            <v>98,295     43134       63.06     131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1996</v>
          </cell>
          <cell r="B56">
            <v>224572</v>
          </cell>
          <cell r="C56">
            <v>10330579</v>
          </cell>
          <cell r="D56">
            <v>406967</v>
          </cell>
        </row>
        <row r="58">
          <cell r="A58">
            <v>35431</v>
          </cell>
          <cell r="B58">
            <v>51746</v>
          </cell>
          <cell r="C58">
            <v>2313196</v>
          </cell>
          <cell r="D58" t="str">
            <v>79,309     44703       60.52     131</v>
          </cell>
        </row>
        <row r="59">
          <cell r="A59">
            <v>35462</v>
          </cell>
          <cell r="B59">
            <v>45985</v>
          </cell>
          <cell r="C59">
            <v>1858090</v>
          </cell>
          <cell r="D59" t="str">
            <v>67,193     40407       59.37     131</v>
          </cell>
        </row>
        <row r="60">
          <cell r="A60">
            <v>35490</v>
          </cell>
          <cell r="B60">
            <v>47269</v>
          </cell>
          <cell r="C60">
            <v>2138745</v>
          </cell>
          <cell r="D60" t="str">
            <v>76,579     45247       61.83     130</v>
          </cell>
        </row>
        <row r="61">
          <cell r="A61">
            <v>35521</v>
          </cell>
          <cell r="B61">
            <v>43005</v>
          </cell>
          <cell r="C61">
            <v>1895783</v>
          </cell>
          <cell r="D61" t="str">
            <v>60,444     44083       58.43     130</v>
          </cell>
        </row>
        <row r="62">
          <cell r="A62">
            <v>35551</v>
          </cell>
          <cell r="B62">
            <v>41705</v>
          </cell>
          <cell r="C62">
            <v>1887349</v>
          </cell>
          <cell r="D62" t="str">
            <v>58,231     45255       58.27     129</v>
          </cell>
        </row>
        <row r="63">
          <cell r="A63">
            <v>35582</v>
          </cell>
          <cell r="B63">
            <v>36019</v>
          </cell>
          <cell r="C63">
            <v>1646790</v>
          </cell>
          <cell r="D63" t="str">
            <v>56,314     45721       60.99     129</v>
          </cell>
        </row>
        <row r="64">
          <cell r="A64">
            <v>35612</v>
          </cell>
          <cell r="B64">
            <v>36168</v>
          </cell>
          <cell r="C64">
            <v>1502285</v>
          </cell>
          <cell r="D64" t="str">
            <v>59,434     41537       62.17     128</v>
          </cell>
        </row>
        <row r="65">
          <cell r="A65">
            <v>35643</v>
          </cell>
          <cell r="B65">
            <v>34735</v>
          </cell>
          <cell r="C65">
            <v>1407945</v>
          </cell>
          <cell r="D65" t="str">
            <v>55,128     40534       61.35     128</v>
          </cell>
        </row>
        <row r="66">
          <cell r="A66">
            <v>35674</v>
          </cell>
          <cell r="B66">
            <v>32339</v>
          </cell>
          <cell r="C66">
            <v>1282099</v>
          </cell>
          <cell r="D66" t="str">
            <v>54,583     39646       62.80     125</v>
          </cell>
        </row>
        <row r="67">
          <cell r="A67">
            <v>35704</v>
          </cell>
          <cell r="B67">
            <v>30803</v>
          </cell>
          <cell r="C67">
            <v>1341507</v>
          </cell>
          <cell r="D67" t="str">
            <v>53,044     43552       63.26     127</v>
          </cell>
        </row>
        <row r="68">
          <cell r="A68">
            <v>35735</v>
          </cell>
          <cell r="B68">
            <v>29876</v>
          </cell>
          <cell r="C68">
            <v>1235554</v>
          </cell>
          <cell r="D68" t="str">
            <v>52,488     41357       63.73     124</v>
          </cell>
        </row>
        <row r="69">
          <cell r="A69">
            <v>35765</v>
          </cell>
          <cell r="B69">
            <v>29122</v>
          </cell>
          <cell r="C69">
            <v>1225590</v>
          </cell>
          <cell r="D69" t="str">
            <v>52,718     42085       64.42     128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1997</v>
          </cell>
          <cell r="B71">
            <v>458772</v>
          </cell>
          <cell r="C71">
            <v>19734933</v>
          </cell>
          <cell r="D71">
            <v>725465</v>
          </cell>
        </row>
        <row r="73">
          <cell r="A73">
            <v>35796</v>
          </cell>
          <cell r="B73">
            <v>31074</v>
          </cell>
          <cell r="C73">
            <v>1181867</v>
          </cell>
          <cell r="D73" t="str">
            <v>52,047     38034       62.62     125</v>
          </cell>
        </row>
        <row r="74">
          <cell r="A74">
            <v>35827</v>
          </cell>
          <cell r="B74">
            <v>28993</v>
          </cell>
          <cell r="C74">
            <v>1009704</v>
          </cell>
          <cell r="D74" t="str">
            <v>46,824     34826       61.76     124</v>
          </cell>
        </row>
        <row r="75">
          <cell r="A75">
            <v>35855</v>
          </cell>
          <cell r="B75">
            <v>29122</v>
          </cell>
          <cell r="C75">
            <v>994488</v>
          </cell>
          <cell r="D75" t="str">
            <v>52,190     34150       64.18     124</v>
          </cell>
        </row>
        <row r="76">
          <cell r="A76">
            <v>35886</v>
          </cell>
          <cell r="B76">
            <v>27212</v>
          </cell>
          <cell r="C76">
            <v>910652</v>
          </cell>
          <cell r="D76" t="str">
            <v>49,097     33466       64.34     121</v>
          </cell>
        </row>
        <row r="77">
          <cell r="A77">
            <v>35916</v>
          </cell>
          <cell r="B77">
            <v>25361</v>
          </cell>
          <cell r="C77">
            <v>912217</v>
          </cell>
          <cell r="D77" t="str">
            <v>47,321     35970       65.11     120</v>
          </cell>
        </row>
        <row r="78">
          <cell r="A78">
            <v>35947</v>
          </cell>
          <cell r="B78">
            <v>22527</v>
          </cell>
          <cell r="C78">
            <v>849618</v>
          </cell>
          <cell r="D78" t="str">
            <v>46,087     37716       67.17     119</v>
          </cell>
        </row>
        <row r="79">
          <cell r="A79">
            <v>35977</v>
          </cell>
          <cell r="B79">
            <v>22254</v>
          </cell>
          <cell r="C79">
            <v>845947</v>
          </cell>
          <cell r="D79" t="str">
            <v>48,256     38014       68.44     117</v>
          </cell>
        </row>
        <row r="80">
          <cell r="A80">
            <v>36008</v>
          </cell>
          <cell r="B80">
            <v>22321</v>
          </cell>
          <cell r="C80">
            <v>934286</v>
          </cell>
          <cell r="D80" t="str">
            <v>49,136     41857       68.76     116</v>
          </cell>
        </row>
        <row r="81">
          <cell r="A81">
            <v>36039</v>
          </cell>
          <cell r="B81">
            <v>25135</v>
          </cell>
          <cell r="C81">
            <v>838224</v>
          </cell>
          <cell r="D81" t="str">
            <v>53,116     33349       67.88     118</v>
          </cell>
        </row>
        <row r="82">
          <cell r="A82">
            <v>36069</v>
          </cell>
          <cell r="B82">
            <v>22106</v>
          </cell>
          <cell r="C82">
            <v>827439</v>
          </cell>
          <cell r="D82" t="str">
            <v>51,456     37431       69.95     116</v>
          </cell>
        </row>
        <row r="83">
          <cell r="A83">
            <v>36100</v>
          </cell>
          <cell r="B83">
            <v>20845</v>
          </cell>
          <cell r="C83">
            <v>765364</v>
          </cell>
          <cell r="D83" t="str">
            <v>48,470     36717       69.93     113</v>
          </cell>
        </row>
        <row r="84">
          <cell r="A84">
            <v>36130</v>
          </cell>
          <cell r="B84">
            <v>22653</v>
          </cell>
          <cell r="C84">
            <v>766976</v>
          </cell>
          <cell r="D84" t="str">
            <v>53,594     33858       70.29     116</v>
          </cell>
        </row>
        <row r="85">
          <cell r="A85" t="str">
            <v>Totals: __</v>
          </cell>
          <cell r="B85" t="str">
            <v>________</v>
          </cell>
          <cell r="C85" t="str">
            <v>__________</v>
          </cell>
          <cell r="D85" t="str">
            <v>__________</v>
          </cell>
        </row>
        <row r="86">
          <cell r="A86">
            <v>1998</v>
          </cell>
          <cell r="B86">
            <v>299603</v>
          </cell>
          <cell r="C86">
            <v>10836782</v>
          </cell>
          <cell r="D86">
            <v>597594</v>
          </cell>
        </row>
        <row r="88">
          <cell r="A88">
            <v>36161</v>
          </cell>
          <cell r="B88">
            <v>27110</v>
          </cell>
          <cell r="C88">
            <v>751794</v>
          </cell>
          <cell r="D88" t="str">
            <v>66,241     27732       70.96     115</v>
          </cell>
        </row>
        <row r="89">
          <cell r="A89">
            <v>36192</v>
          </cell>
          <cell r="B89">
            <v>22152</v>
          </cell>
          <cell r="C89">
            <v>654556</v>
          </cell>
          <cell r="D89" t="str">
            <v>46,368     29549       67.67     112</v>
          </cell>
        </row>
        <row r="90">
          <cell r="A90">
            <v>36220</v>
          </cell>
          <cell r="B90">
            <v>25494</v>
          </cell>
          <cell r="C90">
            <v>702421</v>
          </cell>
          <cell r="D90" t="str">
            <v>52,775     27553       67.43     114</v>
          </cell>
        </row>
        <row r="91">
          <cell r="A91">
            <v>36251</v>
          </cell>
          <cell r="B91">
            <v>23825</v>
          </cell>
          <cell r="C91">
            <v>650103</v>
          </cell>
          <cell r="D91" t="str">
            <v>50,422     27287       67.91     114</v>
          </cell>
        </row>
        <row r="92">
          <cell r="A92">
            <v>36281</v>
          </cell>
          <cell r="B92">
            <v>23752</v>
          </cell>
          <cell r="C92">
            <v>655777</v>
          </cell>
          <cell r="D92" t="str">
            <v>50,729     27610       68.11     113</v>
          </cell>
        </row>
        <row r="93">
          <cell r="A93">
            <v>36312</v>
          </cell>
          <cell r="B93">
            <v>21875</v>
          </cell>
          <cell r="C93">
            <v>642592</v>
          </cell>
          <cell r="D93" t="str">
            <v>44,267     29376       66.93     111</v>
          </cell>
        </row>
        <row r="94">
          <cell r="A94">
            <v>36342</v>
          </cell>
          <cell r="B94">
            <v>21499</v>
          </cell>
          <cell r="C94">
            <v>645241</v>
          </cell>
          <cell r="D94" t="str">
            <v>45,559     30013       67.94     110</v>
          </cell>
        </row>
        <row r="95">
          <cell r="A95">
            <v>36373</v>
          </cell>
          <cell r="B95">
            <v>20491</v>
          </cell>
          <cell r="C95">
            <v>597194</v>
          </cell>
          <cell r="D95" t="str">
            <v>46,444     29145       69.39     109</v>
          </cell>
        </row>
        <row r="96">
          <cell r="A96">
            <v>36404</v>
          </cell>
          <cell r="B96">
            <v>18071</v>
          </cell>
          <cell r="C96">
            <v>590007</v>
          </cell>
          <cell r="D96" t="str">
            <v>43,379     32650       70.59     109</v>
          </cell>
        </row>
        <row r="97">
          <cell r="A97">
            <v>36434</v>
          </cell>
          <cell r="B97">
            <v>19307</v>
          </cell>
          <cell r="C97">
            <v>635628</v>
          </cell>
          <cell r="D97" t="str">
            <v>49,952     32923       72.12     107</v>
          </cell>
        </row>
        <row r="98">
          <cell r="A98">
            <v>36465</v>
          </cell>
          <cell r="B98">
            <v>17484</v>
          </cell>
          <cell r="C98">
            <v>590031</v>
          </cell>
          <cell r="D98" t="str">
            <v>43,937     33747       71.53     104</v>
          </cell>
        </row>
        <row r="99">
          <cell r="A99">
            <v>36495</v>
          </cell>
          <cell r="B99">
            <v>17246</v>
          </cell>
          <cell r="C99">
            <v>602722</v>
          </cell>
          <cell r="D99" t="str">
            <v>46,789     34949       73.07     106</v>
          </cell>
        </row>
        <row r="100">
          <cell r="A100" t="str">
            <v>Totals: __</v>
          </cell>
          <cell r="B100" t="str">
            <v>________</v>
          </cell>
          <cell r="C100" t="str">
            <v>__________</v>
          </cell>
          <cell r="D100" t="str">
            <v>__________</v>
          </cell>
        </row>
        <row r="101">
          <cell r="A101">
            <v>1999</v>
          </cell>
          <cell r="B101">
            <v>258306</v>
          </cell>
          <cell r="C101">
            <v>7718066</v>
          </cell>
          <cell r="D101">
            <v>586862</v>
          </cell>
        </row>
        <row r="103">
          <cell r="A103">
            <v>36526</v>
          </cell>
          <cell r="B103">
            <v>17076</v>
          </cell>
          <cell r="C103">
            <v>579325</v>
          </cell>
          <cell r="D103" t="str">
            <v>44,056     33927       72.07     103</v>
          </cell>
        </row>
        <row r="104">
          <cell r="A104">
            <v>36557</v>
          </cell>
          <cell r="B104">
            <v>15473</v>
          </cell>
          <cell r="C104">
            <v>584096</v>
          </cell>
          <cell r="D104" t="str">
            <v>39,743     37750       71.98     104</v>
          </cell>
        </row>
        <row r="105">
          <cell r="A105">
            <v>36586</v>
          </cell>
          <cell r="B105">
            <v>15743</v>
          </cell>
          <cell r="C105">
            <v>565038</v>
          </cell>
          <cell r="D105" t="str">
            <v>44,002     35892       73.65     105</v>
          </cell>
        </row>
        <row r="106">
          <cell r="A106">
            <v>36617</v>
          </cell>
          <cell r="B106">
            <v>16766</v>
          </cell>
          <cell r="C106">
            <v>541004</v>
          </cell>
          <cell r="D106" t="str">
            <v>37,885     32268       69.32     103</v>
          </cell>
        </row>
        <row r="107">
          <cell r="A107">
            <v>36647</v>
          </cell>
          <cell r="B107">
            <v>17168</v>
          </cell>
          <cell r="C107">
            <v>564333</v>
          </cell>
          <cell r="D107" t="str">
            <v>31,596     32872       64.79     104</v>
          </cell>
        </row>
        <row r="108">
          <cell r="A108">
            <v>36678</v>
          </cell>
          <cell r="B108">
            <v>16672</v>
          </cell>
          <cell r="C108">
            <v>526155</v>
          </cell>
          <cell r="D108" t="str">
            <v>31,397     31560       65.32     104</v>
          </cell>
        </row>
        <row r="109">
          <cell r="A109">
            <v>36708</v>
          </cell>
          <cell r="B109">
            <v>16880</v>
          </cell>
          <cell r="C109">
            <v>545018</v>
          </cell>
          <cell r="D109" t="str">
            <v>34,221     32288       66.97     104</v>
          </cell>
        </row>
        <row r="110">
          <cell r="A110">
            <v>36739</v>
          </cell>
          <cell r="B110">
            <v>16539</v>
          </cell>
          <cell r="C110">
            <v>525751</v>
          </cell>
          <cell r="D110" t="str">
            <v>43,717     31789       72.55     104</v>
          </cell>
        </row>
        <row r="111">
          <cell r="A111">
            <v>36770</v>
          </cell>
          <cell r="B111">
            <v>15703</v>
          </cell>
          <cell r="C111">
            <v>482557</v>
          </cell>
          <cell r="D111" t="str">
            <v>57,810     30731       78.64     103</v>
          </cell>
        </row>
        <row r="112">
          <cell r="A112">
            <v>36800</v>
          </cell>
          <cell r="B112">
            <v>15434</v>
          </cell>
          <cell r="C112">
            <v>473506</v>
          </cell>
          <cell r="D112" t="str">
            <v>58,700     30680       79.18     102</v>
          </cell>
        </row>
        <row r="113">
          <cell r="A113">
            <v>36831</v>
          </cell>
          <cell r="B113">
            <v>15297</v>
          </cell>
          <cell r="C113">
            <v>453389</v>
          </cell>
          <cell r="D113" t="str">
            <v>60,107     29640       79.71     105</v>
          </cell>
        </row>
        <row r="114">
          <cell r="A114">
            <v>36861</v>
          </cell>
          <cell r="B114">
            <v>18700</v>
          </cell>
          <cell r="C114">
            <v>455035</v>
          </cell>
          <cell r="D114" t="str">
            <v>73,846     24334       79.79     105</v>
          </cell>
        </row>
        <row r="115">
          <cell r="A115" t="str">
            <v>Totals: __</v>
          </cell>
          <cell r="B115" t="str">
            <v>________</v>
          </cell>
          <cell r="C115" t="str">
            <v>__________</v>
          </cell>
          <cell r="D115" t="str">
            <v>__________</v>
          </cell>
        </row>
        <row r="116">
          <cell r="A116">
            <v>2000</v>
          </cell>
          <cell r="B116">
            <v>197451</v>
          </cell>
          <cell r="C116">
            <v>6295207</v>
          </cell>
          <cell r="D116">
            <v>557080</v>
          </cell>
        </row>
        <row r="118">
          <cell r="A118">
            <v>36892</v>
          </cell>
          <cell r="B118">
            <v>19235</v>
          </cell>
          <cell r="C118">
            <v>473312</v>
          </cell>
          <cell r="D118" t="str">
            <v>72,274     24607       78.98     104</v>
          </cell>
        </row>
        <row r="119">
          <cell r="A119">
            <v>36923</v>
          </cell>
          <cell r="B119">
            <v>17598</v>
          </cell>
          <cell r="C119">
            <v>424878</v>
          </cell>
          <cell r="D119" t="str">
            <v>66,229     24144       79.01     103</v>
          </cell>
        </row>
        <row r="120">
          <cell r="A120">
            <v>36951</v>
          </cell>
          <cell r="B120">
            <v>18697</v>
          </cell>
          <cell r="C120">
            <v>432870</v>
          </cell>
          <cell r="D120" t="str">
            <v>77,447     23152       80.55     104</v>
          </cell>
        </row>
        <row r="121">
          <cell r="A121">
            <v>36982</v>
          </cell>
          <cell r="B121">
            <v>16379</v>
          </cell>
          <cell r="C121">
            <v>415276</v>
          </cell>
          <cell r="D121" t="str">
            <v>66,872     25355       80.33     103</v>
          </cell>
        </row>
        <row r="122">
          <cell r="A122">
            <v>37012</v>
          </cell>
          <cell r="B122">
            <v>15185</v>
          </cell>
          <cell r="C122">
            <v>423018</v>
          </cell>
          <cell r="D122" t="str">
            <v>63,524     27858       80.71      98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oct96"/>
    </sheetNames>
    <sheetDataSet>
      <sheetData sheetId="0">
        <row r="59">
          <cell r="A59">
            <v>35339</v>
          </cell>
          <cell r="B59">
            <v>27959</v>
          </cell>
          <cell r="C59">
            <v>1597148</v>
          </cell>
          <cell r="D59" t="str">
            <v>84,314     57125       75.10     128</v>
          </cell>
        </row>
        <row r="60">
          <cell r="A60">
            <v>35370</v>
          </cell>
          <cell r="B60">
            <v>32718</v>
          </cell>
          <cell r="C60">
            <v>2286841</v>
          </cell>
          <cell r="D60" t="str">
            <v>126,721     69896       79.48     121</v>
          </cell>
        </row>
        <row r="61">
          <cell r="A61">
            <v>35400</v>
          </cell>
          <cell r="B61">
            <v>34777</v>
          </cell>
          <cell r="C61">
            <v>2212315</v>
          </cell>
          <cell r="D61" t="str">
            <v>106,136     63615       75.32     120</v>
          </cell>
        </row>
        <row r="62">
          <cell r="A62" t="str">
            <v>Totals: __</v>
          </cell>
          <cell r="B62" t="str">
            <v>________</v>
          </cell>
          <cell r="C62" t="str">
            <v>__________</v>
          </cell>
          <cell r="D62" t="str">
            <v>__________</v>
          </cell>
        </row>
        <row r="63">
          <cell r="A63">
            <v>1996</v>
          </cell>
          <cell r="B63">
            <v>95454</v>
          </cell>
          <cell r="C63">
            <v>6096304</v>
          </cell>
          <cell r="D63">
            <v>317171</v>
          </cell>
        </row>
        <row r="65">
          <cell r="A65">
            <v>35431</v>
          </cell>
          <cell r="B65">
            <v>29721</v>
          </cell>
          <cell r="C65">
            <v>1853640</v>
          </cell>
          <cell r="D65" t="str">
            <v>100,269     62369       77.14     119</v>
          </cell>
        </row>
        <row r="66">
          <cell r="A66">
            <v>35462</v>
          </cell>
          <cell r="B66">
            <v>29147</v>
          </cell>
          <cell r="C66">
            <v>1379139</v>
          </cell>
          <cell r="D66" t="str">
            <v>83,551     47317       74.14     120</v>
          </cell>
        </row>
        <row r="67">
          <cell r="A67">
            <v>35490</v>
          </cell>
          <cell r="B67">
            <v>27725</v>
          </cell>
          <cell r="C67">
            <v>1442258</v>
          </cell>
          <cell r="D67" t="str">
            <v>85,083     52021       75.42     118</v>
          </cell>
        </row>
        <row r="68">
          <cell r="A68">
            <v>35521</v>
          </cell>
          <cell r="B68">
            <v>24980</v>
          </cell>
          <cell r="C68">
            <v>1263522</v>
          </cell>
          <cell r="D68" t="str">
            <v>77,214     50582       75.56     115</v>
          </cell>
        </row>
        <row r="69">
          <cell r="A69">
            <v>35551</v>
          </cell>
          <cell r="B69">
            <v>24064</v>
          </cell>
          <cell r="C69">
            <v>1197802</v>
          </cell>
          <cell r="D69" t="str">
            <v>76,665     49776       76.11     116</v>
          </cell>
        </row>
        <row r="70">
          <cell r="A70">
            <v>35582</v>
          </cell>
          <cell r="B70">
            <v>20730</v>
          </cell>
          <cell r="C70">
            <v>1088468</v>
          </cell>
          <cell r="D70" t="str">
            <v>75,304     52507       78.41     116</v>
          </cell>
        </row>
        <row r="71">
          <cell r="A71">
            <v>35612</v>
          </cell>
          <cell r="B71">
            <v>19180</v>
          </cell>
          <cell r="C71">
            <v>1096042</v>
          </cell>
          <cell r="D71" t="str">
            <v>71,665     57146       78.89     115</v>
          </cell>
        </row>
        <row r="72">
          <cell r="A72">
            <v>35643</v>
          </cell>
          <cell r="B72">
            <v>17517</v>
          </cell>
          <cell r="C72">
            <v>1011632</v>
          </cell>
          <cell r="D72" t="str">
            <v>64,561     57752       78.66     115</v>
          </cell>
        </row>
        <row r="73">
          <cell r="A73">
            <v>35674</v>
          </cell>
          <cell r="B73">
            <v>17485</v>
          </cell>
          <cell r="C73">
            <v>954622</v>
          </cell>
          <cell r="D73" t="str">
            <v>64,280     54597       78.62     114</v>
          </cell>
        </row>
        <row r="74">
          <cell r="A74">
            <v>35704</v>
          </cell>
          <cell r="B74">
            <v>18028</v>
          </cell>
          <cell r="C74">
            <v>927070</v>
          </cell>
          <cell r="D74" t="str">
            <v>66,196     51424       78.60     114</v>
          </cell>
        </row>
        <row r="75">
          <cell r="A75">
            <v>35735</v>
          </cell>
          <cell r="B75">
            <v>17905</v>
          </cell>
          <cell r="C75">
            <v>863313</v>
          </cell>
          <cell r="D75" t="str">
            <v>58,509     48217       76.57     111</v>
          </cell>
        </row>
        <row r="76">
          <cell r="A76">
            <v>35765</v>
          </cell>
          <cell r="B76">
            <v>18913</v>
          </cell>
          <cell r="C76">
            <v>852317</v>
          </cell>
          <cell r="D76" t="str">
            <v>86,111     45066       81.99     111</v>
          </cell>
        </row>
        <row r="77">
          <cell r="A77" t="str">
            <v>Totals: __</v>
          </cell>
          <cell r="B77" t="str">
            <v>________</v>
          </cell>
          <cell r="C77" t="str">
            <v>__________</v>
          </cell>
          <cell r="D77" t="str">
            <v>__________</v>
          </cell>
        </row>
        <row r="78">
          <cell r="A78">
            <v>1997</v>
          </cell>
          <cell r="B78">
            <v>265395</v>
          </cell>
          <cell r="C78">
            <v>13929825</v>
          </cell>
          <cell r="D78">
            <v>909408</v>
          </cell>
        </row>
        <row r="80">
          <cell r="A80">
            <v>35796</v>
          </cell>
          <cell r="B80">
            <v>17650</v>
          </cell>
          <cell r="C80">
            <v>803497</v>
          </cell>
          <cell r="D80" t="str">
            <v>73,355     45524       80.61     112</v>
          </cell>
        </row>
        <row r="81">
          <cell r="A81">
            <v>35827</v>
          </cell>
          <cell r="B81">
            <v>16872</v>
          </cell>
          <cell r="C81">
            <v>700069</v>
          </cell>
          <cell r="D81" t="str">
            <v>73,379     41493       81.31     113</v>
          </cell>
        </row>
        <row r="82">
          <cell r="A82">
            <v>35855</v>
          </cell>
          <cell r="B82">
            <v>17312</v>
          </cell>
          <cell r="C82">
            <v>726974</v>
          </cell>
          <cell r="D82" t="str">
            <v>72,623     41993       80.75     111</v>
          </cell>
        </row>
        <row r="83">
          <cell r="A83">
            <v>35886</v>
          </cell>
          <cell r="B83">
            <v>15013</v>
          </cell>
          <cell r="C83">
            <v>688500</v>
          </cell>
          <cell r="D83" t="str">
            <v>46,386     45861       75.55     113</v>
          </cell>
        </row>
        <row r="84">
          <cell r="A84">
            <v>35916</v>
          </cell>
          <cell r="B84">
            <v>12920</v>
          </cell>
          <cell r="C84">
            <v>677121</v>
          </cell>
          <cell r="D84" t="str">
            <v>48,020     52409       78.80     109</v>
          </cell>
        </row>
        <row r="85">
          <cell r="A85">
            <v>35947</v>
          </cell>
          <cell r="B85">
            <v>11485</v>
          </cell>
          <cell r="C85">
            <v>629439</v>
          </cell>
          <cell r="D85" t="str">
            <v>42,320     54806       78.65     109</v>
          </cell>
        </row>
        <row r="86">
          <cell r="A86">
            <v>35977</v>
          </cell>
          <cell r="B86">
            <v>11669</v>
          </cell>
          <cell r="C86">
            <v>628575</v>
          </cell>
          <cell r="D86" t="str">
            <v>43,534     53868       78.86     107</v>
          </cell>
        </row>
        <row r="87">
          <cell r="A87">
            <v>36008</v>
          </cell>
          <cell r="B87">
            <v>10817</v>
          </cell>
          <cell r="C87">
            <v>587583</v>
          </cell>
          <cell r="D87" t="str">
            <v>55,069     54321       83.58     106</v>
          </cell>
        </row>
        <row r="88">
          <cell r="A88">
            <v>36039</v>
          </cell>
          <cell r="B88">
            <v>10464</v>
          </cell>
          <cell r="C88">
            <v>540325</v>
          </cell>
          <cell r="D88" t="str">
            <v>47,700     51637       82.01     104</v>
          </cell>
        </row>
        <row r="89">
          <cell r="A89">
            <v>36069</v>
          </cell>
          <cell r="B89">
            <v>10262</v>
          </cell>
          <cell r="C89">
            <v>546136</v>
          </cell>
          <cell r="D89" t="str">
            <v>47,885     53220       82.35     105</v>
          </cell>
        </row>
        <row r="90">
          <cell r="A90">
            <v>36100</v>
          </cell>
          <cell r="B90">
            <v>11161</v>
          </cell>
          <cell r="C90">
            <v>519100</v>
          </cell>
          <cell r="D90" t="str">
            <v>44,781     46511       80.05     108</v>
          </cell>
        </row>
        <row r="91">
          <cell r="A91">
            <v>36130</v>
          </cell>
          <cell r="B91">
            <v>10278</v>
          </cell>
          <cell r="C91">
            <v>507036</v>
          </cell>
          <cell r="D91" t="str">
            <v>41,899     49333       80.30     104</v>
          </cell>
        </row>
        <row r="92">
          <cell r="A92" t="str">
            <v>Totals: __</v>
          </cell>
          <cell r="B92" t="str">
            <v>________</v>
          </cell>
          <cell r="C92" t="str">
            <v>__________</v>
          </cell>
          <cell r="D92" t="str">
            <v>__________</v>
          </cell>
        </row>
        <row r="93">
          <cell r="A93">
            <v>1998</v>
          </cell>
          <cell r="B93">
            <v>155903</v>
          </cell>
          <cell r="C93">
            <v>7554355</v>
          </cell>
          <cell r="D93">
            <v>636951</v>
          </cell>
        </row>
        <row r="95">
          <cell r="A95">
            <v>36161</v>
          </cell>
          <cell r="B95">
            <v>9003</v>
          </cell>
          <cell r="C95">
            <v>485272</v>
          </cell>
          <cell r="D95" t="str">
            <v>41,026     53902       82.00     105</v>
          </cell>
        </row>
        <row r="96">
          <cell r="A96">
            <v>36192</v>
          </cell>
          <cell r="B96">
            <v>7972</v>
          </cell>
          <cell r="C96">
            <v>443551</v>
          </cell>
          <cell r="D96" t="str">
            <v>39,239     55639       83.11     104</v>
          </cell>
        </row>
        <row r="97">
          <cell r="A97">
            <v>36220</v>
          </cell>
          <cell r="B97">
            <v>7708</v>
          </cell>
          <cell r="C97">
            <v>465495</v>
          </cell>
          <cell r="D97" t="str">
            <v>41,644     60392       84.38     104</v>
          </cell>
        </row>
        <row r="98">
          <cell r="A98">
            <v>36251</v>
          </cell>
          <cell r="B98">
            <v>7151</v>
          </cell>
          <cell r="C98">
            <v>443872</v>
          </cell>
          <cell r="D98" t="str">
            <v>39,212     62072       84.58     104</v>
          </cell>
        </row>
        <row r="99">
          <cell r="A99">
            <v>36281</v>
          </cell>
          <cell r="B99">
            <v>7817</v>
          </cell>
          <cell r="C99">
            <v>498053</v>
          </cell>
          <cell r="D99" t="str">
            <v>47,591     63715       85.89     104</v>
          </cell>
        </row>
        <row r="100">
          <cell r="A100">
            <v>36312</v>
          </cell>
          <cell r="B100">
            <v>7395</v>
          </cell>
          <cell r="C100">
            <v>455653</v>
          </cell>
          <cell r="D100" t="str">
            <v>40,402     61617       84.53     102</v>
          </cell>
        </row>
        <row r="101">
          <cell r="A101">
            <v>36342</v>
          </cell>
          <cell r="B101">
            <v>7260</v>
          </cell>
          <cell r="C101">
            <v>467411</v>
          </cell>
          <cell r="D101" t="str">
            <v>35,983     64382       83.21     103</v>
          </cell>
        </row>
        <row r="102">
          <cell r="A102">
            <v>36373</v>
          </cell>
          <cell r="B102">
            <v>6481</v>
          </cell>
          <cell r="C102">
            <v>423603</v>
          </cell>
          <cell r="D102" t="str">
            <v>35,311     65361       84.49     101</v>
          </cell>
        </row>
        <row r="103">
          <cell r="A103">
            <v>36404</v>
          </cell>
          <cell r="B103">
            <v>8363</v>
          </cell>
          <cell r="C103">
            <v>425800</v>
          </cell>
          <cell r="D103" t="str">
            <v>38,907     50915       82.31     100</v>
          </cell>
        </row>
        <row r="104">
          <cell r="A104">
            <v>36434</v>
          </cell>
          <cell r="B104">
            <v>7637</v>
          </cell>
          <cell r="C104">
            <v>436791</v>
          </cell>
          <cell r="D104" t="str">
            <v>36,161     57195       82.56      99</v>
          </cell>
        </row>
        <row r="105">
          <cell r="A105">
            <v>36465</v>
          </cell>
          <cell r="B105">
            <v>7311</v>
          </cell>
          <cell r="C105">
            <v>404664</v>
          </cell>
          <cell r="D105" t="str">
            <v>39,617     55351       84.42      97</v>
          </cell>
        </row>
        <row r="106">
          <cell r="A106">
            <v>36495</v>
          </cell>
          <cell r="B106">
            <v>7142</v>
          </cell>
          <cell r="C106">
            <v>419537</v>
          </cell>
          <cell r="D106" t="str">
            <v>34,267     58743       82.75      99</v>
          </cell>
        </row>
        <row r="107">
          <cell r="A107" t="str">
            <v>Totals: __</v>
          </cell>
          <cell r="B107" t="str">
            <v>________</v>
          </cell>
          <cell r="C107" t="str">
            <v>__________</v>
          </cell>
          <cell r="D107" t="str">
            <v>__________</v>
          </cell>
        </row>
        <row r="108">
          <cell r="A108">
            <v>1999</v>
          </cell>
          <cell r="B108">
            <v>91240</v>
          </cell>
          <cell r="C108">
            <v>5369702</v>
          </cell>
          <cell r="D108">
            <v>469360</v>
          </cell>
        </row>
        <row r="110">
          <cell r="A110">
            <v>36526</v>
          </cell>
          <cell r="B110">
            <v>7706</v>
          </cell>
          <cell r="C110">
            <v>390053</v>
          </cell>
          <cell r="D110" t="str">
            <v>52,994     50617       87.30      97</v>
          </cell>
        </row>
        <row r="111">
          <cell r="A111">
            <v>36557</v>
          </cell>
          <cell r="B111">
            <v>6774</v>
          </cell>
          <cell r="C111">
            <v>363257</v>
          </cell>
          <cell r="D111" t="str">
            <v>41,735     53626       86.04      96</v>
          </cell>
        </row>
        <row r="112">
          <cell r="A112">
            <v>36586</v>
          </cell>
          <cell r="B112">
            <v>7673</v>
          </cell>
          <cell r="C112">
            <v>371093</v>
          </cell>
          <cell r="D112" t="str">
            <v>40,039     48364       83.92      97</v>
          </cell>
        </row>
        <row r="113">
          <cell r="A113">
            <v>36617</v>
          </cell>
          <cell r="B113">
            <v>5617</v>
          </cell>
          <cell r="C113">
            <v>346840</v>
          </cell>
          <cell r="D113" t="str">
            <v>39,430     61749       87.53      93</v>
          </cell>
        </row>
        <row r="114">
          <cell r="A114">
            <v>36647</v>
          </cell>
          <cell r="B114">
            <v>6753</v>
          </cell>
          <cell r="C114">
            <v>373092</v>
          </cell>
          <cell r="D114" t="str">
            <v>28,081     55249       80.61      93</v>
          </cell>
        </row>
        <row r="115">
          <cell r="A115">
            <v>36678</v>
          </cell>
          <cell r="B115">
            <v>6182</v>
          </cell>
          <cell r="C115">
            <v>385077</v>
          </cell>
          <cell r="D115" t="str">
            <v>24,863     62291       80.09      94</v>
          </cell>
        </row>
        <row r="116">
          <cell r="A116">
            <v>36708</v>
          </cell>
          <cell r="B116">
            <v>5189</v>
          </cell>
          <cell r="C116">
            <v>394458</v>
          </cell>
          <cell r="D116" t="str">
            <v>23,291     76019       81.78      92</v>
          </cell>
        </row>
        <row r="117">
          <cell r="A117">
            <v>36739</v>
          </cell>
          <cell r="B117">
            <v>4244</v>
          </cell>
          <cell r="C117">
            <v>368915</v>
          </cell>
          <cell r="D117" t="str">
            <v>24,259     86927       85.11      93</v>
          </cell>
        </row>
        <row r="118">
          <cell r="A118">
            <v>36770</v>
          </cell>
          <cell r="B118">
            <v>4442</v>
          </cell>
          <cell r="C118">
            <v>343650</v>
          </cell>
          <cell r="D118" t="str">
            <v>21,007     77364       82.55      94</v>
          </cell>
        </row>
        <row r="119">
          <cell r="A119">
            <v>36800</v>
          </cell>
          <cell r="B119">
            <v>4834</v>
          </cell>
          <cell r="C119">
            <v>351388</v>
          </cell>
          <cell r="D119" t="str">
            <v>19,182     72691       79.87      93</v>
          </cell>
        </row>
        <row r="120">
          <cell r="A120">
            <v>36831</v>
          </cell>
          <cell r="B120">
            <v>4120</v>
          </cell>
          <cell r="C120">
            <v>330719</v>
          </cell>
          <cell r="D120" t="str">
            <v>18,515     80272       81.80      91</v>
          </cell>
        </row>
        <row r="121">
          <cell r="A121">
            <v>36861</v>
          </cell>
          <cell r="B121">
            <v>4509</v>
          </cell>
          <cell r="C121">
            <v>325388</v>
          </cell>
          <cell r="D121" t="str">
            <v>20,331     72165       81.85      94</v>
          </cell>
        </row>
        <row r="122">
          <cell r="A122" t="str">
            <v>Totals: __</v>
          </cell>
          <cell r="B122" t="str">
            <v>________</v>
          </cell>
          <cell r="C122" t="str">
            <v>__________</v>
          </cell>
          <cell r="D122" t="str">
            <v>__________</v>
          </cell>
        </row>
        <row r="123">
          <cell r="A123">
            <v>2000</v>
          </cell>
          <cell r="B123">
            <v>68043</v>
          </cell>
          <cell r="C123">
            <v>4343930</v>
          </cell>
          <cell r="D123">
            <v>353727</v>
          </cell>
        </row>
        <row r="125">
          <cell r="A125">
            <v>36892</v>
          </cell>
          <cell r="B125">
            <v>4052</v>
          </cell>
          <cell r="C125">
            <v>359900</v>
          </cell>
          <cell r="D125" t="str">
            <v>20,460     88821       83.47      95</v>
          </cell>
        </row>
        <row r="126">
          <cell r="A126">
            <v>36923</v>
          </cell>
          <cell r="B126">
            <v>4409</v>
          </cell>
          <cell r="C126">
            <v>326089</v>
          </cell>
          <cell r="D126" t="str">
            <v>19,035     73960       81.19      94</v>
          </cell>
        </row>
        <row r="127">
          <cell r="A127">
            <v>36951</v>
          </cell>
          <cell r="B127">
            <v>4118</v>
          </cell>
          <cell r="C127">
            <v>349652</v>
          </cell>
          <cell r="D127" t="str">
            <v>20,480     84909       83.26      93</v>
          </cell>
        </row>
        <row r="128">
          <cell r="A128">
            <v>36982</v>
          </cell>
          <cell r="B128">
            <v>3285</v>
          </cell>
          <cell r="C128">
            <v>329212</v>
          </cell>
          <cell r="D128" t="str">
            <v>18,478    100217       84.91      93</v>
          </cell>
        </row>
        <row r="129">
          <cell r="A129">
            <v>37012</v>
          </cell>
          <cell r="B129">
            <v>2716</v>
          </cell>
          <cell r="C129">
            <v>333318</v>
          </cell>
          <cell r="D129" t="str">
            <v>25,558    122724       90.39      86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nov96"/>
    </sheetNames>
    <sheetDataSet>
      <sheetData sheetId="0">
        <row r="61">
          <cell r="A61">
            <v>35370</v>
          </cell>
          <cell r="B61">
            <v>90656</v>
          </cell>
          <cell r="C61">
            <v>1293363</v>
          </cell>
          <cell r="D61" t="str">
            <v>201,419     14267       68.96     196</v>
          </cell>
        </row>
        <row r="62">
          <cell r="A62">
            <v>35400</v>
          </cell>
          <cell r="B62">
            <v>113076</v>
          </cell>
          <cell r="C62">
            <v>2341370</v>
          </cell>
          <cell r="D62" t="str">
            <v>304,464     20707       72.92     186</v>
          </cell>
        </row>
        <row r="63">
          <cell r="A63" t="str">
            <v>Totals: __</v>
          </cell>
          <cell r="B63" t="str">
            <v>________</v>
          </cell>
          <cell r="C63" t="str">
            <v>__________</v>
          </cell>
          <cell r="D63" t="str">
            <v>__________</v>
          </cell>
        </row>
        <row r="64">
          <cell r="A64">
            <v>1996</v>
          </cell>
          <cell r="B64">
            <v>203732</v>
          </cell>
          <cell r="C64">
            <v>3634733</v>
          </cell>
          <cell r="D64">
            <v>505883</v>
          </cell>
        </row>
        <row r="66">
          <cell r="A66">
            <v>35431</v>
          </cell>
          <cell r="B66">
            <v>97311</v>
          </cell>
          <cell r="C66">
            <v>2088948</v>
          </cell>
          <cell r="D66" t="str">
            <v>284,282     21467       74.50     193</v>
          </cell>
        </row>
        <row r="67">
          <cell r="A67">
            <v>35462</v>
          </cell>
          <cell r="B67">
            <v>84902</v>
          </cell>
          <cell r="C67">
            <v>1692709</v>
          </cell>
          <cell r="D67" t="str">
            <v>215,943     19938       71.78     190</v>
          </cell>
        </row>
        <row r="68">
          <cell r="A68">
            <v>35490</v>
          </cell>
          <cell r="B68">
            <v>79755</v>
          </cell>
          <cell r="C68">
            <v>1655903</v>
          </cell>
          <cell r="D68" t="str">
            <v>224,750     20763       73.81     189</v>
          </cell>
        </row>
        <row r="69">
          <cell r="A69">
            <v>35521</v>
          </cell>
          <cell r="B69">
            <v>76295</v>
          </cell>
          <cell r="C69">
            <v>1522561</v>
          </cell>
          <cell r="D69" t="str">
            <v>214,151     19957       73.73     186</v>
          </cell>
        </row>
        <row r="70">
          <cell r="A70">
            <v>35551</v>
          </cell>
          <cell r="B70">
            <v>63963</v>
          </cell>
          <cell r="C70">
            <v>1484337</v>
          </cell>
          <cell r="D70" t="str">
            <v>203,660     23207       76.10     186</v>
          </cell>
        </row>
        <row r="71">
          <cell r="A71">
            <v>35582</v>
          </cell>
          <cell r="B71">
            <v>56530</v>
          </cell>
          <cell r="C71">
            <v>1342861</v>
          </cell>
          <cell r="D71" t="str">
            <v>193,783     23755       77.42     186</v>
          </cell>
        </row>
        <row r="72">
          <cell r="A72">
            <v>35612</v>
          </cell>
          <cell r="B72">
            <v>63024</v>
          </cell>
          <cell r="C72">
            <v>1307724</v>
          </cell>
          <cell r="D72" t="str">
            <v>208,065     20750       76.75     188</v>
          </cell>
        </row>
        <row r="73">
          <cell r="A73">
            <v>35643</v>
          </cell>
          <cell r="B73">
            <v>60484</v>
          </cell>
          <cell r="C73">
            <v>1260217</v>
          </cell>
          <cell r="D73" t="str">
            <v>207,614     20836       77.44     189</v>
          </cell>
        </row>
        <row r="74">
          <cell r="A74">
            <v>35674</v>
          </cell>
          <cell r="B74">
            <v>59479</v>
          </cell>
          <cell r="C74">
            <v>1133039</v>
          </cell>
          <cell r="D74" t="str">
            <v>197,943     19050       76.89     190</v>
          </cell>
        </row>
        <row r="75">
          <cell r="A75">
            <v>35704</v>
          </cell>
          <cell r="B75">
            <v>61394</v>
          </cell>
          <cell r="C75">
            <v>1163171</v>
          </cell>
          <cell r="D75" t="str">
            <v>152,649     18947       71.32     188</v>
          </cell>
        </row>
        <row r="76">
          <cell r="A76">
            <v>35735</v>
          </cell>
          <cell r="B76">
            <v>70177</v>
          </cell>
          <cell r="C76">
            <v>1083190</v>
          </cell>
          <cell r="D76" t="str">
            <v>239,577     15436       77.34     190</v>
          </cell>
        </row>
        <row r="77">
          <cell r="A77">
            <v>35765</v>
          </cell>
          <cell r="B77">
            <v>65523</v>
          </cell>
          <cell r="C77">
            <v>1071715</v>
          </cell>
          <cell r="D77" t="str">
            <v>255,193     16357       79.57     187</v>
          </cell>
        </row>
        <row r="78">
          <cell r="A78" t="str">
            <v>Totals: __</v>
          </cell>
          <cell r="B78" t="str">
            <v>________</v>
          </cell>
          <cell r="C78" t="str">
            <v>__________</v>
          </cell>
          <cell r="D78" t="str">
            <v>__________</v>
          </cell>
        </row>
        <row r="79">
          <cell r="A79">
            <v>1997</v>
          </cell>
          <cell r="B79">
            <v>838837</v>
          </cell>
          <cell r="C79">
            <v>16806375</v>
          </cell>
          <cell r="D79">
            <v>2597610</v>
          </cell>
        </row>
        <row r="81">
          <cell r="A81">
            <v>35796</v>
          </cell>
          <cell r="B81">
            <v>66657</v>
          </cell>
          <cell r="C81">
            <v>1027941</v>
          </cell>
          <cell r="D81" t="str">
            <v>247,715     15422       78.80     184</v>
          </cell>
        </row>
        <row r="82">
          <cell r="A82">
            <v>35827</v>
          </cell>
          <cell r="B82">
            <v>52625</v>
          </cell>
          <cell r="C82">
            <v>882836</v>
          </cell>
          <cell r="D82" t="str">
            <v>211,452     16776       80.07     182</v>
          </cell>
        </row>
        <row r="83">
          <cell r="A83">
            <v>35855</v>
          </cell>
          <cell r="B83">
            <v>52855</v>
          </cell>
          <cell r="C83">
            <v>922285</v>
          </cell>
          <cell r="D83" t="str">
            <v>238,430     17450       81.85     181</v>
          </cell>
        </row>
        <row r="84">
          <cell r="A84">
            <v>35886</v>
          </cell>
          <cell r="B84">
            <v>49414</v>
          </cell>
          <cell r="C84">
            <v>868781</v>
          </cell>
          <cell r="D84" t="str">
            <v>195,182     17582       79.80     182</v>
          </cell>
        </row>
        <row r="85">
          <cell r="A85">
            <v>35916</v>
          </cell>
          <cell r="B85">
            <v>54510</v>
          </cell>
          <cell r="C85">
            <v>871331</v>
          </cell>
          <cell r="D85" t="str">
            <v>191,523     15985       77.84     182</v>
          </cell>
        </row>
        <row r="86">
          <cell r="A86">
            <v>35947</v>
          </cell>
          <cell r="B86">
            <v>49586</v>
          </cell>
          <cell r="C86">
            <v>825250</v>
          </cell>
          <cell r="D86" t="str">
            <v>183,433     16643       78.72     181</v>
          </cell>
        </row>
        <row r="87">
          <cell r="A87">
            <v>35977</v>
          </cell>
          <cell r="B87">
            <v>49199</v>
          </cell>
          <cell r="C87">
            <v>806922</v>
          </cell>
          <cell r="D87" t="str">
            <v>196,508     16402       79.98     181</v>
          </cell>
        </row>
        <row r="88">
          <cell r="A88">
            <v>36008</v>
          </cell>
          <cell r="B88">
            <v>47904</v>
          </cell>
          <cell r="C88">
            <v>776564</v>
          </cell>
          <cell r="D88" t="str">
            <v>196,136     16211       80.37     177</v>
          </cell>
        </row>
        <row r="89">
          <cell r="A89">
            <v>36039</v>
          </cell>
          <cell r="B89">
            <v>44445</v>
          </cell>
          <cell r="C89">
            <v>709673</v>
          </cell>
          <cell r="D89" t="str">
            <v>189,619     15968       81.01     179</v>
          </cell>
        </row>
        <row r="90">
          <cell r="A90">
            <v>36069</v>
          </cell>
          <cell r="B90">
            <v>46657</v>
          </cell>
          <cell r="C90">
            <v>740180</v>
          </cell>
          <cell r="D90" t="str">
            <v>195,890     15865       80.76     174</v>
          </cell>
        </row>
        <row r="91">
          <cell r="A91">
            <v>36100</v>
          </cell>
          <cell r="B91">
            <v>49228</v>
          </cell>
          <cell r="C91">
            <v>673232</v>
          </cell>
          <cell r="D91" t="str">
            <v>210,183     13676       81.02     164</v>
          </cell>
        </row>
        <row r="92">
          <cell r="A92">
            <v>36130</v>
          </cell>
          <cell r="B92">
            <v>47032</v>
          </cell>
          <cell r="C92">
            <v>682247</v>
          </cell>
          <cell r="D92" t="str">
            <v>215,494     14507       82.08     164</v>
          </cell>
        </row>
        <row r="93">
          <cell r="A93" t="str">
            <v>Totals: __</v>
          </cell>
          <cell r="B93" t="str">
            <v>________</v>
          </cell>
          <cell r="C93" t="str">
            <v>__________</v>
          </cell>
          <cell r="D93" t="str">
            <v>__________</v>
          </cell>
        </row>
        <row r="94">
          <cell r="A94">
            <v>1998</v>
          </cell>
          <cell r="B94">
            <v>610112</v>
          </cell>
          <cell r="C94">
            <v>9787242</v>
          </cell>
          <cell r="D94">
            <v>2471565</v>
          </cell>
        </row>
        <row r="96">
          <cell r="A96">
            <v>36161</v>
          </cell>
          <cell r="B96">
            <v>52127</v>
          </cell>
          <cell r="C96">
            <v>680672</v>
          </cell>
          <cell r="D96" t="str">
            <v>219,741     13058       80.83     162</v>
          </cell>
        </row>
        <row r="97">
          <cell r="A97">
            <v>36192</v>
          </cell>
          <cell r="B97">
            <v>48946</v>
          </cell>
          <cell r="C97">
            <v>589083</v>
          </cell>
          <cell r="D97" t="str">
            <v>191,219     12036       79.62     162</v>
          </cell>
        </row>
        <row r="98">
          <cell r="A98">
            <v>36220</v>
          </cell>
          <cell r="B98">
            <v>53714</v>
          </cell>
          <cell r="C98">
            <v>622678</v>
          </cell>
          <cell r="D98" t="str">
            <v>202,817     11593       79.06     161</v>
          </cell>
        </row>
        <row r="99">
          <cell r="A99">
            <v>36251</v>
          </cell>
          <cell r="B99">
            <v>49323</v>
          </cell>
          <cell r="C99">
            <v>597296</v>
          </cell>
          <cell r="D99" t="str">
            <v>190,564     12110       79.44     159</v>
          </cell>
        </row>
        <row r="100">
          <cell r="A100">
            <v>36281</v>
          </cell>
          <cell r="B100">
            <v>46234</v>
          </cell>
          <cell r="C100">
            <v>603849</v>
          </cell>
          <cell r="D100" t="str">
            <v>196,537     13061       80.96     160</v>
          </cell>
        </row>
        <row r="101">
          <cell r="A101">
            <v>36312</v>
          </cell>
          <cell r="B101">
            <v>46595</v>
          </cell>
          <cell r="C101">
            <v>562131</v>
          </cell>
          <cell r="D101" t="str">
            <v>187,135     12065       80.06     161</v>
          </cell>
        </row>
        <row r="102">
          <cell r="A102">
            <v>36342</v>
          </cell>
          <cell r="B102">
            <v>44876</v>
          </cell>
          <cell r="C102">
            <v>569858</v>
          </cell>
          <cell r="D102" t="str">
            <v>183,227     12699       80.33     160</v>
          </cell>
        </row>
        <row r="103">
          <cell r="A103">
            <v>36373</v>
          </cell>
          <cell r="B103">
            <v>42484</v>
          </cell>
          <cell r="C103">
            <v>542369</v>
          </cell>
          <cell r="D103" t="str">
            <v>180,286     12767       80.93     160</v>
          </cell>
        </row>
        <row r="104">
          <cell r="A104">
            <v>36404</v>
          </cell>
          <cell r="B104">
            <v>39943</v>
          </cell>
          <cell r="C104">
            <v>533308</v>
          </cell>
          <cell r="D104" t="str">
            <v>180,182     13352       81.85     159</v>
          </cell>
        </row>
        <row r="105">
          <cell r="A105">
            <v>36434</v>
          </cell>
          <cell r="B105">
            <v>41724</v>
          </cell>
          <cell r="C105">
            <v>541656</v>
          </cell>
          <cell r="D105" t="str">
            <v>185,573     12982       81.64     160</v>
          </cell>
        </row>
        <row r="106">
          <cell r="A106">
            <v>36465</v>
          </cell>
          <cell r="B106">
            <v>30939</v>
          </cell>
          <cell r="C106">
            <v>522852</v>
          </cell>
          <cell r="D106" t="str">
            <v>129,097     16900       80.67     142</v>
          </cell>
        </row>
        <row r="107">
          <cell r="A107">
            <v>36495</v>
          </cell>
          <cell r="B107">
            <v>31965</v>
          </cell>
          <cell r="C107">
            <v>551281</v>
          </cell>
          <cell r="D107" t="str">
            <v>136,821     17247       81.06     143</v>
          </cell>
        </row>
        <row r="108">
          <cell r="A108" t="str">
            <v>Totals: __</v>
          </cell>
          <cell r="B108" t="str">
            <v>________</v>
          </cell>
          <cell r="C108" t="str">
            <v>__________</v>
          </cell>
          <cell r="D108" t="str">
            <v>__________</v>
          </cell>
        </row>
        <row r="109">
          <cell r="A109">
            <v>1999</v>
          </cell>
          <cell r="B109">
            <v>528870</v>
          </cell>
          <cell r="C109">
            <v>6917033</v>
          </cell>
          <cell r="D109">
            <v>2183199</v>
          </cell>
        </row>
        <row r="111">
          <cell r="A111">
            <v>36526</v>
          </cell>
          <cell r="B111">
            <v>30938</v>
          </cell>
          <cell r="C111">
            <v>513316</v>
          </cell>
          <cell r="D111" t="str">
            <v>121,846     16592       79.75     142</v>
          </cell>
        </row>
        <row r="112">
          <cell r="A112">
            <v>36557</v>
          </cell>
          <cell r="B112">
            <v>28646</v>
          </cell>
          <cell r="C112">
            <v>485905</v>
          </cell>
          <cell r="D112" t="str">
            <v>107,804     16963       79.01     140</v>
          </cell>
        </row>
        <row r="113">
          <cell r="A113">
            <v>36586</v>
          </cell>
          <cell r="B113">
            <v>26509</v>
          </cell>
          <cell r="C113">
            <v>492866</v>
          </cell>
          <cell r="D113" t="str">
            <v>115,126     18593       81.28     141</v>
          </cell>
        </row>
        <row r="114">
          <cell r="A114">
            <v>36617</v>
          </cell>
          <cell r="B114">
            <v>26943</v>
          </cell>
          <cell r="C114">
            <v>444191</v>
          </cell>
          <cell r="D114" t="str">
            <v>47,228     16487       63.67     137</v>
          </cell>
        </row>
        <row r="115">
          <cell r="A115">
            <v>36647</v>
          </cell>
          <cell r="B115">
            <v>30676</v>
          </cell>
          <cell r="C115">
            <v>467545</v>
          </cell>
          <cell r="D115" t="str">
            <v>54,232     15242       63.87     140</v>
          </cell>
        </row>
        <row r="116">
          <cell r="A116">
            <v>36678</v>
          </cell>
          <cell r="B116">
            <v>30051</v>
          </cell>
          <cell r="C116">
            <v>440421</v>
          </cell>
          <cell r="D116" t="str">
            <v>52,856     14656       63.75     133</v>
          </cell>
        </row>
        <row r="117">
          <cell r="A117">
            <v>36708</v>
          </cell>
          <cell r="B117">
            <v>29289</v>
          </cell>
          <cell r="C117">
            <v>452457</v>
          </cell>
          <cell r="D117" t="str">
            <v>55,753     15449       65.56     134</v>
          </cell>
        </row>
        <row r="118">
          <cell r="A118">
            <v>36739</v>
          </cell>
          <cell r="B118">
            <v>30051</v>
          </cell>
          <cell r="C118">
            <v>442442</v>
          </cell>
          <cell r="D118" t="str">
            <v>57,868     14724       65.82     132</v>
          </cell>
        </row>
        <row r="119">
          <cell r="A119">
            <v>36770</v>
          </cell>
          <cell r="B119">
            <v>28258</v>
          </cell>
          <cell r="C119">
            <v>432876</v>
          </cell>
          <cell r="D119" t="str">
            <v>58,467     15319       67.42     133</v>
          </cell>
        </row>
        <row r="120">
          <cell r="A120">
            <v>36800</v>
          </cell>
          <cell r="B120">
            <v>29657</v>
          </cell>
          <cell r="C120">
            <v>449005</v>
          </cell>
          <cell r="D120" t="str">
            <v>60,546     15140       67.12     136</v>
          </cell>
        </row>
        <row r="121">
          <cell r="A121">
            <v>36831</v>
          </cell>
          <cell r="B121">
            <v>27731</v>
          </cell>
          <cell r="C121">
            <v>424464</v>
          </cell>
          <cell r="D121" t="str">
            <v>59,280     15307       68.13     135</v>
          </cell>
        </row>
        <row r="122">
          <cell r="A122">
            <v>36861</v>
          </cell>
          <cell r="B122">
            <v>26070</v>
          </cell>
          <cell r="C122">
            <v>422055</v>
          </cell>
          <cell r="D122" t="str">
            <v>60,852     16190       70.01     137</v>
          </cell>
        </row>
        <row r="123">
          <cell r="A123" t="str">
            <v>Totals: __</v>
          </cell>
          <cell r="B123" t="str">
            <v>________</v>
          </cell>
          <cell r="C123" t="str">
            <v>__________</v>
          </cell>
          <cell r="D123" t="str">
            <v>__________</v>
          </cell>
        </row>
        <row r="124">
          <cell r="A124">
            <v>2000</v>
          </cell>
          <cell r="B124">
            <v>344819</v>
          </cell>
          <cell r="C124">
            <v>5467543</v>
          </cell>
          <cell r="D124">
            <v>851858</v>
          </cell>
        </row>
        <row r="126">
          <cell r="A126">
            <v>36892</v>
          </cell>
          <cell r="B126">
            <v>25122</v>
          </cell>
          <cell r="C126">
            <v>413219</v>
          </cell>
          <cell r="D126" t="str">
            <v>60,493     16449       70.66     136</v>
          </cell>
        </row>
        <row r="127">
          <cell r="A127">
            <v>36923</v>
          </cell>
          <cell r="B127">
            <v>22274</v>
          </cell>
          <cell r="C127">
            <v>393159</v>
          </cell>
          <cell r="D127" t="str">
            <v>64,860     17652       74.44     137</v>
          </cell>
        </row>
        <row r="128">
          <cell r="A128">
            <v>36951</v>
          </cell>
          <cell r="B128">
            <v>24470</v>
          </cell>
          <cell r="C128">
            <v>423693</v>
          </cell>
          <cell r="D128" t="str">
            <v>72,860     17315       74.86     135</v>
          </cell>
        </row>
        <row r="129">
          <cell r="A129">
            <v>36982</v>
          </cell>
          <cell r="B129">
            <v>22203</v>
          </cell>
          <cell r="C129">
            <v>381975</v>
          </cell>
          <cell r="D129" t="str">
            <v>59,432     17204       72.80     135</v>
          </cell>
        </row>
        <row r="130">
          <cell r="A130">
            <v>37012</v>
          </cell>
          <cell r="B130">
            <v>22007</v>
          </cell>
          <cell r="C130">
            <v>383535</v>
          </cell>
          <cell r="D130" t="str">
            <v>59,324     17428       72.94     130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ec96"/>
    </sheetNames>
    <sheetDataSet>
      <sheetData sheetId="0">
        <row r="51">
          <cell r="A51">
            <v>35400</v>
          </cell>
          <cell r="B51">
            <v>40285</v>
          </cell>
          <cell r="C51">
            <v>2120468</v>
          </cell>
          <cell r="D51" t="str">
            <v>73,759     52637       64.68     131</v>
          </cell>
        </row>
        <row r="52">
          <cell r="A52" t="str">
            <v>Totals: __</v>
          </cell>
          <cell r="B52" t="str">
            <v>________</v>
          </cell>
          <cell r="C52" t="str">
            <v>__________</v>
          </cell>
          <cell r="D52" t="str">
            <v>__________</v>
          </cell>
        </row>
        <row r="53">
          <cell r="A53">
            <v>1996</v>
          </cell>
          <cell r="B53">
            <v>40285</v>
          </cell>
          <cell r="C53">
            <v>2120468</v>
          </cell>
          <cell r="D53">
            <v>73759</v>
          </cell>
        </row>
        <row r="55">
          <cell r="A55">
            <v>35431</v>
          </cell>
          <cell r="B55">
            <v>59422</v>
          </cell>
          <cell r="C55">
            <v>2604961</v>
          </cell>
          <cell r="D55" t="str">
            <v>109,307     43839       64.78     127</v>
          </cell>
        </row>
        <row r="56">
          <cell r="A56">
            <v>35462</v>
          </cell>
          <cell r="B56">
            <v>37581</v>
          </cell>
          <cell r="C56">
            <v>1991830</v>
          </cell>
          <cell r="D56" t="str">
            <v>86,368     53001       69.68     127</v>
          </cell>
        </row>
        <row r="57">
          <cell r="A57">
            <v>35490</v>
          </cell>
          <cell r="B57">
            <v>41041</v>
          </cell>
          <cell r="C57">
            <v>2012665</v>
          </cell>
          <cell r="D57" t="str">
            <v>85,546     49041       67.58     125</v>
          </cell>
        </row>
        <row r="58">
          <cell r="A58">
            <v>35521</v>
          </cell>
          <cell r="B58">
            <v>33757</v>
          </cell>
          <cell r="C58">
            <v>1660860</v>
          </cell>
          <cell r="D58" t="str">
            <v>68,359     49201       66.94     123</v>
          </cell>
        </row>
        <row r="59">
          <cell r="A59">
            <v>35551</v>
          </cell>
          <cell r="B59">
            <v>29196</v>
          </cell>
          <cell r="C59">
            <v>1375467</v>
          </cell>
          <cell r="D59" t="str">
            <v>54,441     47112       65.09     122</v>
          </cell>
        </row>
        <row r="60">
          <cell r="A60">
            <v>35582</v>
          </cell>
          <cell r="B60">
            <v>27014</v>
          </cell>
          <cell r="C60">
            <v>1207350</v>
          </cell>
          <cell r="D60" t="str">
            <v>51,617     44694       65.64     122</v>
          </cell>
        </row>
        <row r="61">
          <cell r="A61">
            <v>35612</v>
          </cell>
          <cell r="B61">
            <v>27760</v>
          </cell>
          <cell r="C61">
            <v>1094788</v>
          </cell>
          <cell r="D61" t="str">
            <v>50,351     39438       64.46     119</v>
          </cell>
        </row>
        <row r="62">
          <cell r="A62">
            <v>35643</v>
          </cell>
          <cell r="B62">
            <v>28575</v>
          </cell>
          <cell r="C62">
            <v>1040160</v>
          </cell>
          <cell r="D62" t="str">
            <v>48,613     36402       62.98     117</v>
          </cell>
        </row>
        <row r="63">
          <cell r="A63">
            <v>35674</v>
          </cell>
          <cell r="B63">
            <v>25348</v>
          </cell>
          <cell r="C63">
            <v>988042</v>
          </cell>
          <cell r="D63" t="str">
            <v>45,383     38980       64.16     113</v>
          </cell>
        </row>
        <row r="64">
          <cell r="A64">
            <v>35704</v>
          </cell>
          <cell r="B64">
            <v>24947</v>
          </cell>
          <cell r="C64">
            <v>996379</v>
          </cell>
          <cell r="D64" t="str">
            <v>48,763     39940       66.16     112</v>
          </cell>
        </row>
        <row r="65">
          <cell r="A65">
            <v>35735</v>
          </cell>
          <cell r="B65">
            <v>22293</v>
          </cell>
          <cell r="C65">
            <v>1042739</v>
          </cell>
          <cell r="D65" t="str">
            <v>42,489     46775       65.59     113</v>
          </cell>
        </row>
        <row r="66">
          <cell r="A66">
            <v>35765</v>
          </cell>
          <cell r="B66">
            <v>23472</v>
          </cell>
          <cell r="C66">
            <v>966660</v>
          </cell>
          <cell r="D66" t="str">
            <v>39,400     41184       62.67     112</v>
          </cell>
        </row>
        <row r="67">
          <cell r="A67" t="str">
            <v>Totals: __</v>
          </cell>
          <cell r="B67" t="str">
            <v>________</v>
          </cell>
          <cell r="C67" t="str">
            <v>__________</v>
          </cell>
          <cell r="D67" t="str">
            <v>__________</v>
          </cell>
        </row>
        <row r="68">
          <cell r="A68">
            <v>1997</v>
          </cell>
          <cell r="B68">
            <v>380406</v>
          </cell>
          <cell r="C68">
            <v>16981901</v>
          </cell>
          <cell r="D68">
            <v>730637</v>
          </cell>
        </row>
        <row r="70">
          <cell r="A70">
            <v>35796</v>
          </cell>
          <cell r="B70">
            <v>20683</v>
          </cell>
          <cell r="C70">
            <v>934342</v>
          </cell>
          <cell r="D70" t="str">
            <v>35,834     45175       63.40     111</v>
          </cell>
        </row>
        <row r="71">
          <cell r="A71">
            <v>35827</v>
          </cell>
          <cell r="B71">
            <v>18286</v>
          </cell>
          <cell r="C71">
            <v>780295</v>
          </cell>
          <cell r="D71" t="str">
            <v>29,857     42672       62.02     111</v>
          </cell>
        </row>
        <row r="72">
          <cell r="A72">
            <v>35855</v>
          </cell>
          <cell r="B72">
            <v>19108</v>
          </cell>
          <cell r="C72">
            <v>839600</v>
          </cell>
          <cell r="D72" t="str">
            <v>32,356     43940       62.87     110</v>
          </cell>
        </row>
        <row r="73">
          <cell r="A73">
            <v>35886</v>
          </cell>
          <cell r="B73">
            <v>17874</v>
          </cell>
          <cell r="C73">
            <v>754860</v>
          </cell>
          <cell r="D73" t="str">
            <v>33,232     42233       65.03     109</v>
          </cell>
        </row>
        <row r="74">
          <cell r="A74">
            <v>35916</v>
          </cell>
          <cell r="B74">
            <v>19127</v>
          </cell>
          <cell r="C74">
            <v>787909</v>
          </cell>
          <cell r="D74" t="str">
            <v>35,693     41194       65.11     110</v>
          </cell>
        </row>
        <row r="75">
          <cell r="A75">
            <v>35947</v>
          </cell>
          <cell r="B75">
            <v>17142</v>
          </cell>
          <cell r="C75">
            <v>727694</v>
          </cell>
          <cell r="D75" t="str">
            <v>33,313     42451       66.03     108</v>
          </cell>
        </row>
        <row r="76">
          <cell r="A76">
            <v>35977</v>
          </cell>
          <cell r="B76">
            <v>17152</v>
          </cell>
          <cell r="C76">
            <v>749419</v>
          </cell>
          <cell r="D76" t="str">
            <v>35,443     43693       67.39     105</v>
          </cell>
        </row>
        <row r="77">
          <cell r="A77">
            <v>36008</v>
          </cell>
          <cell r="B77">
            <v>16944</v>
          </cell>
          <cell r="C77">
            <v>739176</v>
          </cell>
          <cell r="D77" t="str">
            <v>35,151     43625       67.47     106</v>
          </cell>
        </row>
        <row r="78">
          <cell r="A78">
            <v>36039</v>
          </cell>
          <cell r="B78">
            <v>16241</v>
          </cell>
          <cell r="C78">
            <v>701301</v>
          </cell>
          <cell r="D78" t="str">
            <v>33,776     43181       67.53     107</v>
          </cell>
        </row>
        <row r="79">
          <cell r="A79">
            <v>36069</v>
          </cell>
          <cell r="B79">
            <v>18450</v>
          </cell>
          <cell r="C79">
            <v>762359</v>
          </cell>
          <cell r="D79" t="str">
            <v>29,421     41321       61.46     104</v>
          </cell>
        </row>
        <row r="80">
          <cell r="A80">
            <v>36100</v>
          </cell>
          <cell r="B80">
            <v>13585</v>
          </cell>
          <cell r="C80">
            <v>690293</v>
          </cell>
          <cell r="D80" t="str">
            <v>27,601     50813       67.02     105</v>
          </cell>
        </row>
        <row r="81">
          <cell r="A81">
            <v>36130</v>
          </cell>
          <cell r="B81">
            <v>8788</v>
          </cell>
          <cell r="C81">
            <v>659120</v>
          </cell>
          <cell r="D81" t="str">
            <v>30,517     75003       77.64     104</v>
          </cell>
        </row>
        <row r="82">
          <cell r="A82" t="str">
            <v>Totals: __</v>
          </cell>
          <cell r="B82" t="str">
            <v>________</v>
          </cell>
          <cell r="C82" t="str">
            <v>__________</v>
          </cell>
          <cell r="D82" t="str">
            <v>__________</v>
          </cell>
        </row>
        <row r="83">
          <cell r="A83">
            <v>1998</v>
          </cell>
          <cell r="B83">
            <v>203380</v>
          </cell>
          <cell r="C83">
            <v>9126368</v>
          </cell>
          <cell r="D83">
            <v>392194</v>
          </cell>
        </row>
        <row r="85">
          <cell r="A85">
            <v>36161</v>
          </cell>
          <cell r="B85">
            <v>10671</v>
          </cell>
          <cell r="C85">
            <v>626285</v>
          </cell>
          <cell r="D85" t="str">
            <v>28,779     58691       72.95     106</v>
          </cell>
        </row>
        <row r="86">
          <cell r="A86">
            <v>36192</v>
          </cell>
          <cell r="B86">
            <v>11659</v>
          </cell>
          <cell r="C86">
            <v>541020</v>
          </cell>
          <cell r="D86" t="str">
            <v>26,014     46404       69.05     104</v>
          </cell>
        </row>
        <row r="87">
          <cell r="A87">
            <v>36220</v>
          </cell>
          <cell r="B87">
            <v>9535</v>
          </cell>
          <cell r="C87">
            <v>578198</v>
          </cell>
          <cell r="D87" t="str">
            <v>26,819     60640       73.77     101</v>
          </cell>
        </row>
        <row r="88">
          <cell r="A88">
            <v>36251</v>
          </cell>
          <cell r="B88">
            <v>9240</v>
          </cell>
          <cell r="C88">
            <v>548646</v>
          </cell>
          <cell r="D88" t="str">
            <v>25,856     59378       73.67     101</v>
          </cell>
        </row>
        <row r="89">
          <cell r="A89">
            <v>36281</v>
          </cell>
          <cell r="B89">
            <v>10450</v>
          </cell>
          <cell r="C89">
            <v>572600</v>
          </cell>
          <cell r="D89" t="str">
            <v>28,598     54795       73.24      99</v>
          </cell>
        </row>
        <row r="90">
          <cell r="A90">
            <v>36312</v>
          </cell>
          <cell r="B90">
            <v>7671</v>
          </cell>
          <cell r="C90">
            <v>520263</v>
          </cell>
          <cell r="D90" t="str">
            <v>24,838     67823       76.40      99</v>
          </cell>
        </row>
        <row r="91">
          <cell r="A91">
            <v>36342</v>
          </cell>
          <cell r="B91">
            <v>7457</v>
          </cell>
          <cell r="C91">
            <v>522388</v>
          </cell>
          <cell r="D91" t="str">
            <v>24,243     70054       76.48     100</v>
          </cell>
        </row>
        <row r="92">
          <cell r="A92">
            <v>36373</v>
          </cell>
          <cell r="B92">
            <v>7674</v>
          </cell>
          <cell r="C92">
            <v>545099</v>
          </cell>
          <cell r="D92" t="str">
            <v>25,715     71032       77.02     101</v>
          </cell>
        </row>
        <row r="93">
          <cell r="A93">
            <v>36404</v>
          </cell>
          <cell r="B93">
            <v>7744</v>
          </cell>
          <cell r="C93">
            <v>531308</v>
          </cell>
          <cell r="D93" t="str">
            <v>24,700     68609       76.13      94</v>
          </cell>
        </row>
        <row r="94">
          <cell r="A94">
            <v>36434</v>
          </cell>
          <cell r="B94">
            <v>7148</v>
          </cell>
          <cell r="C94">
            <v>539548</v>
          </cell>
          <cell r="D94" t="str">
            <v>25,445     75483       78.07      96</v>
          </cell>
        </row>
        <row r="95">
          <cell r="A95">
            <v>36465</v>
          </cell>
          <cell r="B95">
            <v>6907</v>
          </cell>
          <cell r="C95">
            <v>491036</v>
          </cell>
          <cell r="D95" t="str">
            <v>30,520     71093       81.55      96</v>
          </cell>
        </row>
        <row r="96">
          <cell r="A96">
            <v>36495</v>
          </cell>
          <cell r="B96">
            <v>7935</v>
          </cell>
          <cell r="C96">
            <v>471978</v>
          </cell>
          <cell r="D96" t="str">
            <v>30,916     59481       79.58      96</v>
          </cell>
        </row>
        <row r="97">
          <cell r="A97" t="str">
            <v>Totals: __</v>
          </cell>
          <cell r="B97" t="str">
            <v>________</v>
          </cell>
          <cell r="C97" t="str">
            <v>__________</v>
          </cell>
          <cell r="D97" t="str">
            <v>__________</v>
          </cell>
        </row>
        <row r="98">
          <cell r="A98">
            <v>1999</v>
          </cell>
          <cell r="B98">
            <v>104091</v>
          </cell>
          <cell r="C98">
            <v>6488369</v>
          </cell>
          <cell r="D98">
            <v>322443</v>
          </cell>
        </row>
        <row r="100">
          <cell r="A100">
            <v>36526</v>
          </cell>
          <cell r="B100">
            <v>7519</v>
          </cell>
          <cell r="C100">
            <v>463506</v>
          </cell>
          <cell r="D100" t="str">
            <v>30,319     61645       80.13      94</v>
          </cell>
        </row>
        <row r="101">
          <cell r="A101">
            <v>36557</v>
          </cell>
          <cell r="B101">
            <v>6594</v>
          </cell>
          <cell r="C101">
            <v>432375</v>
          </cell>
          <cell r="D101" t="str">
            <v>27,689     65571       80.77      92</v>
          </cell>
        </row>
        <row r="102">
          <cell r="A102">
            <v>36586</v>
          </cell>
          <cell r="B102">
            <v>6984</v>
          </cell>
          <cell r="C102">
            <v>458813</v>
          </cell>
          <cell r="D102" t="str">
            <v>28,325     65695       80.22      95</v>
          </cell>
        </row>
        <row r="103">
          <cell r="A103">
            <v>36617</v>
          </cell>
          <cell r="B103">
            <v>7100</v>
          </cell>
          <cell r="C103">
            <v>436174</v>
          </cell>
          <cell r="D103" t="str">
            <v>30,968     61433       81.35      95</v>
          </cell>
        </row>
        <row r="104">
          <cell r="A104">
            <v>36647</v>
          </cell>
          <cell r="B104">
            <v>7245</v>
          </cell>
          <cell r="C104">
            <v>459009</v>
          </cell>
          <cell r="D104" t="str">
            <v>37,207     63356       83.70      97</v>
          </cell>
        </row>
        <row r="105">
          <cell r="A105">
            <v>36678</v>
          </cell>
          <cell r="B105">
            <v>6290</v>
          </cell>
          <cell r="C105">
            <v>437650</v>
          </cell>
          <cell r="D105" t="str">
            <v>24,524     69579       79.59      95</v>
          </cell>
        </row>
        <row r="106">
          <cell r="A106">
            <v>36708</v>
          </cell>
          <cell r="B106">
            <v>6362</v>
          </cell>
          <cell r="C106">
            <v>439642</v>
          </cell>
          <cell r="D106" t="str">
            <v>23,133     69105       78.43      97</v>
          </cell>
        </row>
        <row r="107">
          <cell r="A107">
            <v>36739</v>
          </cell>
          <cell r="B107">
            <v>6464</v>
          </cell>
          <cell r="C107">
            <v>421019</v>
          </cell>
          <cell r="D107" t="str">
            <v>21,006     65133       76.47      93</v>
          </cell>
        </row>
        <row r="108">
          <cell r="A108">
            <v>36770</v>
          </cell>
          <cell r="B108">
            <v>6433</v>
          </cell>
          <cell r="C108">
            <v>369586</v>
          </cell>
          <cell r="D108" t="str">
            <v>19,874     57452       75.55      94</v>
          </cell>
        </row>
        <row r="109">
          <cell r="A109">
            <v>36800</v>
          </cell>
          <cell r="B109">
            <v>6648</v>
          </cell>
          <cell r="C109">
            <v>408064</v>
          </cell>
          <cell r="D109" t="str">
            <v>19,214     61382       74.29      92</v>
          </cell>
        </row>
        <row r="110">
          <cell r="A110">
            <v>36831</v>
          </cell>
          <cell r="B110">
            <v>6358</v>
          </cell>
          <cell r="C110">
            <v>374592</v>
          </cell>
          <cell r="D110" t="str">
            <v>15,519     58917       70.94      91</v>
          </cell>
        </row>
        <row r="111">
          <cell r="A111">
            <v>36861</v>
          </cell>
          <cell r="B111">
            <v>6015</v>
          </cell>
          <cell r="C111">
            <v>360569</v>
          </cell>
          <cell r="D111" t="str">
            <v>15,674     59945       72.27      92</v>
          </cell>
        </row>
        <row r="112">
          <cell r="A112" t="str">
            <v>Totals: __</v>
          </cell>
          <cell r="B112" t="str">
            <v>________</v>
          </cell>
          <cell r="C112" t="str">
            <v>__________</v>
          </cell>
          <cell r="D112" t="str">
            <v>__________</v>
          </cell>
        </row>
        <row r="113">
          <cell r="A113">
            <v>2000</v>
          </cell>
          <cell r="B113">
            <v>80012</v>
          </cell>
          <cell r="C113">
            <v>5060999</v>
          </cell>
          <cell r="D113">
            <v>293452</v>
          </cell>
        </row>
        <row r="115">
          <cell r="A115">
            <v>36892</v>
          </cell>
          <cell r="B115">
            <v>6564</v>
          </cell>
          <cell r="C115">
            <v>376771</v>
          </cell>
          <cell r="D115" t="str">
            <v>15,013     57400       69.58      91</v>
          </cell>
        </row>
        <row r="116">
          <cell r="A116">
            <v>36923</v>
          </cell>
          <cell r="B116">
            <v>5052</v>
          </cell>
          <cell r="C116">
            <v>373091</v>
          </cell>
          <cell r="D116" t="str">
            <v>13,993     73851       73.47      93</v>
          </cell>
        </row>
        <row r="117">
          <cell r="A117">
            <v>36951</v>
          </cell>
          <cell r="B117">
            <v>5637</v>
          </cell>
          <cell r="C117">
            <v>370731</v>
          </cell>
          <cell r="D117" t="str">
            <v>15,149     65768       72.88      93</v>
          </cell>
        </row>
        <row r="118">
          <cell r="A118">
            <v>36982</v>
          </cell>
          <cell r="B118">
            <v>5451</v>
          </cell>
          <cell r="C118">
            <v>365856</v>
          </cell>
          <cell r="D118" t="str">
            <v>19,478     67118       78.13      94</v>
          </cell>
        </row>
        <row r="119">
          <cell r="A119">
            <v>37012</v>
          </cell>
          <cell r="B119">
            <v>4722</v>
          </cell>
          <cell r="C119">
            <v>374182</v>
          </cell>
          <cell r="D119" t="str">
            <v>19,069     79243       80.15      84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jan97"/>
    </sheetNames>
    <sheetDataSet>
      <sheetData sheetId="0">
        <row r="52">
          <cell r="A52">
            <v>35431</v>
          </cell>
          <cell r="B52">
            <v>46926</v>
          </cell>
          <cell r="C52">
            <v>1217272</v>
          </cell>
          <cell r="D52" t="str">
            <v>52,930     25941       53.01     156</v>
          </cell>
        </row>
        <row r="53">
          <cell r="A53">
            <v>35462</v>
          </cell>
          <cell r="B53">
            <v>84610</v>
          </cell>
          <cell r="C53">
            <v>1765986</v>
          </cell>
          <cell r="D53" t="str">
            <v>111,104     20873       56.77     149</v>
          </cell>
        </row>
        <row r="54">
          <cell r="A54">
            <v>35490</v>
          </cell>
          <cell r="B54">
            <v>94630</v>
          </cell>
          <cell r="C54">
            <v>1696156</v>
          </cell>
          <cell r="D54" t="str">
            <v>98,988     17925       51.13     151</v>
          </cell>
        </row>
        <row r="55">
          <cell r="A55">
            <v>35521</v>
          </cell>
          <cell r="B55">
            <v>86427</v>
          </cell>
          <cell r="C55">
            <v>1449576</v>
          </cell>
          <cell r="D55" t="str">
            <v>87,583     16773       50.33     148</v>
          </cell>
        </row>
        <row r="56">
          <cell r="A56">
            <v>35551</v>
          </cell>
          <cell r="B56">
            <v>105438</v>
          </cell>
          <cell r="C56">
            <v>1367071</v>
          </cell>
          <cell r="D56" t="str">
            <v>75,683     12966       41.79     150</v>
          </cell>
        </row>
        <row r="57">
          <cell r="A57">
            <v>35582</v>
          </cell>
          <cell r="B57">
            <v>118660</v>
          </cell>
          <cell r="C57">
            <v>1185039</v>
          </cell>
          <cell r="D57" t="str">
            <v>65,356      9987       35.52     147</v>
          </cell>
        </row>
        <row r="58">
          <cell r="A58">
            <v>35612</v>
          </cell>
          <cell r="B58">
            <v>87648</v>
          </cell>
          <cell r="C58">
            <v>1140418</v>
          </cell>
          <cell r="D58" t="str">
            <v>62,472     13012       41.61     143</v>
          </cell>
        </row>
        <row r="59">
          <cell r="A59">
            <v>35643</v>
          </cell>
          <cell r="B59">
            <v>79191</v>
          </cell>
          <cell r="C59">
            <v>1039923</v>
          </cell>
          <cell r="D59" t="str">
            <v>64,559     13132       44.91     140</v>
          </cell>
        </row>
        <row r="60">
          <cell r="A60">
            <v>35674</v>
          </cell>
          <cell r="B60">
            <v>74822</v>
          </cell>
          <cell r="C60">
            <v>1000050</v>
          </cell>
          <cell r="D60" t="str">
            <v>69,486     13366       48.15     142</v>
          </cell>
        </row>
        <row r="61">
          <cell r="A61">
            <v>35704</v>
          </cell>
          <cell r="B61">
            <v>78832</v>
          </cell>
          <cell r="C61">
            <v>980984</v>
          </cell>
          <cell r="D61" t="str">
            <v>84,936     12444       51.86     140</v>
          </cell>
        </row>
        <row r="62">
          <cell r="A62">
            <v>35735</v>
          </cell>
          <cell r="B62">
            <v>60388</v>
          </cell>
          <cell r="C62">
            <v>902287</v>
          </cell>
          <cell r="D62" t="str">
            <v>63,002     14942       51.06     140</v>
          </cell>
        </row>
        <row r="63">
          <cell r="A63">
            <v>35765</v>
          </cell>
          <cell r="B63">
            <v>44952</v>
          </cell>
          <cell r="C63">
            <v>862508</v>
          </cell>
          <cell r="D63" t="str">
            <v>49,651     19188       52.48     139</v>
          </cell>
        </row>
        <row r="64">
          <cell r="A64" t="str">
            <v>Totals: __</v>
          </cell>
          <cell r="B64" t="str">
            <v>________</v>
          </cell>
          <cell r="C64" t="str">
            <v>__________</v>
          </cell>
          <cell r="D64" t="str">
            <v>__________</v>
          </cell>
        </row>
        <row r="65">
          <cell r="A65">
            <v>1997</v>
          </cell>
          <cell r="B65">
            <v>962524</v>
          </cell>
          <cell r="C65">
            <v>14607270</v>
          </cell>
          <cell r="D65">
            <v>885750</v>
          </cell>
        </row>
        <row r="67">
          <cell r="A67">
            <v>35796</v>
          </cell>
          <cell r="B67">
            <v>48934</v>
          </cell>
          <cell r="C67">
            <v>841679</v>
          </cell>
          <cell r="D67" t="str">
            <v>64,973     17201       57.04     139</v>
          </cell>
        </row>
        <row r="68">
          <cell r="A68">
            <v>35827</v>
          </cell>
          <cell r="B68">
            <v>38634</v>
          </cell>
          <cell r="C68">
            <v>749572</v>
          </cell>
          <cell r="D68" t="str">
            <v>51,781     19402       57.27     139</v>
          </cell>
        </row>
        <row r="69">
          <cell r="A69">
            <v>35855</v>
          </cell>
          <cell r="B69">
            <v>38943</v>
          </cell>
          <cell r="C69">
            <v>774853</v>
          </cell>
          <cell r="D69" t="str">
            <v>53,476     19898       57.86     140</v>
          </cell>
        </row>
        <row r="70">
          <cell r="A70">
            <v>35886</v>
          </cell>
          <cell r="B70">
            <v>33104</v>
          </cell>
          <cell r="C70">
            <v>714238</v>
          </cell>
          <cell r="D70" t="str">
            <v>47,687     21576       59.03     140</v>
          </cell>
        </row>
        <row r="71">
          <cell r="A71">
            <v>35916</v>
          </cell>
          <cell r="B71">
            <v>38071</v>
          </cell>
          <cell r="C71">
            <v>735978</v>
          </cell>
          <cell r="D71" t="str">
            <v>54,816     19332       59.01     138</v>
          </cell>
        </row>
        <row r="72">
          <cell r="A72">
            <v>35947</v>
          </cell>
          <cell r="B72">
            <v>31863</v>
          </cell>
          <cell r="C72">
            <v>648883</v>
          </cell>
          <cell r="D72" t="str">
            <v>42,382     20365       57.08     139</v>
          </cell>
        </row>
        <row r="73">
          <cell r="A73">
            <v>35977</v>
          </cell>
          <cell r="B73">
            <v>28746</v>
          </cell>
          <cell r="C73">
            <v>655406</v>
          </cell>
          <cell r="D73" t="str">
            <v>43,563     22800       60.25     136</v>
          </cell>
        </row>
        <row r="74">
          <cell r="A74">
            <v>36008</v>
          </cell>
          <cell r="B74">
            <v>31980</v>
          </cell>
          <cell r="C74">
            <v>621255</v>
          </cell>
          <cell r="D74" t="str">
            <v>51,052     19427       61.48     139</v>
          </cell>
        </row>
        <row r="75">
          <cell r="A75">
            <v>36039</v>
          </cell>
          <cell r="B75">
            <v>28390</v>
          </cell>
          <cell r="C75">
            <v>610463</v>
          </cell>
          <cell r="D75" t="str">
            <v>46,721     21503       62.20     134</v>
          </cell>
        </row>
        <row r="76">
          <cell r="A76">
            <v>36069</v>
          </cell>
          <cell r="B76">
            <v>29037</v>
          </cell>
          <cell r="C76">
            <v>623835</v>
          </cell>
          <cell r="D76" t="str">
            <v>52,409     21485       64.35     132</v>
          </cell>
        </row>
        <row r="77">
          <cell r="A77">
            <v>36100</v>
          </cell>
          <cell r="B77">
            <v>25562</v>
          </cell>
          <cell r="C77">
            <v>571001</v>
          </cell>
          <cell r="D77" t="str">
            <v>44,246     22338       63.38     129</v>
          </cell>
        </row>
        <row r="78">
          <cell r="A78">
            <v>36130</v>
          </cell>
          <cell r="B78">
            <v>25356</v>
          </cell>
          <cell r="C78">
            <v>562254</v>
          </cell>
          <cell r="D78" t="str">
            <v>47,075     22175       64.99     133</v>
          </cell>
        </row>
        <row r="79">
          <cell r="A79" t="str">
            <v>Totals: __</v>
          </cell>
          <cell r="B79" t="str">
            <v>________</v>
          </cell>
          <cell r="C79" t="str">
            <v>__________</v>
          </cell>
          <cell r="D79" t="str">
            <v>__________</v>
          </cell>
        </row>
        <row r="80">
          <cell r="A80">
            <v>1998</v>
          </cell>
          <cell r="B80">
            <v>398620</v>
          </cell>
          <cell r="C80">
            <v>8109417</v>
          </cell>
          <cell r="D80">
            <v>600181</v>
          </cell>
        </row>
        <row r="82">
          <cell r="A82">
            <v>36161</v>
          </cell>
          <cell r="B82">
            <v>23018</v>
          </cell>
          <cell r="C82">
            <v>551969</v>
          </cell>
          <cell r="D82" t="str">
            <v>41,589     23980       64.37     134</v>
          </cell>
        </row>
        <row r="83">
          <cell r="A83">
            <v>36192</v>
          </cell>
          <cell r="B83">
            <v>19389</v>
          </cell>
          <cell r="C83">
            <v>485401</v>
          </cell>
          <cell r="D83" t="str">
            <v>36,907     25035       65.56     129</v>
          </cell>
        </row>
        <row r="84">
          <cell r="A84">
            <v>36220</v>
          </cell>
          <cell r="B84">
            <v>20442</v>
          </cell>
          <cell r="C84">
            <v>520588</v>
          </cell>
          <cell r="D84" t="str">
            <v>42,808     25467       67.68     129</v>
          </cell>
        </row>
        <row r="85">
          <cell r="A85">
            <v>36251</v>
          </cell>
          <cell r="B85">
            <v>19873</v>
          </cell>
          <cell r="C85">
            <v>490601</v>
          </cell>
          <cell r="D85" t="str">
            <v>40,916     24687       67.31     127</v>
          </cell>
        </row>
        <row r="86">
          <cell r="A86">
            <v>36281</v>
          </cell>
          <cell r="B86">
            <v>21722</v>
          </cell>
          <cell r="C86">
            <v>507486</v>
          </cell>
          <cell r="D86" t="str">
            <v>56,761     23363       72.32     129</v>
          </cell>
        </row>
        <row r="87">
          <cell r="A87">
            <v>36312</v>
          </cell>
          <cell r="B87">
            <v>20641</v>
          </cell>
          <cell r="C87">
            <v>496646</v>
          </cell>
          <cell r="D87" t="str">
            <v>52,787     24062       71.89     128</v>
          </cell>
        </row>
        <row r="88">
          <cell r="A88">
            <v>36342</v>
          </cell>
          <cell r="B88">
            <v>19424</v>
          </cell>
          <cell r="C88">
            <v>491171</v>
          </cell>
          <cell r="D88" t="str">
            <v>50,392     25287       72.18     129</v>
          </cell>
        </row>
        <row r="89">
          <cell r="A89">
            <v>36373</v>
          </cell>
          <cell r="B89">
            <v>18053</v>
          </cell>
          <cell r="C89">
            <v>458676</v>
          </cell>
          <cell r="D89" t="str">
            <v>45,894     25408       71.77     127</v>
          </cell>
        </row>
        <row r="90">
          <cell r="A90">
            <v>36404</v>
          </cell>
          <cell r="B90">
            <v>15522</v>
          </cell>
          <cell r="C90">
            <v>453297</v>
          </cell>
          <cell r="D90" t="str">
            <v>39,481     29204       71.78     122</v>
          </cell>
        </row>
        <row r="91">
          <cell r="A91">
            <v>36434</v>
          </cell>
          <cell r="B91">
            <v>15276</v>
          </cell>
          <cell r="C91">
            <v>456368</v>
          </cell>
          <cell r="D91" t="str">
            <v>43,861     29875       74.17     121</v>
          </cell>
        </row>
        <row r="92">
          <cell r="A92">
            <v>36465</v>
          </cell>
          <cell r="B92">
            <v>17130</v>
          </cell>
          <cell r="C92">
            <v>410129</v>
          </cell>
          <cell r="D92" t="str">
            <v>40,400     23943       70.22     120</v>
          </cell>
        </row>
        <row r="93">
          <cell r="A93">
            <v>36495</v>
          </cell>
          <cell r="B93">
            <v>17721</v>
          </cell>
          <cell r="C93">
            <v>433197</v>
          </cell>
          <cell r="D93" t="str">
            <v>38,164     24446       68.29     117</v>
          </cell>
        </row>
        <row r="94">
          <cell r="A94" t="str">
            <v>Totals: __</v>
          </cell>
          <cell r="B94" t="str">
            <v>________</v>
          </cell>
          <cell r="C94" t="str">
            <v>__________</v>
          </cell>
          <cell r="D94" t="str">
            <v>__________</v>
          </cell>
        </row>
        <row r="95">
          <cell r="A95">
            <v>1999</v>
          </cell>
          <cell r="B95">
            <v>228211</v>
          </cell>
          <cell r="C95">
            <v>5755529</v>
          </cell>
          <cell r="D95">
            <v>529960</v>
          </cell>
        </row>
        <row r="97">
          <cell r="A97">
            <v>36526</v>
          </cell>
          <cell r="B97">
            <v>16277</v>
          </cell>
          <cell r="C97">
            <v>449282</v>
          </cell>
          <cell r="D97" t="str">
            <v>40,284     27603       71.22     119</v>
          </cell>
        </row>
        <row r="98">
          <cell r="A98">
            <v>36557</v>
          </cell>
          <cell r="B98">
            <v>15200</v>
          </cell>
          <cell r="C98">
            <v>401090</v>
          </cell>
          <cell r="D98" t="str">
            <v>37,145     26388       70.96     119</v>
          </cell>
        </row>
        <row r="99">
          <cell r="A99">
            <v>36586</v>
          </cell>
          <cell r="B99">
            <v>16809</v>
          </cell>
          <cell r="C99">
            <v>465078</v>
          </cell>
          <cell r="D99" t="str">
            <v>67,147     27669       79.98     119</v>
          </cell>
        </row>
        <row r="100">
          <cell r="A100">
            <v>36617</v>
          </cell>
          <cell r="B100">
            <v>15967</v>
          </cell>
          <cell r="C100">
            <v>361772</v>
          </cell>
          <cell r="D100" t="str">
            <v>46,105     22658       74.28     118</v>
          </cell>
        </row>
        <row r="101">
          <cell r="A101">
            <v>36647</v>
          </cell>
          <cell r="B101">
            <v>15527</v>
          </cell>
          <cell r="C101">
            <v>415283</v>
          </cell>
          <cell r="D101" t="str">
            <v>46,369     26746       74.91     120</v>
          </cell>
        </row>
        <row r="102">
          <cell r="A102">
            <v>36678</v>
          </cell>
          <cell r="B102">
            <v>14464</v>
          </cell>
          <cell r="C102">
            <v>406510</v>
          </cell>
          <cell r="D102" t="str">
            <v>37,974     28105       72.42     119</v>
          </cell>
        </row>
        <row r="103">
          <cell r="A103">
            <v>36708</v>
          </cell>
          <cell r="B103">
            <v>14098</v>
          </cell>
          <cell r="C103">
            <v>429885</v>
          </cell>
          <cell r="D103" t="str">
            <v>39,132     30493       73.51     119</v>
          </cell>
        </row>
        <row r="104">
          <cell r="A104">
            <v>36739</v>
          </cell>
          <cell r="B104">
            <v>15328</v>
          </cell>
          <cell r="C104">
            <v>424448</v>
          </cell>
          <cell r="D104" t="str">
            <v>42,081     27692       73.30     114</v>
          </cell>
        </row>
        <row r="105">
          <cell r="A105">
            <v>36770</v>
          </cell>
          <cell r="B105">
            <v>14603</v>
          </cell>
          <cell r="C105">
            <v>388029</v>
          </cell>
          <cell r="D105" t="str">
            <v>37,198     26572       71.81     115</v>
          </cell>
        </row>
        <row r="106">
          <cell r="A106">
            <v>36800</v>
          </cell>
          <cell r="B106">
            <v>13448</v>
          </cell>
          <cell r="C106">
            <v>407717</v>
          </cell>
          <cell r="D106" t="str">
            <v>30,796     30319       69.60     112</v>
          </cell>
        </row>
        <row r="107">
          <cell r="A107">
            <v>36831</v>
          </cell>
          <cell r="B107">
            <v>12415</v>
          </cell>
          <cell r="C107">
            <v>359545</v>
          </cell>
          <cell r="D107" t="str">
            <v>27,730     28961       69.07     109</v>
          </cell>
        </row>
        <row r="108">
          <cell r="A108">
            <v>36861</v>
          </cell>
          <cell r="B108">
            <v>16501</v>
          </cell>
          <cell r="C108">
            <v>343742</v>
          </cell>
          <cell r="D108" t="str">
            <v>31,514     20832       65.63     114</v>
          </cell>
        </row>
        <row r="109">
          <cell r="A109" t="str">
            <v>Totals: __</v>
          </cell>
          <cell r="B109" t="str">
            <v>________</v>
          </cell>
          <cell r="C109" t="str">
            <v>__________</v>
          </cell>
          <cell r="D109" t="str">
            <v>__________</v>
          </cell>
        </row>
        <row r="110">
          <cell r="A110">
            <v>2000</v>
          </cell>
          <cell r="B110">
            <v>180637</v>
          </cell>
          <cell r="C110">
            <v>4852381</v>
          </cell>
          <cell r="D110">
            <v>483475</v>
          </cell>
        </row>
        <row r="112">
          <cell r="A112">
            <v>36892</v>
          </cell>
          <cell r="B112">
            <v>16755</v>
          </cell>
          <cell r="C112">
            <v>344913</v>
          </cell>
          <cell r="D112" t="str">
            <v>27,949     20586       62.52     113</v>
          </cell>
        </row>
        <row r="113">
          <cell r="A113">
            <v>36923</v>
          </cell>
          <cell r="B113">
            <v>15478</v>
          </cell>
          <cell r="C113">
            <v>304899</v>
          </cell>
          <cell r="D113" t="str">
            <v>28,218     19699       64.58     113</v>
          </cell>
        </row>
        <row r="114">
          <cell r="A114">
            <v>36951</v>
          </cell>
          <cell r="B114">
            <v>17845</v>
          </cell>
          <cell r="C114">
            <v>322932</v>
          </cell>
          <cell r="D114" t="str">
            <v>34,615     18097       65.98     115</v>
          </cell>
        </row>
        <row r="115">
          <cell r="A115">
            <v>36982</v>
          </cell>
          <cell r="B115">
            <v>14908</v>
          </cell>
          <cell r="C115">
            <v>315527</v>
          </cell>
          <cell r="D115" t="str">
            <v>33,614     21165       69.28     115</v>
          </cell>
        </row>
        <row r="116">
          <cell r="A116">
            <v>37012</v>
          </cell>
          <cell r="B116">
            <v>8645</v>
          </cell>
          <cell r="C116">
            <v>325838</v>
          </cell>
          <cell r="D116" t="str">
            <v>31,763     37691       78.61     103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feb97"/>
    </sheetNames>
    <sheetDataSet>
      <sheetData sheetId="0">
        <row r="35">
          <cell r="A35">
            <v>35462</v>
          </cell>
          <cell r="B35">
            <v>21129</v>
          </cell>
          <cell r="C35">
            <v>1052838</v>
          </cell>
          <cell r="D35" t="str">
            <v>32,478     49830       60.59     115</v>
          </cell>
        </row>
        <row r="36">
          <cell r="A36">
            <v>35490</v>
          </cell>
          <cell r="B36">
            <v>43737</v>
          </cell>
          <cell r="C36">
            <v>2567569</v>
          </cell>
          <cell r="D36" t="str">
            <v>102,761     58705       70.14     111</v>
          </cell>
        </row>
        <row r="37">
          <cell r="A37">
            <v>35521</v>
          </cell>
          <cell r="B37">
            <v>36506</v>
          </cell>
          <cell r="C37">
            <v>2145855</v>
          </cell>
          <cell r="D37" t="str">
            <v>86,616     58781       70.35     111</v>
          </cell>
        </row>
        <row r="38">
          <cell r="A38">
            <v>35551</v>
          </cell>
          <cell r="B38">
            <v>29308</v>
          </cell>
          <cell r="C38">
            <v>1786079</v>
          </cell>
          <cell r="D38" t="str">
            <v>65,326     60942       69.03     113</v>
          </cell>
        </row>
        <row r="39">
          <cell r="A39">
            <v>35582</v>
          </cell>
          <cell r="B39">
            <v>24486</v>
          </cell>
          <cell r="C39">
            <v>1616846</v>
          </cell>
          <cell r="D39" t="str">
            <v>51,053     66032       67.58     114</v>
          </cell>
        </row>
        <row r="40">
          <cell r="A40">
            <v>35612</v>
          </cell>
          <cell r="B40">
            <v>22165</v>
          </cell>
          <cell r="C40">
            <v>1586657</v>
          </cell>
          <cell r="D40" t="str">
            <v>51,084     71584       69.74     111</v>
          </cell>
        </row>
        <row r="41">
          <cell r="A41">
            <v>35643</v>
          </cell>
          <cell r="B41">
            <v>20831</v>
          </cell>
          <cell r="C41">
            <v>1531067</v>
          </cell>
          <cell r="D41" t="str">
            <v>48,318     73500       69.88     111</v>
          </cell>
        </row>
        <row r="42">
          <cell r="A42">
            <v>35674</v>
          </cell>
          <cell r="B42">
            <v>18281</v>
          </cell>
          <cell r="C42">
            <v>1740841</v>
          </cell>
          <cell r="D42" t="str">
            <v>45,332     95227       71.26     111</v>
          </cell>
        </row>
        <row r="43">
          <cell r="A43">
            <v>35704</v>
          </cell>
          <cell r="B43">
            <v>15725</v>
          </cell>
          <cell r="C43">
            <v>1673930</v>
          </cell>
          <cell r="D43" t="str">
            <v>45,286    106451       74.23     109</v>
          </cell>
        </row>
        <row r="44">
          <cell r="A44">
            <v>35735</v>
          </cell>
          <cell r="B44">
            <v>17039</v>
          </cell>
          <cell r="C44">
            <v>1563918</v>
          </cell>
          <cell r="D44" t="str">
            <v>59,130     91785       77.63     107</v>
          </cell>
        </row>
        <row r="45">
          <cell r="A45">
            <v>35765</v>
          </cell>
          <cell r="B45">
            <v>17939</v>
          </cell>
          <cell r="C45">
            <v>1597176</v>
          </cell>
          <cell r="D45" t="str">
            <v>63,997     89034       78.11     109</v>
          </cell>
        </row>
        <row r="46">
          <cell r="A46" t="str">
            <v>Totals: __</v>
          </cell>
          <cell r="B46" t="str">
            <v>________</v>
          </cell>
          <cell r="C46" t="str">
            <v>__________</v>
          </cell>
          <cell r="D46" t="str">
            <v>__________</v>
          </cell>
        </row>
        <row r="47">
          <cell r="A47">
            <v>1997</v>
          </cell>
          <cell r="B47">
            <v>267146</v>
          </cell>
          <cell r="C47">
            <v>18862776</v>
          </cell>
          <cell r="D47">
            <v>651381</v>
          </cell>
        </row>
        <row r="49">
          <cell r="A49">
            <v>35796</v>
          </cell>
          <cell r="B49">
            <v>18838</v>
          </cell>
          <cell r="C49">
            <v>1372753</v>
          </cell>
          <cell r="D49" t="str">
            <v>58,639     72872       75.69     109</v>
          </cell>
        </row>
        <row r="50">
          <cell r="A50">
            <v>35827</v>
          </cell>
          <cell r="B50">
            <v>16943</v>
          </cell>
          <cell r="C50">
            <v>1123411</v>
          </cell>
          <cell r="D50" t="str">
            <v>48,973     66306       74.30     105</v>
          </cell>
        </row>
        <row r="51">
          <cell r="A51">
            <v>35855</v>
          </cell>
          <cell r="B51">
            <v>16064</v>
          </cell>
          <cell r="C51">
            <v>1128945</v>
          </cell>
          <cell r="D51" t="str">
            <v>51,188     70278       76.11     105</v>
          </cell>
        </row>
        <row r="52">
          <cell r="A52">
            <v>35886</v>
          </cell>
          <cell r="B52">
            <v>14256</v>
          </cell>
          <cell r="C52">
            <v>986873</v>
          </cell>
          <cell r="D52" t="str">
            <v>43,991     69226       75.52     104</v>
          </cell>
        </row>
        <row r="53">
          <cell r="A53">
            <v>35916</v>
          </cell>
          <cell r="B53">
            <v>13636</v>
          </cell>
          <cell r="C53">
            <v>968568</v>
          </cell>
          <cell r="D53" t="str">
            <v>32,247     71031       70.28     101</v>
          </cell>
        </row>
        <row r="54">
          <cell r="A54">
            <v>35947</v>
          </cell>
          <cell r="B54">
            <v>11639</v>
          </cell>
          <cell r="C54">
            <v>881539</v>
          </cell>
          <cell r="D54" t="str">
            <v>31,918     75741       73.28     103</v>
          </cell>
        </row>
        <row r="55">
          <cell r="A55">
            <v>35977</v>
          </cell>
          <cell r="B55">
            <v>10873</v>
          </cell>
          <cell r="C55">
            <v>824884</v>
          </cell>
          <cell r="D55" t="str">
            <v>29,601     75866       73.14     105</v>
          </cell>
        </row>
        <row r="56">
          <cell r="A56">
            <v>36008</v>
          </cell>
          <cell r="B56">
            <v>9934</v>
          </cell>
          <cell r="C56">
            <v>785263</v>
          </cell>
          <cell r="D56" t="str">
            <v>107,244     79049       91.52     100</v>
          </cell>
        </row>
        <row r="57">
          <cell r="A57">
            <v>36039</v>
          </cell>
          <cell r="B57">
            <v>9977</v>
          </cell>
          <cell r="C57">
            <v>714173</v>
          </cell>
          <cell r="D57" t="str">
            <v>93,600     71582       90.37     101</v>
          </cell>
        </row>
        <row r="58">
          <cell r="A58">
            <v>36069</v>
          </cell>
          <cell r="B58">
            <v>11652</v>
          </cell>
          <cell r="C58">
            <v>721169</v>
          </cell>
          <cell r="D58" t="str">
            <v>89,896     61893       88.53     101</v>
          </cell>
        </row>
        <row r="59">
          <cell r="A59">
            <v>36100</v>
          </cell>
          <cell r="B59">
            <v>11014</v>
          </cell>
          <cell r="C59">
            <v>690301</v>
          </cell>
          <cell r="D59" t="str">
            <v>26,200     62675       70.40     101</v>
          </cell>
        </row>
        <row r="60">
          <cell r="A60">
            <v>36130</v>
          </cell>
          <cell r="B60">
            <v>11114</v>
          </cell>
          <cell r="C60">
            <v>669849</v>
          </cell>
          <cell r="D60" t="str">
            <v>26,432     60271       70.40     101</v>
          </cell>
        </row>
        <row r="61">
          <cell r="A61" t="str">
            <v>Totals: __</v>
          </cell>
          <cell r="B61" t="str">
            <v>________</v>
          </cell>
          <cell r="C61" t="str">
            <v>__________</v>
          </cell>
          <cell r="D61" t="str">
            <v>__________</v>
          </cell>
        </row>
        <row r="62">
          <cell r="A62">
            <v>1998</v>
          </cell>
          <cell r="B62">
            <v>155940</v>
          </cell>
          <cell r="C62">
            <v>10867728</v>
          </cell>
          <cell r="D62">
            <v>639929</v>
          </cell>
        </row>
        <row r="64">
          <cell r="A64">
            <v>36161</v>
          </cell>
          <cell r="B64">
            <v>9521</v>
          </cell>
          <cell r="C64">
            <v>633962</v>
          </cell>
          <cell r="D64" t="str">
            <v>27,239     66586       74.10     100</v>
          </cell>
        </row>
        <row r="65">
          <cell r="A65">
            <v>36192</v>
          </cell>
          <cell r="B65">
            <v>8789</v>
          </cell>
          <cell r="C65">
            <v>558139</v>
          </cell>
          <cell r="D65" t="str">
            <v>23,791     63505       73.02     101</v>
          </cell>
        </row>
        <row r="66">
          <cell r="A66">
            <v>36220</v>
          </cell>
          <cell r="B66">
            <v>10590</v>
          </cell>
          <cell r="C66">
            <v>584676</v>
          </cell>
          <cell r="D66" t="str">
            <v>25,208     55211       70.42     102</v>
          </cell>
        </row>
        <row r="67">
          <cell r="A67">
            <v>36251</v>
          </cell>
          <cell r="B67">
            <v>9427</v>
          </cell>
          <cell r="C67">
            <v>533973</v>
          </cell>
          <cell r="D67" t="str">
            <v>23,131     56643       71.05     101</v>
          </cell>
        </row>
        <row r="68">
          <cell r="A68">
            <v>36281</v>
          </cell>
          <cell r="B68">
            <v>8712</v>
          </cell>
          <cell r="C68">
            <v>581303</v>
          </cell>
          <cell r="D68" t="str">
            <v>26,777     66725       75.45      98</v>
          </cell>
        </row>
        <row r="69">
          <cell r="A69">
            <v>36312</v>
          </cell>
          <cell r="B69">
            <v>7903</v>
          </cell>
          <cell r="C69">
            <v>537530</v>
          </cell>
          <cell r="D69" t="str">
            <v>25,148     68016       76.09     100</v>
          </cell>
        </row>
        <row r="70">
          <cell r="A70">
            <v>36342</v>
          </cell>
          <cell r="B70">
            <v>7989</v>
          </cell>
          <cell r="C70">
            <v>525004</v>
          </cell>
          <cell r="D70" t="str">
            <v>23,249     65716       74.43      97</v>
          </cell>
        </row>
        <row r="71">
          <cell r="A71">
            <v>36373</v>
          </cell>
          <cell r="B71">
            <v>8449</v>
          </cell>
          <cell r="C71">
            <v>562337</v>
          </cell>
          <cell r="D71" t="str">
            <v>24,438     66557       74.31      97</v>
          </cell>
        </row>
        <row r="72">
          <cell r="A72">
            <v>36404</v>
          </cell>
          <cell r="B72">
            <v>7914</v>
          </cell>
          <cell r="C72">
            <v>516804</v>
          </cell>
          <cell r="D72" t="str">
            <v>21,968     65303       73.52      98</v>
          </cell>
        </row>
        <row r="73">
          <cell r="A73">
            <v>36434</v>
          </cell>
          <cell r="B73">
            <v>7389</v>
          </cell>
          <cell r="C73">
            <v>545217</v>
          </cell>
          <cell r="D73" t="str">
            <v>26,116     73788       77.95      99</v>
          </cell>
        </row>
        <row r="74">
          <cell r="A74">
            <v>36465</v>
          </cell>
          <cell r="B74">
            <v>6936</v>
          </cell>
          <cell r="C74">
            <v>521591</v>
          </cell>
          <cell r="D74" t="str">
            <v>26,696     75201       79.38      99</v>
          </cell>
        </row>
        <row r="75">
          <cell r="A75">
            <v>36495</v>
          </cell>
          <cell r="B75">
            <v>8068</v>
          </cell>
          <cell r="C75">
            <v>495504</v>
          </cell>
          <cell r="D75" t="str">
            <v>25,553     61416       76.00      97</v>
          </cell>
        </row>
        <row r="76">
          <cell r="A76" t="str">
            <v>Totals: __</v>
          </cell>
          <cell r="B76" t="str">
            <v>________</v>
          </cell>
          <cell r="C76" t="str">
            <v>__________</v>
          </cell>
          <cell r="D76" t="str">
            <v>__________</v>
          </cell>
        </row>
        <row r="77">
          <cell r="A77">
            <v>1999</v>
          </cell>
          <cell r="B77">
            <v>101687</v>
          </cell>
          <cell r="C77">
            <v>6596040</v>
          </cell>
          <cell r="D77">
            <v>299314</v>
          </cell>
        </row>
        <row r="79">
          <cell r="A79">
            <v>36526</v>
          </cell>
          <cell r="B79">
            <v>8593</v>
          </cell>
          <cell r="C79">
            <v>487943</v>
          </cell>
          <cell r="D79" t="str">
            <v>40,296     56784       82.42      97</v>
          </cell>
        </row>
        <row r="80">
          <cell r="A80">
            <v>36557</v>
          </cell>
          <cell r="B80">
            <v>6454</v>
          </cell>
          <cell r="C80">
            <v>426908</v>
          </cell>
          <cell r="D80" t="str">
            <v>34,284     66147       84.16      96</v>
          </cell>
        </row>
        <row r="81">
          <cell r="A81">
            <v>36586</v>
          </cell>
          <cell r="B81">
            <v>5870</v>
          </cell>
          <cell r="C81">
            <v>432393</v>
          </cell>
          <cell r="D81" t="str">
            <v>35,481     73662       85.80      96</v>
          </cell>
        </row>
        <row r="82">
          <cell r="A82">
            <v>36617</v>
          </cell>
          <cell r="B82">
            <v>5691</v>
          </cell>
          <cell r="C82">
            <v>393647</v>
          </cell>
          <cell r="D82" t="str">
            <v>33,780     69171       85.58      95</v>
          </cell>
        </row>
        <row r="83">
          <cell r="A83">
            <v>36647</v>
          </cell>
          <cell r="B83">
            <v>6366</v>
          </cell>
          <cell r="C83">
            <v>443964</v>
          </cell>
          <cell r="D83" t="str">
            <v>37,388     69740       85.45      97</v>
          </cell>
        </row>
        <row r="84">
          <cell r="A84">
            <v>36678</v>
          </cell>
          <cell r="B84">
            <v>6799</v>
          </cell>
          <cell r="C84">
            <v>401643</v>
          </cell>
          <cell r="D84" t="str">
            <v>34,930     59074       83.71      99</v>
          </cell>
        </row>
        <row r="85">
          <cell r="A85">
            <v>36708</v>
          </cell>
          <cell r="B85">
            <v>7958</v>
          </cell>
          <cell r="C85">
            <v>391466</v>
          </cell>
          <cell r="D85" t="str">
            <v>30,096     49192       79.09      99</v>
          </cell>
        </row>
        <row r="86">
          <cell r="A86">
            <v>36739</v>
          </cell>
          <cell r="B86">
            <v>6747</v>
          </cell>
          <cell r="C86">
            <v>384618</v>
          </cell>
          <cell r="D86" t="str">
            <v>27,092     57006       80.06      95</v>
          </cell>
        </row>
        <row r="87">
          <cell r="A87">
            <v>36770</v>
          </cell>
          <cell r="B87">
            <v>6201</v>
          </cell>
          <cell r="C87">
            <v>366653</v>
          </cell>
          <cell r="D87" t="str">
            <v>26,358     59129       80.95      95</v>
          </cell>
        </row>
        <row r="88">
          <cell r="A88">
            <v>36800</v>
          </cell>
          <cell r="B88">
            <v>5686</v>
          </cell>
          <cell r="C88">
            <v>375030</v>
          </cell>
          <cell r="D88" t="str">
            <v>28,189     65957       83.21      94</v>
          </cell>
        </row>
        <row r="89">
          <cell r="A89">
            <v>36831</v>
          </cell>
          <cell r="B89">
            <v>5269</v>
          </cell>
          <cell r="C89">
            <v>362943</v>
          </cell>
          <cell r="D89" t="str">
            <v>20,313     68883       79.40      94</v>
          </cell>
        </row>
        <row r="90">
          <cell r="A90">
            <v>36861</v>
          </cell>
          <cell r="B90">
            <v>5852</v>
          </cell>
          <cell r="C90">
            <v>346801</v>
          </cell>
          <cell r="D90" t="str">
            <v>22,805     59262       79.58      93</v>
          </cell>
        </row>
        <row r="91">
          <cell r="A91" t="str">
            <v>Totals: __</v>
          </cell>
          <cell r="B91" t="str">
            <v>________</v>
          </cell>
          <cell r="C91" t="str">
            <v>__________</v>
          </cell>
          <cell r="D91" t="str">
            <v>__________</v>
          </cell>
        </row>
        <row r="92">
          <cell r="A92">
            <v>2000</v>
          </cell>
          <cell r="B92">
            <v>77486</v>
          </cell>
          <cell r="C92">
            <v>4814009</v>
          </cell>
          <cell r="D92">
            <v>371012</v>
          </cell>
        </row>
        <row r="94">
          <cell r="A94">
            <v>36892</v>
          </cell>
          <cell r="B94">
            <v>5291</v>
          </cell>
          <cell r="C94">
            <v>350429</v>
          </cell>
          <cell r="D94" t="str">
            <v>19,772     66232       78.89      94</v>
          </cell>
        </row>
        <row r="95">
          <cell r="A95">
            <v>36923</v>
          </cell>
          <cell r="B95">
            <v>4925</v>
          </cell>
          <cell r="C95">
            <v>313937</v>
          </cell>
          <cell r="D95" t="str">
            <v>20,683     63744       80.77      95</v>
          </cell>
        </row>
        <row r="96">
          <cell r="A96">
            <v>36951</v>
          </cell>
          <cell r="B96">
            <v>5955</v>
          </cell>
          <cell r="C96">
            <v>338898</v>
          </cell>
          <cell r="D96" t="str">
            <v>22,987     56910       79.42      94</v>
          </cell>
        </row>
        <row r="97">
          <cell r="A97">
            <v>36982</v>
          </cell>
          <cell r="B97">
            <v>5355</v>
          </cell>
          <cell r="C97">
            <v>314761</v>
          </cell>
          <cell r="D97" t="str">
            <v>21,778     58779       80.26      91</v>
          </cell>
        </row>
        <row r="98">
          <cell r="A98">
            <v>37012</v>
          </cell>
          <cell r="B98">
            <v>5115</v>
          </cell>
          <cell r="C98">
            <v>328917</v>
          </cell>
          <cell r="D98" t="str">
            <v>22,967     64305       81.79      86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mar97"/>
    </sheetNames>
    <sheetDataSet>
      <sheetData sheetId="0">
        <row r="51">
          <cell r="A51">
            <v>35490</v>
          </cell>
          <cell r="B51">
            <v>54416</v>
          </cell>
          <cell r="C51">
            <v>1035766</v>
          </cell>
          <cell r="D51" t="str">
            <v>36,040     19035       39.84     133</v>
          </cell>
        </row>
        <row r="52">
          <cell r="A52">
            <v>35521</v>
          </cell>
          <cell r="B52">
            <v>111669</v>
          </cell>
          <cell r="C52">
            <v>1824054</v>
          </cell>
          <cell r="D52" t="str">
            <v>80,074     16335       41.76     130</v>
          </cell>
        </row>
        <row r="53">
          <cell r="A53">
            <v>35551</v>
          </cell>
          <cell r="B53">
            <v>136162</v>
          </cell>
          <cell r="C53">
            <v>1721437</v>
          </cell>
          <cell r="D53" t="str">
            <v>78,748     12643       36.64     135</v>
          </cell>
        </row>
        <row r="54">
          <cell r="A54">
            <v>35582</v>
          </cell>
          <cell r="B54">
            <v>120030</v>
          </cell>
          <cell r="C54">
            <v>1505254</v>
          </cell>
          <cell r="D54" t="str">
            <v>69,198     12541       36.57     137</v>
          </cell>
        </row>
        <row r="55">
          <cell r="A55">
            <v>35612</v>
          </cell>
          <cell r="B55">
            <v>114001</v>
          </cell>
          <cell r="C55">
            <v>1529118</v>
          </cell>
          <cell r="D55" t="str">
            <v>73,454     13414       39.18     134</v>
          </cell>
        </row>
        <row r="56">
          <cell r="A56">
            <v>35643</v>
          </cell>
          <cell r="B56">
            <v>94281</v>
          </cell>
          <cell r="C56">
            <v>1447216</v>
          </cell>
          <cell r="D56" t="str">
            <v>71,601     15351       43.16     135</v>
          </cell>
        </row>
        <row r="57">
          <cell r="A57">
            <v>35674</v>
          </cell>
          <cell r="B57">
            <v>92324</v>
          </cell>
          <cell r="C57">
            <v>1347476</v>
          </cell>
          <cell r="D57" t="str">
            <v>75,623     14596       45.03     133</v>
          </cell>
        </row>
        <row r="58">
          <cell r="A58">
            <v>35704</v>
          </cell>
          <cell r="B58">
            <v>85201</v>
          </cell>
          <cell r="C58">
            <v>1350601</v>
          </cell>
          <cell r="D58" t="str">
            <v>75,632     15852       47.03     134</v>
          </cell>
        </row>
        <row r="59">
          <cell r="A59">
            <v>35735</v>
          </cell>
          <cell r="B59">
            <v>66415</v>
          </cell>
          <cell r="C59">
            <v>1236435</v>
          </cell>
          <cell r="D59" t="str">
            <v>67,549     18617       50.42     134</v>
          </cell>
        </row>
        <row r="60">
          <cell r="A60">
            <v>35765</v>
          </cell>
          <cell r="B60">
            <v>60039</v>
          </cell>
          <cell r="C60">
            <v>1176932</v>
          </cell>
          <cell r="D60" t="str">
            <v>66,580     19603       52.58     135</v>
          </cell>
        </row>
        <row r="61">
          <cell r="A61" t="str">
            <v>Totals: __</v>
          </cell>
          <cell r="B61" t="str">
            <v>________</v>
          </cell>
          <cell r="C61" t="str">
            <v>__________</v>
          </cell>
          <cell r="D61" t="str">
            <v>__________</v>
          </cell>
        </row>
        <row r="62">
          <cell r="A62">
            <v>1997</v>
          </cell>
          <cell r="B62">
            <v>934538</v>
          </cell>
          <cell r="C62">
            <v>14174289</v>
          </cell>
          <cell r="D62">
            <v>694499</v>
          </cell>
        </row>
        <row r="64">
          <cell r="A64">
            <v>35796</v>
          </cell>
          <cell r="B64">
            <v>52662</v>
          </cell>
          <cell r="C64">
            <v>1146576</v>
          </cell>
          <cell r="D64" t="str">
            <v>64,303     21773       54.98     137</v>
          </cell>
        </row>
        <row r="65">
          <cell r="A65">
            <v>35827</v>
          </cell>
          <cell r="B65">
            <v>43142</v>
          </cell>
          <cell r="C65">
            <v>1000462</v>
          </cell>
          <cell r="D65" t="str">
            <v>56,249     23190       56.59     136</v>
          </cell>
        </row>
        <row r="66">
          <cell r="A66">
            <v>35855</v>
          </cell>
          <cell r="B66">
            <v>42770</v>
          </cell>
          <cell r="C66">
            <v>1043501</v>
          </cell>
          <cell r="D66" t="str">
            <v>51,926     24398       54.83     135</v>
          </cell>
        </row>
        <row r="67">
          <cell r="A67">
            <v>35886</v>
          </cell>
          <cell r="B67">
            <v>37940</v>
          </cell>
          <cell r="C67">
            <v>947239</v>
          </cell>
          <cell r="D67" t="str">
            <v>45,435     24967       54.49     137</v>
          </cell>
        </row>
        <row r="68">
          <cell r="A68">
            <v>35916</v>
          </cell>
          <cell r="B68">
            <v>34371</v>
          </cell>
          <cell r="C68">
            <v>956883</v>
          </cell>
          <cell r="D68" t="str">
            <v>52,530     27840       60.45     133</v>
          </cell>
        </row>
        <row r="69">
          <cell r="A69">
            <v>35947</v>
          </cell>
          <cell r="B69">
            <v>32737</v>
          </cell>
          <cell r="C69">
            <v>865036</v>
          </cell>
          <cell r="D69" t="str">
            <v>47,347     26424       59.12     134</v>
          </cell>
        </row>
        <row r="70">
          <cell r="A70">
            <v>35977</v>
          </cell>
          <cell r="B70">
            <v>28883</v>
          </cell>
          <cell r="C70">
            <v>864005</v>
          </cell>
          <cell r="D70" t="str">
            <v>43,030     29914       59.84     135</v>
          </cell>
        </row>
        <row r="71">
          <cell r="A71">
            <v>36008</v>
          </cell>
          <cell r="B71">
            <v>28811</v>
          </cell>
          <cell r="C71">
            <v>852064</v>
          </cell>
          <cell r="D71" t="str">
            <v>42,556     29575       59.63     134</v>
          </cell>
        </row>
        <row r="72">
          <cell r="A72">
            <v>36039</v>
          </cell>
          <cell r="B72">
            <v>30281</v>
          </cell>
          <cell r="C72">
            <v>793427</v>
          </cell>
          <cell r="D72" t="str">
            <v>45,704     26203       60.15     134</v>
          </cell>
        </row>
        <row r="73">
          <cell r="A73">
            <v>36069</v>
          </cell>
          <cell r="B73">
            <v>27274</v>
          </cell>
          <cell r="C73">
            <v>814046</v>
          </cell>
          <cell r="D73" t="str">
            <v>52,685     29847       65.89     135</v>
          </cell>
        </row>
        <row r="74">
          <cell r="A74">
            <v>36100</v>
          </cell>
          <cell r="B74">
            <v>24382</v>
          </cell>
          <cell r="C74">
            <v>752537</v>
          </cell>
          <cell r="D74" t="str">
            <v>50,154     30865       67.29     134</v>
          </cell>
        </row>
        <row r="75">
          <cell r="A75">
            <v>36130</v>
          </cell>
          <cell r="B75">
            <v>19484</v>
          </cell>
          <cell r="C75">
            <v>696252</v>
          </cell>
          <cell r="D75" t="str">
            <v>42,371     35735       68.50     134</v>
          </cell>
        </row>
        <row r="76">
          <cell r="A76" t="str">
            <v>Totals: __</v>
          </cell>
          <cell r="B76" t="str">
            <v>________</v>
          </cell>
          <cell r="C76" t="str">
            <v>__________</v>
          </cell>
          <cell r="D76" t="str">
            <v>__________</v>
          </cell>
        </row>
        <row r="77">
          <cell r="A77">
            <v>1998</v>
          </cell>
          <cell r="B77">
            <v>402737</v>
          </cell>
          <cell r="C77">
            <v>10732028</v>
          </cell>
          <cell r="D77">
            <v>594290</v>
          </cell>
        </row>
        <row r="79">
          <cell r="A79">
            <v>36161</v>
          </cell>
          <cell r="B79">
            <v>22463</v>
          </cell>
          <cell r="C79">
            <v>614472</v>
          </cell>
          <cell r="D79" t="str">
            <v>32,704     27355       59.28     133</v>
          </cell>
        </row>
        <row r="80">
          <cell r="A80">
            <v>36192</v>
          </cell>
          <cell r="B80">
            <v>19873</v>
          </cell>
          <cell r="C80">
            <v>563492</v>
          </cell>
          <cell r="D80" t="str">
            <v>34,167     28355       63.23     132</v>
          </cell>
        </row>
        <row r="81">
          <cell r="A81">
            <v>36220</v>
          </cell>
          <cell r="B81">
            <v>21819</v>
          </cell>
          <cell r="C81">
            <v>621531</v>
          </cell>
          <cell r="D81" t="str">
            <v>37,211     28486       63.04     132</v>
          </cell>
        </row>
        <row r="82">
          <cell r="A82">
            <v>36251</v>
          </cell>
          <cell r="B82">
            <v>19543</v>
          </cell>
          <cell r="C82">
            <v>577047</v>
          </cell>
          <cell r="D82" t="str">
            <v>38,235     29528       66.18     132</v>
          </cell>
        </row>
        <row r="83">
          <cell r="A83">
            <v>36281</v>
          </cell>
          <cell r="B83">
            <v>19447</v>
          </cell>
          <cell r="C83">
            <v>558393</v>
          </cell>
          <cell r="D83" t="str">
            <v>43,595     28714       69.15     133</v>
          </cell>
        </row>
        <row r="84">
          <cell r="A84">
            <v>36312</v>
          </cell>
          <cell r="B84">
            <v>18623</v>
          </cell>
          <cell r="C84">
            <v>531527</v>
          </cell>
          <cell r="D84" t="str">
            <v>47,675     28542       71.91     133</v>
          </cell>
        </row>
        <row r="85">
          <cell r="A85">
            <v>36342</v>
          </cell>
          <cell r="B85">
            <v>17269</v>
          </cell>
          <cell r="C85">
            <v>552818</v>
          </cell>
          <cell r="D85" t="str">
            <v>39,807     32013       69.74     132</v>
          </cell>
        </row>
        <row r="86">
          <cell r="A86">
            <v>36373</v>
          </cell>
          <cell r="B86">
            <v>21755</v>
          </cell>
          <cell r="C86">
            <v>498951</v>
          </cell>
          <cell r="D86" t="str">
            <v>37,605     22936       63.35     133</v>
          </cell>
        </row>
        <row r="87">
          <cell r="A87">
            <v>36404</v>
          </cell>
          <cell r="B87">
            <v>21509</v>
          </cell>
          <cell r="C87">
            <v>529922</v>
          </cell>
          <cell r="D87" t="str">
            <v>53,511     24638       71.33     132</v>
          </cell>
        </row>
        <row r="88">
          <cell r="A88">
            <v>36434</v>
          </cell>
          <cell r="B88">
            <v>19574</v>
          </cell>
          <cell r="C88">
            <v>517666</v>
          </cell>
          <cell r="D88" t="str">
            <v>53,142     26447       73.08     131</v>
          </cell>
        </row>
        <row r="89">
          <cell r="A89">
            <v>36465</v>
          </cell>
          <cell r="B89">
            <v>23205</v>
          </cell>
          <cell r="C89">
            <v>532548</v>
          </cell>
          <cell r="D89" t="str">
            <v>65,873     22950       73.95     132</v>
          </cell>
        </row>
        <row r="90">
          <cell r="A90">
            <v>36495</v>
          </cell>
          <cell r="B90">
            <v>23890</v>
          </cell>
          <cell r="C90">
            <v>503997</v>
          </cell>
          <cell r="D90" t="str">
            <v>65,311     21097       73.22     131</v>
          </cell>
        </row>
        <row r="91">
          <cell r="A91" t="str">
            <v>Totals: __</v>
          </cell>
          <cell r="B91" t="str">
            <v>________</v>
          </cell>
          <cell r="C91" t="str">
            <v>__________</v>
          </cell>
          <cell r="D91" t="str">
            <v>__________</v>
          </cell>
        </row>
        <row r="92">
          <cell r="A92">
            <v>1999</v>
          </cell>
          <cell r="B92">
            <v>248970</v>
          </cell>
          <cell r="C92">
            <v>6602364</v>
          </cell>
          <cell r="D92">
            <v>548836</v>
          </cell>
        </row>
        <row r="94">
          <cell r="A94">
            <v>36526</v>
          </cell>
          <cell r="B94">
            <v>26372</v>
          </cell>
          <cell r="C94">
            <v>479403</v>
          </cell>
          <cell r="D94" t="str">
            <v>61,863     18179       70.11     134</v>
          </cell>
        </row>
        <row r="95">
          <cell r="A95">
            <v>36557</v>
          </cell>
          <cell r="B95">
            <v>24515</v>
          </cell>
          <cell r="C95">
            <v>473090</v>
          </cell>
          <cell r="D95" t="str">
            <v>57,088     19298       69.96     135</v>
          </cell>
        </row>
        <row r="96">
          <cell r="A96">
            <v>36586</v>
          </cell>
          <cell r="B96">
            <v>23158</v>
          </cell>
          <cell r="C96">
            <v>469830</v>
          </cell>
          <cell r="D96" t="str">
            <v>55,170     20289       70.43     134</v>
          </cell>
        </row>
        <row r="97">
          <cell r="A97">
            <v>36617</v>
          </cell>
          <cell r="B97">
            <v>21686</v>
          </cell>
          <cell r="C97">
            <v>445631</v>
          </cell>
          <cell r="D97" t="str">
            <v>48,014     20550       68.89     129</v>
          </cell>
        </row>
        <row r="98">
          <cell r="A98">
            <v>36647</v>
          </cell>
          <cell r="B98">
            <v>22233</v>
          </cell>
          <cell r="C98">
            <v>463442</v>
          </cell>
          <cell r="D98" t="str">
            <v>56,628     20845       71.81     129</v>
          </cell>
        </row>
        <row r="99">
          <cell r="A99">
            <v>36678</v>
          </cell>
          <cell r="B99">
            <v>18366</v>
          </cell>
          <cell r="C99">
            <v>414919</v>
          </cell>
          <cell r="D99" t="str">
            <v>43,139     22592       70.14     128</v>
          </cell>
        </row>
        <row r="100">
          <cell r="A100">
            <v>36708</v>
          </cell>
          <cell r="B100">
            <v>17400</v>
          </cell>
          <cell r="C100">
            <v>450893</v>
          </cell>
          <cell r="D100" t="str">
            <v>41,665     25914       70.54     127</v>
          </cell>
        </row>
        <row r="101">
          <cell r="A101">
            <v>36739</v>
          </cell>
          <cell r="B101">
            <v>16397</v>
          </cell>
          <cell r="C101">
            <v>434609</v>
          </cell>
          <cell r="D101" t="str">
            <v>42,164     26506       72.00     125</v>
          </cell>
        </row>
        <row r="102">
          <cell r="A102">
            <v>36770</v>
          </cell>
          <cell r="B102">
            <v>15532</v>
          </cell>
          <cell r="C102">
            <v>400851</v>
          </cell>
          <cell r="D102" t="str">
            <v>38,439     25809       71.22     127</v>
          </cell>
        </row>
        <row r="103">
          <cell r="A103">
            <v>36800</v>
          </cell>
          <cell r="B103">
            <v>13830</v>
          </cell>
          <cell r="C103">
            <v>380456</v>
          </cell>
          <cell r="D103" t="str">
            <v>39,452     27510       74.04     126</v>
          </cell>
        </row>
        <row r="104">
          <cell r="A104">
            <v>36831</v>
          </cell>
          <cell r="B104">
            <v>13524</v>
          </cell>
          <cell r="C104">
            <v>346448</v>
          </cell>
          <cell r="D104" t="str">
            <v>39,411     25618       74.45     125</v>
          </cell>
        </row>
        <row r="105">
          <cell r="A105">
            <v>36861</v>
          </cell>
          <cell r="B105">
            <v>13224</v>
          </cell>
          <cell r="C105">
            <v>341743</v>
          </cell>
          <cell r="D105" t="str">
            <v>40,646     25843       75.45     126</v>
          </cell>
        </row>
        <row r="106">
          <cell r="A106" t="str">
            <v>Totals: __</v>
          </cell>
          <cell r="B106" t="str">
            <v>________</v>
          </cell>
          <cell r="C106" t="str">
            <v>__________</v>
          </cell>
          <cell r="D106" t="str">
            <v>__________</v>
          </cell>
        </row>
        <row r="107">
          <cell r="A107">
            <v>2000</v>
          </cell>
          <cell r="B107">
            <v>226237</v>
          </cell>
          <cell r="C107">
            <v>5101315</v>
          </cell>
          <cell r="D107">
            <v>563679</v>
          </cell>
        </row>
        <row r="109">
          <cell r="A109">
            <v>36892</v>
          </cell>
          <cell r="B109">
            <v>13257</v>
          </cell>
          <cell r="C109">
            <v>354716</v>
          </cell>
          <cell r="D109" t="str">
            <v>43,478     26757       76.63     125</v>
          </cell>
        </row>
        <row r="110">
          <cell r="A110">
            <v>36923</v>
          </cell>
          <cell r="B110">
            <v>11294</v>
          </cell>
          <cell r="C110">
            <v>353811</v>
          </cell>
          <cell r="D110" t="str">
            <v>60,444     31328       84.26     125</v>
          </cell>
        </row>
        <row r="111">
          <cell r="A111">
            <v>36951</v>
          </cell>
          <cell r="B111">
            <v>12762</v>
          </cell>
          <cell r="C111">
            <v>358265</v>
          </cell>
          <cell r="D111" t="str">
            <v>58,798     28073       82.17     125</v>
          </cell>
        </row>
        <row r="112">
          <cell r="A112">
            <v>36982</v>
          </cell>
          <cell r="B112">
            <v>11007</v>
          </cell>
          <cell r="C112">
            <v>331881</v>
          </cell>
          <cell r="D112" t="str">
            <v>55,844     30152       83.54     124</v>
          </cell>
        </row>
        <row r="113">
          <cell r="A113">
            <v>37012</v>
          </cell>
          <cell r="B113">
            <v>11098</v>
          </cell>
          <cell r="C113">
            <v>329473</v>
          </cell>
          <cell r="D113" t="str">
            <v>58,654     29688       84.09     115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pr94"/>
    </sheetNames>
    <sheetDataSet>
      <sheetData sheetId="0">
        <row r="64">
          <cell r="A64">
            <v>34425</v>
          </cell>
          <cell r="B64">
            <v>43434</v>
          </cell>
          <cell r="C64">
            <v>1066714</v>
          </cell>
          <cell r="D64" t="str">
            <v>18,132     24560       29.45     159</v>
          </cell>
        </row>
        <row r="65">
          <cell r="A65">
            <v>34455</v>
          </cell>
          <cell r="B65">
            <v>69429</v>
          </cell>
          <cell r="C65">
            <v>2101301</v>
          </cell>
          <cell r="D65" t="str">
            <v>23,971     30266       25.66     151</v>
          </cell>
        </row>
        <row r="66">
          <cell r="A66">
            <v>34486</v>
          </cell>
          <cell r="B66">
            <v>53054</v>
          </cell>
          <cell r="C66">
            <v>1823189</v>
          </cell>
          <cell r="D66" t="str">
            <v>35,517     34365       40.10     150</v>
          </cell>
        </row>
        <row r="67">
          <cell r="A67">
            <v>34516</v>
          </cell>
          <cell r="B67">
            <v>48397</v>
          </cell>
          <cell r="C67">
            <v>1729241</v>
          </cell>
          <cell r="D67" t="str">
            <v>25,594     35731       34.59     147</v>
          </cell>
        </row>
        <row r="68">
          <cell r="A68">
            <v>34547</v>
          </cell>
          <cell r="B68">
            <v>43075</v>
          </cell>
          <cell r="C68">
            <v>1315216</v>
          </cell>
          <cell r="D68" t="str">
            <v>19,966     30534       31.67     142</v>
          </cell>
        </row>
        <row r="69">
          <cell r="A69">
            <v>34578</v>
          </cell>
          <cell r="B69">
            <v>34457</v>
          </cell>
          <cell r="C69">
            <v>1109805</v>
          </cell>
          <cell r="D69" t="str">
            <v>33,227     32209       49.09     143</v>
          </cell>
        </row>
        <row r="70">
          <cell r="A70">
            <v>34608</v>
          </cell>
          <cell r="B70">
            <v>36077</v>
          </cell>
          <cell r="C70">
            <v>1101174</v>
          </cell>
          <cell r="D70" t="str">
            <v>32,194     30523       47.16     142</v>
          </cell>
        </row>
        <row r="71">
          <cell r="A71">
            <v>34639</v>
          </cell>
          <cell r="B71">
            <v>33720</v>
          </cell>
          <cell r="C71">
            <v>1106966</v>
          </cell>
          <cell r="D71" t="str">
            <v>26,531     32829       44.03     144</v>
          </cell>
        </row>
        <row r="72">
          <cell r="A72">
            <v>34669</v>
          </cell>
          <cell r="B72">
            <v>31738</v>
          </cell>
          <cell r="C72">
            <v>1165585</v>
          </cell>
          <cell r="D72" t="str">
            <v>30,447     36726       48.96     143</v>
          </cell>
        </row>
        <row r="73">
          <cell r="A73" t="str">
            <v>Totals: __</v>
          </cell>
          <cell r="B73" t="str">
            <v>________</v>
          </cell>
          <cell r="C73" t="str">
            <v>__________</v>
          </cell>
          <cell r="D73" t="str">
            <v>__________</v>
          </cell>
        </row>
        <row r="74">
          <cell r="A74">
            <v>1994</v>
          </cell>
          <cell r="B74">
            <v>393381</v>
          </cell>
          <cell r="C74">
            <v>12519191</v>
          </cell>
          <cell r="D74">
            <v>245579</v>
          </cell>
        </row>
        <row r="76">
          <cell r="A76">
            <v>34700</v>
          </cell>
          <cell r="B76">
            <v>32640</v>
          </cell>
          <cell r="C76">
            <v>1109778</v>
          </cell>
          <cell r="D76" t="str">
            <v>30,510     34001       48.31     143</v>
          </cell>
        </row>
        <row r="77">
          <cell r="A77">
            <v>34731</v>
          </cell>
          <cell r="B77">
            <v>27589</v>
          </cell>
          <cell r="C77">
            <v>914722</v>
          </cell>
          <cell r="D77" t="str">
            <v>28,929     33156       51.19     142</v>
          </cell>
        </row>
        <row r="78">
          <cell r="A78">
            <v>34759</v>
          </cell>
          <cell r="B78">
            <v>31195</v>
          </cell>
          <cell r="C78">
            <v>956350</v>
          </cell>
          <cell r="D78" t="str">
            <v>28,060     30658       47.35     143</v>
          </cell>
        </row>
        <row r="79">
          <cell r="A79">
            <v>34790</v>
          </cell>
          <cell r="B79">
            <v>30311</v>
          </cell>
          <cell r="C79">
            <v>825785</v>
          </cell>
          <cell r="D79" t="str">
            <v>34,067     27244       52.92     141</v>
          </cell>
        </row>
        <row r="80">
          <cell r="A80">
            <v>34820</v>
          </cell>
          <cell r="B80">
            <v>29667</v>
          </cell>
          <cell r="C80">
            <v>856241</v>
          </cell>
          <cell r="D80" t="str">
            <v>33,236     28862       52.84     141</v>
          </cell>
        </row>
        <row r="81">
          <cell r="A81">
            <v>34851</v>
          </cell>
          <cell r="B81">
            <v>26062</v>
          </cell>
          <cell r="C81">
            <v>814615</v>
          </cell>
          <cell r="D81" t="str">
            <v>37,793     31257       59.19     138</v>
          </cell>
        </row>
        <row r="82">
          <cell r="A82">
            <v>34881</v>
          </cell>
          <cell r="B82">
            <v>28367</v>
          </cell>
          <cell r="C82">
            <v>844305</v>
          </cell>
          <cell r="D82" t="str">
            <v>38,001     29764       57.26     140</v>
          </cell>
        </row>
        <row r="83">
          <cell r="A83">
            <v>34912</v>
          </cell>
          <cell r="B83">
            <v>26605</v>
          </cell>
          <cell r="C83">
            <v>799509</v>
          </cell>
          <cell r="D83" t="str">
            <v>35,636     30052       57.25     137</v>
          </cell>
        </row>
        <row r="84">
          <cell r="A84">
            <v>34943</v>
          </cell>
          <cell r="B84">
            <v>24753</v>
          </cell>
          <cell r="C84">
            <v>727281</v>
          </cell>
          <cell r="D84" t="str">
            <v>47,558     29382       65.77     133</v>
          </cell>
        </row>
        <row r="85">
          <cell r="A85">
            <v>34973</v>
          </cell>
          <cell r="B85">
            <v>24368</v>
          </cell>
          <cell r="C85">
            <v>687863</v>
          </cell>
          <cell r="D85" t="str">
            <v>47,044     28229       65.88     135</v>
          </cell>
        </row>
        <row r="86">
          <cell r="A86">
            <v>35004</v>
          </cell>
          <cell r="B86">
            <v>22693</v>
          </cell>
          <cell r="C86">
            <v>726140</v>
          </cell>
          <cell r="D86" t="str">
            <v>49,407     31999       68.53     130</v>
          </cell>
        </row>
        <row r="87">
          <cell r="A87">
            <v>35034</v>
          </cell>
          <cell r="B87">
            <v>24807</v>
          </cell>
          <cell r="C87">
            <v>739575</v>
          </cell>
          <cell r="D87" t="str">
            <v>40,664     29814       62.11     124</v>
          </cell>
        </row>
        <row r="88">
          <cell r="A88" t="str">
            <v>Totals: __</v>
          </cell>
          <cell r="B88" t="str">
            <v>________</v>
          </cell>
          <cell r="C88" t="str">
            <v>__________</v>
          </cell>
          <cell r="D88" t="str">
            <v>__________</v>
          </cell>
        </row>
        <row r="89">
          <cell r="A89">
            <v>1995</v>
          </cell>
          <cell r="B89">
            <v>329057</v>
          </cell>
          <cell r="C89">
            <v>10002164</v>
          </cell>
          <cell r="D89">
            <v>450905</v>
          </cell>
        </row>
        <row r="91">
          <cell r="A91">
            <v>35065</v>
          </cell>
          <cell r="B91">
            <v>23434</v>
          </cell>
          <cell r="C91">
            <v>685459</v>
          </cell>
          <cell r="D91" t="str">
            <v>49,250     29251       67.76     131</v>
          </cell>
        </row>
        <row r="92">
          <cell r="A92">
            <v>35096</v>
          </cell>
          <cell r="B92">
            <v>22286</v>
          </cell>
          <cell r="C92">
            <v>596604</v>
          </cell>
          <cell r="D92" t="str">
            <v>47,661     26771       68.14     129</v>
          </cell>
        </row>
        <row r="93">
          <cell r="A93">
            <v>35125</v>
          </cell>
          <cell r="B93">
            <v>22907</v>
          </cell>
          <cell r="C93">
            <v>624389</v>
          </cell>
          <cell r="D93" t="str">
            <v>39,427     27258       63.25     131</v>
          </cell>
        </row>
        <row r="94">
          <cell r="A94">
            <v>35156</v>
          </cell>
          <cell r="B94">
            <v>21942</v>
          </cell>
          <cell r="C94">
            <v>621726</v>
          </cell>
          <cell r="D94" t="str">
            <v>37,723     28335       63.22     131</v>
          </cell>
        </row>
        <row r="95">
          <cell r="A95">
            <v>35186</v>
          </cell>
          <cell r="B95">
            <v>21860</v>
          </cell>
          <cell r="C95">
            <v>601642</v>
          </cell>
          <cell r="D95" t="str">
            <v>34,801     27523       61.42     129</v>
          </cell>
        </row>
        <row r="96">
          <cell r="A96">
            <v>35217</v>
          </cell>
          <cell r="B96">
            <v>19171</v>
          </cell>
          <cell r="C96">
            <v>539810</v>
          </cell>
          <cell r="D96" t="str">
            <v>31,287     28158       62.01     131</v>
          </cell>
        </row>
        <row r="97">
          <cell r="A97">
            <v>35247</v>
          </cell>
          <cell r="B97">
            <v>18511</v>
          </cell>
          <cell r="C97">
            <v>575133</v>
          </cell>
          <cell r="D97" t="str">
            <v>34,510     31070       65.09     131</v>
          </cell>
        </row>
        <row r="98">
          <cell r="A98">
            <v>35278</v>
          </cell>
          <cell r="B98">
            <v>18242</v>
          </cell>
          <cell r="C98">
            <v>602579</v>
          </cell>
          <cell r="D98" t="str">
            <v>31,930     33033       63.64     130</v>
          </cell>
        </row>
        <row r="99">
          <cell r="A99">
            <v>35309</v>
          </cell>
          <cell r="B99">
            <v>17125</v>
          </cell>
          <cell r="C99">
            <v>539520</v>
          </cell>
          <cell r="D99" t="str">
            <v>35,829     31505       67.66     129</v>
          </cell>
        </row>
        <row r="100">
          <cell r="A100">
            <v>35339</v>
          </cell>
          <cell r="B100">
            <v>18952</v>
          </cell>
          <cell r="C100">
            <v>559865</v>
          </cell>
          <cell r="D100" t="str">
            <v>37,063     29542       66.17     130</v>
          </cell>
        </row>
        <row r="101">
          <cell r="A101">
            <v>35370</v>
          </cell>
          <cell r="B101">
            <v>17291</v>
          </cell>
          <cell r="C101">
            <v>490982</v>
          </cell>
          <cell r="D101" t="str">
            <v>32,822     28396       65.50     130</v>
          </cell>
        </row>
        <row r="102">
          <cell r="A102">
            <v>35400</v>
          </cell>
          <cell r="B102">
            <v>17310</v>
          </cell>
          <cell r="C102">
            <v>509247</v>
          </cell>
          <cell r="D102" t="str">
            <v>31,460     29420       64.51     128</v>
          </cell>
        </row>
        <row r="103">
          <cell r="A103" t="str">
            <v>Totals: __</v>
          </cell>
          <cell r="B103" t="str">
            <v>________</v>
          </cell>
          <cell r="C103" t="str">
            <v>__________</v>
          </cell>
          <cell r="D103" t="str">
            <v>__________</v>
          </cell>
        </row>
        <row r="104">
          <cell r="A104">
            <v>1996</v>
          </cell>
          <cell r="B104">
            <v>239031</v>
          </cell>
          <cell r="C104">
            <v>6946956</v>
          </cell>
          <cell r="D104">
            <v>443763</v>
          </cell>
        </row>
        <row r="106">
          <cell r="A106">
            <v>35431</v>
          </cell>
          <cell r="B106">
            <v>16448</v>
          </cell>
          <cell r="C106">
            <v>490826</v>
          </cell>
          <cell r="D106" t="str">
            <v>35,374     29842       68.26     128</v>
          </cell>
        </row>
        <row r="107">
          <cell r="A107">
            <v>35462</v>
          </cell>
          <cell r="B107">
            <v>13457</v>
          </cell>
          <cell r="C107">
            <v>438246</v>
          </cell>
          <cell r="D107" t="str">
            <v>31,423     32567       70.02     127</v>
          </cell>
        </row>
        <row r="108">
          <cell r="A108">
            <v>35490</v>
          </cell>
          <cell r="B108">
            <v>13785</v>
          </cell>
          <cell r="C108">
            <v>472134</v>
          </cell>
          <cell r="D108" t="str">
            <v>66,900     34250       82.92     126</v>
          </cell>
        </row>
        <row r="109">
          <cell r="A109">
            <v>35521</v>
          </cell>
          <cell r="B109">
            <v>12213</v>
          </cell>
          <cell r="C109">
            <v>428068</v>
          </cell>
          <cell r="D109" t="str">
            <v>60,414     35051       83.18     126</v>
          </cell>
        </row>
        <row r="110">
          <cell r="A110">
            <v>35551</v>
          </cell>
          <cell r="B110">
            <v>11391</v>
          </cell>
          <cell r="C110">
            <v>440362</v>
          </cell>
          <cell r="D110" t="str">
            <v>62,240     38659       84.53     123</v>
          </cell>
        </row>
        <row r="111">
          <cell r="A111">
            <v>35582</v>
          </cell>
          <cell r="B111">
            <v>9816</v>
          </cell>
          <cell r="C111">
            <v>448078</v>
          </cell>
          <cell r="D111" t="str">
            <v>56,993     45648       85.31     124</v>
          </cell>
        </row>
        <row r="112">
          <cell r="A112">
            <v>35612</v>
          </cell>
          <cell r="B112">
            <v>11160</v>
          </cell>
          <cell r="C112">
            <v>459027</v>
          </cell>
          <cell r="D112" t="str">
            <v>60,413     41132       84.41     123</v>
          </cell>
        </row>
        <row r="113">
          <cell r="A113">
            <v>35643</v>
          </cell>
          <cell r="B113">
            <v>9583</v>
          </cell>
          <cell r="C113">
            <v>451329</v>
          </cell>
          <cell r="D113" t="str">
            <v>55,756     47097       85.33     122</v>
          </cell>
        </row>
        <row r="114">
          <cell r="A114">
            <v>35674</v>
          </cell>
          <cell r="B114">
            <v>9335</v>
          </cell>
          <cell r="C114">
            <v>409298</v>
          </cell>
          <cell r="D114" t="str">
            <v>36,189     43846       79.49     120</v>
          </cell>
        </row>
        <row r="115">
          <cell r="A115">
            <v>35704</v>
          </cell>
          <cell r="B115">
            <v>9230</v>
          </cell>
          <cell r="C115">
            <v>399984</v>
          </cell>
          <cell r="D115" t="str">
            <v>32,215     43336       77.73     115</v>
          </cell>
        </row>
        <row r="116">
          <cell r="A116">
            <v>35735</v>
          </cell>
          <cell r="B116">
            <v>9180</v>
          </cell>
          <cell r="C116">
            <v>372454</v>
          </cell>
          <cell r="D116" t="str">
            <v>33,095     40573       78.29     114</v>
          </cell>
        </row>
        <row r="117">
          <cell r="A117">
            <v>35765</v>
          </cell>
          <cell r="B117">
            <v>8967</v>
          </cell>
          <cell r="C117">
            <v>367350</v>
          </cell>
          <cell r="D117" t="str">
            <v>33,772     40967       79.02     113</v>
          </cell>
        </row>
        <row r="118">
          <cell r="A118" t="str">
            <v>Totals: __</v>
          </cell>
          <cell r="B118" t="str">
            <v>________</v>
          </cell>
          <cell r="C118" t="str">
            <v>__________</v>
          </cell>
          <cell r="D118" t="str">
            <v>__________</v>
          </cell>
        </row>
        <row r="119">
          <cell r="A119">
            <v>1997</v>
          </cell>
          <cell r="B119">
            <v>134565</v>
          </cell>
          <cell r="C119">
            <v>5177156</v>
          </cell>
          <cell r="D119">
            <v>564784</v>
          </cell>
        </row>
        <row r="121">
          <cell r="A121">
            <v>35796</v>
          </cell>
          <cell r="B121">
            <v>9119</v>
          </cell>
          <cell r="C121">
            <v>366785</v>
          </cell>
          <cell r="D121" t="str">
            <v>31,899     40223       77.77     117</v>
          </cell>
        </row>
        <row r="122">
          <cell r="A122">
            <v>35827</v>
          </cell>
          <cell r="B122">
            <v>8027</v>
          </cell>
          <cell r="C122">
            <v>328786</v>
          </cell>
          <cell r="D122" t="str">
            <v>31,146     40961       79.51     117</v>
          </cell>
        </row>
        <row r="123">
          <cell r="A123">
            <v>35855</v>
          </cell>
          <cell r="B123">
            <v>9008</v>
          </cell>
          <cell r="C123">
            <v>349074</v>
          </cell>
          <cell r="D123" t="str">
            <v>55,435     38752       86.02     116</v>
          </cell>
        </row>
        <row r="124">
          <cell r="A124">
            <v>35886</v>
          </cell>
          <cell r="B124">
            <v>8300</v>
          </cell>
          <cell r="C124">
            <v>328185</v>
          </cell>
          <cell r="D124" t="str">
            <v>53,392     39541       86.55     115</v>
          </cell>
        </row>
        <row r="125">
          <cell r="A125">
            <v>35916</v>
          </cell>
          <cell r="B125">
            <v>8532</v>
          </cell>
          <cell r="C125">
            <v>338532</v>
          </cell>
          <cell r="D125" t="str">
            <v>52,607     39678       86.04     116</v>
          </cell>
        </row>
        <row r="126">
          <cell r="A126">
            <v>35947</v>
          </cell>
          <cell r="B126">
            <v>7802</v>
          </cell>
          <cell r="C126">
            <v>340409</v>
          </cell>
          <cell r="D126" t="str">
            <v>54,925     43631       87.56     115</v>
          </cell>
        </row>
        <row r="127">
          <cell r="A127">
            <v>35977</v>
          </cell>
          <cell r="B127">
            <v>7306</v>
          </cell>
          <cell r="C127">
            <v>309604</v>
          </cell>
          <cell r="D127" t="str">
            <v>46,273     42377       86.36     115</v>
          </cell>
        </row>
        <row r="128">
          <cell r="A128">
            <v>36008</v>
          </cell>
          <cell r="B128">
            <v>7472</v>
          </cell>
          <cell r="C128">
            <v>309482</v>
          </cell>
          <cell r="D128" t="str">
            <v>48,987     41419       86.77     109</v>
          </cell>
        </row>
        <row r="129">
          <cell r="A129">
            <v>36039</v>
          </cell>
          <cell r="B129">
            <v>7779</v>
          </cell>
          <cell r="C129">
            <v>293861</v>
          </cell>
          <cell r="D129" t="str">
            <v>48,536     37777       86.19     109</v>
          </cell>
        </row>
        <row r="130">
          <cell r="A130">
            <v>36069</v>
          </cell>
          <cell r="B130">
            <v>7328</v>
          </cell>
          <cell r="C130">
            <v>314935</v>
          </cell>
          <cell r="D130" t="str">
            <v>49,734     42977       87.16     111</v>
          </cell>
        </row>
        <row r="131">
          <cell r="A131">
            <v>36100</v>
          </cell>
          <cell r="B131">
            <v>7379</v>
          </cell>
          <cell r="C131">
            <v>331505</v>
          </cell>
          <cell r="D131" t="str">
            <v>45,389     44926       86.02     115</v>
          </cell>
        </row>
        <row r="132">
          <cell r="A132">
            <v>36130</v>
          </cell>
          <cell r="B132">
            <v>7036</v>
          </cell>
          <cell r="C132">
            <v>402292</v>
          </cell>
          <cell r="D132" t="str">
            <v>44,563     57177       86.36     113</v>
          </cell>
        </row>
        <row r="133">
          <cell r="A133" t="str">
            <v>Totals: __</v>
          </cell>
          <cell r="B133" t="str">
            <v>________</v>
          </cell>
          <cell r="C133" t="str">
            <v>__________</v>
          </cell>
          <cell r="D133" t="str">
            <v>__________</v>
          </cell>
        </row>
        <row r="134">
          <cell r="A134">
            <v>1998</v>
          </cell>
          <cell r="B134">
            <v>95088</v>
          </cell>
          <cell r="C134">
            <v>4013450</v>
          </cell>
          <cell r="D134">
            <v>562886</v>
          </cell>
        </row>
        <row r="136">
          <cell r="A136">
            <v>36161</v>
          </cell>
          <cell r="B136">
            <v>7888</v>
          </cell>
          <cell r="C136">
            <v>349058</v>
          </cell>
          <cell r="D136" t="str">
            <v>51,781     44252       86.78     113</v>
          </cell>
        </row>
        <row r="137">
          <cell r="A137">
            <v>36192</v>
          </cell>
          <cell r="B137">
            <v>6722</v>
          </cell>
          <cell r="C137">
            <v>290870</v>
          </cell>
          <cell r="D137" t="str">
            <v>40,956     43272       85.90     110</v>
          </cell>
        </row>
        <row r="138">
          <cell r="A138">
            <v>36220</v>
          </cell>
          <cell r="B138">
            <v>7763</v>
          </cell>
          <cell r="C138">
            <v>314893</v>
          </cell>
          <cell r="D138" t="str">
            <v>43,946     40564       84.99     111</v>
          </cell>
        </row>
        <row r="139">
          <cell r="A139">
            <v>36251</v>
          </cell>
          <cell r="B139">
            <v>7151</v>
          </cell>
          <cell r="C139">
            <v>296419</v>
          </cell>
          <cell r="D139" t="str">
            <v>36,844     41452       83.75     112</v>
          </cell>
        </row>
        <row r="140">
          <cell r="A140">
            <v>36281</v>
          </cell>
          <cell r="B140">
            <v>7701</v>
          </cell>
          <cell r="C140">
            <v>300651</v>
          </cell>
          <cell r="D140" t="str">
            <v>33,623     39041       81.36     114</v>
          </cell>
        </row>
        <row r="141">
          <cell r="A141">
            <v>36312</v>
          </cell>
          <cell r="B141">
            <v>7487</v>
          </cell>
          <cell r="C141">
            <v>300229</v>
          </cell>
          <cell r="D141" t="str">
            <v>34,982     40101       82.37     109</v>
          </cell>
        </row>
        <row r="142">
          <cell r="A142">
            <v>36342</v>
          </cell>
          <cell r="B142">
            <v>7139</v>
          </cell>
          <cell r="C142">
            <v>274167</v>
          </cell>
          <cell r="D142" t="str">
            <v>44,137     38405       86.08     112</v>
          </cell>
        </row>
        <row r="143">
          <cell r="A143">
            <v>36373</v>
          </cell>
          <cell r="B143">
            <v>6906</v>
          </cell>
          <cell r="C143">
            <v>275190</v>
          </cell>
          <cell r="D143" t="str">
            <v>42,490     39848       86.02     111</v>
          </cell>
        </row>
        <row r="144">
          <cell r="A144">
            <v>36404</v>
          </cell>
          <cell r="B144">
            <v>5454</v>
          </cell>
          <cell r="C144">
            <v>267442</v>
          </cell>
          <cell r="D144" t="str">
            <v>37,555     49036       87.32     113</v>
          </cell>
        </row>
        <row r="145">
          <cell r="A145">
            <v>36434</v>
          </cell>
          <cell r="B145">
            <v>6251</v>
          </cell>
          <cell r="C145">
            <v>274377</v>
          </cell>
          <cell r="D145" t="str">
            <v>23,321     43894       78.86     112</v>
          </cell>
        </row>
        <row r="146">
          <cell r="A146">
            <v>36465</v>
          </cell>
          <cell r="B146">
            <v>6372</v>
          </cell>
          <cell r="C146">
            <v>256229</v>
          </cell>
          <cell r="D146" t="str">
            <v>24,696     40212       79.49     108</v>
          </cell>
        </row>
        <row r="147">
          <cell r="A147">
            <v>36495</v>
          </cell>
          <cell r="B147">
            <v>6770</v>
          </cell>
          <cell r="C147">
            <v>256940</v>
          </cell>
          <cell r="D147" t="str">
            <v>26,240     37953       79.49     109</v>
          </cell>
        </row>
        <row r="148">
          <cell r="A148" t="str">
            <v>Totals: __</v>
          </cell>
          <cell r="B148" t="str">
            <v>________</v>
          </cell>
          <cell r="C148" t="str">
            <v>__________</v>
          </cell>
          <cell r="D148" t="str">
            <v>__________</v>
          </cell>
        </row>
        <row r="149">
          <cell r="A149">
            <v>1999</v>
          </cell>
          <cell r="B149">
            <v>83604</v>
          </cell>
          <cell r="C149">
            <v>3456465</v>
          </cell>
          <cell r="D149">
            <v>440571</v>
          </cell>
        </row>
        <row r="151">
          <cell r="A151">
            <v>36526</v>
          </cell>
          <cell r="B151">
            <v>6432</v>
          </cell>
          <cell r="C151">
            <v>260111</v>
          </cell>
          <cell r="D151" t="str">
            <v>18,590     40441       74.29     111</v>
          </cell>
        </row>
        <row r="152">
          <cell r="A152">
            <v>36557</v>
          </cell>
          <cell r="B152">
            <v>6412</v>
          </cell>
          <cell r="C152">
            <v>208861</v>
          </cell>
          <cell r="D152" t="str">
            <v>13,702     32574       68.12     106</v>
          </cell>
        </row>
        <row r="153">
          <cell r="A153">
            <v>36586</v>
          </cell>
          <cell r="B153">
            <v>7439</v>
          </cell>
          <cell r="C153">
            <v>309592</v>
          </cell>
          <cell r="D153" t="str">
            <v>19,603     41618       72.49     111</v>
          </cell>
        </row>
        <row r="154">
          <cell r="A154">
            <v>36617</v>
          </cell>
          <cell r="B154">
            <v>6788</v>
          </cell>
          <cell r="C154">
            <v>298548</v>
          </cell>
          <cell r="D154" t="str">
            <v>20,515     43982       75.14     111</v>
          </cell>
        </row>
        <row r="155">
          <cell r="A155">
            <v>36647</v>
          </cell>
          <cell r="B155">
            <v>6925</v>
          </cell>
          <cell r="C155">
            <v>301849</v>
          </cell>
          <cell r="D155" t="str">
            <v>20,586     43589       74.83     111</v>
          </cell>
        </row>
        <row r="156">
          <cell r="A156">
            <v>36678</v>
          </cell>
          <cell r="B156">
            <v>6315</v>
          </cell>
          <cell r="C156">
            <v>288530</v>
          </cell>
          <cell r="D156" t="str">
            <v>17,337     45690       73.30     112</v>
          </cell>
        </row>
        <row r="157">
          <cell r="A157">
            <v>36708</v>
          </cell>
          <cell r="B157">
            <v>6359</v>
          </cell>
          <cell r="C157">
            <v>280229</v>
          </cell>
          <cell r="D157" t="str">
            <v>15,756     44069       71.25     111</v>
          </cell>
        </row>
        <row r="158">
          <cell r="A158">
            <v>36739</v>
          </cell>
          <cell r="B158">
            <v>6843</v>
          </cell>
          <cell r="C158">
            <v>277769</v>
          </cell>
          <cell r="D158" t="str">
            <v>15,438     40592       69.29     112</v>
          </cell>
        </row>
        <row r="159">
          <cell r="A159">
            <v>36770</v>
          </cell>
          <cell r="B159">
            <v>7333</v>
          </cell>
          <cell r="C159">
            <v>287011</v>
          </cell>
          <cell r="D159" t="str">
            <v>22,745     39140       75.62     108</v>
          </cell>
        </row>
        <row r="160">
          <cell r="A160">
            <v>36800</v>
          </cell>
          <cell r="B160">
            <v>6299</v>
          </cell>
          <cell r="C160">
            <v>271958</v>
          </cell>
          <cell r="D160" t="str">
            <v>18,548     43175       74.65     106</v>
          </cell>
        </row>
        <row r="161">
          <cell r="A161">
            <v>36831</v>
          </cell>
          <cell r="B161">
            <v>6674</v>
          </cell>
          <cell r="C161">
            <v>268158</v>
          </cell>
          <cell r="D161" t="str">
            <v>21,203     40180       76.06     107</v>
          </cell>
        </row>
        <row r="162">
          <cell r="A162">
            <v>36861</v>
          </cell>
          <cell r="B162">
            <v>6246</v>
          </cell>
          <cell r="C162">
            <v>257289</v>
          </cell>
          <cell r="D162" t="str">
            <v>21,340     41193       77.36     106</v>
          </cell>
        </row>
        <row r="163">
          <cell r="A163" t="str">
            <v>Totals: __</v>
          </cell>
          <cell r="B163" t="str">
            <v>________</v>
          </cell>
          <cell r="C163" t="str">
            <v>__________</v>
          </cell>
          <cell r="D163" t="str">
            <v>__________</v>
          </cell>
        </row>
        <row r="164">
          <cell r="A164">
            <v>2000</v>
          </cell>
          <cell r="B164">
            <v>80065</v>
          </cell>
          <cell r="C164">
            <v>3309905</v>
          </cell>
          <cell r="D164">
            <v>225363</v>
          </cell>
        </row>
        <row r="166">
          <cell r="A166">
            <v>36892</v>
          </cell>
          <cell r="B166">
            <v>7399</v>
          </cell>
          <cell r="C166">
            <v>258648</v>
          </cell>
          <cell r="D166" t="str">
            <v>17,116     34958       69.82     104</v>
          </cell>
        </row>
        <row r="167">
          <cell r="A167">
            <v>36923</v>
          </cell>
          <cell r="B167">
            <v>6389</v>
          </cell>
          <cell r="C167">
            <v>243739</v>
          </cell>
          <cell r="D167" t="str">
            <v>18,127     38150       73.94     104</v>
          </cell>
        </row>
        <row r="168">
          <cell r="A168">
            <v>36951</v>
          </cell>
          <cell r="B168">
            <v>6606</v>
          </cell>
          <cell r="C168">
            <v>280052</v>
          </cell>
          <cell r="D168" t="str">
            <v>19,184     42394       74.39     106</v>
          </cell>
        </row>
        <row r="169">
          <cell r="A169">
            <v>36982</v>
          </cell>
          <cell r="B169">
            <v>6291</v>
          </cell>
          <cell r="C169">
            <v>257847</v>
          </cell>
          <cell r="D169" t="str">
            <v>19,779     40987       75.87     106</v>
          </cell>
        </row>
        <row r="170">
          <cell r="A170">
            <v>37012</v>
          </cell>
          <cell r="B170">
            <v>6252</v>
          </cell>
          <cell r="C170">
            <v>247554</v>
          </cell>
          <cell r="D170" t="str">
            <v>20,762     39596       76.86     100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apr97"/>
    </sheetNames>
    <sheetDataSet>
      <sheetData sheetId="0">
        <row r="35">
          <cell r="A35">
            <v>35521</v>
          </cell>
          <cell r="B35">
            <v>94824</v>
          </cell>
          <cell r="C35">
            <v>1585910</v>
          </cell>
          <cell r="D35" t="str">
            <v>32,146     16725       25.32     141</v>
          </cell>
        </row>
        <row r="36">
          <cell r="A36">
            <v>35551</v>
          </cell>
          <cell r="B36">
            <v>138463</v>
          </cell>
          <cell r="C36">
            <v>2532012</v>
          </cell>
          <cell r="D36" t="str">
            <v>103,388     18287       42.75     135</v>
          </cell>
        </row>
        <row r="37">
          <cell r="A37">
            <v>35582</v>
          </cell>
          <cell r="B37">
            <v>78892</v>
          </cell>
          <cell r="C37">
            <v>2229722</v>
          </cell>
          <cell r="D37" t="str">
            <v>87,928     28263       52.71     134</v>
          </cell>
        </row>
        <row r="38">
          <cell r="A38">
            <v>35612</v>
          </cell>
          <cell r="B38">
            <v>75290</v>
          </cell>
          <cell r="C38">
            <v>1985880</v>
          </cell>
          <cell r="D38" t="str">
            <v>83,938     26377       52.72     137</v>
          </cell>
        </row>
        <row r="39">
          <cell r="A39">
            <v>35643</v>
          </cell>
          <cell r="B39">
            <v>67074</v>
          </cell>
          <cell r="C39">
            <v>1830396</v>
          </cell>
          <cell r="D39" t="str">
            <v>76,781     27290       53.37     138</v>
          </cell>
        </row>
        <row r="40">
          <cell r="A40">
            <v>35674</v>
          </cell>
          <cell r="B40">
            <v>60497</v>
          </cell>
          <cell r="C40">
            <v>1625451</v>
          </cell>
          <cell r="D40" t="str">
            <v>67,750     26869       52.83     137</v>
          </cell>
        </row>
        <row r="41">
          <cell r="A41">
            <v>35704</v>
          </cell>
          <cell r="B41">
            <v>61146</v>
          </cell>
          <cell r="C41">
            <v>1607226</v>
          </cell>
          <cell r="D41" t="str">
            <v>70,024     26286       53.38     137</v>
          </cell>
        </row>
        <row r="42">
          <cell r="A42">
            <v>35735</v>
          </cell>
          <cell r="B42">
            <v>51655</v>
          </cell>
          <cell r="C42">
            <v>1424593</v>
          </cell>
          <cell r="D42" t="str">
            <v>80,102     27579       60.80     138</v>
          </cell>
        </row>
        <row r="43">
          <cell r="A43">
            <v>35765</v>
          </cell>
          <cell r="B43">
            <v>41255</v>
          </cell>
          <cell r="C43">
            <v>1330288</v>
          </cell>
          <cell r="D43" t="str">
            <v>75,045     32246       64.53     137</v>
          </cell>
        </row>
        <row r="44">
          <cell r="A44" t="str">
            <v>Totals: __</v>
          </cell>
          <cell r="B44" t="str">
            <v>________</v>
          </cell>
          <cell r="C44" t="str">
            <v>__________</v>
          </cell>
          <cell r="D44" t="str">
            <v>__________</v>
          </cell>
        </row>
        <row r="45">
          <cell r="A45">
            <v>1997</v>
          </cell>
          <cell r="B45">
            <v>669096</v>
          </cell>
          <cell r="C45">
            <v>16151478</v>
          </cell>
          <cell r="D45">
            <v>677102</v>
          </cell>
        </row>
        <row r="47">
          <cell r="A47">
            <v>35796</v>
          </cell>
          <cell r="B47">
            <v>56017</v>
          </cell>
          <cell r="C47">
            <v>1278015</v>
          </cell>
          <cell r="D47" t="str">
            <v>69,103     22815       55.23     136</v>
          </cell>
        </row>
        <row r="48">
          <cell r="A48">
            <v>35827</v>
          </cell>
          <cell r="B48">
            <v>46347</v>
          </cell>
          <cell r="C48">
            <v>1108874</v>
          </cell>
          <cell r="D48" t="str">
            <v>58,109     23926       55.63     131</v>
          </cell>
        </row>
        <row r="49">
          <cell r="A49">
            <v>35855</v>
          </cell>
          <cell r="B49">
            <v>60152</v>
          </cell>
          <cell r="C49">
            <v>1174272</v>
          </cell>
          <cell r="D49" t="str">
            <v>72,179     19522       54.54     132</v>
          </cell>
        </row>
        <row r="50">
          <cell r="A50">
            <v>35886</v>
          </cell>
          <cell r="B50">
            <v>56511</v>
          </cell>
          <cell r="C50">
            <v>1120952</v>
          </cell>
          <cell r="D50" t="str">
            <v>70,665     19836       55.56     131</v>
          </cell>
        </row>
        <row r="51">
          <cell r="A51">
            <v>35916</v>
          </cell>
          <cell r="B51">
            <v>47457</v>
          </cell>
          <cell r="C51">
            <v>1056204</v>
          </cell>
          <cell r="D51" t="str">
            <v>59,115     22257       55.47     132</v>
          </cell>
        </row>
        <row r="52">
          <cell r="A52">
            <v>35947</v>
          </cell>
          <cell r="B52">
            <v>42084</v>
          </cell>
          <cell r="C52">
            <v>1022836</v>
          </cell>
          <cell r="D52" t="str">
            <v>58,115     24305       58.00     129</v>
          </cell>
        </row>
        <row r="53">
          <cell r="A53">
            <v>35977</v>
          </cell>
          <cell r="B53">
            <v>35267</v>
          </cell>
          <cell r="C53">
            <v>991661</v>
          </cell>
          <cell r="D53" t="str">
            <v>52,507     28119       59.82     130</v>
          </cell>
        </row>
        <row r="54">
          <cell r="A54">
            <v>36008</v>
          </cell>
          <cell r="B54">
            <v>36446</v>
          </cell>
          <cell r="C54">
            <v>968630</v>
          </cell>
          <cell r="D54" t="str">
            <v>53,580     26578       59.52     130</v>
          </cell>
        </row>
        <row r="55">
          <cell r="A55">
            <v>36039</v>
          </cell>
          <cell r="B55">
            <v>32729</v>
          </cell>
          <cell r="C55">
            <v>886319</v>
          </cell>
          <cell r="D55" t="str">
            <v>47,594     27081       59.25     129</v>
          </cell>
        </row>
        <row r="56">
          <cell r="A56">
            <v>36069</v>
          </cell>
          <cell r="B56">
            <v>37857</v>
          </cell>
          <cell r="C56">
            <v>883610</v>
          </cell>
          <cell r="D56" t="str">
            <v>45,194     23341       54.42     127</v>
          </cell>
        </row>
        <row r="57">
          <cell r="A57">
            <v>36100</v>
          </cell>
          <cell r="B57">
            <v>33753</v>
          </cell>
          <cell r="C57">
            <v>833959</v>
          </cell>
          <cell r="D57" t="str">
            <v>43,999     24708       56.59     127</v>
          </cell>
        </row>
        <row r="58">
          <cell r="A58">
            <v>36130</v>
          </cell>
          <cell r="B58">
            <v>28426</v>
          </cell>
          <cell r="C58">
            <v>815209</v>
          </cell>
          <cell r="D58" t="str">
            <v>42,053     28679       59.67     125</v>
          </cell>
        </row>
        <row r="59">
          <cell r="A59" t="str">
            <v>Totals: __</v>
          </cell>
          <cell r="B59" t="str">
            <v>________</v>
          </cell>
          <cell r="C59" t="str">
            <v>__________</v>
          </cell>
          <cell r="D59" t="str">
            <v>__________</v>
          </cell>
        </row>
        <row r="60">
          <cell r="A60">
            <v>1998</v>
          </cell>
          <cell r="B60">
            <v>513046</v>
          </cell>
          <cell r="C60">
            <v>12140541</v>
          </cell>
          <cell r="D60">
            <v>672213</v>
          </cell>
        </row>
        <row r="62">
          <cell r="A62">
            <v>36161</v>
          </cell>
          <cell r="B62">
            <v>38238</v>
          </cell>
          <cell r="C62">
            <v>852399</v>
          </cell>
          <cell r="D62" t="str">
            <v>47,360     22292       55.33     123</v>
          </cell>
        </row>
        <row r="63">
          <cell r="A63">
            <v>36192</v>
          </cell>
          <cell r="B63">
            <v>31575</v>
          </cell>
          <cell r="C63">
            <v>677763</v>
          </cell>
          <cell r="D63" t="str">
            <v>41,313     21466       56.68     126</v>
          </cell>
        </row>
        <row r="64">
          <cell r="A64">
            <v>36220</v>
          </cell>
          <cell r="B64">
            <v>32024</v>
          </cell>
          <cell r="C64">
            <v>718296</v>
          </cell>
          <cell r="D64" t="str">
            <v>38,330     22430       54.48     124</v>
          </cell>
        </row>
        <row r="65">
          <cell r="A65">
            <v>36251</v>
          </cell>
          <cell r="B65">
            <v>30662</v>
          </cell>
          <cell r="C65">
            <v>702101</v>
          </cell>
          <cell r="D65" t="str">
            <v>37,337     22899       54.91     122</v>
          </cell>
        </row>
        <row r="66">
          <cell r="A66">
            <v>36281</v>
          </cell>
          <cell r="B66">
            <v>28325</v>
          </cell>
          <cell r="C66">
            <v>714762</v>
          </cell>
          <cell r="D66" t="str">
            <v>35,163     25235       55.39     123</v>
          </cell>
        </row>
        <row r="67">
          <cell r="A67">
            <v>36312</v>
          </cell>
          <cell r="B67">
            <v>25545</v>
          </cell>
          <cell r="C67">
            <v>699102</v>
          </cell>
          <cell r="D67" t="str">
            <v>32,643     27368       56.10     122</v>
          </cell>
        </row>
        <row r="68">
          <cell r="A68">
            <v>36342</v>
          </cell>
          <cell r="B68">
            <v>29546</v>
          </cell>
          <cell r="C68">
            <v>775657</v>
          </cell>
          <cell r="D68" t="str">
            <v>33,166     26253       52.89     122</v>
          </cell>
        </row>
        <row r="69">
          <cell r="A69">
            <v>36373</v>
          </cell>
          <cell r="B69">
            <v>29096</v>
          </cell>
          <cell r="C69">
            <v>755513</v>
          </cell>
          <cell r="D69" t="str">
            <v>36,388     25967       55.57     123</v>
          </cell>
        </row>
        <row r="70">
          <cell r="A70">
            <v>36404</v>
          </cell>
          <cell r="B70">
            <v>28021</v>
          </cell>
          <cell r="C70">
            <v>716442</v>
          </cell>
          <cell r="D70" t="str">
            <v>34,649     25569       55.29     122</v>
          </cell>
        </row>
        <row r="71">
          <cell r="A71">
            <v>36434</v>
          </cell>
          <cell r="B71">
            <v>26017</v>
          </cell>
          <cell r="C71">
            <v>694795</v>
          </cell>
          <cell r="D71" t="str">
            <v>34,033     26706       56.67     122</v>
          </cell>
        </row>
        <row r="72">
          <cell r="A72">
            <v>36465</v>
          </cell>
          <cell r="B72">
            <v>20269</v>
          </cell>
          <cell r="C72">
            <v>648938</v>
          </cell>
          <cell r="D72" t="str">
            <v>33,573     32017       62.35     121</v>
          </cell>
        </row>
        <row r="73">
          <cell r="A73">
            <v>36495</v>
          </cell>
          <cell r="B73">
            <v>23382</v>
          </cell>
          <cell r="C73">
            <v>647031</v>
          </cell>
          <cell r="D73" t="str">
            <v>36,337     27673       60.85     121</v>
          </cell>
        </row>
        <row r="74">
          <cell r="A74" t="str">
            <v>Totals: __</v>
          </cell>
          <cell r="B74" t="str">
            <v>________</v>
          </cell>
          <cell r="C74" t="str">
            <v>__________</v>
          </cell>
          <cell r="D74" t="str">
            <v>__________</v>
          </cell>
        </row>
        <row r="75">
          <cell r="A75">
            <v>1999</v>
          </cell>
          <cell r="B75">
            <v>342700</v>
          </cell>
          <cell r="C75">
            <v>8602799</v>
          </cell>
          <cell r="D75">
            <v>440292</v>
          </cell>
        </row>
        <row r="77">
          <cell r="A77">
            <v>36526</v>
          </cell>
          <cell r="B77">
            <v>27559</v>
          </cell>
          <cell r="C77">
            <v>604484</v>
          </cell>
          <cell r="D77" t="str">
            <v>39,386     21935       58.83     121</v>
          </cell>
        </row>
        <row r="78">
          <cell r="A78">
            <v>36557</v>
          </cell>
          <cell r="B78">
            <v>22838</v>
          </cell>
          <cell r="C78">
            <v>567143</v>
          </cell>
          <cell r="D78" t="str">
            <v>38,334     24834       62.67     118</v>
          </cell>
        </row>
        <row r="79">
          <cell r="A79">
            <v>36586</v>
          </cell>
          <cell r="B79">
            <v>29147</v>
          </cell>
          <cell r="C79">
            <v>582159</v>
          </cell>
          <cell r="D79" t="str">
            <v>43,528     19974       59.89     118</v>
          </cell>
        </row>
        <row r="80">
          <cell r="A80">
            <v>36617</v>
          </cell>
          <cell r="B80">
            <v>38956</v>
          </cell>
          <cell r="C80">
            <v>579688</v>
          </cell>
          <cell r="D80" t="str">
            <v>40,348     14881       50.88     118</v>
          </cell>
        </row>
        <row r="81">
          <cell r="A81">
            <v>36647</v>
          </cell>
          <cell r="B81">
            <v>37169</v>
          </cell>
          <cell r="C81">
            <v>606570</v>
          </cell>
          <cell r="D81" t="str">
            <v>44,390     16320       54.43     118</v>
          </cell>
        </row>
        <row r="82">
          <cell r="A82">
            <v>36678</v>
          </cell>
          <cell r="B82">
            <v>34156</v>
          </cell>
          <cell r="C82">
            <v>576046</v>
          </cell>
          <cell r="D82" t="str">
            <v>44,202     16866       56.41     117</v>
          </cell>
        </row>
        <row r="83">
          <cell r="A83">
            <v>36708</v>
          </cell>
          <cell r="B83">
            <v>27902</v>
          </cell>
          <cell r="C83">
            <v>619090</v>
          </cell>
          <cell r="D83" t="str">
            <v>44,177     22189       61.29     117</v>
          </cell>
        </row>
        <row r="84">
          <cell r="A84">
            <v>36739</v>
          </cell>
          <cell r="B84">
            <v>30796</v>
          </cell>
          <cell r="C84">
            <v>567084</v>
          </cell>
          <cell r="D84" t="str">
            <v>44,930     18415       59.33     118</v>
          </cell>
        </row>
        <row r="85">
          <cell r="A85">
            <v>36770</v>
          </cell>
          <cell r="B85">
            <v>30497</v>
          </cell>
          <cell r="C85">
            <v>552072</v>
          </cell>
          <cell r="D85" t="str">
            <v>44,850     18103       59.52     118</v>
          </cell>
        </row>
        <row r="86">
          <cell r="A86">
            <v>36800</v>
          </cell>
          <cell r="B86">
            <v>29188</v>
          </cell>
          <cell r="C86">
            <v>582096</v>
          </cell>
          <cell r="D86" t="str">
            <v>40,371     19943       58.04     118</v>
          </cell>
        </row>
        <row r="87">
          <cell r="A87">
            <v>36831</v>
          </cell>
          <cell r="B87">
            <v>26306</v>
          </cell>
          <cell r="C87">
            <v>543000</v>
          </cell>
          <cell r="D87" t="str">
            <v>41,131     20642       60.99     118</v>
          </cell>
        </row>
        <row r="88">
          <cell r="A88">
            <v>36861</v>
          </cell>
          <cell r="B88">
            <v>25139</v>
          </cell>
          <cell r="C88">
            <v>529377</v>
          </cell>
          <cell r="D88" t="str">
            <v>44,655     21058       63.98     114</v>
          </cell>
        </row>
        <row r="89">
          <cell r="A89" t="str">
            <v>Totals: __</v>
          </cell>
          <cell r="B89" t="str">
            <v>________</v>
          </cell>
          <cell r="C89" t="str">
            <v>__________</v>
          </cell>
          <cell r="D89" t="str">
            <v>__________</v>
          </cell>
        </row>
        <row r="90">
          <cell r="A90">
            <v>2000</v>
          </cell>
          <cell r="B90">
            <v>359653</v>
          </cell>
          <cell r="C90">
            <v>6908809</v>
          </cell>
          <cell r="D90">
            <v>510302</v>
          </cell>
        </row>
        <row r="92">
          <cell r="A92">
            <v>36892</v>
          </cell>
          <cell r="B92">
            <v>21453</v>
          </cell>
          <cell r="C92">
            <v>514295</v>
          </cell>
          <cell r="D92" t="str">
            <v>41,420     23974       65.88     115</v>
          </cell>
        </row>
        <row r="93">
          <cell r="A93">
            <v>36923</v>
          </cell>
          <cell r="B93">
            <v>22474</v>
          </cell>
          <cell r="C93">
            <v>479663</v>
          </cell>
          <cell r="D93" t="str">
            <v>38,588     21344       63.19     113</v>
          </cell>
        </row>
        <row r="94">
          <cell r="A94">
            <v>36951</v>
          </cell>
          <cell r="B94">
            <v>22825</v>
          </cell>
          <cell r="C94">
            <v>511286</v>
          </cell>
          <cell r="D94" t="str">
            <v>42,464     22401       65.04     110</v>
          </cell>
        </row>
        <row r="95">
          <cell r="A95">
            <v>36982</v>
          </cell>
          <cell r="B95">
            <v>18876</v>
          </cell>
          <cell r="C95">
            <v>470862</v>
          </cell>
          <cell r="D95" t="str">
            <v>36,259     24946       65.76     111</v>
          </cell>
        </row>
        <row r="96">
          <cell r="A96">
            <v>37012</v>
          </cell>
          <cell r="B96">
            <v>22521</v>
          </cell>
          <cell r="C96">
            <v>457606</v>
          </cell>
          <cell r="D96" t="str">
            <v>34,907     20320       60.78     107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may97"/>
    </sheetNames>
    <sheetDataSet>
      <sheetData sheetId="0">
        <row r="35">
          <cell r="A35">
            <v>35551</v>
          </cell>
          <cell r="B35">
            <v>70656</v>
          </cell>
          <cell r="C35">
            <v>1491368</v>
          </cell>
          <cell r="D35" t="str">
            <v>117,104     21108       62.37     119</v>
          </cell>
        </row>
        <row r="36">
          <cell r="A36">
            <v>35582</v>
          </cell>
          <cell r="B36">
            <v>212797</v>
          </cell>
          <cell r="C36">
            <v>1972942</v>
          </cell>
          <cell r="D36" t="str">
            <v>156,814      9272       42.43     115</v>
          </cell>
        </row>
        <row r="37">
          <cell r="A37">
            <v>35612</v>
          </cell>
          <cell r="B37">
            <v>208650</v>
          </cell>
          <cell r="C37">
            <v>1753714</v>
          </cell>
          <cell r="D37" t="str">
            <v>155,576      8406       42.71     119</v>
          </cell>
        </row>
        <row r="38">
          <cell r="A38">
            <v>35643</v>
          </cell>
          <cell r="B38">
            <v>148090</v>
          </cell>
          <cell r="C38">
            <v>1498033</v>
          </cell>
          <cell r="D38" t="str">
            <v>133,107     10116       47.34     117</v>
          </cell>
        </row>
        <row r="39">
          <cell r="A39">
            <v>35674</v>
          </cell>
          <cell r="B39">
            <v>138058</v>
          </cell>
          <cell r="C39">
            <v>1275250</v>
          </cell>
          <cell r="D39" t="str">
            <v>111,262      9238       44.63     116</v>
          </cell>
        </row>
        <row r="40">
          <cell r="A40">
            <v>35704</v>
          </cell>
          <cell r="B40">
            <v>111496</v>
          </cell>
          <cell r="C40">
            <v>1185579</v>
          </cell>
          <cell r="D40" t="str">
            <v>80,191     10634       41.83     114</v>
          </cell>
        </row>
        <row r="41">
          <cell r="A41">
            <v>35735</v>
          </cell>
          <cell r="B41">
            <v>83195</v>
          </cell>
          <cell r="C41">
            <v>1056932</v>
          </cell>
          <cell r="D41" t="str">
            <v>70,032     12705       45.70     112</v>
          </cell>
        </row>
        <row r="42">
          <cell r="A42">
            <v>35765</v>
          </cell>
          <cell r="B42">
            <v>81260</v>
          </cell>
          <cell r="C42">
            <v>1024807</v>
          </cell>
          <cell r="D42" t="str">
            <v>72,321     12612       47.09     112</v>
          </cell>
        </row>
        <row r="43">
          <cell r="A43" t="str">
            <v>Totals:</v>
          </cell>
          <cell r="B43" t="str">
            <v>__________</v>
          </cell>
          <cell r="C43" t="str">
            <v>__________</v>
          </cell>
          <cell r="D43" t="str">
            <v>__________</v>
          </cell>
        </row>
        <row r="44">
          <cell r="A44">
            <v>1997</v>
          </cell>
          <cell r="B44">
            <v>1054202</v>
          </cell>
          <cell r="C44">
            <v>11258625</v>
          </cell>
          <cell r="D44">
            <v>896407</v>
          </cell>
        </row>
        <row r="46">
          <cell r="A46">
            <v>35796</v>
          </cell>
          <cell r="B46">
            <v>67426</v>
          </cell>
          <cell r="C46">
            <v>943210</v>
          </cell>
          <cell r="D46" t="str">
            <v>67,341     13989       49.97     113</v>
          </cell>
        </row>
        <row r="47">
          <cell r="A47">
            <v>35827</v>
          </cell>
          <cell r="B47">
            <v>45481</v>
          </cell>
          <cell r="C47">
            <v>797401</v>
          </cell>
          <cell r="D47" t="str">
            <v>52,425     17533       53.55     112</v>
          </cell>
        </row>
        <row r="48">
          <cell r="A48">
            <v>35855</v>
          </cell>
          <cell r="B48">
            <v>44032</v>
          </cell>
          <cell r="C48">
            <v>776028</v>
          </cell>
          <cell r="D48" t="str">
            <v>43,895     17625       49.92     108</v>
          </cell>
        </row>
        <row r="49">
          <cell r="A49">
            <v>35886</v>
          </cell>
          <cell r="B49">
            <v>38802</v>
          </cell>
          <cell r="C49">
            <v>711766</v>
          </cell>
          <cell r="D49" t="str">
            <v>41,840     18344       51.88     107</v>
          </cell>
        </row>
        <row r="50">
          <cell r="A50">
            <v>35916</v>
          </cell>
          <cell r="B50">
            <v>38022</v>
          </cell>
          <cell r="C50">
            <v>695405</v>
          </cell>
          <cell r="D50" t="str">
            <v>47,066     18290       55.31     107</v>
          </cell>
        </row>
        <row r="51">
          <cell r="A51">
            <v>35947</v>
          </cell>
          <cell r="B51">
            <v>39190</v>
          </cell>
          <cell r="C51">
            <v>625345</v>
          </cell>
          <cell r="D51" t="str">
            <v>55,135     15957       58.45     107</v>
          </cell>
        </row>
        <row r="52">
          <cell r="A52">
            <v>35977</v>
          </cell>
          <cell r="B52">
            <v>37841</v>
          </cell>
          <cell r="C52">
            <v>599608</v>
          </cell>
          <cell r="D52" t="str">
            <v>52,179     15846       57.96     107</v>
          </cell>
        </row>
        <row r="53">
          <cell r="A53">
            <v>36008</v>
          </cell>
          <cell r="B53">
            <v>33840</v>
          </cell>
          <cell r="C53">
            <v>590971</v>
          </cell>
          <cell r="D53" t="str">
            <v>56,032     17464       62.35     106</v>
          </cell>
        </row>
        <row r="54">
          <cell r="A54">
            <v>36039</v>
          </cell>
          <cell r="B54">
            <v>34339</v>
          </cell>
          <cell r="C54">
            <v>606201</v>
          </cell>
          <cell r="D54" t="str">
            <v>61,461     17654       64.16     104</v>
          </cell>
        </row>
        <row r="55">
          <cell r="A55">
            <v>36069</v>
          </cell>
          <cell r="B55">
            <v>31915</v>
          </cell>
          <cell r="C55">
            <v>586269</v>
          </cell>
          <cell r="D55" t="str">
            <v>72,839     18370       69.53     102</v>
          </cell>
        </row>
        <row r="56">
          <cell r="A56">
            <v>36100</v>
          </cell>
          <cell r="B56">
            <v>27537</v>
          </cell>
          <cell r="C56">
            <v>564604</v>
          </cell>
          <cell r="D56" t="str">
            <v>68,855     20504       71.43     103</v>
          </cell>
        </row>
        <row r="57">
          <cell r="A57">
            <v>36130</v>
          </cell>
          <cell r="B57">
            <v>26476</v>
          </cell>
          <cell r="C57">
            <v>597566</v>
          </cell>
          <cell r="D57" t="str">
            <v>71,509     22571       72.98     102</v>
          </cell>
        </row>
        <row r="58">
          <cell r="A58" t="str">
            <v>Totals:</v>
          </cell>
          <cell r="B58" t="str">
            <v>__________</v>
          </cell>
          <cell r="C58" t="str">
            <v>__________</v>
          </cell>
          <cell r="D58" t="str">
            <v>__________</v>
          </cell>
        </row>
        <row r="59">
          <cell r="A59">
            <v>1998</v>
          </cell>
          <cell r="B59">
            <v>464901</v>
          </cell>
          <cell r="C59">
            <v>8094374</v>
          </cell>
          <cell r="D59">
            <v>690577</v>
          </cell>
        </row>
        <row r="61">
          <cell r="A61">
            <v>36161</v>
          </cell>
          <cell r="B61">
            <v>25717</v>
          </cell>
          <cell r="C61">
            <v>560320</v>
          </cell>
          <cell r="D61" t="str">
            <v>70,638     21788       73.31      99</v>
          </cell>
        </row>
        <row r="62">
          <cell r="A62">
            <v>36192</v>
          </cell>
          <cell r="B62">
            <v>18698</v>
          </cell>
          <cell r="C62">
            <v>485737</v>
          </cell>
          <cell r="D62" t="str">
            <v>52,009     25979       73.56      98</v>
          </cell>
        </row>
        <row r="63">
          <cell r="A63">
            <v>36220</v>
          </cell>
          <cell r="B63">
            <v>18482</v>
          </cell>
          <cell r="C63">
            <v>541899</v>
          </cell>
          <cell r="D63" t="str">
            <v>52,106     29321       73.82      98</v>
          </cell>
        </row>
        <row r="64">
          <cell r="A64">
            <v>36251</v>
          </cell>
          <cell r="B64">
            <v>19100</v>
          </cell>
          <cell r="C64">
            <v>517739</v>
          </cell>
          <cell r="D64" t="str">
            <v>43,681     27107       69.58      98</v>
          </cell>
        </row>
        <row r="65">
          <cell r="A65">
            <v>36281</v>
          </cell>
          <cell r="B65">
            <v>18258</v>
          </cell>
          <cell r="C65">
            <v>522776</v>
          </cell>
          <cell r="D65" t="str">
            <v>43,423     28633       70.40      99</v>
          </cell>
        </row>
        <row r="66">
          <cell r="A66">
            <v>36312</v>
          </cell>
          <cell r="B66">
            <v>17156</v>
          </cell>
          <cell r="C66">
            <v>449362</v>
          </cell>
          <cell r="D66" t="str">
            <v>37,072     26193       68.36      99</v>
          </cell>
        </row>
        <row r="67">
          <cell r="A67">
            <v>36342</v>
          </cell>
          <cell r="B67">
            <v>16606</v>
          </cell>
          <cell r="C67">
            <v>471819</v>
          </cell>
          <cell r="D67" t="str">
            <v>44,952     28413       73.02      98</v>
          </cell>
        </row>
        <row r="68">
          <cell r="A68">
            <v>36373</v>
          </cell>
          <cell r="B68">
            <v>17076</v>
          </cell>
          <cell r="C68">
            <v>489748</v>
          </cell>
          <cell r="D68" t="str">
            <v>47,233     28681       73.45      96</v>
          </cell>
        </row>
        <row r="69">
          <cell r="A69">
            <v>36404</v>
          </cell>
          <cell r="B69">
            <v>14601</v>
          </cell>
          <cell r="C69">
            <v>473169</v>
          </cell>
          <cell r="D69" t="str">
            <v>46,455     32407       76.09      95</v>
          </cell>
        </row>
        <row r="70">
          <cell r="A70">
            <v>36434</v>
          </cell>
          <cell r="B70">
            <v>13727</v>
          </cell>
          <cell r="C70">
            <v>462570</v>
          </cell>
          <cell r="D70" t="str">
            <v>41,908     33698       75.33      95</v>
          </cell>
        </row>
        <row r="71">
          <cell r="A71">
            <v>36465</v>
          </cell>
          <cell r="B71">
            <v>12491</v>
          </cell>
          <cell r="C71">
            <v>445083</v>
          </cell>
          <cell r="D71" t="str">
            <v>47,646     35633       79.23      92</v>
          </cell>
        </row>
        <row r="72">
          <cell r="A72">
            <v>36495</v>
          </cell>
          <cell r="B72">
            <v>13936</v>
          </cell>
          <cell r="C72">
            <v>430507</v>
          </cell>
          <cell r="D72" t="str">
            <v>50,270     30892       78.29      93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  <cell r="D73" t="str">
            <v>__________</v>
          </cell>
        </row>
        <row r="74">
          <cell r="A74">
            <v>1999</v>
          </cell>
          <cell r="B74">
            <v>205848</v>
          </cell>
          <cell r="C74">
            <v>5850729</v>
          </cell>
          <cell r="D74">
            <v>577393</v>
          </cell>
        </row>
        <row r="76">
          <cell r="A76">
            <v>36526</v>
          </cell>
          <cell r="B76">
            <v>12580</v>
          </cell>
          <cell r="C76">
            <v>417759</v>
          </cell>
          <cell r="D76" t="str">
            <v>49,575     33209       79.76      90</v>
          </cell>
        </row>
        <row r="77">
          <cell r="A77">
            <v>36557</v>
          </cell>
          <cell r="B77">
            <v>11295</v>
          </cell>
          <cell r="C77">
            <v>394067</v>
          </cell>
          <cell r="D77" t="str">
            <v>46,356     34889       80.41      89</v>
          </cell>
        </row>
        <row r="78">
          <cell r="A78">
            <v>36586</v>
          </cell>
          <cell r="B78">
            <v>13585</v>
          </cell>
          <cell r="C78">
            <v>426339</v>
          </cell>
          <cell r="D78" t="str">
            <v>46,499     31384       77.39      90</v>
          </cell>
        </row>
        <row r="79">
          <cell r="A79">
            <v>36617</v>
          </cell>
          <cell r="B79">
            <v>12868</v>
          </cell>
          <cell r="C79">
            <v>395395</v>
          </cell>
          <cell r="D79" t="str">
            <v>54,867     30727       81.00      88</v>
          </cell>
        </row>
        <row r="80">
          <cell r="A80">
            <v>36647</v>
          </cell>
          <cell r="B80">
            <v>11907</v>
          </cell>
          <cell r="C80">
            <v>376031</v>
          </cell>
          <cell r="D80" t="str">
            <v>54,784     31581       82.15      87</v>
          </cell>
        </row>
        <row r="81">
          <cell r="A81">
            <v>36678</v>
          </cell>
          <cell r="B81">
            <v>10823</v>
          </cell>
          <cell r="C81">
            <v>353914</v>
          </cell>
          <cell r="D81" t="str">
            <v>42,399     32701       79.66      87</v>
          </cell>
        </row>
        <row r="82">
          <cell r="A82">
            <v>36708</v>
          </cell>
          <cell r="B82">
            <v>9965</v>
          </cell>
          <cell r="C82">
            <v>359101</v>
          </cell>
          <cell r="D82" t="str">
            <v>49,405     36037       83.22      86</v>
          </cell>
        </row>
        <row r="83">
          <cell r="A83">
            <v>36739</v>
          </cell>
          <cell r="B83">
            <v>9192</v>
          </cell>
          <cell r="C83">
            <v>342479</v>
          </cell>
          <cell r="D83" t="str">
            <v>43,571     37259       82.58      85</v>
          </cell>
        </row>
        <row r="84">
          <cell r="A84">
            <v>36770</v>
          </cell>
          <cell r="B84">
            <v>8627</v>
          </cell>
          <cell r="C84">
            <v>330319</v>
          </cell>
          <cell r="D84" t="str">
            <v>36,322     38289       80.81      84</v>
          </cell>
        </row>
        <row r="85">
          <cell r="A85">
            <v>36800</v>
          </cell>
          <cell r="B85">
            <v>8555</v>
          </cell>
          <cell r="C85">
            <v>316782</v>
          </cell>
          <cell r="D85" t="str">
            <v>30,319     37029       77.99      83</v>
          </cell>
        </row>
        <row r="86">
          <cell r="A86">
            <v>36831</v>
          </cell>
          <cell r="B86">
            <v>7397</v>
          </cell>
          <cell r="C86">
            <v>299980</v>
          </cell>
          <cell r="D86" t="str">
            <v>35,105     40555       82.60      81</v>
          </cell>
        </row>
        <row r="87">
          <cell r="A87">
            <v>36861</v>
          </cell>
          <cell r="B87">
            <v>7016</v>
          </cell>
          <cell r="C87">
            <v>289732</v>
          </cell>
          <cell r="D87" t="str">
            <v>31,350     41296       81.71      80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  <cell r="D88" t="str">
            <v>__________</v>
          </cell>
        </row>
        <row r="89">
          <cell r="A89">
            <v>2000</v>
          </cell>
          <cell r="B89">
            <v>123810</v>
          </cell>
          <cell r="C89">
            <v>4301898</v>
          </cell>
          <cell r="D89">
            <v>520552</v>
          </cell>
        </row>
        <row r="91">
          <cell r="A91">
            <v>36892</v>
          </cell>
          <cell r="B91">
            <v>8034</v>
          </cell>
          <cell r="C91">
            <v>314773</v>
          </cell>
          <cell r="D91" t="str">
            <v>34,122     39181       80.94      82</v>
          </cell>
        </row>
        <row r="92">
          <cell r="A92">
            <v>36923</v>
          </cell>
          <cell r="B92">
            <v>7232</v>
          </cell>
          <cell r="C92">
            <v>264715</v>
          </cell>
          <cell r="D92" t="str">
            <v>29,061     36604       80.07      83</v>
          </cell>
        </row>
        <row r="93">
          <cell r="A93">
            <v>36951</v>
          </cell>
          <cell r="B93">
            <v>9093</v>
          </cell>
          <cell r="C93">
            <v>322509</v>
          </cell>
          <cell r="D93" t="str">
            <v>39,945     35468       81.46      85</v>
          </cell>
        </row>
        <row r="94">
          <cell r="A94">
            <v>36982</v>
          </cell>
          <cell r="B94">
            <v>8222</v>
          </cell>
          <cell r="C94">
            <v>313276</v>
          </cell>
          <cell r="D94" t="str">
            <v>34,671     38103       80.83      83</v>
          </cell>
        </row>
        <row r="95">
          <cell r="A95">
            <v>37012</v>
          </cell>
          <cell r="B95">
            <v>8532</v>
          </cell>
          <cell r="C95">
            <v>299849</v>
          </cell>
          <cell r="D95" t="str">
            <v>41,271     35145       82.87      79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jun97"/>
    </sheetNames>
    <sheetDataSet>
      <sheetData sheetId="0">
        <row r="35">
          <cell r="A35">
            <v>35582</v>
          </cell>
          <cell r="B35">
            <v>145971</v>
          </cell>
          <cell r="C35">
            <v>1649111</v>
          </cell>
          <cell r="D35" t="str">
            <v>278,892     11298       65.64     140</v>
          </cell>
        </row>
        <row r="36">
          <cell r="A36">
            <v>35612</v>
          </cell>
          <cell r="B36">
            <v>214975</v>
          </cell>
          <cell r="C36">
            <v>2547603</v>
          </cell>
          <cell r="D36" t="str">
            <v>290,568     11851       57.48     138</v>
          </cell>
        </row>
        <row r="37">
          <cell r="A37">
            <v>35643</v>
          </cell>
          <cell r="B37">
            <v>169203</v>
          </cell>
          <cell r="C37">
            <v>2171539</v>
          </cell>
          <cell r="D37" t="str">
            <v>230,799     12834       57.70     138</v>
          </cell>
        </row>
        <row r="38">
          <cell r="A38">
            <v>35674</v>
          </cell>
          <cell r="B38">
            <v>152130</v>
          </cell>
          <cell r="C38">
            <v>1853963</v>
          </cell>
          <cell r="D38" t="str">
            <v>212,004     12187       58.22     139</v>
          </cell>
        </row>
        <row r="39">
          <cell r="A39">
            <v>35704</v>
          </cell>
          <cell r="B39">
            <v>140280</v>
          </cell>
          <cell r="C39">
            <v>1719468</v>
          </cell>
          <cell r="D39" t="str">
            <v>163,316     12258       53.79     138</v>
          </cell>
        </row>
        <row r="40">
          <cell r="A40">
            <v>35735</v>
          </cell>
          <cell r="B40">
            <v>101061</v>
          </cell>
          <cell r="C40">
            <v>1434217</v>
          </cell>
          <cell r="D40" t="str">
            <v>121,094     14192       54.51     135</v>
          </cell>
        </row>
        <row r="41">
          <cell r="A41">
            <v>35765</v>
          </cell>
          <cell r="B41">
            <v>88567</v>
          </cell>
          <cell r="C41">
            <v>1347744</v>
          </cell>
          <cell r="D41" t="str">
            <v>108,498     15218       55.06     135</v>
          </cell>
        </row>
        <row r="42">
          <cell r="A42" t="str">
            <v>Totals: _</v>
          </cell>
          <cell r="B42" t="str">
            <v>_________</v>
          </cell>
          <cell r="C42" t="str">
            <v>__________</v>
          </cell>
          <cell r="D42" t="str">
            <v>__________</v>
          </cell>
        </row>
        <row r="43">
          <cell r="A43">
            <v>1997</v>
          </cell>
          <cell r="B43">
            <v>1012187</v>
          </cell>
          <cell r="C43">
            <v>12723645</v>
          </cell>
          <cell r="D43">
            <v>1405171</v>
          </cell>
        </row>
        <row r="45">
          <cell r="A45">
            <v>35796</v>
          </cell>
          <cell r="B45">
            <v>65805</v>
          </cell>
          <cell r="C45">
            <v>1224484</v>
          </cell>
          <cell r="D45" t="str">
            <v>85,935     18608       56.63     135</v>
          </cell>
        </row>
        <row r="46">
          <cell r="A46">
            <v>35827</v>
          </cell>
          <cell r="B46">
            <v>70391</v>
          </cell>
          <cell r="C46">
            <v>1065503</v>
          </cell>
          <cell r="D46" t="str">
            <v>72,165     15137       50.62     134</v>
          </cell>
        </row>
        <row r="47">
          <cell r="A47">
            <v>35855</v>
          </cell>
          <cell r="B47">
            <v>70221</v>
          </cell>
          <cell r="C47">
            <v>1098960</v>
          </cell>
          <cell r="D47" t="str">
            <v>79,588     15651       53.13     136</v>
          </cell>
        </row>
        <row r="48">
          <cell r="A48">
            <v>35886</v>
          </cell>
          <cell r="B48">
            <v>59683</v>
          </cell>
          <cell r="C48">
            <v>1054086</v>
          </cell>
          <cell r="D48" t="str">
            <v>58,803     17662       49.63     134</v>
          </cell>
        </row>
        <row r="49">
          <cell r="A49">
            <v>35916</v>
          </cell>
          <cell r="B49">
            <v>50192</v>
          </cell>
          <cell r="C49">
            <v>1005288</v>
          </cell>
          <cell r="D49" t="str">
            <v>59,856     20029       54.39     133</v>
          </cell>
        </row>
        <row r="50">
          <cell r="A50">
            <v>35947</v>
          </cell>
          <cell r="B50">
            <v>42573</v>
          </cell>
          <cell r="C50">
            <v>908395</v>
          </cell>
          <cell r="D50" t="str">
            <v>54,767     21338       56.26     133</v>
          </cell>
        </row>
        <row r="51">
          <cell r="A51">
            <v>35977</v>
          </cell>
          <cell r="B51">
            <v>36205</v>
          </cell>
          <cell r="C51">
            <v>907939</v>
          </cell>
          <cell r="D51" t="str">
            <v>55,954     25078       60.71     132</v>
          </cell>
        </row>
        <row r="52">
          <cell r="A52">
            <v>36008</v>
          </cell>
          <cell r="B52">
            <v>41684</v>
          </cell>
          <cell r="C52">
            <v>851055</v>
          </cell>
          <cell r="D52" t="str">
            <v>66,978     20417       61.64     131</v>
          </cell>
        </row>
        <row r="53">
          <cell r="A53">
            <v>36039</v>
          </cell>
          <cell r="B53">
            <v>40702</v>
          </cell>
          <cell r="C53">
            <v>817598</v>
          </cell>
          <cell r="D53" t="str">
            <v>64,786     20088       61.42     129</v>
          </cell>
        </row>
        <row r="54">
          <cell r="A54">
            <v>36069</v>
          </cell>
          <cell r="B54">
            <v>35476</v>
          </cell>
          <cell r="C54">
            <v>803348</v>
          </cell>
          <cell r="D54" t="str">
            <v>62,377     22645       63.75     128</v>
          </cell>
        </row>
        <row r="55">
          <cell r="A55">
            <v>36100</v>
          </cell>
          <cell r="B55">
            <v>31492</v>
          </cell>
          <cell r="C55">
            <v>735687</v>
          </cell>
          <cell r="D55" t="str">
            <v>51,550     23362       62.08     127</v>
          </cell>
        </row>
        <row r="56">
          <cell r="A56">
            <v>36130</v>
          </cell>
          <cell r="B56">
            <v>28400</v>
          </cell>
          <cell r="C56">
            <v>712026</v>
          </cell>
          <cell r="D56" t="str">
            <v>48,624     25072       63.13     123</v>
          </cell>
        </row>
        <row r="57">
          <cell r="A57" t="str">
            <v>Totals: _</v>
          </cell>
          <cell r="B57" t="str">
            <v>_________</v>
          </cell>
          <cell r="C57" t="str">
            <v>__________</v>
          </cell>
          <cell r="D57" t="str">
            <v>__________</v>
          </cell>
        </row>
        <row r="58">
          <cell r="A58">
            <v>1998</v>
          </cell>
          <cell r="B58">
            <v>572824</v>
          </cell>
          <cell r="C58">
            <v>11184369</v>
          </cell>
          <cell r="D58">
            <v>761383</v>
          </cell>
        </row>
        <row r="60">
          <cell r="A60">
            <v>36161</v>
          </cell>
          <cell r="B60">
            <v>29251</v>
          </cell>
          <cell r="C60">
            <v>709338</v>
          </cell>
          <cell r="D60" t="str">
            <v>48,047     24251       62.16     125</v>
          </cell>
        </row>
        <row r="61">
          <cell r="A61">
            <v>36192</v>
          </cell>
          <cell r="B61">
            <v>31223</v>
          </cell>
          <cell r="C61">
            <v>645137</v>
          </cell>
          <cell r="D61" t="str">
            <v>41,752     20663       57.21     126</v>
          </cell>
        </row>
        <row r="62">
          <cell r="A62">
            <v>36220</v>
          </cell>
          <cell r="B62">
            <v>30887</v>
          </cell>
          <cell r="C62">
            <v>671234</v>
          </cell>
          <cell r="D62" t="str">
            <v>40,610     21732       56.80     125</v>
          </cell>
        </row>
        <row r="63">
          <cell r="A63">
            <v>36251</v>
          </cell>
          <cell r="B63">
            <v>29578</v>
          </cell>
          <cell r="C63">
            <v>652491</v>
          </cell>
          <cell r="D63" t="str">
            <v>35,845     22061       54.79     121</v>
          </cell>
        </row>
        <row r="64">
          <cell r="A64">
            <v>36281</v>
          </cell>
          <cell r="B64">
            <v>31858</v>
          </cell>
          <cell r="C64">
            <v>656257</v>
          </cell>
          <cell r="D64" t="str">
            <v>41,332     20600       56.47     119</v>
          </cell>
        </row>
        <row r="65">
          <cell r="A65">
            <v>36312</v>
          </cell>
          <cell r="B65">
            <v>27450</v>
          </cell>
          <cell r="C65">
            <v>618620</v>
          </cell>
          <cell r="D65" t="str">
            <v>45,621     22537       62.43     115</v>
          </cell>
        </row>
        <row r="66">
          <cell r="A66">
            <v>36342</v>
          </cell>
          <cell r="B66">
            <v>27198</v>
          </cell>
          <cell r="C66">
            <v>609704</v>
          </cell>
          <cell r="D66" t="str">
            <v>47,414     22418       63.55     114</v>
          </cell>
        </row>
        <row r="67">
          <cell r="A67">
            <v>36373</v>
          </cell>
          <cell r="B67">
            <v>27382</v>
          </cell>
          <cell r="C67">
            <v>584302</v>
          </cell>
          <cell r="D67" t="str">
            <v>47,375     21339       63.37     113</v>
          </cell>
        </row>
        <row r="68">
          <cell r="A68">
            <v>36404</v>
          </cell>
          <cell r="B68">
            <v>23751</v>
          </cell>
          <cell r="C68">
            <v>563749</v>
          </cell>
          <cell r="D68" t="str">
            <v>49,375     23736       67.52     112</v>
          </cell>
        </row>
        <row r="69">
          <cell r="A69">
            <v>36434</v>
          </cell>
          <cell r="B69">
            <v>24797</v>
          </cell>
          <cell r="C69">
            <v>558113</v>
          </cell>
          <cell r="D69" t="str">
            <v>48,711     22508       66.27     112</v>
          </cell>
        </row>
        <row r="70">
          <cell r="A70">
            <v>36465</v>
          </cell>
          <cell r="B70">
            <v>23083</v>
          </cell>
          <cell r="C70">
            <v>504500</v>
          </cell>
          <cell r="D70" t="str">
            <v>45,120     21856       66.16     108</v>
          </cell>
        </row>
        <row r="71">
          <cell r="A71">
            <v>36495</v>
          </cell>
          <cell r="B71">
            <v>25683</v>
          </cell>
          <cell r="C71">
            <v>542430</v>
          </cell>
          <cell r="D71" t="str">
            <v>44,719     21121       63.52     110</v>
          </cell>
        </row>
        <row r="72">
          <cell r="A72" t="str">
            <v>Totals: _</v>
          </cell>
          <cell r="B72" t="str">
            <v>_________</v>
          </cell>
          <cell r="C72" t="str">
            <v>__________</v>
          </cell>
          <cell r="D72" t="str">
            <v>__________</v>
          </cell>
        </row>
        <row r="73">
          <cell r="A73">
            <v>1999</v>
          </cell>
          <cell r="B73">
            <v>332141</v>
          </cell>
          <cell r="C73">
            <v>7315875</v>
          </cell>
          <cell r="D73">
            <v>535921</v>
          </cell>
        </row>
        <row r="75">
          <cell r="A75">
            <v>36526</v>
          </cell>
          <cell r="B75">
            <v>20752</v>
          </cell>
          <cell r="C75">
            <v>519886</v>
          </cell>
          <cell r="D75" t="str">
            <v>47,717     25053       69.69     108</v>
          </cell>
        </row>
        <row r="76">
          <cell r="A76">
            <v>36557</v>
          </cell>
          <cell r="B76">
            <v>22416</v>
          </cell>
          <cell r="C76">
            <v>475980</v>
          </cell>
          <cell r="D76" t="str">
            <v>51,653     21234       69.74     103</v>
          </cell>
        </row>
        <row r="77">
          <cell r="A77">
            <v>36586</v>
          </cell>
          <cell r="B77">
            <v>23033</v>
          </cell>
          <cell r="C77">
            <v>484707</v>
          </cell>
          <cell r="D77" t="str">
            <v>49,936     21045       68.43     104</v>
          </cell>
        </row>
        <row r="78">
          <cell r="A78">
            <v>36617</v>
          </cell>
          <cell r="B78">
            <v>21824</v>
          </cell>
          <cell r="C78">
            <v>458237</v>
          </cell>
          <cell r="D78" t="str">
            <v>45,654     20997       67.66     105</v>
          </cell>
        </row>
        <row r="79">
          <cell r="A79">
            <v>36647</v>
          </cell>
          <cell r="B79">
            <v>21042</v>
          </cell>
          <cell r="C79">
            <v>475306</v>
          </cell>
          <cell r="D79" t="str">
            <v>46,843     22589       69.00     105</v>
          </cell>
        </row>
        <row r="80">
          <cell r="A80">
            <v>36678</v>
          </cell>
          <cell r="B80">
            <v>21015</v>
          </cell>
          <cell r="C80">
            <v>448328</v>
          </cell>
          <cell r="D80" t="str">
            <v>37,098     21334       63.84     104</v>
          </cell>
        </row>
        <row r="81">
          <cell r="A81">
            <v>36708</v>
          </cell>
          <cell r="B81">
            <v>19717</v>
          </cell>
          <cell r="C81">
            <v>477081</v>
          </cell>
          <cell r="D81" t="str">
            <v>40,141     24197       67.06     105</v>
          </cell>
        </row>
        <row r="82">
          <cell r="A82">
            <v>36739</v>
          </cell>
          <cell r="B82">
            <v>18806</v>
          </cell>
          <cell r="C82">
            <v>482402</v>
          </cell>
          <cell r="D82" t="str">
            <v>41,807     25652       68.97     105</v>
          </cell>
        </row>
        <row r="83">
          <cell r="A83">
            <v>36770</v>
          </cell>
          <cell r="B83">
            <v>17301</v>
          </cell>
          <cell r="C83">
            <v>530076</v>
          </cell>
          <cell r="D83" t="str">
            <v>39,768     30639       69.68     104</v>
          </cell>
        </row>
        <row r="84">
          <cell r="A84">
            <v>36800</v>
          </cell>
          <cell r="B84">
            <v>19553</v>
          </cell>
          <cell r="C84">
            <v>507030</v>
          </cell>
          <cell r="D84" t="str">
            <v>44,512     25932       69.48     102</v>
          </cell>
        </row>
        <row r="85">
          <cell r="A85">
            <v>36831</v>
          </cell>
          <cell r="B85">
            <v>18823</v>
          </cell>
          <cell r="C85">
            <v>470297</v>
          </cell>
          <cell r="D85" t="str">
            <v>39,004     24986       67.45      99</v>
          </cell>
        </row>
        <row r="86">
          <cell r="A86">
            <v>36861</v>
          </cell>
          <cell r="B86">
            <v>18824</v>
          </cell>
          <cell r="C86">
            <v>490697</v>
          </cell>
          <cell r="D86" t="str">
            <v>42,043     26068       69.07     100</v>
          </cell>
        </row>
        <row r="87">
          <cell r="A87" t="str">
            <v>Totals: _</v>
          </cell>
          <cell r="B87" t="str">
            <v>_________</v>
          </cell>
          <cell r="C87" t="str">
            <v>__________</v>
          </cell>
          <cell r="D87" t="str">
            <v>__________</v>
          </cell>
        </row>
        <row r="88">
          <cell r="A88">
            <v>2000</v>
          </cell>
          <cell r="B88">
            <v>243106</v>
          </cell>
          <cell r="C88">
            <v>5820027</v>
          </cell>
          <cell r="D88">
            <v>526176</v>
          </cell>
        </row>
        <row r="90">
          <cell r="A90">
            <v>36892</v>
          </cell>
          <cell r="B90">
            <v>17626</v>
          </cell>
          <cell r="C90">
            <v>489922</v>
          </cell>
          <cell r="D90" t="str">
            <v>40,537     27796       69.70     100</v>
          </cell>
        </row>
        <row r="91">
          <cell r="A91">
            <v>36923</v>
          </cell>
          <cell r="B91">
            <v>16483</v>
          </cell>
          <cell r="C91">
            <v>428306</v>
          </cell>
          <cell r="D91" t="str">
            <v>39,769     25985       70.70      96</v>
          </cell>
        </row>
        <row r="92">
          <cell r="A92">
            <v>36951</v>
          </cell>
          <cell r="B92">
            <v>16777</v>
          </cell>
          <cell r="C92">
            <v>448319</v>
          </cell>
          <cell r="D92" t="str">
            <v>41,904     26723       71.41      94</v>
          </cell>
        </row>
        <row r="93">
          <cell r="A93">
            <v>36982</v>
          </cell>
          <cell r="B93">
            <v>15895</v>
          </cell>
          <cell r="C93">
            <v>424961</v>
          </cell>
          <cell r="D93" t="str">
            <v>39,573     26736       71.34      95</v>
          </cell>
        </row>
        <row r="94">
          <cell r="A94">
            <v>37012</v>
          </cell>
          <cell r="B94">
            <v>15109</v>
          </cell>
          <cell r="C94">
            <v>424711</v>
          </cell>
          <cell r="D94" t="str">
            <v>38,761     28110       71.95      88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jul97"/>
    </sheetNames>
    <sheetDataSet>
      <sheetData sheetId="0">
        <row r="49">
          <cell r="A49">
            <v>35612</v>
          </cell>
          <cell r="B49">
            <v>130077</v>
          </cell>
          <cell r="C49">
            <v>1332772</v>
          </cell>
          <cell r="D49" t="str">
            <v>57,334     10247       30.59     152</v>
          </cell>
        </row>
        <row r="50">
          <cell r="A50">
            <v>35643</v>
          </cell>
          <cell r="B50">
            <v>203506</v>
          </cell>
          <cell r="C50">
            <v>2084119</v>
          </cell>
          <cell r="D50" t="str">
            <v>144,496     10242       41.52     147</v>
          </cell>
        </row>
        <row r="51">
          <cell r="A51">
            <v>35674</v>
          </cell>
          <cell r="B51">
            <v>173211</v>
          </cell>
          <cell r="C51">
            <v>1819081</v>
          </cell>
          <cell r="D51" t="str">
            <v>127,149     10503       42.33     149</v>
          </cell>
        </row>
        <row r="52">
          <cell r="A52">
            <v>35704</v>
          </cell>
          <cell r="B52">
            <v>139584</v>
          </cell>
          <cell r="C52">
            <v>1642152</v>
          </cell>
          <cell r="D52" t="str">
            <v>114,210     11765       45.00     145</v>
          </cell>
        </row>
        <row r="53">
          <cell r="A53">
            <v>35735</v>
          </cell>
          <cell r="B53">
            <v>95518</v>
          </cell>
          <cell r="C53">
            <v>1423410</v>
          </cell>
          <cell r="D53" t="str">
            <v>100,487     14903       51.27     144</v>
          </cell>
        </row>
        <row r="54">
          <cell r="A54">
            <v>35765</v>
          </cell>
          <cell r="B54">
            <v>90413</v>
          </cell>
          <cell r="C54">
            <v>1372396</v>
          </cell>
          <cell r="D54" t="str">
            <v>103,952     15180       53.48     148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1997</v>
          </cell>
          <cell r="B56">
            <v>832309</v>
          </cell>
          <cell r="C56">
            <v>9673930</v>
          </cell>
          <cell r="D56">
            <v>647628</v>
          </cell>
        </row>
        <row r="58">
          <cell r="A58">
            <v>35796</v>
          </cell>
          <cell r="B58">
            <v>86133</v>
          </cell>
          <cell r="C58">
            <v>1333770</v>
          </cell>
          <cell r="D58" t="str">
            <v>88,693     15486       50.73     148</v>
          </cell>
        </row>
        <row r="59">
          <cell r="A59">
            <v>35827</v>
          </cell>
          <cell r="B59">
            <v>71794</v>
          </cell>
          <cell r="C59">
            <v>1126355</v>
          </cell>
          <cell r="D59" t="str">
            <v>75,175     15689       51.15     147</v>
          </cell>
        </row>
        <row r="60">
          <cell r="A60">
            <v>35855</v>
          </cell>
          <cell r="B60">
            <v>65597</v>
          </cell>
          <cell r="C60">
            <v>1176279</v>
          </cell>
          <cell r="D60" t="str">
            <v>71,279     17932       52.08     149</v>
          </cell>
        </row>
        <row r="61">
          <cell r="A61">
            <v>35886</v>
          </cell>
          <cell r="B61">
            <v>54839</v>
          </cell>
          <cell r="C61">
            <v>1086280</v>
          </cell>
          <cell r="D61" t="str">
            <v>66,491     19809       54.80     146</v>
          </cell>
        </row>
        <row r="62">
          <cell r="A62">
            <v>35916</v>
          </cell>
          <cell r="B62">
            <v>56051</v>
          </cell>
          <cell r="C62">
            <v>1012896</v>
          </cell>
          <cell r="D62" t="str">
            <v>59,277     18071       51.40     142</v>
          </cell>
        </row>
        <row r="63">
          <cell r="A63">
            <v>35947</v>
          </cell>
          <cell r="B63">
            <v>62398</v>
          </cell>
          <cell r="C63">
            <v>918824</v>
          </cell>
          <cell r="D63" t="str">
            <v>57,254     14726       47.85     143</v>
          </cell>
        </row>
        <row r="64">
          <cell r="A64">
            <v>35977</v>
          </cell>
          <cell r="B64">
            <v>55892</v>
          </cell>
          <cell r="C64">
            <v>908033</v>
          </cell>
          <cell r="D64" t="str">
            <v>55,160     16247       49.67     143</v>
          </cell>
        </row>
        <row r="65">
          <cell r="A65">
            <v>36008</v>
          </cell>
          <cell r="B65">
            <v>51926</v>
          </cell>
          <cell r="C65">
            <v>841190</v>
          </cell>
          <cell r="D65" t="str">
            <v>54,117     16200       51.03     139</v>
          </cell>
        </row>
        <row r="66">
          <cell r="A66">
            <v>36039</v>
          </cell>
          <cell r="B66">
            <v>48029</v>
          </cell>
          <cell r="C66">
            <v>775665</v>
          </cell>
          <cell r="D66" t="str">
            <v>49,681     16150       50.85     140</v>
          </cell>
        </row>
        <row r="67">
          <cell r="A67">
            <v>36069</v>
          </cell>
          <cell r="B67">
            <v>48729</v>
          </cell>
          <cell r="C67">
            <v>758288</v>
          </cell>
          <cell r="D67" t="str">
            <v>48,881     15562       50.08     137</v>
          </cell>
        </row>
        <row r="68">
          <cell r="A68">
            <v>36100</v>
          </cell>
          <cell r="B68">
            <v>46127</v>
          </cell>
          <cell r="C68">
            <v>681871</v>
          </cell>
          <cell r="D68" t="str">
            <v>47,629     14783       50.80     137</v>
          </cell>
        </row>
        <row r="69">
          <cell r="A69">
            <v>36130</v>
          </cell>
          <cell r="B69">
            <v>39028</v>
          </cell>
          <cell r="C69">
            <v>686957</v>
          </cell>
          <cell r="D69" t="str">
            <v>47,201     17602       54.74     135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1998</v>
          </cell>
          <cell r="B71">
            <v>686543</v>
          </cell>
          <cell r="C71">
            <v>11306408</v>
          </cell>
          <cell r="D71">
            <v>720838</v>
          </cell>
        </row>
        <row r="73">
          <cell r="A73">
            <v>36161</v>
          </cell>
          <cell r="B73">
            <v>42501</v>
          </cell>
          <cell r="C73">
            <v>683500</v>
          </cell>
          <cell r="D73" t="str">
            <v>42,892     16082       50.23     135</v>
          </cell>
        </row>
        <row r="74">
          <cell r="A74">
            <v>36192</v>
          </cell>
          <cell r="B74">
            <v>39647</v>
          </cell>
          <cell r="C74">
            <v>600426</v>
          </cell>
          <cell r="D74" t="str">
            <v>36,465     15145       47.91     135</v>
          </cell>
        </row>
        <row r="75">
          <cell r="A75">
            <v>36220</v>
          </cell>
          <cell r="B75">
            <v>39838</v>
          </cell>
          <cell r="C75">
            <v>669519</v>
          </cell>
          <cell r="D75" t="str">
            <v>42,261     16807       51.48     132</v>
          </cell>
        </row>
        <row r="76">
          <cell r="A76">
            <v>36251</v>
          </cell>
          <cell r="B76">
            <v>36195</v>
          </cell>
          <cell r="C76">
            <v>598778</v>
          </cell>
          <cell r="D76" t="str">
            <v>42,594     16544       54.06     131</v>
          </cell>
        </row>
        <row r="77">
          <cell r="A77">
            <v>36281</v>
          </cell>
          <cell r="B77">
            <v>36018</v>
          </cell>
          <cell r="C77">
            <v>632703</v>
          </cell>
          <cell r="D77" t="str">
            <v>124,950     17567       77.62     131</v>
          </cell>
        </row>
        <row r="78">
          <cell r="A78">
            <v>36312</v>
          </cell>
          <cell r="B78">
            <v>35757</v>
          </cell>
          <cell r="C78">
            <v>628351</v>
          </cell>
          <cell r="D78" t="str">
            <v>99,440     17573       73.55     131</v>
          </cell>
        </row>
        <row r="79">
          <cell r="A79">
            <v>36342</v>
          </cell>
          <cell r="B79">
            <v>33681</v>
          </cell>
          <cell r="C79">
            <v>616658</v>
          </cell>
          <cell r="D79" t="str">
            <v>89,401     18309       72.64     130</v>
          </cell>
        </row>
        <row r="80">
          <cell r="A80">
            <v>36373</v>
          </cell>
          <cell r="B80">
            <v>26858</v>
          </cell>
          <cell r="C80">
            <v>597804</v>
          </cell>
          <cell r="D80" t="str">
            <v>78,252     22258       74.45     128</v>
          </cell>
        </row>
        <row r="81">
          <cell r="A81">
            <v>36404</v>
          </cell>
          <cell r="B81">
            <v>29133</v>
          </cell>
          <cell r="C81">
            <v>588006</v>
          </cell>
          <cell r="D81" t="str">
            <v>86,211     20184       74.74     127</v>
          </cell>
        </row>
        <row r="82">
          <cell r="A82">
            <v>36434</v>
          </cell>
          <cell r="B82">
            <v>35814</v>
          </cell>
          <cell r="C82">
            <v>665277</v>
          </cell>
          <cell r="D82" t="str">
            <v>50,141     18576       58.33     126</v>
          </cell>
        </row>
        <row r="83">
          <cell r="A83">
            <v>36465</v>
          </cell>
          <cell r="B83">
            <v>33885</v>
          </cell>
          <cell r="C83">
            <v>621605</v>
          </cell>
          <cell r="D83" t="str">
            <v>39,569     18345       53.87     127</v>
          </cell>
        </row>
        <row r="84">
          <cell r="A84">
            <v>36495</v>
          </cell>
          <cell r="B84">
            <v>36143</v>
          </cell>
          <cell r="C84">
            <v>553027</v>
          </cell>
          <cell r="D84" t="str">
            <v>44,841     15302       55.37     124</v>
          </cell>
        </row>
        <row r="85">
          <cell r="A85" t="str">
            <v>Totals: __</v>
          </cell>
          <cell r="B85" t="str">
            <v>________</v>
          </cell>
          <cell r="C85" t="str">
            <v>__________</v>
          </cell>
          <cell r="D85" t="str">
            <v>__________</v>
          </cell>
        </row>
        <row r="86">
          <cell r="A86">
            <v>1999</v>
          </cell>
          <cell r="B86">
            <v>425470</v>
          </cell>
          <cell r="C86">
            <v>7455654</v>
          </cell>
          <cell r="D86">
            <v>777017</v>
          </cell>
        </row>
        <row r="88">
          <cell r="A88">
            <v>36526</v>
          </cell>
          <cell r="B88">
            <v>32304</v>
          </cell>
          <cell r="C88">
            <v>510153</v>
          </cell>
          <cell r="D88" t="str">
            <v>47,230     15793       59.38     122</v>
          </cell>
        </row>
        <row r="89">
          <cell r="A89">
            <v>36557</v>
          </cell>
          <cell r="B89">
            <v>27110</v>
          </cell>
          <cell r="C89">
            <v>381774</v>
          </cell>
          <cell r="D89" t="str">
            <v>37,561     14083       58.08     117</v>
          </cell>
        </row>
        <row r="90">
          <cell r="A90">
            <v>36586</v>
          </cell>
          <cell r="B90">
            <v>29840</v>
          </cell>
          <cell r="C90">
            <v>481983</v>
          </cell>
          <cell r="D90" t="str">
            <v>46,047     16153       60.68     123</v>
          </cell>
        </row>
        <row r="91">
          <cell r="A91">
            <v>36617</v>
          </cell>
          <cell r="B91">
            <v>34241</v>
          </cell>
          <cell r="C91">
            <v>412061</v>
          </cell>
          <cell r="D91" t="str">
            <v>34,557     12035       50.23     121</v>
          </cell>
        </row>
        <row r="92">
          <cell r="A92">
            <v>36647</v>
          </cell>
          <cell r="B92">
            <v>33261</v>
          </cell>
          <cell r="C92">
            <v>439991</v>
          </cell>
          <cell r="D92" t="str">
            <v>36,759     13229       52.50     120</v>
          </cell>
        </row>
        <row r="93">
          <cell r="A93">
            <v>36678</v>
          </cell>
          <cell r="B93">
            <v>31768</v>
          </cell>
          <cell r="C93">
            <v>421903</v>
          </cell>
          <cell r="D93" t="str">
            <v>35,777     13281       52.97     122</v>
          </cell>
        </row>
        <row r="94">
          <cell r="A94">
            <v>36708</v>
          </cell>
          <cell r="B94">
            <v>31643</v>
          </cell>
          <cell r="C94">
            <v>422095</v>
          </cell>
          <cell r="D94" t="str">
            <v>37,314     13340       54.11     122</v>
          </cell>
        </row>
        <row r="95">
          <cell r="A95">
            <v>36739</v>
          </cell>
          <cell r="B95">
            <v>29911</v>
          </cell>
          <cell r="C95">
            <v>421017</v>
          </cell>
          <cell r="D95" t="str">
            <v>33,355     14076       52.72     121</v>
          </cell>
        </row>
        <row r="96">
          <cell r="A96">
            <v>36770</v>
          </cell>
          <cell r="B96">
            <v>32204</v>
          </cell>
          <cell r="C96">
            <v>426245</v>
          </cell>
          <cell r="D96" t="str">
            <v>34,666     13236       51.84     122</v>
          </cell>
        </row>
        <row r="97">
          <cell r="A97">
            <v>36800</v>
          </cell>
          <cell r="B97">
            <v>32697</v>
          </cell>
          <cell r="C97">
            <v>423981</v>
          </cell>
          <cell r="D97" t="str">
            <v>34,275     12967       51.18     120</v>
          </cell>
        </row>
        <row r="98">
          <cell r="A98">
            <v>36831</v>
          </cell>
          <cell r="B98">
            <v>30090</v>
          </cell>
          <cell r="C98">
            <v>385520</v>
          </cell>
          <cell r="D98" t="str">
            <v>53,896     12813       64.17     120</v>
          </cell>
        </row>
        <row r="99">
          <cell r="A99">
            <v>36861</v>
          </cell>
          <cell r="B99">
            <v>29907</v>
          </cell>
          <cell r="C99">
            <v>455670</v>
          </cell>
          <cell r="D99" t="str">
            <v>36,029     15237       54.64     120</v>
          </cell>
        </row>
        <row r="100">
          <cell r="A100" t="str">
            <v>Totals: __</v>
          </cell>
          <cell r="B100" t="str">
            <v>________</v>
          </cell>
          <cell r="C100" t="str">
            <v>__________</v>
          </cell>
          <cell r="D100" t="str">
            <v>__________</v>
          </cell>
        </row>
        <row r="101">
          <cell r="A101">
            <v>2000</v>
          </cell>
          <cell r="B101">
            <v>374976</v>
          </cell>
          <cell r="C101">
            <v>5182393</v>
          </cell>
          <cell r="D101">
            <v>467466</v>
          </cell>
        </row>
        <row r="103">
          <cell r="A103">
            <v>36892</v>
          </cell>
          <cell r="B103">
            <v>29241</v>
          </cell>
          <cell r="C103">
            <v>406152</v>
          </cell>
          <cell r="D103" t="str">
            <v>34,778     13890       54.32     119</v>
          </cell>
        </row>
        <row r="104">
          <cell r="A104">
            <v>36923</v>
          </cell>
          <cell r="B104">
            <v>25502</v>
          </cell>
          <cell r="C104">
            <v>403574</v>
          </cell>
          <cell r="D104" t="str">
            <v>29,892     15826       53.96     118</v>
          </cell>
        </row>
        <row r="105">
          <cell r="A105">
            <v>36951</v>
          </cell>
          <cell r="B105">
            <v>26547</v>
          </cell>
          <cell r="C105">
            <v>442473</v>
          </cell>
          <cell r="D105" t="str">
            <v>31,327     16668       54.13     120</v>
          </cell>
        </row>
        <row r="106">
          <cell r="A106">
            <v>36982</v>
          </cell>
          <cell r="B106">
            <v>23446</v>
          </cell>
          <cell r="C106">
            <v>481819</v>
          </cell>
          <cell r="D106" t="str">
            <v>28,203     20551       54.61     119</v>
          </cell>
        </row>
        <row r="107">
          <cell r="A107">
            <v>37012</v>
          </cell>
          <cell r="B107">
            <v>22419</v>
          </cell>
          <cell r="C107">
            <v>464942</v>
          </cell>
          <cell r="D107" t="str">
            <v>29,776     20739       57.05     116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aug97"/>
    </sheetNames>
    <sheetDataSet>
      <sheetData sheetId="0">
        <row r="60">
          <cell r="A60">
            <v>35643</v>
          </cell>
          <cell r="B60">
            <v>79996</v>
          </cell>
          <cell r="C60">
            <v>1714837</v>
          </cell>
          <cell r="D60" t="str">
            <v>63,404     21437       44.21     159</v>
          </cell>
        </row>
        <row r="61">
          <cell r="A61">
            <v>35674</v>
          </cell>
          <cell r="B61">
            <v>155435</v>
          </cell>
          <cell r="C61">
            <v>2201984</v>
          </cell>
          <cell r="D61" t="str">
            <v>130,045     14167       45.55     152</v>
          </cell>
        </row>
        <row r="62">
          <cell r="A62">
            <v>35704</v>
          </cell>
          <cell r="B62">
            <v>130516</v>
          </cell>
          <cell r="C62">
            <v>2041546</v>
          </cell>
          <cell r="D62" t="str">
            <v>125,981     15643       49.12     156</v>
          </cell>
        </row>
        <row r="63">
          <cell r="A63">
            <v>35735</v>
          </cell>
          <cell r="B63">
            <v>108005</v>
          </cell>
          <cell r="C63">
            <v>1787409</v>
          </cell>
          <cell r="D63" t="str">
            <v>111,940     16550       50.89     158</v>
          </cell>
        </row>
        <row r="64">
          <cell r="A64">
            <v>35765</v>
          </cell>
          <cell r="B64">
            <v>101927</v>
          </cell>
          <cell r="C64">
            <v>1647226</v>
          </cell>
          <cell r="D64" t="str">
            <v>101,378     16161       49.86     159</v>
          </cell>
        </row>
        <row r="65">
          <cell r="A65" t="str">
            <v>Totals: __</v>
          </cell>
          <cell r="B65" t="str">
            <v>________</v>
          </cell>
          <cell r="C65" t="str">
            <v>__________</v>
          </cell>
          <cell r="D65" t="str">
            <v>__________</v>
          </cell>
        </row>
        <row r="66">
          <cell r="A66">
            <v>1997</v>
          </cell>
          <cell r="B66">
            <v>575879</v>
          </cell>
          <cell r="C66">
            <v>9393002</v>
          </cell>
          <cell r="D66">
            <v>532748</v>
          </cell>
        </row>
        <row r="68">
          <cell r="A68">
            <v>35796</v>
          </cell>
          <cell r="B68">
            <v>97634</v>
          </cell>
          <cell r="C68">
            <v>1512382</v>
          </cell>
          <cell r="D68" t="str">
            <v>93,024     15491       48.79     157</v>
          </cell>
        </row>
        <row r="69">
          <cell r="A69">
            <v>35827</v>
          </cell>
          <cell r="B69">
            <v>80387</v>
          </cell>
          <cell r="C69">
            <v>1242573</v>
          </cell>
          <cell r="D69" t="str">
            <v>77,046     15458       48.94     158</v>
          </cell>
        </row>
        <row r="70">
          <cell r="A70">
            <v>35855</v>
          </cell>
          <cell r="B70">
            <v>88882</v>
          </cell>
          <cell r="C70">
            <v>1280681</v>
          </cell>
          <cell r="D70" t="str">
            <v>81,323     14409       47.78     156</v>
          </cell>
        </row>
        <row r="71">
          <cell r="A71">
            <v>35886</v>
          </cell>
          <cell r="B71">
            <v>74654</v>
          </cell>
          <cell r="C71">
            <v>1211547</v>
          </cell>
          <cell r="D71" t="str">
            <v>73,953     16229       49.76     157</v>
          </cell>
        </row>
        <row r="72">
          <cell r="A72">
            <v>35916</v>
          </cell>
          <cell r="B72">
            <v>64382</v>
          </cell>
          <cell r="C72">
            <v>1193963</v>
          </cell>
          <cell r="D72" t="str">
            <v>82,936     18545       56.30     158</v>
          </cell>
        </row>
        <row r="73">
          <cell r="A73">
            <v>35947</v>
          </cell>
          <cell r="B73">
            <v>57822</v>
          </cell>
          <cell r="C73">
            <v>1113517</v>
          </cell>
          <cell r="D73" t="str">
            <v>78,815     19258       57.68     156</v>
          </cell>
        </row>
        <row r="74">
          <cell r="A74">
            <v>35977</v>
          </cell>
          <cell r="B74">
            <v>57254</v>
          </cell>
          <cell r="C74">
            <v>1122026</v>
          </cell>
          <cell r="D74" t="str">
            <v>77,400     19598       57.48     157</v>
          </cell>
        </row>
        <row r="75">
          <cell r="A75">
            <v>36008</v>
          </cell>
          <cell r="B75">
            <v>54944</v>
          </cell>
          <cell r="C75">
            <v>1089904</v>
          </cell>
          <cell r="D75" t="str">
            <v>84,301     19837       60.54     157</v>
          </cell>
        </row>
        <row r="76">
          <cell r="A76">
            <v>36039</v>
          </cell>
          <cell r="B76">
            <v>47216</v>
          </cell>
          <cell r="C76">
            <v>965561</v>
          </cell>
          <cell r="D76" t="str">
            <v>74,475     20450       61.20     155</v>
          </cell>
        </row>
        <row r="77">
          <cell r="A77">
            <v>36069</v>
          </cell>
          <cell r="B77">
            <v>46566</v>
          </cell>
          <cell r="C77">
            <v>922195</v>
          </cell>
          <cell r="D77" t="str">
            <v>69,359     19805       59.83     156</v>
          </cell>
        </row>
        <row r="78">
          <cell r="A78">
            <v>36100</v>
          </cell>
          <cell r="B78">
            <v>44559</v>
          </cell>
          <cell r="C78">
            <v>900180</v>
          </cell>
          <cell r="D78" t="str">
            <v>62,342     20202       58.32     157</v>
          </cell>
        </row>
        <row r="79">
          <cell r="A79">
            <v>36130</v>
          </cell>
          <cell r="B79">
            <v>41608</v>
          </cell>
          <cell r="C79">
            <v>858515</v>
          </cell>
          <cell r="D79" t="str">
            <v>61,968     20634       59.83     153</v>
          </cell>
        </row>
        <row r="80">
          <cell r="A80" t="str">
            <v>Totals: __</v>
          </cell>
          <cell r="B80" t="str">
            <v>________</v>
          </cell>
          <cell r="C80" t="str">
            <v>__________</v>
          </cell>
          <cell r="D80" t="str">
            <v>__________</v>
          </cell>
        </row>
        <row r="81">
          <cell r="A81">
            <v>1998</v>
          </cell>
          <cell r="B81">
            <v>755908</v>
          </cell>
          <cell r="C81">
            <v>13413044</v>
          </cell>
          <cell r="D81">
            <v>916942</v>
          </cell>
        </row>
        <row r="83">
          <cell r="A83">
            <v>36161</v>
          </cell>
          <cell r="B83">
            <v>43386</v>
          </cell>
          <cell r="C83">
            <v>844318</v>
          </cell>
          <cell r="D83" t="str">
            <v>58,944     19461       57.60     154</v>
          </cell>
        </row>
        <row r="84">
          <cell r="A84">
            <v>36192</v>
          </cell>
          <cell r="B84">
            <v>38310</v>
          </cell>
          <cell r="C84">
            <v>737425</v>
          </cell>
          <cell r="D84" t="str">
            <v>48,615     19249       55.93     153</v>
          </cell>
        </row>
        <row r="85">
          <cell r="A85">
            <v>36220</v>
          </cell>
          <cell r="B85">
            <v>39577</v>
          </cell>
          <cell r="C85">
            <v>796322</v>
          </cell>
          <cell r="D85" t="str">
            <v>55,669     20121       58.45     153</v>
          </cell>
        </row>
        <row r="86">
          <cell r="A86">
            <v>36251</v>
          </cell>
          <cell r="B86">
            <v>39041</v>
          </cell>
          <cell r="C86">
            <v>786068</v>
          </cell>
          <cell r="D86" t="str">
            <v>56,553     20135       59.16     153</v>
          </cell>
        </row>
        <row r="87">
          <cell r="A87">
            <v>36281</v>
          </cell>
          <cell r="B87">
            <v>37601</v>
          </cell>
          <cell r="C87">
            <v>801457</v>
          </cell>
          <cell r="D87" t="str">
            <v>52,660     21315       58.34     150</v>
          </cell>
        </row>
        <row r="88">
          <cell r="A88">
            <v>36312</v>
          </cell>
          <cell r="B88">
            <v>35773</v>
          </cell>
          <cell r="C88">
            <v>743348</v>
          </cell>
          <cell r="D88" t="str">
            <v>51,989     20780       59.24     152</v>
          </cell>
        </row>
        <row r="89">
          <cell r="A89">
            <v>36342</v>
          </cell>
          <cell r="B89">
            <v>33684</v>
          </cell>
          <cell r="C89">
            <v>721107</v>
          </cell>
          <cell r="D89" t="str">
            <v>51,853     21408       60.62     150</v>
          </cell>
        </row>
        <row r="90">
          <cell r="A90">
            <v>36373</v>
          </cell>
          <cell r="B90">
            <v>29622</v>
          </cell>
          <cell r="C90">
            <v>675066</v>
          </cell>
          <cell r="D90" t="str">
            <v>45,353     22790       60.49     151</v>
          </cell>
        </row>
        <row r="91">
          <cell r="A91">
            <v>36404</v>
          </cell>
          <cell r="B91">
            <v>27991</v>
          </cell>
          <cell r="C91">
            <v>652145</v>
          </cell>
          <cell r="D91" t="str">
            <v>45,117     23299       61.71     150</v>
          </cell>
        </row>
        <row r="92">
          <cell r="A92">
            <v>36434</v>
          </cell>
          <cell r="B92">
            <v>24847</v>
          </cell>
          <cell r="C92">
            <v>655611</v>
          </cell>
          <cell r="D92" t="str">
            <v>43,730     26386       63.77     148</v>
          </cell>
        </row>
        <row r="93">
          <cell r="A93">
            <v>36465</v>
          </cell>
          <cell r="B93">
            <v>24315</v>
          </cell>
          <cell r="C93">
            <v>644852</v>
          </cell>
          <cell r="D93" t="str">
            <v>42,119     26521       63.40     150</v>
          </cell>
        </row>
        <row r="94">
          <cell r="A94">
            <v>36495</v>
          </cell>
          <cell r="B94">
            <v>38496</v>
          </cell>
          <cell r="C94">
            <v>651390</v>
          </cell>
          <cell r="D94" t="str">
            <v>44,798     16921       53.78     147</v>
          </cell>
        </row>
        <row r="95">
          <cell r="A95" t="str">
            <v>Totals: __</v>
          </cell>
          <cell r="B95" t="str">
            <v>________</v>
          </cell>
          <cell r="C95" t="str">
            <v>__________</v>
          </cell>
          <cell r="D95" t="str">
            <v>__________</v>
          </cell>
        </row>
        <row r="96">
          <cell r="A96">
            <v>1999</v>
          </cell>
          <cell r="B96">
            <v>412643</v>
          </cell>
          <cell r="C96">
            <v>8709109</v>
          </cell>
          <cell r="D96">
            <v>597400</v>
          </cell>
        </row>
        <row r="98">
          <cell r="A98">
            <v>36526</v>
          </cell>
          <cell r="B98">
            <v>40068</v>
          </cell>
          <cell r="C98">
            <v>635342</v>
          </cell>
          <cell r="D98" t="str">
            <v>74,582     15857       65.05     146</v>
          </cell>
        </row>
        <row r="99">
          <cell r="A99">
            <v>36557</v>
          </cell>
          <cell r="B99">
            <v>32093</v>
          </cell>
          <cell r="C99">
            <v>578176</v>
          </cell>
          <cell r="D99" t="str">
            <v>61,787     18016       65.81     145</v>
          </cell>
        </row>
        <row r="100">
          <cell r="A100">
            <v>36586</v>
          </cell>
          <cell r="B100">
            <v>39043</v>
          </cell>
          <cell r="C100">
            <v>607574</v>
          </cell>
          <cell r="D100" t="str">
            <v>91,605     15562       70.12     148</v>
          </cell>
        </row>
        <row r="101">
          <cell r="A101">
            <v>36617</v>
          </cell>
          <cell r="B101">
            <v>39131</v>
          </cell>
          <cell r="C101">
            <v>575838</v>
          </cell>
          <cell r="D101" t="str">
            <v>85,444     14716       68.59     145</v>
          </cell>
        </row>
        <row r="102">
          <cell r="A102">
            <v>36647</v>
          </cell>
          <cell r="B102">
            <v>37405</v>
          </cell>
          <cell r="C102">
            <v>626005</v>
          </cell>
          <cell r="D102" t="str">
            <v>94,941     16736       71.74     148</v>
          </cell>
        </row>
        <row r="103">
          <cell r="A103">
            <v>36678</v>
          </cell>
          <cell r="B103">
            <v>35538</v>
          </cell>
          <cell r="C103">
            <v>576479</v>
          </cell>
          <cell r="D103" t="str">
            <v>91,378     16222       72.00     147</v>
          </cell>
        </row>
        <row r="104">
          <cell r="A104">
            <v>36708</v>
          </cell>
          <cell r="B104">
            <v>28086</v>
          </cell>
          <cell r="C104">
            <v>563907</v>
          </cell>
          <cell r="D104" t="str">
            <v>97,219     20078       77.59     148</v>
          </cell>
        </row>
        <row r="105">
          <cell r="A105">
            <v>36739</v>
          </cell>
          <cell r="B105">
            <v>24997</v>
          </cell>
          <cell r="C105">
            <v>562835</v>
          </cell>
          <cell r="D105" t="str">
            <v>93,966     22517       78.99     146</v>
          </cell>
        </row>
        <row r="106">
          <cell r="A106">
            <v>36770</v>
          </cell>
          <cell r="B106">
            <v>27276</v>
          </cell>
          <cell r="C106">
            <v>581418</v>
          </cell>
          <cell r="D106" t="str">
            <v>99,775     21317       78.53     145</v>
          </cell>
        </row>
        <row r="107">
          <cell r="A107">
            <v>36800</v>
          </cell>
          <cell r="B107">
            <v>24786</v>
          </cell>
          <cell r="C107">
            <v>609813</v>
          </cell>
          <cell r="D107" t="str">
            <v>110,004     24604       81.61     142</v>
          </cell>
        </row>
        <row r="108">
          <cell r="A108">
            <v>36831</v>
          </cell>
          <cell r="B108">
            <v>21110</v>
          </cell>
          <cell r="C108">
            <v>537784</v>
          </cell>
          <cell r="D108" t="str">
            <v>98,364     25476       82.33     140</v>
          </cell>
        </row>
        <row r="109">
          <cell r="A109">
            <v>36861</v>
          </cell>
          <cell r="B109">
            <v>20992</v>
          </cell>
          <cell r="C109">
            <v>523662</v>
          </cell>
          <cell r="D109" t="str">
            <v>98,396     24946       82.42     141</v>
          </cell>
        </row>
        <row r="110">
          <cell r="A110" t="str">
            <v>Totals: __</v>
          </cell>
          <cell r="B110" t="str">
            <v>________</v>
          </cell>
          <cell r="C110" t="str">
            <v>__________</v>
          </cell>
          <cell r="D110" t="str">
            <v>__________</v>
          </cell>
        </row>
        <row r="111">
          <cell r="A111">
            <v>2000</v>
          </cell>
          <cell r="B111">
            <v>370525</v>
          </cell>
          <cell r="C111">
            <v>6978833</v>
          </cell>
          <cell r="D111">
            <v>1097461</v>
          </cell>
        </row>
        <row r="113">
          <cell r="A113">
            <v>36892</v>
          </cell>
          <cell r="B113">
            <v>22175</v>
          </cell>
          <cell r="C113">
            <v>528220</v>
          </cell>
          <cell r="D113" t="str">
            <v>96,801     23821       81.36     141</v>
          </cell>
        </row>
        <row r="114">
          <cell r="A114">
            <v>36923</v>
          </cell>
          <cell r="B114">
            <v>22316</v>
          </cell>
          <cell r="C114">
            <v>455446</v>
          </cell>
          <cell r="D114" t="str">
            <v>82,175     20409       78.64     141</v>
          </cell>
        </row>
        <row r="115">
          <cell r="A115">
            <v>36951</v>
          </cell>
          <cell r="B115">
            <v>22660</v>
          </cell>
          <cell r="C115">
            <v>496752</v>
          </cell>
          <cell r="D115" t="str">
            <v>83,767     21922       78.71     144</v>
          </cell>
        </row>
        <row r="116">
          <cell r="A116">
            <v>36982</v>
          </cell>
          <cell r="B116">
            <v>19395</v>
          </cell>
          <cell r="C116">
            <v>477172</v>
          </cell>
          <cell r="D116" t="str">
            <v>83,021     24603       81.06     141</v>
          </cell>
        </row>
        <row r="117">
          <cell r="A117">
            <v>37012</v>
          </cell>
          <cell r="B117">
            <v>27303</v>
          </cell>
          <cell r="C117">
            <v>518271</v>
          </cell>
          <cell r="D117" t="str">
            <v>88,260     18983       76.37     136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ep97"/>
    </sheetNames>
    <sheetDataSet>
      <sheetData sheetId="0">
        <row r="48">
          <cell r="A48">
            <v>35674</v>
          </cell>
          <cell r="B48">
            <v>80733</v>
          </cell>
          <cell r="C48">
            <v>1478914</v>
          </cell>
          <cell r="D48" t="str">
            <v>94,490     18319       53.93     146</v>
          </cell>
        </row>
        <row r="49">
          <cell r="A49">
            <v>35704</v>
          </cell>
          <cell r="B49">
            <v>114191</v>
          </cell>
          <cell r="C49">
            <v>2521578</v>
          </cell>
          <cell r="D49" t="str">
            <v>174,298     22083       60.42     142</v>
          </cell>
        </row>
        <row r="50">
          <cell r="A50">
            <v>35735</v>
          </cell>
          <cell r="B50">
            <v>117174</v>
          </cell>
          <cell r="C50">
            <v>2862865</v>
          </cell>
          <cell r="D50" t="str">
            <v>151,583     24433       56.40     140</v>
          </cell>
        </row>
        <row r="51">
          <cell r="A51">
            <v>35765</v>
          </cell>
          <cell r="B51">
            <v>107354</v>
          </cell>
          <cell r="C51">
            <v>2956428</v>
          </cell>
          <cell r="D51" t="str">
            <v>157,488     27540       59.46     143</v>
          </cell>
        </row>
        <row r="52">
          <cell r="A52" t="str">
            <v>Totals: __</v>
          </cell>
          <cell r="B52" t="str">
            <v>________</v>
          </cell>
          <cell r="C52" t="str">
            <v>__________</v>
          </cell>
          <cell r="D52" t="str">
            <v>__________</v>
          </cell>
        </row>
        <row r="53">
          <cell r="A53">
            <v>1997</v>
          </cell>
          <cell r="B53">
            <v>419452</v>
          </cell>
          <cell r="C53">
            <v>9819785</v>
          </cell>
          <cell r="D53">
            <v>577859</v>
          </cell>
        </row>
        <row r="55">
          <cell r="A55">
            <v>35796</v>
          </cell>
          <cell r="B55">
            <v>102773</v>
          </cell>
          <cell r="C55">
            <v>2626497</v>
          </cell>
          <cell r="D55" t="str">
            <v>99,149     25557       49.10     140</v>
          </cell>
        </row>
        <row r="56">
          <cell r="A56">
            <v>35827</v>
          </cell>
          <cell r="B56">
            <v>92465</v>
          </cell>
          <cell r="C56">
            <v>2267166</v>
          </cell>
          <cell r="D56" t="str">
            <v>83,606     24520       47.48     140</v>
          </cell>
        </row>
        <row r="57">
          <cell r="A57">
            <v>35855</v>
          </cell>
          <cell r="B57">
            <v>90856</v>
          </cell>
          <cell r="C57">
            <v>2436402</v>
          </cell>
          <cell r="D57" t="str">
            <v>85,020     26817       48.34     136</v>
          </cell>
        </row>
        <row r="58">
          <cell r="A58">
            <v>35886</v>
          </cell>
          <cell r="B58">
            <v>67817</v>
          </cell>
          <cell r="C58">
            <v>2346321</v>
          </cell>
          <cell r="D58" t="str">
            <v>71,569     34598       51.35     136</v>
          </cell>
        </row>
        <row r="59">
          <cell r="A59">
            <v>35916</v>
          </cell>
          <cell r="B59">
            <v>57058</v>
          </cell>
          <cell r="C59">
            <v>2400932</v>
          </cell>
          <cell r="D59" t="str">
            <v>67,229     42079       54.09     136</v>
          </cell>
        </row>
        <row r="60">
          <cell r="A60">
            <v>35947</v>
          </cell>
          <cell r="B60">
            <v>48399</v>
          </cell>
          <cell r="C60">
            <v>2138416</v>
          </cell>
          <cell r="D60" t="str">
            <v>53,533     44184       52.52     135</v>
          </cell>
        </row>
        <row r="61">
          <cell r="A61">
            <v>35977</v>
          </cell>
          <cell r="B61">
            <v>41843</v>
          </cell>
          <cell r="C61">
            <v>2136235</v>
          </cell>
          <cell r="D61" t="str">
            <v>49,870     51054       54.38     131</v>
          </cell>
        </row>
        <row r="62">
          <cell r="A62">
            <v>36008</v>
          </cell>
          <cell r="B62">
            <v>35759</v>
          </cell>
          <cell r="C62">
            <v>2071110</v>
          </cell>
          <cell r="D62" t="str">
            <v>53,674     57919       60.02     131</v>
          </cell>
        </row>
        <row r="63">
          <cell r="A63">
            <v>36039</v>
          </cell>
          <cell r="B63">
            <v>34556</v>
          </cell>
          <cell r="C63">
            <v>1933483</v>
          </cell>
          <cell r="D63" t="str">
            <v>47,555     55953       57.92     131</v>
          </cell>
        </row>
        <row r="64">
          <cell r="A64">
            <v>36069</v>
          </cell>
          <cell r="B64">
            <v>34726</v>
          </cell>
          <cell r="C64">
            <v>1931851</v>
          </cell>
          <cell r="D64" t="str">
            <v>53,572     55632       60.67     133</v>
          </cell>
        </row>
        <row r="65">
          <cell r="A65">
            <v>36100</v>
          </cell>
          <cell r="B65">
            <v>32493</v>
          </cell>
          <cell r="C65">
            <v>1797134</v>
          </cell>
          <cell r="D65" t="str">
            <v>48,363     55309       59.81     132</v>
          </cell>
        </row>
        <row r="66">
          <cell r="A66">
            <v>36130</v>
          </cell>
          <cell r="B66">
            <v>26561</v>
          </cell>
          <cell r="C66">
            <v>1766614</v>
          </cell>
          <cell r="D66" t="str">
            <v>49,288     66512       64.98     132</v>
          </cell>
        </row>
        <row r="67">
          <cell r="A67" t="str">
            <v>Totals: __</v>
          </cell>
          <cell r="B67" t="str">
            <v>________</v>
          </cell>
          <cell r="C67" t="str">
            <v>__________</v>
          </cell>
          <cell r="D67" t="str">
            <v>__________</v>
          </cell>
        </row>
        <row r="68">
          <cell r="A68">
            <v>1998</v>
          </cell>
          <cell r="B68">
            <v>665306</v>
          </cell>
          <cell r="C68">
            <v>25852161</v>
          </cell>
          <cell r="D68">
            <v>762428</v>
          </cell>
        </row>
        <row r="70">
          <cell r="A70">
            <v>36161</v>
          </cell>
          <cell r="B70">
            <v>31439</v>
          </cell>
          <cell r="C70">
            <v>1689408</v>
          </cell>
          <cell r="D70" t="str">
            <v>48,979     53737       60.91     130</v>
          </cell>
        </row>
        <row r="71">
          <cell r="A71">
            <v>36192</v>
          </cell>
          <cell r="B71">
            <v>28514</v>
          </cell>
          <cell r="C71">
            <v>1505008</v>
          </cell>
          <cell r="D71" t="str">
            <v>42,869     52782       60.05     128</v>
          </cell>
        </row>
        <row r="72">
          <cell r="A72">
            <v>36220</v>
          </cell>
          <cell r="B72">
            <v>32897</v>
          </cell>
          <cell r="C72">
            <v>1603367</v>
          </cell>
          <cell r="D72" t="str">
            <v>42,241     48740       56.22     129</v>
          </cell>
        </row>
        <row r="73">
          <cell r="A73">
            <v>36251</v>
          </cell>
          <cell r="B73">
            <v>29975</v>
          </cell>
          <cell r="C73">
            <v>1482609</v>
          </cell>
          <cell r="D73" t="str">
            <v>44,066     49462       59.52     131</v>
          </cell>
        </row>
        <row r="74">
          <cell r="A74">
            <v>36281</v>
          </cell>
          <cell r="B74">
            <v>26292</v>
          </cell>
          <cell r="C74">
            <v>1498734</v>
          </cell>
          <cell r="D74" t="str">
            <v>58,566     57004       69.02     129</v>
          </cell>
        </row>
        <row r="75">
          <cell r="A75">
            <v>36312</v>
          </cell>
          <cell r="B75">
            <v>26311</v>
          </cell>
          <cell r="C75">
            <v>1385453</v>
          </cell>
          <cell r="D75" t="str">
            <v>93,069     52657       77.96     127</v>
          </cell>
        </row>
        <row r="76">
          <cell r="A76">
            <v>36342</v>
          </cell>
          <cell r="B76">
            <v>28221</v>
          </cell>
          <cell r="C76">
            <v>1463485</v>
          </cell>
          <cell r="D76" t="str">
            <v>84,182     51859       74.89     128</v>
          </cell>
        </row>
        <row r="77">
          <cell r="A77">
            <v>36373</v>
          </cell>
          <cell r="B77">
            <v>25551</v>
          </cell>
          <cell r="C77">
            <v>1447384</v>
          </cell>
          <cell r="D77" t="str">
            <v>72,608     56647       73.97     127</v>
          </cell>
        </row>
        <row r="78">
          <cell r="A78">
            <v>36404</v>
          </cell>
          <cell r="B78">
            <v>23768</v>
          </cell>
          <cell r="C78">
            <v>1335610</v>
          </cell>
          <cell r="D78" t="str">
            <v>70,020     56194       74.66     126</v>
          </cell>
        </row>
        <row r="79">
          <cell r="A79">
            <v>36434</v>
          </cell>
          <cell r="B79">
            <v>23742</v>
          </cell>
          <cell r="C79">
            <v>1345376</v>
          </cell>
          <cell r="D79" t="str">
            <v>67,375     56667       73.94     126</v>
          </cell>
        </row>
        <row r="80">
          <cell r="A80">
            <v>36465</v>
          </cell>
          <cell r="B80">
            <v>25083</v>
          </cell>
          <cell r="C80">
            <v>1267851</v>
          </cell>
          <cell r="D80" t="str">
            <v>67,647     50547       72.95     127</v>
          </cell>
        </row>
        <row r="81">
          <cell r="A81">
            <v>36495</v>
          </cell>
          <cell r="B81">
            <v>23416</v>
          </cell>
          <cell r="C81">
            <v>1300313</v>
          </cell>
          <cell r="D81" t="str">
            <v>64,890     55531       73.48     124</v>
          </cell>
        </row>
        <row r="82">
          <cell r="A82" t="str">
            <v>Totals: __</v>
          </cell>
          <cell r="B82" t="str">
            <v>________</v>
          </cell>
          <cell r="C82" t="str">
            <v>__________</v>
          </cell>
          <cell r="D82" t="str">
            <v>__________</v>
          </cell>
        </row>
        <row r="83">
          <cell r="A83">
            <v>1999</v>
          </cell>
          <cell r="B83">
            <v>325209</v>
          </cell>
          <cell r="C83">
            <v>17324598</v>
          </cell>
          <cell r="D83">
            <v>756512</v>
          </cell>
        </row>
        <row r="85">
          <cell r="A85">
            <v>36526</v>
          </cell>
          <cell r="B85">
            <v>21821</v>
          </cell>
          <cell r="C85">
            <v>1220097</v>
          </cell>
          <cell r="D85" t="str">
            <v>62,083     55914       73.99     125</v>
          </cell>
        </row>
        <row r="86">
          <cell r="A86">
            <v>36557</v>
          </cell>
          <cell r="B86">
            <v>20715</v>
          </cell>
          <cell r="C86">
            <v>1074521</v>
          </cell>
          <cell r="D86" t="str">
            <v>56,648     51872       73.22     118</v>
          </cell>
        </row>
        <row r="87">
          <cell r="A87">
            <v>36586</v>
          </cell>
          <cell r="B87">
            <v>19829</v>
          </cell>
          <cell r="C87">
            <v>1194384</v>
          </cell>
          <cell r="D87" t="str">
            <v>65,385     60235       76.73     125</v>
          </cell>
        </row>
        <row r="88">
          <cell r="A88">
            <v>36617</v>
          </cell>
          <cell r="B88">
            <v>21787</v>
          </cell>
          <cell r="C88">
            <v>1085699</v>
          </cell>
          <cell r="D88" t="str">
            <v>55,526     49833       71.82     122</v>
          </cell>
        </row>
        <row r="89">
          <cell r="A89">
            <v>36647</v>
          </cell>
          <cell r="B89">
            <v>20831</v>
          </cell>
          <cell r="C89">
            <v>1070552</v>
          </cell>
          <cell r="D89" t="str">
            <v>52,240     51393       71.49     122</v>
          </cell>
        </row>
        <row r="90">
          <cell r="A90">
            <v>36678</v>
          </cell>
          <cell r="B90">
            <v>20518</v>
          </cell>
          <cell r="C90">
            <v>992779</v>
          </cell>
          <cell r="D90" t="str">
            <v>47,912     48386       70.02     119</v>
          </cell>
        </row>
        <row r="91">
          <cell r="A91">
            <v>36708</v>
          </cell>
          <cell r="B91">
            <v>18796</v>
          </cell>
          <cell r="C91">
            <v>1041240</v>
          </cell>
          <cell r="D91" t="str">
            <v>55,500     55397       74.70     120</v>
          </cell>
        </row>
        <row r="92">
          <cell r="A92">
            <v>36739</v>
          </cell>
          <cell r="B92">
            <v>18526</v>
          </cell>
          <cell r="C92">
            <v>994145</v>
          </cell>
          <cell r="D92" t="str">
            <v>55,176     53663       74.86     120</v>
          </cell>
        </row>
        <row r="93">
          <cell r="A93">
            <v>36770</v>
          </cell>
          <cell r="B93">
            <v>18327</v>
          </cell>
          <cell r="C93">
            <v>945267</v>
          </cell>
          <cell r="D93" t="str">
            <v>46,472     51578       71.72     122</v>
          </cell>
        </row>
        <row r="94">
          <cell r="A94">
            <v>36800</v>
          </cell>
          <cell r="B94">
            <v>17840</v>
          </cell>
          <cell r="C94">
            <v>982276</v>
          </cell>
          <cell r="D94" t="str">
            <v>55,254     55061       75.59     120</v>
          </cell>
        </row>
        <row r="95">
          <cell r="A95">
            <v>36831</v>
          </cell>
          <cell r="B95">
            <v>16154</v>
          </cell>
          <cell r="C95">
            <v>917227</v>
          </cell>
          <cell r="D95" t="str">
            <v>47,311     56781       74.55     118</v>
          </cell>
        </row>
        <row r="96">
          <cell r="A96">
            <v>36861</v>
          </cell>
          <cell r="B96">
            <v>16998</v>
          </cell>
          <cell r="C96">
            <v>918790</v>
          </cell>
          <cell r="D96" t="str">
            <v>57,771     54053       77.27     116</v>
          </cell>
        </row>
        <row r="97">
          <cell r="A97" t="str">
            <v>Totals: __</v>
          </cell>
          <cell r="B97" t="str">
            <v>________</v>
          </cell>
          <cell r="C97" t="str">
            <v>__________</v>
          </cell>
          <cell r="D97" t="str">
            <v>__________</v>
          </cell>
        </row>
        <row r="98">
          <cell r="A98">
            <v>2000</v>
          </cell>
          <cell r="B98">
            <v>232142</v>
          </cell>
          <cell r="C98">
            <v>12436977</v>
          </cell>
          <cell r="D98">
            <v>657278</v>
          </cell>
        </row>
        <row r="100">
          <cell r="A100">
            <v>36892</v>
          </cell>
          <cell r="B100">
            <v>16244</v>
          </cell>
          <cell r="C100">
            <v>900375</v>
          </cell>
          <cell r="D100" t="str">
            <v>49,996     55429       75.48     117</v>
          </cell>
        </row>
        <row r="101">
          <cell r="A101">
            <v>36923</v>
          </cell>
          <cell r="B101">
            <v>14595</v>
          </cell>
          <cell r="C101">
            <v>784681</v>
          </cell>
          <cell r="D101" t="str">
            <v>40,536     53764       73.53     117</v>
          </cell>
        </row>
        <row r="102">
          <cell r="A102">
            <v>36951</v>
          </cell>
          <cell r="B102">
            <v>13925</v>
          </cell>
          <cell r="C102">
            <v>883048</v>
          </cell>
          <cell r="D102" t="str">
            <v>49,355     63415       77.99     116</v>
          </cell>
        </row>
        <row r="103">
          <cell r="A103">
            <v>36982</v>
          </cell>
          <cell r="B103">
            <v>14709</v>
          </cell>
          <cell r="C103">
            <v>831743</v>
          </cell>
          <cell r="D103" t="str">
            <v>49,438     56547       77.07     114</v>
          </cell>
        </row>
        <row r="104">
          <cell r="A104">
            <v>37012</v>
          </cell>
          <cell r="B104">
            <v>12587</v>
          </cell>
          <cell r="C104">
            <v>796325</v>
          </cell>
          <cell r="D104" t="str">
            <v>48,376     63266       79.35     114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oct97"/>
    </sheetNames>
    <sheetDataSet>
      <sheetData sheetId="0">
        <row r="48">
          <cell r="A48">
            <v>35704</v>
          </cell>
          <cell r="B48">
            <v>75993</v>
          </cell>
          <cell r="C48">
            <v>2947856</v>
          </cell>
          <cell r="D48" t="str">
            <v>94,774     38792       55.50     174</v>
          </cell>
        </row>
        <row r="49">
          <cell r="A49">
            <v>35735</v>
          </cell>
          <cell r="B49">
            <v>119211</v>
          </cell>
          <cell r="C49">
            <v>4228023</v>
          </cell>
          <cell r="D49" t="str">
            <v>190,030     35467       61.45     169</v>
          </cell>
        </row>
        <row r="50">
          <cell r="A50">
            <v>35765</v>
          </cell>
          <cell r="B50">
            <v>104908</v>
          </cell>
          <cell r="C50">
            <v>3946685</v>
          </cell>
          <cell r="D50" t="str">
            <v>245,080     37621       70.03     169</v>
          </cell>
        </row>
        <row r="51">
          <cell r="A51" t="str">
            <v>Totals: __</v>
          </cell>
          <cell r="B51" t="str">
            <v>________</v>
          </cell>
          <cell r="C51" t="str">
            <v>__________</v>
          </cell>
          <cell r="D51" t="str">
            <v>__________</v>
          </cell>
        </row>
        <row r="52">
          <cell r="A52">
            <v>1997</v>
          </cell>
          <cell r="B52">
            <v>300112</v>
          </cell>
          <cell r="C52">
            <v>11122564</v>
          </cell>
          <cell r="D52">
            <v>529884</v>
          </cell>
        </row>
        <row r="54">
          <cell r="A54">
            <v>35796</v>
          </cell>
          <cell r="B54">
            <v>102139</v>
          </cell>
          <cell r="C54">
            <v>3671469</v>
          </cell>
          <cell r="D54" t="str">
            <v>225,824     35946       68.86     167</v>
          </cell>
        </row>
        <row r="55">
          <cell r="A55">
            <v>35827</v>
          </cell>
          <cell r="B55">
            <v>83702</v>
          </cell>
          <cell r="C55">
            <v>2981962</v>
          </cell>
          <cell r="D55" t="str">
            <v>107,285     35626       56.17     164</v>
          </cell>
        </row>
        <row r="56">
          <cell r="A56">
            <v>35855</v>
          </cell>
          <cell r="B56">
            <v>98534</v>
          </cell>
          <cell r="C56">
            <v>2708646</v>
          </cell>
          <cell r="D56" t="str">
            <v>107,363     27490       52.14     167</v>
          </cell>
        </row>
        <row r="57">
          <cell r="A57">
            <v>35886</v>
          </cell>
          <cell r="B57">
            <v>75439</v>
          </cell>
          <cell r="C57">
            <v>2385036</v>
          </cell>
          <cell r="D57" t="str">
            <v>85,503     31616       53.13     166</v>
          </cell>
        </row>
        <row r="58">
          <cell r="A58">
            <v>35916</v>
          </cell>
          <cell r="B58">
            <v>59200</v>
          </cell>
          <cell r="C58">
            <v>2225896</v>
          </cell>
          <cell r="D58" t="str">
            <v>82,234     37600       58.14     165</v>
          </cell>
        </row>
        <row r="59">
          <cell r="A59">
            <v>35947</v>
          </cell>
          <cell r="B59">
            <v>65315</v>
          </cell>
          <cell r="C59">
            <v>1819338</v>
          </cell>
          <cell r="D59" t="str">
            <v>72,582     27855       52.63     164</v>
          </cell>
        </row>
        <row r="60">
          <cell r="A60">
            <v>35977</v>
          </cell>
          <cell r="B60">
            <v>48362</v>
          </cell>
          <cell r="C60">
            <v>1759666</v>
          </cell>
          <cell r="D60" t="str">
            <v>78,147     36386       61.77     164</v>
          </cell>
        </row>
        <row r="61">
          <cell r="A61">
            <v>36008</v>
          </cell>
          <cell r="B61">
            <v>45661</v>
          </cell>
          <cell r="C61">
            <v>1635644</v>
          </cell>
          <cell r="D61" t="str">
            <v>66,004     35822       59.11     163</v>
          </cell>
        </row>
        <row r="62">
          <cell r="A62">
            <v>36039</v>
          </cell>
          <cell r="B62">
            <v>40921</v>
          </cell>
          <cell r="C62">
            <v>1836947</v>
          </cell>
          <cell r="D62" t="str">
            <v>68,831     44891       62.72     164</v>
          </cell>
        </row>
        <row r="63">
          <cell r="A63">
            <v>36069</v>
          </cell>
          <cell r="B63">
            <v>39006</v>
          </cell>
          <cell r="C63">
            <v>1767495</v>
          </cell>
          <cell r="D63" t="str">
            <v>70,370     45314       64.34     158</v>
          </cell>
        </row>
        <row r="64">
          <cell r="A64">
            <v>36100</v>
          </cell>
          <cell r="B64">
            <v>36992</v>
          </cell>
          <cell r="C64">
            <v>1580413</v>
          </cell>
          <cell r="D64" t="str">
            <v>57,804     42724       60.98     157</v>
          </cell>
        </row>
        <row r="65">
          <cell r="A65">
            <v>36130</v>
          </cell>
          <cell r="B65">
            <v>33876</v>
          </cell>
          <cell r="C65">
            <v>1499586</v>
          </cell>
          <cell r="D65" t="str">
            <v>55,094     44267       61.92     155</v>
          </cell>
        </row>
        <row r="66">
          <cell r="A66" t="str">
            <v>Totals: __</v>
          </cell>
          <cell r="B66" t="str">
            <v>________</v>
          </cell>
          <cell r="C66" t="str">
            <v>__________</v>
          </cell>
          <cell r="D66" t="str">
            <v>__________</v>
          </cell>
        </row>
        <row r="67">
          <cell r="A67">
            <v>1998</v>
          </cell>
          <cell r="B67">
            <v>729147</v>
          </cell>
          <cell r="C67">
            <v>25872098</v>
          </cell>
          <cell r="D67">
            <v>1077041</v>
          </cell>
        </row>
        <row r="69">
          <cell r="A69">
            <v>36161</v>
          </cell>
          <cell r="B69">
            <v>41438</v>
          </cell>
          <cell r="C69">
            <v>1470558</v>
          </cell>
          <cell r="D69" t="str">
            <v>53,188     35489       56.21     157</v>
          </cell>
        </row>
        <row r="70">
          <cell r="A70">
            <v>36192</v>
          </cell>
          <cell r="B70">
            <v>35007</v>
          </cell>
          <cell r="C70">
            <v>1288769</v>
          </cell>
          <cell r="D70" t="str">
            <v>49,091     36815       58.37     152</v>
          </cell>
        </row>
        <row r="71">
          <cell r="A71">
            <v>36220</v>
          </cell>
          <cell r="B71">
            <v>33667</v>
          </cell>
          <cell r="C71">
            <v>1359571</v>
          </cell>
          <cell r="D71" t="str">
            <v>70,405     40383       67.65     157</v>
          </cell>
        </row>
        <row r="72">
          <cell r="A72">
            <v>36251</v>
          </cell>
          <cell r="B72">
            <v>29407</v>
          </cell>
          <cell r="C72">
            <v>1236451</v>
          </cell>
          <cell r="D72" t="str">
            <v>60,151     42047       67.16     157</v>
          </cell>
        </row>
        <row r="73">
          <cell r="A73">
            <v>36281</v>
          </cell>
          <cell r="B73">
            <v>33045</v>
          </cell>
          <cell r="C73">
            <v>1214738</v>
          </cell>
          <cell r="D73" t="str">
            <v>55,252     36761       62.58     155</v>
          </cell>
        </row>
        <row r="74">
          <cell r="A74">
            <v>36312</v>
          </cell>
          <cell r="B74">
            <v>30203</v>
          </cell>
          <cell r="C74">
            <v>1190665</v>
          </cell>
          <cell r="D74" t="str">
            <v>73,415     39423       70.85     158</v>
          </cell>
        </row>
        <row r="75">
          <cell r="A75">
            <v>36342</v>
          </cell>
          <cell r="B75">
            <v>29703</v>
          </cell>
          <cell r="C75">
            <v>1177669</v>
          </cell>
          <cell r="D75" t="str">
            <v>63,840     39649       68.25     154</v>
          </cell>
        </row>
        <row r="76">
          <cell r="A76">
            <v>36373</v>
          </cell>
          <cell r="B76">
            <v>29560</v>
          </cell>
          <cell r="C76">
            <v>1110303</v>
          </cell>
          <cell r="D76" t="str">
            <v>59,999     37561       66.99     155</v>
          </cell>
        </row>
        <row r="77">
          <cell r="A77">
            <v>36404</v>
          </cell>
          <cell r="B77">
            <v>31919</v>
          </cell>
          <cell r="C77">
            <v>1094828</v>
          </cell>
          <cell r="D77" t="str">
            <v>57,428     34301       64.28     155</v>
          </cell>
        </row>
        <row r="78">
          <cell r="A78">
            <v>36434</v>
          </cell>
          <cell r="B78">
            <v>30610</v>
          </cell>
          <cell r="C78">
            <v>1121704</v>
          </cell>
          <cell r="D78" t="str">
            <v>61,137     36646       66.64     155</v>
          </cell>
        </row>
        <row r="79">
          <cell r="A79">
            <v>36465</v>
          </cell>
          <cell r="B79">
            <v>30173</v>
          </cell>
          <cell r="C79">
            <v>1031709</v>
          </cell>
          <cell r="D79" t="str">
            <v>64,360     34194       68.08     152</v>
          </cell>
        </row>
        <row r="80">
          <cell r="A80">
            <v>36495</v>
          </cell>
          <cell r="B80">
            <v>31325</v>
          </cell>
          <cell r="C80">
            <v>1024830</v>
          </cell>
          <cell r="D80" t="str">
            <v>60,388     32717       65.84     152</v>
          </cell>
        </row>
        <row r="81">
          <cell r="A81" t="str">
            <v>Totals: __</v>
          </cell>
          <cell r="B81" t="str">
            <v>________</v>
          </cell>
          <cell r="C81" t="str">
            <v>__________</v>
          </cell>
          <cell r="D81" t="str">
            <v>__________</v>
          </cell>
        </row>
        <row r="82">
          <cell r="A82">
            <v>1999</v>
          </cell>
          <cell r="B82">
            <v>386057</v>
          </cell>
          <cell r="C82">
            <v>14321795</v>
          </cell>
          <cell r="D82">
            <v>728654</v>
          </cell>
        </row>
        <row r="84">
          <cell r="A84">
            <v>36526</v>
          </cell>
          <cell r="B84">
            <v>29261</v>
          </cell>
          <cell r="C84">
            <v>974503</v>
          </cell>
          <cell r="D84" t="str">
            <v>77,486     33304       72.59     154</v>
          </cell>
        </row>
        <row r="85">
          <cell r="A85">
            <v>36557</v>
          </cell>
          <cell r="B85">
            <v>28973</v>
          </cell>
          <cell r="C85">
            <v>934928</v>
          </cell>
          <cell r="D85" t="str">
            <v>67,754     32269       70.05     147</v>
          </cell>
        </row>
        <row r="86">
          <cell r="A86">
            <v>36586</v>
          </cell>
          <cell r="B86">
            <v>31548</v>
          </cell>
          <cell r="C86">
            <v>1024069</v>
          </cell>
          <cell r="D86" t="str">
            <v>60,302     32461       65.65     156</v>
          </cell>
        </row>
        <row r="87">
          <cell r="A87">
            <v>36617</v>
          </cell>
          <cell r="B87">
            <v>30174</v>
          </cell>
          <cell r="C87">
            <v>964767</v>
          </cell>
          <cell r="D87" t="str">
            <v>70,394     31974       70.00     153</v>
          </cell>
        </row>
        <row r="88">
          <cell r="A88">
            <v>36647</v>
          </cell>
          <cell r="B88">
            <v>29243</v>
          </cell>
          <cell r="C88">
            <v>946211</v>
          </cell>
          <cell r="D88" t="str">
            <v>133,911     32357       82.08     150</v>
          </cell>
        </row>
        <row r="89">
          <cell r="A89">
            <v>36678</v>
          </cell>
          <cell r="B89">
            <v>28571</v>
          </cell>
          <cell r="C89">
            <v>923251</v>
          </cell>
          <cell r="D89" t="str">
            <v>114,539     32315       80.04     151</v>
          </cell>
        </row>
        <row r="90">
          <cell r="A90">
            <v>36708</v>
          </cell>
          <cell r="B90">
            <v>27170</v>
          </cell>
          <cell r="C90">
            <v>980138</v>
          </cell>
          <cell r="D90" t="str">
            <v>124,199     36075       82.05     148</v>
          </cell>
        </row>
        <row r="91">
          <cell r="A91">
            <v>36739</v>
          </cell>
          <cell r="B91">
            <v>25479</v>
          </cell>
          <cell r="C91">
            <v>942251</v>
          </cell>
          <cell r="D91" t="str">
            <v>120,630     36982       82.56     145</v>
          </cell>
        </row>
        <row r="92">
          <cell r="A92">
            <v>36770</v>
          </cell>
          <cell r="B92">
            <v>23499</v>
          </cell>
          <cell r="C92">
            <v>914568</v>
          </cell>
          <cell r="D92" t="str">
            <v>70,212     38920       74.92     146</v>
          </cell>
        </row>
        <row r="93">
          <cell r="A93">
            <v>36800</v>
          </cell>
          <cell r="B93">
            <v>23019</v>
          </cell>
          <cell r="C93">
            <v>858372</v>
          </cell>
          <cell r="D93" t="str">
            <v>62,157     37290       72.97     147</v>
          </cell>
        </row>
        <row r="94">
          <cell r="A94">
            <v>36831</v>
          </cell>
          <cell r="B94">
            <v>24394</v>
          </cell>
          <cell r="C94">
            <v>809568</v>
          </cell>
          <cell r="D94" t="str">
            <v>61,488     33188       71.60     145</v>
          </cell>
        </row>
        <row r="95">
          <cell r="A95">
            <v>36861</v>
          </cell>
          <cell r="B95">
            <v>23651</v>
          </cell>
          <cell r="C95">
            <v>831194</v>
          </cell>
          <cell r="D95" t="str">
            <v>61,455     35145       72.21     144</v>
          </cell>
        </row>
        <row r="96">
          <cell r="A96" t="str">
            <v>Totals: __</v>
          </cell>
          <cell r="B96" t="str">
            <v>________</v>
          </cell>
          <cell r="C96" t="str">
            <v>__________</v>
          </cell>
          <cell r="D96" t="str">
            <v>__________</v>
          </cell>
        </row>
        <row r="97">
          <cell r="A97">
            <v>2000</v>
          </cell>
          <cell r="B97">
            <v>324982</v>
          </cell>
          <cell r="C97">
            <v>11103820</v>
          </cell>
          <cell r="D97">
            <v>1024527</v>
          </cell>
        </row>
        <row r="99">
          <cell r="A99">
            <v>36892</v>
          </cell>
          <cell r="B99">
            <v>23170</v>
          </cell>
          <cell r="C99">
            <v>831172</v>
          </cell>
          <cell r="D99" t="str">
            <v>91,196     35873       79.74     144</v>
          </cell>
        </row>
        <row r="100">
          <cell r="A100">
            <v>36923</v>
          </cell>
          <cell r="B100">
            <v>20540</v>
          </cell>
          <cell r="C100">
            <v>785296</v>
          </cell>
          <cell r="D100" t="str">
            <v>138,197     38233       87.06     144</v>
          </cell>
        </row>
        <row r="101">
          <cell r="A101">
            <v>36951</v>
          </cell>
          <cell r="B101">
            <v>20876</v>
          </cell>
          <cell r="C101">
            <v>830072</v>
          </cell>
          <cell r="D101" t="str">
            <v>83,576     39763       80.01     144</v>
          </cell>
        </row>
        <row r="102">
          <cell r="A102">
            <v>36982</v>
          </cell>
          <cell r="B102">
            <v>19761</v>
          </cell>
          <cell r="C102">
            <v>801948</v>
          </cell>
          <cell r="D102" t="str">
            <v>100,291     40583       83.54     145</v>
          </cell>
        </row>
        <row r="103">
          <cell r="A103">
            <v>37012</v>
          </cell>
          <cell r="B103">
            <v>19150</v>
          </cell>
          <cell r="C103">
            <v>801303</v>
          </cell>
          <cell r="D103" t="str">
            <v>84,519     41844       81.53     136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nov97"/>
    </sheetNames>
    <sheetDataSet>
      <sheetData sheetId="0">
        <row r="48">
          <cell r="A48">
            <v>35735</v>
          </cell>
          <cell r="B48">
            <v>37929</v>
          </cell>
          <cell r="C48">
            <v>1082571</v>
          </cell>
          <cell r="D48" t="str">
            <v>150,952     28543       79.92     136</v>
          </cell>
        </row>
        <row r="49">
          <cell r="A49">
            <v>35765</v>
          </cell>
          <cell r="B49">
            <v>52899</v>
          </cell>
          <cell r="C49">
            <v>2128094</v>
          </cell>
          <cell r="D49" t="str">
            <v>250,576     40230       82.57     132</v>
          </cell>
        </row>
        <row r="50">
          <cell r="A50" t="str">
            <v>Totals: __</v>
          </cell>
          <cell r="B50" t="str">
            <v>________</v>
          </cell>
          <cell r="C50" t="str">
            <v>__________</v>
          </cell>
          <cell r="D50" t="str">
            <v>__________</v>
          </cell>
        </row>
        <row r="51">
          <cell r="A51">
            <v>1997</v>
          </cell>
          <cell r="B51">
            <v>90828</v>
          </cell>
          <cell r="C51">
            <v>3210665</v>
          </cell>
          <cell r="D51">
            <v>401528</v>
          </cell>
        </row>
        <row r="53">
          <cell r="A53">
            <v>35796</v>
          </cell>
          <cell r="B53">
            <v>48275</v>
          </cell>
          <cell r="C53">
            <v>1775890</v>
          </cell>
          <cell r="D53" t="str">
            <v>182,603     36787       79.09     136</v>
          </cell>
        </row>
        <row r="54">
          <cell r="A54">
            <v>35827</v>
          </cell>
          <cell r="B54">
            <v>43512</v>
          </cell>
          <cell r="C54">
            <v>1396878</v>
          </cell>
          <cell r="D54" t="str">
            <v>144,660     32104       76.88     137</v>
          </cell>
        </row>
        <row r="55">
          <cell r="A55">
            <v>35855</v>
          </cell>
          <cell r="B55">
            <v>44355</v>
          </cell>
          <cell r="C55">
            <v>1424388</v>
          </cell>
          <cell r="D55" t="str">
            <v>138,588     32114       75.75     136</v>
          </cell>
        </row>
        <row r="56">
          <cell r="A56">
            <v>35886</v>
          </cell>
          <cell r="B56">
            <v>55639</v>
          </cell>
          <cell r="C56">
            <v>1263189</v>
          </cell>
          <cell r="D56" t="str">
            <v>122,752     22704       68.81     134</v>
          </cell>
        </row>
        <row r="57">
          <cell r="A57">
            <v>35916</v>
          </cell>
          <cell r="B57">
            <v>49609</v>
          </cell>
          <cell r="C57">
            <v>1261058</v>
          </cell>
          <cell r="D57" t="str">
            <v>54,785     25420       52.48     130</v>
          </cell>
        </row>
        <row r="58">
          <cell r="A58">
            <v>35947</v>
          </cell>
          <cell r="B58">
            <v>34979</v>
          </cell>
          <cell r="C58">
            <v>1081785</v>
          </cell>
          <cell r="D58" t="str">
            <v>46,029     30927       56.82     128</v>
          </cell>
        </row>
        <row r="59">
          <cell r="A59">
            <v>35977</v>
          </cell>
          <cell r="B59">
            <v>33897</v>
          </cell>
          <cell r="C59">
            <v>1030387</v>
          </cell>
          <cell r="D59" t="str">
            <v>51,560     30398       60.33     130</v>
          </cell>
        </row>
        <row r="60">
          <cell r="A60">
            <v>36008</v>
          </cell>
          <cell r="B60">
            <v>39317</v>
          </cell>
          <cell r="C60">
            <v>964216</v>
          </cell>
          <cell r="D60" t="str">
            <v>60,393     24525       60.57     130</v>
          </cell>
        </row>
        <row r="61">
          <cell r="A61">
            <v>36039</v>
          </cell>
          <cell r="B61">
            <v>31944</v>
          </cell>
          <cell r="C61">
            <v>906925</v>
          </cell>
          <cell r="D61" t="str">
            <v>49,172     28392       60.62     130</v>
          </cell>
        </row>
        <row r="62">
          <cell r="A62">
            <v>36069</v>
          </cell>
          <cell r="B62">
            <v>29547</v>
          </cell>
          <cell r="C62">
            <v>901333</v>
          </cell>
          <cell r="D62" t="str">
            <v>59,338     30506       66.76     127</v>
          </cell>
        </row>
        <row r="63">
          <cell r="A63">
            <v>36100</v>
          </cell>
          <cell r="B63">
            <v>27280</v>
          </cell>
          <cell r="C63">
            <v>819590</v>
          </cell>
          <cell r="D63" t="str">
            <v>56,419     30044       67.41     125</v>
          </cell>
        </row>
        <row r="64">
          <cell r="A64">
            <v>36130</v>
          </cell>
          <cell r="B64">
            <v>25877</v>
          </cell>
          <cell r="C64">
            <v>821888</v>
          </cell>
          <cell r="D64" t="str">
            <v>66,197     31762       71.90     126</v>
          </cell>
        </row>
        <row r="65">
          <cell r="A65" t="str">
            <v>Totals: __</v>
          </cell>
          <cell r="B65" t="str">
            <v>________</v>
          </cell>
          <cell r="C65" t="str">
            <v>__________</v>
          </cell>
          <cell r="D65" t="str">
            <v>__________</v>
          </cell>
        </row>
        <row r="66">
          <cell r="A66">
            <v>1998</v>
          </cell>
          <cell r="B66">
            <v>464231</v>
          </cell>
          <cell r="C66">
            <v>13647527</v>
          </cell>
          <cell r="D66">
            <v>1032496</v>
          </cell>
        </row>
        <row r="68">
          <cell r="A68">
            <v>36161</v>
          </cell>
          <cell r="B68">
            <v>25577</v>
          </cell>
          <cell r="C68">
            <v>791614</v>
          </cell>
          <cell r="D68" t="str">
            <v>80,787     30951       75.95     124</v>
          </cell>
        </row>
        <row r="69">
          <cell r="A69">
            <v>36192</v>
          </cell>
          <cell r="B69">
            <v>20627</v>
          </cell>
          <cell r="C69">
            <v>710994</v>
          </cell>
          <cell r="D69" t="str">
            <v>73,806     34470       78.16     124</v>
          </cell>
        </row>
        <row r="70">
          <cell r="A70">
            <v>36220</v>
          </cell>
          <cell r="B70">
            <v>19718</v>
          </cell>
          <cell r="C70">
            <v>770057</v>
          </cell>
          <cell r="D70" t="str">
            <v>85,487     39054       81.26     122</v>
          </cell>
        </row>
        <row r="71">
          <cell r="A71">
            <v>36251</v>
          </cell>
          <cell r="B71">
            <v>19736</v>
          </cell>
          <cell r="C71">
            <v>748914</v>
          </cell>
          <cell r="D71" t="str">
            <v>76,235     37947       79.44     123</v>
          </cell>
        </row>
        <row r="72">
          <cell r="A72">
            <v>36281</v>
          </cell>
          <cell r="B72">
            <v>18675</v>
          </cell>
          <cell r="C72">
            <v>733790</v>
          </cell>
          <cell r="D72" t="str">
            <v>70,762     39293       79.12     124</v>
          </cell>
        </row>
        <row r="73">
          <cell r="A73">
            <v>36312</v>
          </cell>
          <cell r="B73">
            <v>18967</v>
          </cell>
          <cell r="C73">
            <v>708312</v>
          </cell>
          <cell r="D73" t="str">
            <v>63,837     37345       77.09     124</v>
          </cell>
        </row>
        <row r="74">
          <cell r="A74">
            <v>36342</v>
          </cell>
          <cell r="B74">
            <v>18207</v>
          </cell>
          <cell r="C74">
            <v>750410</v>
          </cell>
          <cell r="D74" t="str">
            <v>63,816     41216       77.80     122</v>
          </cell>
        </row>
        <row r="75">
          <cell r="A75">
            <v>36373</v>
          </cell>
          <cell r="B75">
            <v>17719</v>
          </cell>
          <cell r="C75">
            <v>763154</v>
          </cell>
          <cell r="D75" t="str">
            <v>62,068     43070       77.79     119</v>
          </cell>
        </row>
        <row r="76">
          <cell r="A76">
            <v>36404</v>
          </cell>
          <cell r="B76">
            <v>17412</v>
          </cell>
          <cell r="C76">
            <v>768795</v>
          </cell>
          <cell r="D76" t="str">
            <v>68,367     44154       79.70     122</v>
          </cell>
        </row>
        <row r="77">
          <cell r="A77">
            <v>36434</v>
          </cell>
          <cell r="B77">
            <v>16386</v>
          </cell>
          <cell r="C77">
            <v>754708</v>
          </cell>
          <cell r="D77" t="str">
            <v>69,129     46059       80.84     124</v>
          </cell>
        </row>
        <row r="78">
          <cell r="A78">
            <v>36465</v>
          </cell>
          <cell r="B78">
            <v>21064</v>
          </cell>
          <cell r="C78">
            <v>704011</v>
          </cell>
          <cell r="D78" t="str">
            <v>58,694     33423       73.59     125</v>
          </cell>
        </row>
        <row r="79">
          <cell r="A79">
            <v>36495</v>
          </cell>
          <cell r="B79">
            <v>20182</v>
          </cell>
          <cell r="C79">
            <v>718072</v>
          </cell>
          <cell r="D79" t="str">
            <v>52,020     35580       72.05     120</v>
          </cell>
        </row>
        <row r="80">
          <cell r="A80" t="str">
            <v>Totals: __</v>
          </cell>
          <cell r="B80" t="str">
            <v>________</v>
          </cell>
          <cell r="C80" t="str">
            <v>__________</v>
          </cell>
          <cell r="D80" t="str">
            <v>__________</v>
          </cell>
        </row>
        <row r="81">
          <cell r="A81">
            <v>1999</v>
          </cell>
          <cell r="B81">
            <v>234270</v>
          </cell>
          <cell r="C81">
            <v>8922831</v>
          </cell>
          <cell r="D81">
            <v>825008</v>
          </cell>
        </row>
        <row r="83">
          <cell r="A83">
            <v>36526</v>
          </cell>
          <cell r="B83">
            <v>20936</v>
          </cell>
          <cell r="C83">
            <v>656277</v>
          </cell>
          <cell r="D83" t="str">
            <v>39,115     31347       65.14     122</v>
          </cell>
        </row>
        <row r="84">
          <cell r="A84">
            <v>36557</v>
          </cell>
          <cell r="B84">
            <v>18404</v>
          </cell>
          <cell r="C84">
            <v>614783</v>
          </cell>
          <cell r="D84" t="str">
            <v>38,111     33405       67.44     120</v>
          </cell>
        </row>
        <row r="85">
          <cell r="A85">
            <v>36586</v>
          </cell>
          <cell r="B85">
            <v>20174</v>
          </cell>
          <cell r="C85">
            <v>590295</v>
          </cell>
          <cell r="D85" t="str">
            <v>34,777     29261       63.29     120</v>
          </cell>
        </row>
        <row r="86">
          <cell r="A86">
            <v>36617</v>
          </cell>
          <cell r="B86">
            <v>21157</v>
          </cell>
          <cell r="C86">
            <v>527140</v>
          </cell>
          <cell r="D86" t="str">
            <v>37,728     24916       64.07     123</v>
          </cell>
        </row>
        <row r="87">
          <cell r="A87">
            <v>36647</v>
          </cell>
          <cell r="B87">
            <v>21879</v>
          </cell>
          <cell r="C87">
            <v>572021</v>
          </cell>
          <cell r="D87" t="str">
            <v>40,869     26145       65.13     123</v>
          </cell>
        </row>
        <row r="88">
          <cell r="A88">
            <v>36678</v>
          </cell>
          <cell r="B88">
            <v>20962</v>
          </cell>
          <cell r="C88">
            <v>572745</v>
          </cell>
          <cell r="D88" t="str">
            <v>45,477     27324       68.45     123</v>
          </cell>
        </row>
        <row r="89">
          <cell r="A89">
            <v>36708</v>
          </cell>
          <cell r="B89">
            <v>19448</v>
          </cell>
          <cell r="C89">
            <v>599196</v>
          </cell>
          <cell r="D89" t="str">
            <v>48,876     30811       71.54     122</v>
          </cell>
        </row>
        <row r="90">
          <cell r="A90">
            <v>36739</v>
          </cell>
          <cell r="B90">
            <v>18512</v>
          </cell>
          <cell r="C90">
            <v>560684</v>
          </cell>
          <cell r="D90" t="str">
            <v>48,958     30288       72.56     125</v>
          </cell>
        </row>
        <row r="91">
          <cell r="A91">
            <v>36770</v>
          </cell>
          <cell r="B91">
            <v>17532</v>
          </cell>
          <cell r="C91">
            <v>522178</v>
          </cell>
          <cell r="D91" t="str">
            <v>48,775     29785       73.56     129</v>
          </cell>
        </row>
        <row r="92">
          <cell r="A92">
            <v>36800</v>
          </cell>
          <cell r="B92">
            <v>17036</v>
          </cell>
          <cell r="C92">
            <v>517340</v>
          </cell>
          <cell r="D92" t="str">
            <v>44,371     30368       72.26     126</v>
          </cell>
        </row>
        <row r="93">
          <cell r="A93">
            <v>36831</v>
          </cell>
          <cell r="B93">
            <v>17161</v>
          </cell>
          <cell r="C93">
            <v>489338</v>
          </cell>
          <cell r="D93" t="str">
            <v>42,478     28515       71.23     127</v>
          </cell>
        </row>
        <row r="94">
          <cell r="A94">
            <v>36861</v>
          </cell>
          <cell r="B94">
            <v>16851</v>
          </cell>
          <cell r="C94">
            <v>477703</v>
          </cell>
          <cell r="D94" t="str">
            <v>54,809     28349       76.48     126</v>
          </cell>
        </row>
        <row r="95">
          <cell r="A95" t="str">
            <v>Totals: __</v>
          </cell>
          <cell r="B95" t="str">
            <v>________</v>
          </cell>
          <cell r="C95" t="str">
            <v>__________</v>
          </cell>
          <cell r="D95" t="str">
            <v>__________</v>
          </cell>
        </row>
        <row r="96">
          <cell r="A96">
            <v>2000</v>
          </cell>
          <cell r="B96">
            <v>230052</v>
          </cell>
          <cell r="C96">
            <v>6699700</v>
          </cell>
          <cell r="D96">
            <v>524344</v>
          </cell>
        </row>
        <row r="98">
          <cell r="A98">
            <v>36892</v>
          </cell>
          <cell r="B98">
            <v>16625</v>
          </cell>
          <cell r="C98">
            <v>480366</v>
          </cell>
          <cell r="D98" t="str">
            <v>53,100     28895       76.16     128</v>
          </cell>
        </row>
        <row r="99">
          <cell r="A99">
            <v>36923</v>
          </cell>
          <cell r="B99">
            <v>15481</v>
          </cell>
          <cell r="C99">
            <v>394652</v>
          </cell>
          <cell r="D99" t="str">
            <v>55,194     25493       78.10     128</v>
          </cell>
        </row>
        <row r="100">
          <cell r="A100">
            <v>36951</v>
          </cell>
          <cell r="B100">
            <v>17328</v>
          </cell>
          <cell r="C100">
            <v>419229</v>
          </cell>
          <cell r="D100" t="str">
            <v>57,123     24194       76.73     129</v>
          </cell>
        </row>
        <row r="101">
          <cell r="A101">
            <v>36982</v>
          </cell>
          <cell r="B101">
            <v>15992</v>
          </cell>
          <cell r="C101">
            <v>422431</v>
          </cell>
          <cell r="D101" t="str">
            <v>52,370     26416       76.61     132</v>
          </cell>
        </row>
        <row r="102">
          <cell r="A102">
            <v>37012</v>
          </cell>
          <cell r="B102">
            <v>17248</v>
          </cell>
          <cell r="C102">
            <v>418830</v>
          </cell>
          <cell r="D102" t="str">
            <v>49,332     24283       74.09     123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dec97"/>
    </sheetNames>
    <sheetDataSet>
      <sheetData sheetId="0">
        <row r="35">
          <cell r="A35">
            <v>35765</v>
          </cell>
          <cell r="B35">
            <v>73873</v>
          </cell>
          <cell r="C35">
            <v>1110782</v>
          </cell>
          <cell r="D35" t="str">
            <v>58,035     15037       44.00     110</v>
          </cell>
        </row>
        <row r="36">
          <cell r="A36" t="str">
            <v>Totals: __</v>
          </cell>
          <cell r="B36" t="str">
            <v>________</v>
          </cell>
          <cell r="C36" t="str">
            <v>__________</v>
          </cell>
          <cell r="D36" t="str">
            <v>__________</v>
          </cell>
        </row>
        <row r="37">
          <cell r="A37">
            <v>1997</v>
          </cell>
          <cell r="B37">
            <v>73873</v>
          </cell>
          <cell r="C37">
            <v>1110782</v>
          </cell>
          <cell r="D37">
            <v>58035</v>
          </cell>
        </row>
        <row r="39">
          <cell r="A39">
            <v>35796</v>
          </cell>
          <cell r="B39">
            <v>108619</v>
          </cell>
          <cell r="C39">
            <v>1482753</v>
          </cell>
          <cell r="D39" t="str">
            <v>79,708     13651       42.32     108</v>
          </cell>
        </row>
        <row r="40">
          <cell r="A40">
            <v>35827</v>
          </cell>
          <cell r="B40">
            <v>89653</v>
          </cell>
          <cell r="C40">
            <v>1175870</v>
          </cell>
          <cell r="D40" t="str">
            <v>67,321     13116       42.89     107</v>
          </cell>
        </row>
        <row r="41">
          <cell r="A41">
            <v>35855</v>
          </cell>
          <cell r="B41">
            <v>90488</v>
          </cell>
          <cell r="C41">
            <v>1325073</v>
          </cell>
          <cell r="D41" t="str">
            <v>65,546     14644       42.01     107</v>
          </cell>
        </row>
        <row r="42">
          <cell r="A42">
            <v>35886</v>
          </cell>
          <cell r="B42">
            <v>76634</v>
          </cell>
          <cell r="C42">
            <v>1157649</v>
          </cell>
          <cell r="D42" t="str">
            <v>64,350     15107       45.64     107</v>
          </cell>
        </row>
        <row r="43">
          <cell r="A43">
            <v>35916</v>
          </cell>
          <cell r="B43">
            <v>64107</v>
          </cell>
          <cell r="C43">
            <v>1198897</v>
          </cell>
          <cell r="D43" t="str">
            <v>53,577     18702       45.53     111</v>
          </cell>
        </row>
        <row r="44">
          <cell r="A44">
            <v>35947</v>
          </cell>
          <cell r="B44">
            <v>51760</v>
          </cell>
          <cell r="C44">
            <v>1094408</v>
          </cell>
          <cell r="D44" t="str">
            <v>45,956     21144       47.03     112</v>
          </cell>
        </row>
        <row r="45">
          <cell r="A45">
            <v>35977</v>
          </cell>
          <cell r="B45">
            <v>49235</v>
          </cell>
          <cell r="C45">
            <v>997441</v>
          </cell>
          <cell r="D45" t="str">
            <v>40,940     20259       45.40     110</v>
          </cell>
        </row>
        <row r="46">
          <cell r="A46">
            <v>36008</v>
          </cell>
          <cell r="B46">
            <v>47383</v>
          </cell>
          <cell r="C46">
            <v>987795</v>
          </cell>
          <cell r="D46" t="str">
            <v>39,993     20848       45.77     111</v>
          </cell>
        </row>
        <row r="47">
          <cell r="A47">
            <v>36039</v>
          </cell>
          <cell r="B47">
            <v>42993</v>
          </cell>
          <cell r="C47">
            <v>938344</v>
          </cell>
          <cell r="D47" t="str">
            <v>33,735     21826       43.97     110</v>
          </cell>
        </row>
        <row r="48">
          <cell r="A48">
            <v>36069</v>
          </cell>
          <cell r="B48">
            <v>41129</v>
          </cell>
          <cell r="C48">
            <v>891121</v>
          </cell>
          <cell r="D48" t="str">
            <v>39,909     21667       49.25     113</v>
          </cell>
        </row>
        <row r="49">
          <cell r="A49">
            <v>36100</v>
          </cell>
          <cell r="B49">
            <v>41499</v>
          </cell>
          <cell r="C49">
            <v>820416</v>
          </cell>
          <cell r="D49" t="str">
            <v>34,719     19770       45.55     112</v>
          </cell>
        </row>
        <row r="50">
          <cell r="A50">
            <v>36130</v>
          </cell>
          <cell r="B50">
            <v>30011</v>
          </cell>
          <cell r="C50">
            <v>801917</v>
          </cell>
          <cell r="D50" t="str">
            <v>39,002     26721       56.51     109</v>
          </cell>
        </row>
        <row r="51">
          <cell r="A51" t="str">
            <v>Totals: __</v>
          </cell>
          <cell r="B51" t="str">
            <v>________</v>
          </cell>
          <cell r="C51" t="str">
            <v>__________</v>
          </cell>
          <cell r="D51" t="str">
            <v>__________</v>
          </cell>
        </row>
        <row r="52">
          <cell r="A52">
            <v>1998</v>
          </cell>
          <cell r="B52">
            <v>733511</v>
          </cell>
          <cell r="C52">
            <v>12871684</v>
          </cell>
          <cell r="D52">
            <v>604756</v>
          </cell>
        </row>
        <row r="54">
          <cell r="A54">
            <v>36161</v>
          </cell>
          <cell r="B54">
            <v>35155</v>
          </cell>
          <cell r="C54">
            <v>788068</v>
          </cell>
          <cell r="D54" t="str">
            <v>36,598     22417       51.01     110</v>
          </cell>
        </row>
        <row r="55">
          <cell r="A55">
            <v>36192</v>
          </cell>
          <cell r="B55">
            <v>36761</v>
          </cell>
          <cell r="C55">
            <v>695897</v>
          </cell>
          <cell r="D55" t="str">
            <v>29,549     18931       44.56     105</v>
          </cell>
        </row>
        <row r="56">
          <cell r="A56">
            <v>36220</v>
          </cell>
          <cell r="B56">
            <v>36556</v>
          </cell>
          <cell r="C56">
            <v>690617</v>
          </cell>
          <cell r="D56" t="str">
            <v>29,993     18893       45.07     106</v>
          </cell>
        </row>
        <row r="57">
          <cell r="A57">
            <v>36251</v>
          </cell>
          <cell r="B57">
            <v>32119</v>
          </cell>
          <cell r="C57">
            <v>679938</v>
          </cell>
          <cell r="D57" t="str">
            <v>28,144     21170       46.70     105</v>
          </cell>
        </row>
        <row r="58">
          <cell r="A58">
            <v>36281</v>
          </cell>
          <cell r="B58">
            <v>31277</v>
          </cell>
          <cell r="C58">
            <v>699563</v>
          </cell>
          <cell r="D58" t="str">
            <v>28,281     22367       47.48     104</v>
          </cell>
        </row>
        <row r="59">
          <cell r="A59">
            <v>36312</v>
          </cell>
          <cell r="B59">
            <v>31520</v>
          </cell>
          <cell r="C59">
            <v>659537</v>
          </cell>
          <cell r="D59" t="str">
            <v>26,536     20925       45.71     104</v>
          </cell>
        </row>
        <row r="60">
          <cell r="A60">
            <v>36342</v>
          </cell>
          <cell r="B60">
            <v>29914</v>
          </cell>
          <cell r="C60">
            <v>647821</v>
          </cell>
          <cell r="D60" t="str">
            <v>25,392     21657       45.91     105</v>
          </cell>
        </row>
        <row r="61">
          <cell r="A61">
            <v>36373</v>
          </cell>
          <cell r="B61">
            <v>28498</v>
          </cell>
          <cell r="C61">
            <v>610893</v>
          </cell>
          <cell r="D61" t="str">
            <v>27,876     21437       49.45     103</v>
          </cell>
        </row>
        <row r="62">
          <cell r="A62">
            <v>36404</v>
          </cell>
          <cell r="B62">
            <v>25295</v>
          </cell>
          <cell r="C62">
            <v>598043</v>
          </cell>
          <cell r="D62" t="str">
            <v>23,915     23643       48.60     104</v>
          </cell>
        </row>
        <row r="63">
          <cell r="A63">
            <v>36434</v>
          </cell>
          <cell r="B63">
            <v>23576</v>
          </cell>
          <cell r="C63">
            <v>597343</v>
          </cell>
          <cell r="D63" t="str">
            <v>27,742     25337       54.06     104</v>
          </cell>
        </row>
        <row r="64">
          <cell r="A64">
            <v>36465</v>
          </cell>
          <cell r="B64">
            <v>25201</v>
          </cell>
          <cell r="C64">
            <v>562648</v>
          </cell>
          <cell r="D64" t="str">
            <v>22,435     22327       47.10     103</v>
          </cell>
        </row>
        <row r="65">
          <cell r="A65">
            <v>36495</v>
          </cell>
          <cell r="B65">
            <v>24090</v>
          </cell>
          <cell r="C65">
            <v>559119</v>
          </cell>
          <cell r="D65" t="str">
            <v>24,240     23210       50.16     102</v>
          </cell>
        </row>
        <row r="66">
          <cell r="A66" t="str">
            <v>Totals: __</v>
          </cell>
          <cell r="B66" t="str">
            <v>________</v>
          </cell>
          <cell r="C66" t="str">
            <v>__________</v>
          </cell>
          <cell r="D66" t="str">
            <v>__________</v>
          </cell>
        </row>
        <row r="67">
          <cell r="A67">
            <v>1999</v>
          </cell>
          <cell r="B67">
            <v>359962</v>
          </cell>
          <cell r="C67">
            <v>7789487</v>
          </cell>
          <cell r="D67">
            <v>330701</v>
          </cell>
        </row>
        <row r="69">
          <cell r="A69">
            <v>36526</v>
          </cell>
          <cell r="B69">
            <v>21635</v>
          </cell>
          <cell r="C69">
            <v>567665</v>
          </cell>
          <cell r="D69" t="str">
            <v>22,821     26239       51.33     100</v>
          </cell>
        </row>
        <row r="70">
          <cell r="A70">
            <v>36557</v>
          </cell>
          <cell r="B70">
            <v>26226</v>
          </cell>
          <cell r="C70">
            <v>501314</v>
          </cell>
          <cell r="D70" t="str">
            <v>36,100     19116       57.92      98</v>
          </cell>
        </row>
        <row r="71">
          <cell r="A71">
            <v>36586</v>
          </cell>
          <cell r="B71">
            <v>21279</v>
          </cell>
          <cell r="C71">
            <v>504608</v>
          </cell>
          <cell r="D71" t="str">
            <v>35,037     23714       62.22      99</v>
          </cell>
        </row>
        <row r="72">
          <cell r="A72">
            <v>36617</v>
          </cell>
          <cell r="B72">
            <v>23429</v>
          </cell>
          <cell r="C72">
            <v>466236</v>
          </cell>
          <cell r="D72" t="str">
            <v>31,134     19900       57.06      99</v>
          </cell>
        </row>
        <row r="73">
          <cell r="A73">
            <v>36647</v>
          </cell>
          <cell r="B73">
            <v>23004</v>
          </cell>
          <cell r="C73">
            <v>482275</v>
          </cell>
          <cell r="D73" t="str">
            <v>21,202     20965       47.96      97</v>
          </cell>
        </row>
        <row r="74">
          <cell r="A74">
            <v>36678</v>
          </cell>
          <cell r="B74">
            <v>30274</v>
          </cell>
          <cell r="C74">
            <v>482778</v>
          </cell>
          <cell r="D74" t="str">
            <v>20,413     15947       40.27      99</v>
          </cell>
        </row>
        <row r="75">
          <cell r="A75">
            <v>36708</v>
          </cell>
          <cell r="B75">
            <v>29339</v>
          </cell>
          <cell r="C75">
            <v>508263</v>
          </cell>
          <cell r="D75" t="str">
            <v>24,265     17324       45.27      98</v>
          </cell>
        </row>
        <row r="76">
          <cell r="A76">
            <v>36739</v>
          </cell>
          <cell r="B76">
            <v>41787</v>
          </cell>
          <cell r="C76">
            <v>485202</v>
          </cell>
          <cell r="D76" t="str">
            <v>33,328     11612       44.37      98</v>
          </cell>
        </row>
        <row r="77">
          <cell r="A77">
            <v>36770</v>
          </cell>
          <cell r="B77">
            <v>32094</v>
          </cell>
          <cell r="C77">
            <v>469014</v>
          </cell>
          <cell r="D77" t="str">
            <v>30,411     14614       48.65      97</v>
          </cell>
        </row>
        <row r="78">
          <cell r="A78">
            <v>36800</v>
          </cell>
          <cell r="B78">
            <v>33932</v>
          </cell>
          <cell r="C78">
            <v>463564</v>
          </cell>
          <cell r="D78" t="str">
            <v>37,604     13662       52.57      98</v>
          </cell>
        </row>
        <row r="79">
          <cell r="A79">
            <v>36831</v>
          </cell>
          <cell r="B79">
            <v>26901</v>
          </cell>
          <cell r="C79">
            <v>434891</v>
          </cell>
          <cell r="D79" t="str">
            <v>34,624     16167       56.28      91</v>
          </cell>
        </row>
        <row r="80">
          <cell r="A80">
            <v>36861</v>
          </cell>
          <cell r="B80">
            <v>21919</v>
          </cell>
          <cell r="C80">
            <v>458885</v>
          </cell>
          <cell r="D80" t="str">
            <v>42,386     20936       65.91      97</v>
          </cell>
        </row>
        <row r="81">
          <cell r="A81" t="str">
            <v>Totals: __</v>
          </cell>
          <cell r="B81" t="str">
            <v>________</v>
          </cell>
          <cell r="C81" t="str">
            <v>__________</v>
          </cell>
          <cell r="D81" t="str">
            <v>__________</v>
          </cell>
        </row>
        <row r="82">
          <cell r="A82">
            <v>2000</v>
          </cell>
          <cell r="B82">
            <v>331819</v>
          </cell>
          <cell r="C82">
            <v>5824695</v>
          </cell>
          <cell r="D82">
            <v>369325</v>
          </cell>
        </row>
        <row r="84">
          <cell r="A84">
            <v>36892</v>
          </cell>
          <cell r="B84">
            <v>23783</v>
          </cell>
          <cell r="C84">
            <v>453287</v>
          </cell>
          <cell r="D84" t="str">
            <v>44,259     19060       65.05      97</v>
          </cell>
        </row>
        <row r="85">
          <cell r="A85">
            <v>36923</v>
          </cell>
          <cell r="B85">
            <v>20828</v>
          </cell>
          <cell r="C85">
            <v>397530</v>
          </cell>
          <cell r="D85" t="str">
            <v>40,288     19087       65.92      97</v>
          </cell>
        </row>
        <row r="86">
          <cell r="A86">
            <v>36951</v>
          </cell>
          <cell r="B86">
            <v>20684</v>
          </cell>
          <cell r="C86">
            <v>419928</v>
          </cell>
          <cell r="D86" t="str">
            <v>41,743     20303       66.87      96</v>
          </cell>
        </row>
        <row r="87">
          <cell r="A87">
            <v>36982</v>
          </cell>
          <cell r="B87">
            <v>20454</v>
          </cell>
          <cell r="C87">
            <v>411465</v>
          </cell>
          <cell r="D87" t="str">
            <v>36,550     20117       64.12     100</v>
          </cell>
        </row>
        <row r="88">
          <cell r="A88">
            <v>37012</v>
          </cell>
          <cell r="B88">
            <v>17819</v>
          </cell>
          <cell r="C88">
            <v>401890</v>
          </cell>
          <cell r="D88" t="str">
            <v>37,832     22555       67.98      92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jan98"/>
    </sheetNames>
    <sheetDataSet>
      <sheetData sheetId="0">
        <row r="47">
          <cell r="A47">
            <v>35796</v>
          </cell>
          <cell r="B47">
            <v>40607</v>
          </cell>
          <cell r="C47">
            <v>1829532</v>
          </cell>
          <cell r="D47" t="str">
            <v>82,570     45055       67.03     134</v>
          </cell>
        </row>
        <row r="48">
          <cell r="A48">
            <v>35827</v>
          </cell>
          <cell r="B48">
            <v>48488</v>
          </cell>
          <cell r="C48">
            <v>3411806</v>
          </cell>
          <cell r="D48" t="str">
            <v>186,560     70364       79.37     131</v>
          </cell>
        </row>
        <row r="49">
          <cell r="A49">
            <v>35855</v>
          </cell>
          <cell r="B49">
            <v>49249</v>
          </cell>
          <cell r="C49">
            <v>2558997</v>
          </cell>
          <cell r="D49" t="str">
            <v>154,323     51961       75.81     132</v>
          </cell>
        </row>
        <row r="50">
          <cell r="A50">
            <v>35886</v>
          </cell>
          <cell r="B50">
            <v>44051</v>
          </cell>
          <cell r="C50">
            <v>2076960</v>
          </cell>
          <cell r="D50" t="str">
            <v>137,049     47149       75.68     131</v>
          </cell>
        </row>
        <row r="51">
          <cell r="A51">
            <v>35916</v>
          </cell>
          <cell r="B51">
            <v>42301</v>
          </cell>
          <cell r="C51">
            <v>2022159</v>
          </cell>
          <cell r="D51" t="str">
            <v>130,242     47805       75.48     131</v>
          </cell>
        </row>
        <row r="52">
          <cell r="A52">
            <v>35947</v>
          </cell>
          <cell r="B52">
            <v>35503</v>
          </cell>
          <cell r="C52">
            <v>1819530</v>
          </cell>
          <cell r="D52" t="str">
            <v>118,752     51251       76.98     131</v>
          </cell>
        </row>
        <row r="53">
          <cell r="A53">
            <v>35977</v>
          </cell>
          <cell r="B53">
            <v>34730</v>
          </cell>
          <cell r="C53">
            <v>1716862</v>
          </cell>
          <cell r="D53" t="str">
            <v>117,302     49435       77.16     131</v>
          </cell>
        </row>
        <row r="54">
          <cell r="A54">
            <v>36008</v>
          </cell>
          <cell r="B54">
            <v>36247</v>
          </cell>
          <cell r="C54">
            <v>1614291</v>
          </cell>
          <cell r="D54" t="str">
            <v>104,695     44536       74.28     131</v>
          </cell>
        </row>
        <row r="55">
          <cell r="A55">
            <v>36039</v>
          </cell>
          <cell r="B55">
            <v>33935</v>
          </cell>
          <cell r="C55">
            <v>1431488</v>
          </cell>
          <cell r="D55" t="str">
            <v>93,747     42184       73.42     130</v>
          </cell>
        </row>
        <row r="56">
          <cell r="A56">
            <v>36069</v>
          </cell>
          <cell r="B56">
            <v>32728</v>
          </cell>
          <cell r="C56">
            <v>1425721</v>
          </cell>
          <cell r="D56" t="str">
            <v>84,685     43563       72.13     127</v>
          </cell>
        </row>
        <row r="57">
          <cell r="A57">
            <v>36100</v>
          </cell>
          <cell r="B57">
            <v>31838</v>
          </cell>
          <cell r="C57">
            <v>1237250</v>
          </cell>
          <cell r="D57" t="str">
            <v>70,361     38861       68.85     127</v>
          </cell>
        </row>
        <row r="58">
          <cell r="A58">
            <v>36130</v>
          </cell>
          <cell r="B58">
            <v>31017</v>
          </cell>
          <cell r="C58">
            <v>1276059</v>
          </cell>
          <cell r="D58" t="str">
            <v>57,955     41141       65.14     123</v>
          </cell>
        </row>
        <row r="59">
          <cell r="A59" t="str">
            <v>Totals: __</v>
          </cell>
          <cell r="B59" t="str">
            <v>________</v>
          </cell>
          <cell r="C59" t="str">
            <v>__________</v>
          </cell>
          <cell r="D59" t="str">
            <v>__________</v>
          </cell>
        </row>
        <row r="60">
          <cell r="A60">
            <v>1998</v>
          </cell>
          <cell r="B60">
            <v>460694</v>
          </cell>
          <cell r="C60">
            <v>22420655</v>
          </cell>
          <cell r="D60">
            <v>1338241</v>
          </cell>
        </row>
        <row r="62">
          <cell r="A62">
            <v>36161</v>
          </cell>
          <cell r="B62">
            <v>29889</v>
          </cell>
          <cell r="C62">
            <v>1201455</v>
          </cell>
          <cell r="D62" t="str">
            <v>55,060     40198       64.82     124</v>
          </cell>
        </row>
        <row r="63">
          <cell r="A63">
            <v>36192</v>
          </cell>
          <cell r="B63">
            <v>26410</v>
          </cell>
          <cell r="C63">
            <v>1049007</v>
          </cell>
          <cell r="D63" t="str">
            <v>44,069     39721       62.53     123</v>
          </cell>
        </row>
        <row r="64">
          <cell r="A64">
            <v>36220</v>
          </cell>
          <cell r="B64">
            <v>28870</v>
          </cell>
          <cell r="C64">
            <v>1094181</v>
          </cell>
          <cell r="D64" t="str">
            <v>46,720     37901       61.81     125</v>
          </cell>
        </row>
        <row r="65">
          <cell r="A65">
            <v>36251</v>
          </cell>
          <cell r="B65">
            <v>26171</v>
          </cell>
          <cell r="C65">
            <v>1055679</v>
          </cell>
          <cell r="D65" t="str">
            <v>45,362     40338       63.41     121</v>
          </cell>
        </row>
        <row r="66">
          <cell r="A66">
            <v>36281</v>
          </cell>
          <cell r="B66">
            <v>26151</v>
          </cell>
          <cell r="C66">
            <v>993730</v>
          </cell>
          <cell r="D66" t="str">
            <v>47,142     38000       64.32     122</v>
          </cell>
        </row>
        <row r="67">
          <cell r="A67">
            <v>36312</v>
          </cell>
          <cell r="B67">
            <v>24786</v>
          </cell>
          <cell r="C67">
            <v>914153</v>
          </cell>
          <cell r="D67" t="str">
            <v>38,412     36882       60.78     122</v>
          </cell>
        </row>
        <row r="68">
          <cell r="A68">
            <v>36342</v>
          </cell>
          <cell r="B68">
            <v>22911</v>
          </cell>
          <cell r="C68">
            <v>927643</v>
          </cell>
          <cell r="D68" t="str">
            <v>35,621     40489       60.86     122</v>
          </cell>
        </row>
        <row r="69">
          <cell r="A69">
            <v>36373</v>
          </cell>
          <cell r="B69">
            <v>21464</v>
          </cell>
          <cell r="C69">
            <v>865340</v>
          </cell>
          <cell r="D69" t="str">
            <v>36,622     40316       63.05     123</v>
          </cell>
        </row>
        <row r="70">
          <cell r="A70">
            <v>36404</v>
          </cell>
          <cell r="B70">
            <v>18935</v>
          </cell>
          <cell r="C70">
            <v>866651</v>
          </cell>
          <cell r="D70" t="str">
            <v>41,193     45770       68.51     125</v>
          </cell>
        </row>
        <row r="71">
          <cell r="A71">
            <v>36434</v>
          </cell>
          <cell r="B71">
            <v>20392</v>
          </cell>
          <cell r="C71">
            <v>874022</v>
          </cell>
          <cell r="D71" t="str">
            <v>44,782     42862       68.71     124</v>
          </cell>
        </row>
        <row r="72">
          <cell r="A72">
            <v>36465</v>
          </cell>
          <cell r="B72">
            <v>19350</v>
          </cell>
          <cell r="C72">
            <v>810434</v>
          </cell>
          <cell r="D72" t="str">
            <v>45,761     41883       70.28     123</v>
          </cell>
        </row>
        <row r="73">
          <cell r="A73">
            <v>36495</v>
          </cell>
          <cell r="B73">
            <v>19734</v>
          </cell>
          <cell r="C73">
            <v>828934</v>
          </cell>
          <cell r="D73" t="str">
            <v>42,608     42006       68.35     123</v>
          </cell>
        </row>
        <row r="74">
          <cell r="A74" t="str">
            <v>Totals: __</v>
          </cell>
          <cell r="B74" t="str">
            <v>________</v>
          </cell>
          <cell r="C74" t="str">
            <v>__________</v>
          </cell>
          <cell r="D74" t="str">
            <v>__________</v>
          </cell>
        </row>
        <row r="75">
          <cell r="A75">
            <v>1999</v>
          </cell>
          <cell r="B75">
            <v>285063</v>
          </cell>
          <cell r="C75">
            <v>11481229</v>
          </cell>
          <cell r="D75">
            <v>523352</v>
          </cell>
        </row>
        <row r="77">
          <cell r="A77">
            <v>36526</v>
          </cell>
          <cell r="B77">
            <v>18962</v>
          </cell>
          <cell r="C77">
            <v>795757</v>
          </cell>
          <cell r="D77" t="str">
            <v>42,593     41966       69.20     120</v>
          </cell>
        </row>
        <row r="78">
          <cell r="A78">
            <v>36557</v>
          </cell>
          <cell r="B78">
            <v>17046</v>
          </cell>
          <cell r="C78">
            <v>716585</v>
          </cell>
          <cell r="D78" t="str">
            <v>31,094     42039       64.59     118</v>
          </cell>
        </row>
        <row r="79">
          <cell r="A79">
            <v>36586</v>
          </cell>
          <cell r="B79">
            <v>18714</v>
          </cell>
          <cell r="C79">
            <v>756310</v>
          </cell>
          <cell r="D79" t="str">
            <v>118,451     40415       86.36     120</v>
          </cell>
        </row>
        <row r="80">
          <cell r="A80">
            <v>36617</v>
          </cell>
          <cell r="B80">
            <v>18575</v>
          </cell>
          <cell r="C80">
            <v>710091</v>
          </cell>
          <cell r="D80" t="str">
            <v>89,013     38229       82.74     121</v>
          </cell>
        </row>
        <row r="81">
          <cell r="A81">
            <v>36647</v>
          </cell>
          <cell r="B81">
            <v>17392</v>
          </cell>
          <cell r="C81">
            <v>701537</v>
          </cell>
          <cell r="D81" t="str">
            <v>65,545     40337       79.03     119</v>
          </cell>
        </row>
        <row r="82">
          <cell r="A82">
            <v>36678</v>
          </cell>
          <cell r="B82">
            <v>15441</v>
          </cell>
          <cell r="C82">
            <v>695266</v>
          </cell>
          <cell r="D82" t="str">
            <v>69,389     45028       81.80     120</v>
          </cell>
        </row>
        <row r="83">
          <cell r="A83">
            <v>36708</v>
          </cell>
          <cell r="B83">
            <v>14329</v>
          </cell>
          <cell r="C83">
            <v>703069</v>
          </cell>
          <cell r="D83" t="str">
            <v>59,049     49067       80.47     121</v>
          </cell>
        </row>
        <row r="84">
          <cell r="A84">
            <v>36739</v>
          </cell>
          <cell r="B84">
            <v>12432</v>
          </cell>
          <cell r="C84">
            <v>659019</v>
          </cell>
          <cell r="D84" t="str">
            <v>51,458     53010       80.54     120</v>
          </cell>
        </row>
        <row r="85">
          <cell r="A85">
            <v>36770</v>
          </cell>
          <cell r="B85">
            <v>11913</v>
          </cell>
          <cell r="C85">
            <v>659604</v>
          </cell>
          <cell r="D85" t="str">
            <v>52,160     55369       81.41     118</v>
          </cell>
        </row>
        <row r="86">
          <cell r="A86">
            <v>36800</v>
          </cell>
          <cell r="B86">
            <v>11299</v>
          </cell>
          <cell r="C86">
            <v>625493</v>
          </cell>
          <cell r="D86" t="str">
            <v>38,882     55359       77.48     116</v>
          </cell>
        </row>
        <row r="87">
          <cell r="A87">
            <v>36831</v>
          </cell>
          <cell r="B87">
            <v>11767</v>
          </cell>
          <cell r="C87">
            <v>625816</v>
          </cell>
          <cell r="D87" t="str">
            <v>162,317     53184       93.24     115</v>
          </cell>
        </row>
        <row r="88">
          <cell r="A88">
            <v>36861</v>
          </cell>
          <cell r="B88">
            <v>11967</v>
          </cell>
          <cell r="C88">
            <v>576928</v>
          </cell>
          <cell r="D88" t="str">
            <v>30,451     48210       71.79     115</v>
          </cell>
        </row>
        <row r="89">
          <cell r="A89" t="str">
            <v>Totals: __</v>
          </cell>
          <cell r="B89" t="str">
            <v>________</v>
          </cell>
          <cell r="C89" t="str">
            <v>__________</v>
          </cell>
          <cell r="D89" t="str">
            <v>__________</v>
          </cell>
        </row>
        <row r="90">
          <cell r="A90">
            <v>2000</v>
          </cell>
          <cell r="B90">
            <v>179837</v>
          </cell>
          <cell r="C90">
            <v>8225475</v>
          </cell>
          <cell r="D90">
            <v>810402</v>
          </cell>
        </row>
        <row r="92">
          <cell r="A92">
            <v>36892</v>
          </cell>
          <cell r="B92">
            <v>11984</v>
          </cell>
          <cell r="C92">
            <v>582104</v>
          </cell>
          <cell r="D92" t="str">
            <v>26,160     48574       68.58     114</v>
          </cell>
        </row>
        <row r="93">
          <cell r="A93">
            <v>36923</v>
          </cell>
          <cell r="B93">
            <v>10263</v>
          </cell>
          <cell r="C93">
            <v>515213</v>
          </cell>
          <cell r="D93" t="str">
            <v>21,362     50202       67.55     114</v>
          </cell>
        </row>
        <row r="94">
          <cell r="A94">
            <v>36951</v>
          </cell>
          <cell r="B94">
            <v>11463</v>
          </cell>
          <cell r="C94">
            <v>533617</v>
          </cell>
          <cell r="D94" t="str">
            <v>21,932     46552       65.67     114</v>
          </cell>
        </row>
        <row r="95">
          <cell r="A95">
            <v>36982</v>
          </cell>
          <cell r="B95">
            <v>10454</v>
          </cell>
          <cell r="C95">
            <v>512768</v>
          </cell>
          <cell r="D95" t="str">
            <v>19,699     49050       65.33     114</v>
          </cell>
        </row>
        <row r="96">
          <cell r="A96">
            <v>37012</v>
          </cell>
          <cell r="B96">
            <v>10299</v>
          </cell>
          <cell r="C96">
            <v>527872</v>
          </cell>
          <cell r="D96" t="str">
            <v>27,612     51255       72.83     109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ay94"/>
    </sheetNames>
    <sheetDataSet>
      <sheetData sheetId="0">
        <row r="51">
          <cell r="A51">
            <v>34455</v>
          </cell>
          <cell r="B51">
            <v>26944</v>
          </cell>
          <cell r="C51">
            <v>1176359</v>
          </cell>
          <cell r="D51" t="str">
            <v>3,315     43660       10.96     128</v>
          </cell>
        </row>
        <row r="52">
          <cell r="A52">
            <v>34486</v>
          </cell>
          <cell r="B52">
            <v>68518</v>
          </cell>
          <cell r="C52">
            <v>2054671</v>
          </cell>
          <cell r="D52" t="str">
            <v>17,070     29988       19.94     124</v>
          </cell>
        </row>
        <row r="53">
          <cell r="A53">
            <v>34516</v>
          </cell>
          <cell r="B53">
            <v>73036</v>
          </cell>
          <cell r="C53">
            <v>1988177</v>
          </cell>
          <cell r="D53" t="str">
            <v>17,947     27222       19.73     126</v>
          </cell>
        </row>
        <row r="54">
          <cell r="A54">
            <v>34547</v>
          </cell>
          <cell r="B54">
            <v>65749</v>
          </cell>
          <cell r="C54">
            <v>1709489</v>
          </cell>
          <cell r="D54" t="str">
            <v>20,344     26001       23.63     118</v>
          </cell>
        </row>
        <row r="55">
          <cell r="A55">
            <v>34578</v>
          </cell>
          <cell r="B55">
            <v>49546</v>
          </cell>
          <cell r="C55">
            <v>1416119</v>
          </cell>
          <cell r="D55" t="str">
            <v>13,319     28582       21.19     116</v>
          </cell>
        </row>
        <row r="56">
          <cell r="A56">
            <v>34608</v>
          </cell>
          <cell r="B56">
            <v>63810</v>
          </cell>
          <cell r="C56">
            <v>1379892</v>
          </cell>
          <cell r="D56" t="str">
            <v>20,284     21626       24.12     114</v>
          </cell>
        </row>
        <row r="57">
          <cell r="A57">
            <v>34639</v>
          </cell>
          <cell r="B57">
            <v>59245</v>
          </cell>
          <cell r="C57">
            <v>1252395</v>
          </cell>
          <cell r="D57" t="str">
            <v>18,774     21140       24.06     115</v>
          </cell>
        </row>
        <row r="58">
          <cell r="A58">
            <v>34669</v>
          </cell>
          <cell r="B58">
            <v>53601</v>
          </cell>
          <cell r="C58">
            <v>1167437</v>
          </cell>
          <cell r="D58" t="str">
            <v>17,150     21781       24.24     115</v>
          </cell>
        </row>
        <row r="59">
          <cell r="A59" t="str">
            <v>Totals: ___</v>
          </cell>
          <cell r="B59" t="str">
            <v>_______</v>
          </cell>
          <cell r="C59" t="str">
            <v>__________</v>
          </cell>
          <cell r="D59" t="str">
            <v>__________</v>
          </cell>
        </row>
        <row r="60">
          <cell r="A60">
            <v>1994</v>
          </cell>
          <cell r="B60">
            <v>460449</v>
          </cell>
          <cell r="C60">
            <v>12144539</v>
          </cell>
          <cell r="D60">
            <v>128203</v>
          </cell>
        </row>
        <row r="62">
          <cell r="A62">
            <v>34700</v>
          </cell>
          <cell r="B62">
            <v>44831</v>
          </cell>
          <cell r="C62">
            <v>1113225</v>
          </cell>
          <cell r="D62" t="str">
            <v>14,513     24832       24.46     114</v>
          </cell>
        </row>
        <row r="63">
          <cell r="A63">
            <v>34731</v>
          </cell>
          <cell r="B63">
            <v>31026</v>
          </cell>
          <cell r="C63">
            <v>971465</v>
          </cell>
          <cell r="D63" t="str">
            <v>12,246     31312       28.30     110</v>
          </cell>
        </row>
        <row r="64">
          <cell r="A64">
            <v>34759</v>
          </cell>
          <cell r="B64">
            <v>32572</v>
          </cell>
          <cell r="C64">
            <v>1027112</v>
          </cell>
          <cell r="D64" t="str">
            <v>18,235     31534       35.89     109</v>
          </cell>
        </row>
        <row r="65">
          <cell r="A65">
            <v>34790</v>
          </cell>
          <cell r="B65">
            <v>27601</v>
          </cell>
          <cell r="C65">
            <v>909188</v>
          </cell>
          <cell r="D65" t="str">
            <v>26,969     32941       49.42     110</v>
          </cell>
        </row>
        <row r="66">
          <cell r="A66">
            <v>34820</v>
          </cell>
          <cell r="B66">
            <v>28386</v>
          </cell>
          <cell r="C66">
            <v>888052</v>
          </cell>
          <cell r="D66" t="str">
            <v>35,673     31285       55.69     106</v>
          </cell>
        </row>
        <row r="67">
          <cell r="A67">
            <v>34851</v>
          </cell>
          <cell r="B67">
            <v>25784</v>
          </cell>
          <cell r="C67">
            <v>847538</v>
          </cell>
          <cell r="D67" t="str">
            <v>43,954     32871       63.03     107</v>
          </cell>
        </row>
        <row r="68">
          <cell r="A68">
            <v>34881</v>
          </cell>
          <cell r="B68">
            <v>27260</v>
          </cell>
          <cell r="C68">
            <v>799924</v>
          </cell>
          <cell r="D68" t="str">
            <v>42,049     29345       60.67     106</v>
          </cell>
        </row>
        <row r="69">
          <cell r="A69">
            <v>34912</v>
          </cell>
          <cell r="B69">
            <v>20612</v>
          </cell>
          <cell r="C69">
            <v>773025</v>
          </cell>
          <cell r="D69" t="str">
            <v>40,871     37504       66.48     113</v>
          </cell>
        </row>
        <row r="70">
          <cell r="A70">
            <v>34943</v>
          </cell>
          <cell r="B70">
            <v>16469</v>
          </cell>
          <cell r="C70">
            <v>748413</v>
          </cell>
          <cell r="D70" t="str">
            <v>34,789     45444       67.87     113</v>
          </cell>
        </row>
        <row r="71">
          <cell r="A71">
            <v>34973</v>
          </cell>
          <cell r="B71">
            <v>14407</v>
          </cell>
          <cell r="C71">
            <v>672434</v>
          </cell>
          <cell r="D71" t="str">
            <v>34,862     46675       70.76     115</v>
          </cell>
        </row>
        <row r="72">
          <cell r="A72">
            <v>35004</v>
          </cell>
          <cell r="B72">
            <v>18894</v>
          </cell>
          <cell r="C72">
            <v>637986</v>
          </cell>
          <cell r="D72" t="str">
            <v>30,766     33767       61.95     110</v>
          </cell>
        </row>
        <row r="73">
          <cell r="A73">
            <v>35034</v>
          </cell>
          <cell r="B73">
            <v>19539</v>
          </cell>
          <cell r="C73">
            <v>660532</v>
          </cell>
          <cell r="D73" t="str">
            <v>38,015     33806       66.05     110</v>
          </cell>
        </row>
        <row r="74">
          <cell r="A74" t="str">
            <v>Totals: ___</v>
          </cell>
          <cell r="B74" t="str">
            <v>_______</v>
          </cell>
          <cell r="C74" t="str">
            <v>__________</v>
          </cell>
          <cell r="D74" t="str">
            <v>__________</v>
          </cell>
        </row>
        <row r="75">
          <cell r="A75">
            <v>1995</v>
          </cell>
          <cell r="B75">
            <v>307381</v>
          </cell>
          <cell r="C75">
            <v>10048894</v>
          </cell>
          <cell r="D75">
            <v>372942</v>
          </cell>
        </row>
        <row r="77">
          <cell r="A77">
            <v>35065</v>
          </cell>
          <cell r="B77">
            <v>19159</v>
          </cell>
          <cell r="C77">
            <v>653829</v>
          </cell>
          <cell r="D77" t="str">
            <v>38,151     34127       66.57     101</v>
          </cell>
        </row>
        <row r="78">
          <cell r="A78">
            <v>35096</v>
          </cell>
          <cell r="B78">
            <v>17577</v>
          </cell>
          <cell r="C78">
            <v>587618</v>
          </cell>
          <cell r="D78" t="str">
            <v>27,934     33432       61.38     101</v>
          </cell>
        </row>
        <row r="79">
          <cell r="A79">
            <v>35125</v>
          </cell>
          <cell r="B79">
            <v>18802</v>
          </cell>
          <cell r="C79">
            <v>605763</v>
          </cell>
          <cell r="D79" t="str">
            <v>28,313     32219       60.09     100</v>
          </cell>
        </row>
        <row r="80">
          <cell r="A80">
            <v>35156</v>
          </cell>
          <cell r="B80">
            <v>17582</v>
          </cell>
          <cell r="C80">
            <v>570739</v>
          </cell>
          <cell r="D80" t="str">
            <v>29,430     32462       62.60      99</v>
          </cell>
        </row>
        <row r="81">
          <cell r="A81">
            <v>35186</v>
          </cell>
          <cell r="B81">
            <v>17057</v>
          </cell>
          <cell r="C81">
            <v>584383</v>
          </cell>
          <cell r="D81" t="str">
            <v>31,398     34261       64.80     101</v>
          </cell>
        </row>
        <row r="82">
          <cell r="A82">
            <v>35217</v>
          </cell>
          <cell r="B82">
            <v>15699</v>
          </cell>
          <cell r="C82">
            <v>535854</v>
          </cell>
          <cell r="D82" t="str">
            <v>29,674     34134       65.40      98</v>
          </cell>
        </row>
        <row r="83">
          <cell r="A83">
            <v>35247</v>
          </cell>
          <cell r="B83">
            <v>15948</v>
          </cell>
          <cell r="C83">
            <v>551894</v>
          </cell>
          <cell r="D83" t="str">
            <v>31,060     34606       66.07      99</v>
          </cell>
        </row>
        <row r="84">
          <cell r="A84">
            <v>35278</v>
          </cell>
          <cell r="B84">
            <v>14915</v>
          </cell>
          <cell r="C84">
            <v>575043</v>
          </cell>
          <cell r="D84" t="str">
            <v>31,423     38555       67.81      99</v>
          </cell>
        </row>
        <row r="85">
          <cell r="A85">
            <v>35309</v>
          </cell>
          <cell r="B85">
            <v>14080</v>
          </cell>
          <cell r="C85">
            <v>554273</v>
          </cell>
          <cell r="D85" t="str">
            <v>31,655     39366       69.21      97</v>
          </cell>
        </row>
        <row r="86">
          <cell r="A86">
            <v>35339</v>
          </cell>
          <cell r="B86">
            <v>11320</v>
          </cell>
          <cell r="C86">
            <v>543956</v>
          </cell>
          <cell r="D86" t="str">
            <v>31,374     48053       73.49      98</v>
          </cell>
        </row>
        <row r="87">
          <cell r="A87">
            <v>35370</v>
          </cell>
          <cell r="B87">
            <v>10711</v>
          </cell>
          <cell r="C87">
            <v>487141</v>
          </cell>
          <cell r="D87" t="str">
            <v>26,775     45481       71.43      96</v>
          </cell>
        </row>
        <row r="88">
          <cell r="A88">
            <v>35400</v>
          </cell>
          <cell r="B88">
            <v>11723</v>
          </cell>
          <cell r="C88">
            <v>501167</v>
          </cell>
          <cell r="D88" t="str">
            <v>29,375     42751       71.48      99</v>
          </cell>
        </row>
        <row r="89">
          <cell r="A89" t="str">
            <v>Totals: ___</v>
          </cell>
          <cell r="B89" t="str">
            <v>_______</v>
          </cell>
          <cell r="C89" t="str">
            <v>__________</v>
          </cell>
          <cell r="D89" t="str">
            <v>__________</v>
          </cell>
        </row>
        <row r="90">
          <cell r="A90">
            <v>1996</v>
          </cell>
          <cell r="B90">
            <v>184573</v>
          </cell>
          <cell r="C90">
            <v>6751660</v>
          </cell>
          <cell r="D90">
            <v>366562</v>
          </cell>
        </row>
        <row r="92">
          <cell r="A92">
            <v>35431</v>
          </cell>
          <cell r="B92">
            <v>10761</v>
          </cell>
          <cell r="C92">
            <v>481502</v>
          </cell>
          <cell r="D92" t="str">
            <v>25,951     44746       70.69      97</v>
          </cell>
        </row>
        <row r="93">
          <cell r="A93">
            <v>35462</v>
          </cell>
          <cell r="B93">
            <v>9069</v>
          </cell>
          <cell r="C93">
            <v>428384</v>
          </cell>
          <cell r="D93" t="str">
            <v>24,072     47237       72.64      95</v>
          </cell>
        </row>
        <row r="94">
          <cell r="A94">
            <v>35490</v>
          </cell>
          <cell r="B94">
            <v>10518</v>
          </cell>
          <cell r="C94">
            <v>496937</v>
          </cell>
          <cell r="D94" t="str">
            <v>29,480     47247       73.70      92</v>
          </cell>
        </row>
        <row r="95">
          <cell r="A95">
            <v>35521</v>
          </cell>
          <cell r="B95">
            <v>9763</v>
          </cell>
          <cell r="C95">
            <v>448001</v>
          </cell>
          <cell r="D95" t="str">
            <v>23,907     45888       71.00      93</v>
          </cell>
        </row>
        <row r="96">
          <cell r="A96">
            <v>35551</v>
          </cell>
          <cell r="B96">
            <v>8319</v>
          </cell>
          <cell r="C96">
            <v>447186</v>
          </cell>
          <cell r="D96" t="str">
            <v>25,763     53755       75.59      95</v>
          </cell>
        </row>
        <row r="97">
          <cell r="A97">
            <v>35582</v>
          </cell>
          <cell r="B97">
            <v>8017</v>
          </cell>
          <cell r="C97">
            <v>429520</v>
          </cell>
          <cell r="D97" t="str">
            <v>26,302     53577       76.64      94</v>
          </cell>
        </row>
        <row r="98">
          <cell r="A98">
            <v>35612</v>
          </cell>
          <cell r="B98">
            <v>21840</v>
          </cell>
          <cell r="C98">
            <v>428034</v>
          </cell>
          <cell r="D98" t="str">
            <v>27,803     19599       56.01      94</v>
          </cell>
        </row>
        <row r="99">
          <cell r="A99">
            <v>35643</v>
          </cell>
          <cell r="B99">
            <v>16369</v>
          </cell>
          <cell r="C99">
            <v>417102</v>
          </cell>
          <cell r="D99" t="str">
            <v>27,480     25482       62.67      90</v>
          </cell>
        </row>
        <row r="100">
          <cell r="A100">
            <v>35674</v>
          </cell>
          <cell r="B100">
            <v>14811</v>
          </cell>
          <cell r="C100">
            <v>402468</v>
          </cell>
          <cell r="D100" t="str">
            <v>29,177     27174       66.33      92</v>
          </cell>
        </row>
        <row r="101">
          <cell r="A101">
            <v>35704</v>
          </cell>
          <cell r="B101">
            <v>9385</v>
          </cell>
          <cell r="C101">
            <v>420616</v>
          </cell>
          <cell r="D101" t="str">
            <v>30,959     44818       76.74      90</v>
          </cell>
        </row>
        <row r="102">
          <cell r="A102">
            <v>35735</v>
          </cell>
          <cell r="B102">
            <v>8293</v>
          </cell>
          <cell r="C102">
            <v>388758</v>
          </cell>
          <cell r="D102" t="str">
            <v>28,483     46878       77.45      88</v>
          </cell>
        </row>
        <row r="103">
          <cell r="A103">
            <v>35765</v>
          </cell>
          <cell r="B103">
            <v>7636</v>
          </cell>
          <cell r="C103">
            <v>405413</v>
          </cell>
          <cell r="D103" t="str">
            <v>26,273     53093       77.48      90</v>
          </cell>
        </row>
        <row r="104">
          <cell r="A104" t="str">
            <v>Totals: ___</v>
          </cell>
          <cell r="B104" t="str">
            <v>_______</v>
          </cell>
          <cell r="C104" t="str">
            <v>__________</v>
          </cell>
          <cell r="D104" t="str">
            <v>__________</v>
          </cell>
        </row>
        <row r="105">
          <cell r="A105">
            <v>1997</v>
          </cell>
          <cell r="B105">
            <v>134781</v>
          </cell>
          <cell r="C105">
            <v>5193921</v>
          </cell>
          <cell r="D105">
            <v>325650</v>
          </cell>
        </row>
        <row r="107">
          <cell r="A107">
            <v>35796</v>
          </cell>
          <cell r="B107">
            <v>8515</v>
          </cell>
          <cell r="C107">
            <v>404579</v>
          </cell>
          <cell r="D107" t="str">
            <v>27,483     47514       76.35      87</v>
          </cell>
        </row>
        <row r="108">
          <cell r="A108">
            <v>35827</v>
          </cell>
          <cell r="B108">
            <v>7657</v>
          </cell>
          <cell r="C108">
            <v>372974</v>
          </cell>
          <cell r="D108" t="str">
            <v>25,318     48711       76.78      85</v>
          </cell>
        </row>
        <row r="109">
          <cell r="A109">
            <v>35855</v>
          </cell>
          <cell r="B109">
            <v>5954</v>
          </cell>
          <cell r="C109">
            <v>403461</v>
          </cell>
          <cell r="D109" t="str">
            <v>28,447     67764       82.69      89</v>
          </cell>
        </row>
        <row r="110">
          <cell r="A110">
            <v>35886</v>
          </cell>
          <cell r="B110">
            <v>6631</v>
          </cell>
          <cell r="C110">
            <v>350169</v>
          </cell>
          <cell r="D110" t="str">
            <v>22,829     52808       77.49      89</v>
          </cell>
        </row>
        <row r="111">
          <cell r="A111">
            <v>35916</v>
          </cell>
          <cell r="B111">
            <v>6036</v>
          </cell>
          <cell r="C111">
            <v>354616</v>
          </cell>
          <cell r="D111" t="str">
            <v>40,252     58751       86.96      87</v>
          </cell>
        </row>
        <row r="112">
          <cell r="A112">
            <v>35947</v>
          </cell>
          <cell r="B112">
            <v>5380</v>
          </cell>
          <cell r="C112">
            <v>332318</v>
          </cell>
          <cell r="D112" t="str">
            <v>41,499     61770       88.52      85</v>
          </cell>
        </row>
        <row r="113">
          <cell r="A113">
            <v>35977</v>
          </cell>
          <cell r="B113">
            <v>5806</v>
          </cell>
          <cell r="C113">
            <v>307443</v>
          </cell>
          <cell r="D113" t="str">
            <v>41,715     52953       87.78      84</v>
          </cell>
        </row>
        <row r="114">
          <cell r="A114">
            <v>36008</v>
          </cell>
          <cell r="B114">
            <v>4875</v>
          </cell>
          <cell r="C114">
            <v>313123</v>
          </cell>
          <cell r="D114" t="str">
            <v>44,369     64231       90.10      83</v>
          </cell>
        </row>
        <row r="115">
          <cell r="A115">
            <v>36039</v>
          </cell>
          <cell r="B115">
            <v>5081</v>
          </cell>
          <cell r="C115">
            <v>314259</v>
          </cell>
          <cell r="D115" t="str">
            <v>39,402     61850       88.58      83</v>
          </cell>
        </row>
        <row r="116">
          <cell r="A116">
            <v>36069</v>
          </cell>
          <cell r="B116">
            <v>7050</v>
          </cell>
          <cell r="C116">
            <v>325973</v>
          </cell>
          <cell r="D116" t="str">
            <v>20,397     46238       74.31      82</v>
          </cell>
        </row>
        <row r="117">
          <cell r="A117">
            <v>36100</v>
          </cell>
          <cell r="B117">
            <v>7484</v>
          </cell>
          <cell r="C117">
            <v>311547</v>
          </cell>
          <cell r="D117" t="str">
            <v>22,240     41629       74.82      80</v>
          </cell>
        </row>
        <row r="118">
          <cell r="A118">
            <v>36130</v>
          </cell>
          <cell r="B118">
            <v>5481</v>
          </cell>
          <cell r="C118">
            <v>304189</v>
          </cell>
          <cell r="D118" t="str">
            <v>20,859     55499       79.19      77</v>
          </cell>
        </row>
        <row r="119">
          <cell r="A119" t="str">
            <v>Totals: ___</v>
          </cell>
          <cell r="B119" t="str">
            <v>_______</v>
          </cell>
          <cell r="C119" t="str">
            <v>__________</v>
          </cell>
          <cell r="D119" t="str">
            <v>__________</v>
          </cell>
        </row>
        <row r="120">
          <cell r="A120">
            <v>1998</v>
          </cell>
          <cell r="B120">
            <v>75950</v>
          </cell>
          <cell r="C120">
            <v>4094651</v>
          </cell>
          <cell r="D120">
            <v>374810</v>
          </cell>
        </row>
        <row r="122">
          <cell r="A122">
            <v>36161</v>
          </cell>
          <cell r="B122">
            <v>4184</v>
          </cell>
          <cell r="C122">
            <v>286307</v>
          </cell>
          <cell r="D122" t="str">
            <v>19,623     68430       82.43      77</v>
          </cell>
        </row>
        <row r="123">
          <cell r="A123">
            <v>36192</v>
          </cell>
          <cell r="B123">
            <v>4344</v>
          </cell>
          <cell r="C123">
            <v>263521</v>
          </cell>
          <cell r="D123" t="str">
            <v>21,355     60664       83.10      78</v>
          </cell>
        </row>
        <row r="124">
          <cell r="A124">
            <v>36220</v>
          </cell>
          <cell r="B124">
            <v>4985</v>
          </cell>
          <cell r="C124">
            <v>302630</v>
          </cell>
          <cell r="D124" t="str">
            <v>27,445     60709       84.63      73</v>
          </cell>
        </row>
        <row r="125">
          <cell r="A125">
            <v>36251</v>
          </cell>
          <cell r="B125">
            <v>4724</v>
          </cell>
          <cell r="C125">
            <v>286135</v>
          </cell>
          <cell r="D125" t="str">
            <v>25,520     60571       84.38      74</v>
          </cell>
        </row>
        <row r="126">
          <cell r="A126">
            <v>36281</v>
          </cell>
          <cell r="B126">
            <v>4586</v>
          </cell>
          <cell r="C126">
            <v>286107</v>
          </cell>
          <cell r="D126" t="str">
            <v>25,931     62388       84.97      73</v>
          </cell>
        </row>
        <row r="127">
          <cell r="A127">
            <v>36312</v>
          </cell>
          <cell r="B127">
            <v>5189</v>
          </cell>
          <cell r="C127">
            <v>251812</v>
          </cell>
          <cell r="D127" t="str">
            <v>26,152     48529       83.44      73</v>
          </cell>
        </row>
        <row r="128">
          <cell r="A128">
            <v>36342</v>
          </cell>
          <cell r="B128">
            <v>5411</v>
          </cell>
          <cell r="C128">
            <v>274379</v>
          </cell>
          <cell r="D128" t="str">
            <v>27,243     50708       83.43      73</v>
          </cell>
        </row>
        <row r="129">
          <cell r="A129">
            <v>36373</v>
          </cell>
          <cell r="B129">
            <v>5364</v>
          </cell>
          <cell r="C129">
            <v>267355</v>
          </cell>
          <cell r="D129" t="str">
            <v>25,024     49843       82.35      75</v>
          </cell>
        </row>
        <row r="130">
          <cell r="A130">
            <v>36404</v>
          </cell>
          <cell r="B130">
            <v>5136</v>
          </cell>
          <cell r="C130">
            <v>268447</v>
          </cell>
          <cell r="D130" t="str">
            <v>23,849     52268       82.28      75</v>
          </cell>
        </row>
        <row r="131">
          <cell r="A131">
            <v>36434</v>
          </cell>
          <cell r="B131">
            <v>5469</v>
          </cell>
          <cell r="C131">
            <v>273443</v>
          </cell>
          <cell r="D131" t="str">
            <v>24,199     49999       81.57      75</v>
          </cell>
        </row>
        <row r="132">
          <cell r="A132">
            <v>36465</v>
          </cell>
          <cell r="B132">
            <v>4860</v>
          </cell>
          <cell r="C132">
            <v>252209</v>
          </cell>
          <cell r="D132" t="str">
            <v>25,338     51895       83.91      75</v>
          </cell>
        </row>
        <row r="133">
          <cell r="A133">
            <v>36495</v>
          </cell>
          <cell r="B133">
            <v>5283</v>
          </cell>
          <cell r="C133">
            <v>250331</v>
          </cell>
          <cell r="D133" t="str">
            <v>24,726     47385       82.40      75</v>
          </cell>
        </row>
        <row r="134">
          <cell r="A134" t="str">
            <v>Totals: ___</v>
          </cell>
          <cell r="B134" t="str">
            <v>_______</v>
          </cell>
          <cell r="C134" t="str">
            <v>__________</v>
          </cell>
          <cell r="D134" t="str">
            <v>__________</v>
          </cell>
        </row>
        <row r="135">
          <cell r="A135">
            <v>1999</v>
          </cell>
          <cell r="B135">
            <v>59535</v>
          </cell>
          <cell r="C135">
            <v>3262676</v>
          </cell>
          <cell r="D135">
            <v>296405</v>
          </cell>
        </row>
        <row r="137">
          <cell r="A137">
            <v>36526</v>
          </cell>
          <cell r="B137">
            <v>4745</v>
          </cell>
          <cell r="C137">
            <v>253155</v>
          </cell>
          <cell r="D137" t="str">
            <v>24,672     53352       83.87      76</v>
          </cell>
        </row>
        <row r="138">
          <cell r="A138">
            <v>36557</v>
          </cell>
          <cell r="B138">
            <v>5121</v>
          </cell>
          <cell r="C138">
            <v>183512</v>
          </cell>
          <cell r="D138" t="str">
            <v>15,663     35836       75.36      69</v>
          </cell>
        </row>
        <row r="139">
          <cell r="A139">
            <v>36586</v>
          </cell>
          <cell r="B139">
            <v>6837</v>
          </cell>
          <cell r="C139">
            <v>247612</v>
          </cell>
          <cell r="D139" t="str">
            <v>20,602     36217       75.08      77</v>
          </cell>
        </row>
        <row r="140">
          <cell r="A140">
            <v>36617</v>
          </cell>
          <cell r="B140">
            <v>6074</v>
          </cell>
          <cell r="C140">
            <v>234456</v>
          </cell>
          <cell r="D140" t="str">
            <v>20,753     38600       77.36      77</v>
          </cell>
        </row>
        <row r="141">
          <cell r="A141">
            <v>36647</v>
          </cell>
          <cell r="B141">
            <v>5551</v>
          </cell>
          <cell r="C141">
            <v>235182</v>
          </cell>
          <cell r="D141" t="str">
            <v>19,285     42368       77.65      77</v>
          </cell>
        </row>
        <row r="142">
          <cell r="A142">
            <v>36678</v>
          </cell>
          <cell r="B142">
            <v>6795</v>
          </cell>
          <cell r="C142">
            <v>237655</v>
          </cell>
          <cell r="D142" t="str">
            <v>18,437     34975       73.07      77</v>
          </cell>
        </row>
        <row r="143">
          <cell r="A143">
            <v>36708</v>
          </cell>
          <cell r="B143">
            <v>7821</v>
          </cell>
          <cell r="C143">
            <v>256298</v>
          </cell>
          <cell r="D143" t="str">
            <v>19,021     32771       70.86      76</v>
          </cell>
        </row>
        <row r="144">
          <cell r="A144">
            <v>36739</v>
          </cell>
          <cell r="B144">
            <v>6422</v>
          </cell>
          <cell r="C144">
            <v>247166</v>
          </cell>
          <cell r="D144" t="str">
            <v>17,871     38488       73.56      76</v>
          </cell>
        </row>
        <row r="145">
          <cell r="A145">
            <v>36770</v>
          </cell>
          <cell r="B145">
            <v>5148</v>
          </cell>
          <cell r="C145">
            <v>247714</v>
          </cell>
          <cell r="D145" t="str">
            <v>16,457     48119       76.17      74</v>
          </cell>
        </row>
        <row r="146">
          <cell r="A146">
            <v>36800</v>
          </cell>
          <cell r="B146">
            <v>5628</v>
          </cell>
          <cell r="C146">
            <v>307353</v>
          </cell>
          <cell r="D146" t="str">
            <v>29,858     54612       84.14      74</v>
          </cell>
        </row>
        <row r="147">
          <cell r="A147">
            <v>36831</v>
          </cell>
          <cell r="B147">
            <v>3987</v>
          </cell>
          <cell r="C147">
            <v>292761</v>
          </cell>
          <cell r="D147" t="str">
            <v>27,676     73429       87.41      74</v>
          </cell>
        </row>
        <row r="148">
          <cell r="A148">
            <v>36861</v>
          </cell>
          <cell r="B148">
            <v>3635</v>
          </cell>
          <cell r="C148">
            <v>229000</v>
          </cell>
          <cell r="D148" t="str">
            <v>15,283     62999       80.79      72</v>
          </cell>
        </row>
        <row r="149">
          <cell r="A149" t="str">
            <v>Totals: ___</v>
          </cell>
          <cell r="B149" t="str">
            <v>_______</v>
          </cell>
          <cell r="C149" t="str">
            <v>__________</v>
          </cell>
          <cell r="D149" t="str">
            <v>__________</v>
          </cell>
        </row>
        <row r="150">
          <cell r="A150">
            <v>2000</v>
          </cell>
          <cell r="B150">
            <v>67764</v>
          </cell>
          <cell r="C150">
            <v>2971864</v>
          </cell>
          <cell r="D150">
            <v>245578</v>
          </cell>
        </row>
        <row r="152">
          <cell r="A152">
            <v>36892</v>
          </cell>
          <cell r="B152">
            <v>4752</v>
          </cell>
          <cell r="C152">
            <v>220515</v>
          </cell>
          <cell r="D152" t="str">
            <v>15,283     46405       76.28      73</v>
          </cell>
        </row>
        <row r="153">
          <cell r="A153">
            <v>36923</v>
          </cell>
          <cell r="B153">
            <v>4079</v>
          </cell>
          <cell r="C153">
            <v>215860</v>
          </cell>
          <cell r="D153" t="str">
            <v>13,737     52920       77.10      71</v>
          </cell>
        </row>
        <row r="154">
          <cell r="A154">
            <v>36951</v>
          </cell>
          <cell r="B154">
            <v>3856</v>
          </cell>
          <cell r="C154">
            <v>234163</v>
          </cell>
          <cell r="D154" t="str">
            <v>14,823     60727       79.36      72</v>
          </cell>
        </row>
        <row r="155">
          <cell r="A155">
            <v>36982</v>
          </cell>
          <cell r="B155">
            <v>3756</v>
          </cell>
          <cell r="C155">
            <v>216055</v>
          </cell>
          <cell r="D155" t="str">
            <v>14,914     57523       79.88      73</v>
          </cell>
        </row>
        <row r="156">
          <cell r="A156">
            <v>37012</v>
          </cell>
          <cell r="B156">
            <v>4014</v>
          </cell>
          <cell r="C156">
            <v>208931</v>
          </cell>
          <cell r="D156" t="str">
            <v>14,352     52051       78.14      68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feb98"/>
    </sheetNames>
    <sheetDataSet>
      <sheetData sheetId="0">
        <row r="50">
          <cell r="A50">
            <v>35827</v>
          </cell>
          <cell r="B50">
            <v>82211</v>
          </cell>
          <cell r="C50">
            <v>2193681</v>
          </cell>
          <cell r="D50" t="str">
            <v>111,218     26684       57.50     127</v>
          </cell>
        </row>
        <row r="51">
          <cell r="A51">
            <v>35855</v>
          </cell>
          <cell r="B51">
            <v>93944</v>
          </cell>
          <cell r="C51">
            <v>3019927</v>
          </cell>
          <cell r="D51" t="str">
            <v>158,648     32147       62.81     127</v>
          </cell>
        </row>
        <row r="52">
          <cell r="A52">
            <v>35886</v>
          </cell>
          <cell r="B52">
            <v>69987</v>
          </cell>
          <cell r="C52">
            <v>2224835</v>
          </cell>
          <cell r="D52" t="str">
            <v>145,677     31790       67.55     123</v>
          </cell>
        </row>
        <row r="53">
          <cell r="A53">
            <v>35916</v>
          </cell>
          <cell r="B53">
            <v>68016</v>
          </cell>
          <cell r="C53">
            <v>1936489</v>
          </cell>
          <cell r="D53" t="str">
            <v>122,217     28472       64.25     126</v>
          </cell>
        </row>
        <row r="54">
          <cell r="A54">
            <v>35947</v>
          </cell>
          <cell r="B54">
            <v>61309</v>
          </cell>
          <cell r="C54">
            <v>1649606</v>
          </cell>
          <cell r="D54" t="str">
            <v>107,853     26907       63.76     126</v>
          </cell>
        </row>
        <row r="55">
          <cell r="A55">
            <v>35977</v>
          </cell>
          <cell r="B55">
            <v>60885</v>
          </cell>
          <cell r="C55">
            <v>1582048</v>
          </cell>
          <cell r="D55" t="str">
            <v>114,444     25985       65.27     124</v>
          </cell>
        </row>
        <row r="56">
          <cell r="A56">
            <v>36008</v>
          </cell>
          <cell r="B56">
            <v>49130</v>
          </cell>
          <cell r="C56">
            <v>1482751</v>
          </cell>
          <cell r="D56" t="str">
            <v>126,777     30181       72.07     123</v>
          </cell>
        </row>
        <row r="57">
          <cell r="A57">
            <v>36039</v>
          </cell>
          <cell r="B57">
            <v>44845</v>
          </cell>
          <cell r="C57">
            <v>1384739</v>
          </cell>
          <cell r="D57" t="str">
            <v>114,602     30879       71.87     123</v>
          </cell>
        </row>
        <row r="58">
          <cell r="A58">
            <v>36069</v>
          </cell>
          <cell r="B58">
            <v>45865</v>
          </cell>
          <cell r="C58">
            <v>1358665</v>
          </cell>
          <cell r="D58" t="str">
            <v>125,332     29624       73.21     119</v>
          </cell>
        </row>
        <row r="59">
          <cell r="A59">
            <v>36100</v>
          </cell>
          <cell r="B59">
            <v>43247</v>
          </cell>
          <cell r="C59">
            <v>1200459</v>
          </cell>
          <cell r="D59" t="str">
            <v>126,346     27759       74.50     118</v>
          </cell>
        </row>
        <row r="60">
          <cell r="A60">
            <v>36130</v>
          </cell>
          <cell r="B60">
            <v>44124</v>
          </cell>
          <cell r="C60">
            <v>1156600</v>
          </cell>
          <cell r="D60" t="str">
            <v>83,375     26213       65.39     119</v>
          </cell>
        </row>
        <row r="61">
          <cell r="A61" t="str">
            <v>Totals: __</v>
          </cell>
          <cell r="B61" t="str">
            <v>________</v>
          </cell>
          <cell r="C61" t="str">
            <v>__________</v>
          </cell>
          <cell r="D61" t="str">
            <v>__________</v>
          </cell>
        </row>
        <row r="62">
          <cell r="A62">
            <v>1998</v>
          </cell>
          <cell r="B62">
            <v>663563</v>
          </cell>
          <cell r="C62">
            <v>19189800</v>
          </cell>
          <cell r="D62">
            <v>1336489</v>
          </cell>
        </row>
        <row r="64">
          <cell r="A64">
            <v>36161</v>
          </cell>
          <cell r="B64">
            <v>35338</v>
          </cell>
          <cell r="C64">
            <v>1107155</v>
          </cell>
          <cell r="D64" t="str">
            <v>67,000     31331       65.47     119</v>
          </cell>
        </row>
        <row r="65">
          <cell r="A65">
            <v>36192</v>
          </cell>
          <cell r="B65">
            <v>27769</v>
          </cell>
          <cell r="C65">
            <v>1012080</v>
          </cell>
          <cell r="D65" t="str">
            <v>68,512     36447       71.16     118</v>
          </cell>
        </row>
        <row r="66">
          <cell r="A66">
            <v>36220</v>
          </cell>
          <cell r="B66">
            <v>29062</v>
          </cell>
          <cell r="C66">
            <v>1037225</v>
          </cell>
          <cell r="D66" t="str">
            <v>53,909     35691       64.97     116</v>
          </cell>
        </row>
        <row r="67">
          <cell r="A67">
            <v>36251</v>
          </cell>
          <cell r="B67">
            <v>26293</v>
          </cell>
          <cell r="C67">
            <v>977735</v>
          </cell>
          <cell r="D67" t="str">
            <v>50,915     37187       65.95     116</v>
          </cell>
        </row>
        <row r="68">
          <cell r="A68">
            <v>36281</v>
          </cell>
          <cell r="B68">
            <v>24759</v>
          </cell>
          <cell r="C68">
            <v>990156</v>
          </cell>
          <cell r="D68" t="str">
            <v>48,452     39992       66.18     116</v>
          </cell>
        </row>
        <row r="69">
          <cell r="A69">
            <v>36312</v>
          </cell>
          <cell r="B69">
            <v>23429</v>
          </cell>
          <cell r="C69">
            <v>933245</v>
          </cell>
          <cell r="D69" t="str">
            <v>48,717     39833       67.53     116</v>
          </cell>
        </row>
        <row r="70">
          <cell r="A70">
            <v>36342</v>
          </cell>
          <cell r="B70">
            <v>24325</v>
          </cell>
          <cell r="C70">
            <v>917788</v>
          </cell>
          <cell r="D70" t="str">
            <v>49,605     37731       67.10     115</v>
          </cell>
        </row>
        <row r="71">
          <cell r="A71">
            <v>36373</v>
          </cell>
          <cell r="B71">
            <v>22739</v>
          </cell>
          <cell r="C71">
            <v>905599</v>
          </cell>
          <cell r="D71" t="str">
            <v>40,807     39826       64.22     113</v>
          </cell>
        </row>
        <row r="72">
          <cell r="A72">
            <v>36404</v>
          </cell>
          <cell r="B72">
            <v>23155</v>
          </cell>
          <cell r="C72">
            <v>854178</v>
          </cell>
          <cell r="D72" t="str">
            <v>39,249     36890       62.90     116</v>
          </cell>
        </row>
        <row r="73">
          <cell r="A73">
            <v>36434</v>
          </cell>
          <cell r="B73">
            <v>20868</v>
          </cell>
          <cell r="C73">
            <v>867596</v>
          </cell>
          <cell r="D73" t="str">
            <v>35,208     41576       62.79     117</v>
          </cell>
        </row>
        <row r="74">
          <cell r="A74">
            <v>36465</v>
          </cell>
          <cell r="B74">
            <v>14375</v>
          </cell>
          <cell r="C74">
            <v>833193</v>
          </cell>
          <cell r="D74" t="str">
            <v>43,303     57962       75.08     114</v>
          </cell>
        </row>
        <row r="75">
          <cell r="A75">
            <v>36495</v>
          </cell>
          <cell r="B75">
            <v>14740</v>
          </cell>
          <cell r="C75">
            <v>826374</v>
          </cell>
          <cell r="D75" t="str">
            <v>41,192     56064       73.65     112</v>
          </cell>
        </row>
        <row r="76">
          <cell r="A76" t="str">
            <v>Totals: __</v>
          </cell>
          <cell r="B76" t="str">
            <v>________</v>
          </cell>
          <cell r="C76" t="str">
            <v>__________</v>
          </cell>
          <cell r="D76" t="str">
            <v>__________</v>
          </cell>
        </row>
        <row r="77">
          <cell r="A77">
            <v>1999</v>
          </cell>
          <cell r="B77">
            <v>286852</v>
          </cell>
          <cell r="C77">
            <v>11262324</v>
          </cell>
          <cell r="D77">
            <v>586869</v>
          </cell>
        </row>
        <row r="79">
          <cell r="A79">
            <v>36526</v>
          </cell>
          <cell r="B79">
            <v>19787</v>
          </cell>
          <cell r="C79">
            <v>806802</v>
          </cell>
          <cell r="D79" t="str">
            <v>35,912     40775       64.48     113</v>
          </cell>
        </row>
        <row r="80">
          <cell r="A80">
            <v>36557</v>
          </cell>
          <cell r="B80">
            <v>18153</v>
          </cell>
          <cell r="C80">
            <v>746375</v>
          </cell>
          <cell r="D80" t="str">
            <v>29,219     41116       61.68     112</v>
          </cell>
        </row>
        <row r="81">
          <cell r="A81">
            <v>36586</v>
          </cell>
          <cell r="B81">
            <v>16503</v>
          </cell>
          <cell r="C81">
            <v>802987</v>
          </cell>
          <cell r="D81" t="str">
            <v>31,884     48658       65.89     111</v>
          </cell>
        </row>
        <row r="82">
          <cell r="A82">
            <v>36617</v>
          </cell>
          <cell r="B82">
            <v>13083</v>
          </cell>
          <cell r="C82">
            <v>776122</v>
          </cell>
          <cell r="D82" t="str">
            <v>25,942     59323       66.48     108</v>
          </cell>
        </row>
        <row r="83">
          <cell r="A83">
            <v>36647</v>
          </cell>
          <cell r="B83">
            <v>14558</v>
          </cell>
          <cell r="C83">
            <v>688862</v>
          </cell>
          <cell r="D83" t="str">
            <v>26,140     47319       64.23     110</v>
          </cell>
        </row>
        <row r="84">
          <cell r="A84">
            <v>36678</v>
          </cell>
          <cell r="B84">
            <v>18114</v>
          </cell>
          <cell r="C84">
            <v>735062</v>
          </cell>
          <cell r="D84" t="str">
            <v>24,212     40580       57.20     111</v>
          </cell>
        </row>
        <row r="85">
          <cell r="A85">
            <v>36708</v>
          </cell>
          <cell r="B85">
            <v>15385</v>
          </cell>
          <cell r="C85">
            <v>752496</v>
          </cell>
          <cell r="D85" t="str">
            <v>22,378     48912       59.26     106</v>
          </cell>
        </row>
        <row r="86">
          <cell r="A86">
            <v>36739</v>
          </cell>
          <cell r="B86">
            <v>22228</v>
          </cell>
          <cell r="C86">
            <v>750442</v>
          </cell>
          <cell r="D86" t="str">
            <v>22,961     33762       50.81     111</v>
          </cell>
        </row>
        <row r="87">
          <cell r="A87">
            <v>36770</v>
          </cell>
          <cell r="B87">
            <v>16262</v>
          </cell>
          <cell r="C87">
            <v>674907</v>
          </cell>
          <cell r="D87" t="str">
            <v>21,424     41503       56.85     111</v>
          </cell>
        </row>
        <row r="88">
          <cell r="A88">
            <v>36800</v>
          </cell>
          <cell r="B88">
            <v>15770</v>
          </cell>
          <cell r="C88">
            <v>706092</v>
          </cell>
          <cell r="D88" t="str">
            <v>100,703     44775       86.46     111</v>
          </cell>
        </row>
        <row r="89">
          <cell r="A89">
            <v>36831</v>
          </cell>
          <cell r="B89">
            <v>12835</v>
          </cell>
          <cell r="C89">
            <v>662113</v>
          </cell>
          <cell r="D89" t="str">
            <v>22,730     51587       63.91     112</v>
          </cell>
        </row>
        <row r="90">
          <cell r="A90">
            <v>36861</v>
          </cell>
          <cell r="B90">
            <v>13575</v>
          </cell>
          <cell r="C90">
            <v>648977</v>
          </cell>
          <cell r="D90" t="str">
            <v>57,885     47807       81.00     112</v>
          </cell>
        </row>
        <row r="91">
          <cell r="A91" t="str">
            <v>Totals: __</v>
          </cell>
          <cell r="B91" t="str">
            <v>________</v>
          </cell>
          <cell r="C91" t="str">
            <v>__________</v>
          </cell>
          <cell r="D91" t="str">
            <v>__________</v>
          </cell>
        </row>
        <row r="92">
          <cell r="A92">
            <v>2000</v>
          </cell>
          <cell r="B92">
            <v>196253</v>
          </cell>
          <cell r="C92">
            <v>8751237</v>
          </cell>
          <cell r="D92">
            <v>421390</v>
          </cell>
        </row>
        <row r="94">
          <cell r="A94">
            <v>36892</v>
          </cell>
          <cell r="B94">
            <v>12322</v>
          </cell>
          <cell r="C94">
            <v>641069</v>
          </cell>
          <cell r="D94" t="str">
            <v>31,691     52027       72.00     113</v>
          </cell>
        </row>
        <row r="95">
          <cell r="A95">
            <v>36923</v>
          </cell>
          <cell r="B95">
            <v>12673</v>
          </cell>
          <cell r="C95">
            <v>578556</v>
          </cell>
          <cell r="D95" t="str">
            <v>24,547     45653       65.95     113</v>
          </cell>
        </row>
        <row r="96">
          <cell r="A96">
            <v>36951</v>
          </cell>
          <cell r="B96">
            <v>14517</v>
          </cell>
          <cell r="C96">
            <v>584445</v>
          </cell>
          <cell r="D96" t="str">
            <v>29,111     40260       66.73     110</v>
          </cell>
        </row>
        <row r="97">
          <cell r="A97">
            <v>36982</v>
          </cell>
          <cell r="B97">
            <v>12597</v>
          </cell>
          <cell r="C97">
            <v>590489</v>
          </cell>
          <cell r="D97" t="str">
            <v>31,157     46876       71.21     113</v>
          </cell>
        </row>
        <row r="98">
          <cell r="A98">
            <v>37012</v>
          </cell>
          <cell r="B98">
            <v>10069</v>
          </cell>
          <cell r="C98">
            <v>634879</v>
          </cell>
          <cell r="D98" t="str">
            <v>25,843     63053       71.96     106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mar98"/>
    </sheetNames>
    <sheetDataSet>
      <sheetData sheetId="0">
        <row r="34">
          <cell r="A34">
            <v>35855</v>
          </cell>
          <cell r="B34">
            <v>51216</v>
          </cell>
          <cell r="C34">
            <v>1850180</v>
          </cell>
          <cell r="D34" t="str">
            <v>84,640     36126       62.30     146</v>
          </cell>
        </row>
        <row r="35">
          <cell r="A35">
            <v>35886</v>
          </cell>
          <cell r="B35">
            <v>63590</v>
          </cell>
          <cell r="C35">
            <v>2409381</v>
          </cell>
          <cell r="D35" t="str">
            <v>144,616     37890       69.46     143</v>
          </cell>
        </row>
        <row r="36">
          <cell r="A36">
            <v>35916</v>
          </cell>
          <cell r="B36">
            <v>72855</v>
          </cell>
          <cell r="C36">
            <v>2088130</v>
          </cell>
          <cell r="D36" t="str">
            <v>129,079     28662       63.92     142</v>
          </cell>
        </row>
        <row r="37">
          <cell r="A37">
            <v>35947</v>
          </cell>
          <cell r="B37">
            <v>62340</v>
          </cell>
          <cell r="C37">
            <v>1970818</v>
          </cell>
          <cell r="D37" t="str">
            <v>113,686     31615       64.58     139</v>
          </cell>
        </row>
        <row r="38">
          <cell r="A38">
            <v>35977</v>
          </cell>
          <cell r="B38">
            <v>59671</v>
          </cell>
          <cell r="C38">
            <v>1766709</v>
          </cell>
          <cell r="D38" t="str">
            <v>121,462     29608       67.06     142</v>
          </cell>
        </row>
        <row r="39">
          <cell r="A39">
            <v>36008</v>
          </cell>
          <cell r="B39">
            <v>55821</v>
          </cell>
          <cell r="C39">
            <v>1528532</v>
          </cell>
          <cell r="D39" t="str">
            <v>106,563     27383       65.62     140</v>
          </cell>
        </row>
        <row r="40">
          <cell r="A40">
            <v>36039</v>
          </cell>
          <cell r="B40">
            <v>48272</v>
          </cell>
          <cell r="C40">
            <v>1336679</v>
          </cell>
          <cell r="D40" t="str">
            <v>86,600     27691       64.21     139</v>
          </cell>
        </row>
        <row r="41">
          <cell r="A41">
            <v>36069</v>
          </cell>
          <cell r="B41">
            <v>53215</v>
          </cell>
          <cell r="C41">
            <v>1298102</v>
          </cell>
          <cell r="D41" t="str">
            <v>77,531     24394       59.30     140</v>
          </cell>
        </row>
        <row r="42">
          <cell r="A42">
            <v>36100</v>
          </cell>
          <cell r="B42">
            <v>47476</v>
          </cell>
          <cell r="C42">
            <v>1241543</v>
          </cell>
          <cell r="D42" t="str">
            <v>70,668     26151       59.82     138</v>
          </cell>
        </row>
        <row r="43">
          <cell r="A43">
            <v>36130</v>
          </cell>
          <cell r="B43">
            <v>42546</v>
          </cell>
          <cell r="C43">
            <v>1188123</v>
          </cell>
          <cell r="D43" t="str">
            <v>69,745     27926       62.11     138</v>
          </cell>
        </row>
        <row r="44">
          <cell r="A44" t="str">
            <v>Totals: __</v>
          </cell>
          <cell r="B44" t="str">
            <v>________</v>
          </cell>
          <cell r="C44" t="str">
            <v>__________</v>
          </cell>
          <cell r="D44" t="str">
            <v>__________</v>
          </cell>
        </row>
        <row r="45">
          <cell r="A45">
            <v>1998</v>
          </cell>
          <cell r="B45">
            <v>557002</v>
          </cell>
          <cell r="C45">
            <v>16678197</v>
          </cell>
          <cell r="D45">
            <v>1004590</v>
          </cell>
        </row>
        <row r="47">
          <cell r="A47">
            <v>36161</v>
          </cell>
          <cell r="B47">
            <v>41384</v>
          </cell>
          <cell r="C47">
            <v>1141250</v>
          </cell>
          <cell r="D47" t="str">
            <v>66,675     27578       61.70     135</v>
          </cell>
        </row>
        <row r="48">
          <cell r="A48">
            <v>36192</v>
          </cell>
          <cell r="B48">
            <v>34348</v>
          </cell>
          <cell r="C48">
            <v>922081</v>
          </cell>
          <cell r="D48" t="str">
            <v>52,988     26846       60.67     134</v>
          </cell>
        </row>
        <row r="49">
          <cell r="A49">
            <v>36220</v>
          </cell>
          <cell r="B49">
            <v>35315</v>
          </cell>
          <cell r="C49">
            <v>993198</v>
          </cell>
          <cell r="D49" t="str">
            <v>55,202     28124       60.99     134</v>
          </cell>
        </row>
        <row r="50">
          <cell r="A50">
            <v>36251</v>
          </cell>
          <cell r="B50">
            <v>29594</v>
          </cell>
          <cell r="C50">
            <v>895749</v>
          </cell>
          <cell r="D50" t="str">
            <v>48,753     30268       62.23     133</v>
          </cell>
        </row>
        <row r="51">
          <cell r="A51">
            <v>36281</v>
          </cell>
          <cell r="B51">
            <v>34284</v>
          </cell>
          <cell r="C51">
            <v>901402</v>
          </cell>
          <cell r="D51" t="str">
            <v>57,482     26293       62.64     133</v>
          </cell>
        </row>
        <row r="52">
          <cell r="A52">
            <v>36312</v>
          </cell>
          <cell r="B52">
            <v>34889</v>
          </cell>
          <cell r="C52">
            <v>849318</v>
          </cell>
          <cell r="D52" t="str">
            <v>51,669     24344       59.69     135</v>
          </cell>
        </row>
        <row r="53">
          <cell r="A53">
            <v>36342</v>
          </cell>
          <cell r="B53">
            <v>37239</v>
          </cell>
          <cell r="C53">
            <v>858141</v>
          </cell>
          <cell r="D53" t="str">
            <v>49,714     23045       57.17     135</v>
          </cell>
        </row>
        <row r="54">
          <cell r="A54">
            <v>36373</v>
          </cell>
          <cell r="B54">
            <v>36411</v>
          </cell>
          <cell r="C54">
            <v>846203</v>
          </cell>
          <cell r="D54" t="str">
            <v>53,084     23241       59.32     133</v>
          </cell>
        </row>
        <row r="55">
          <cell r="A55">
            <v>36404</v>
          </cell>
          <cell r="B55">
            <v>32491</v>
          </cell>
          <cell r="C55">
            <v>818648</v>
          </cell>
          <cell r="D55" t="str">
            <v>47,163     25197       59.21     133</v>
          </cell>
        </row>
        <row r="56">
          <cell r="A56">
            <v>36434</v>
          </cell>
          <cell r="B56">
            <v>30240</v>
          </cell>
          <cell r="C56">
            <v>828831</v>
          </cell>
          <cell r="D56" t="str">
            <v>48,296     27409       61.50     134</v>
          </cell>
        </row>
        <row r="57">
          <cell r="A57">
            <v>36465</v>
          </cell>
          <cell r="B57">
            <v>20469</v>
          </cell>
          <cell r="C57">
            <v>772432</v>
          </cell>
          <cell r="D57" t="str">
            <v>41,209     37737       66.81     131</v>
          </cell>
        </row>
        <row r="58">
          <cell r="A58">
            <v>36495</v>
          </cell>
          <cell r="B58">
            <v>19190</v>
          </cell>
          <cell r="C58">
            <v>761598</v>
          </cell>
          <cell r="D58" t="str">
            <v>39,334     39688       67.21     128</v>
          </cell>
        </row>
        <row r="59">
          <cell r="A59" t="str">
            <v>Totals: __</v>
          </cell>
          <cell r="B59" t="str">
            <v>________</v>
          </cell>
          <cell r="C59" t="str">
            <v>__________</v>
          </cell>
          <cell r="D59" t="str">
            <v>__________</v>
          </cell>
        </row>
        <row r="60">
          <cell r="A60">
            <v>1999</v>
          </cell>
          <cell r="B60">
            <v>385854</v>
          </cell>
          <cell r="C60">
            <v>10588851</v>
          </cell>
          <cell r="D60">
            <v>611569</v>
          </cell>
        </row>
        <row r="62">
          <cell r="A62">
            <v>36526</v>
          </cell>
          <cell r="B62">
            <v>17318</v>
          </cell>
          <cell r="C62">
            <v>731904</v>
          </cell>
          <cell r="D62" t="str">
            <v>39,645     42263       69.60     128</v>
          </cell>
        </row>
        <row r="63">
          <cell r="A63">
            <v>36557</v>
          </cell>
          <cell r="B63">
            <v>31399</v>
          </cell>
          <cell r="C63">
            <v>666097</v>
          </cell>
          <cell r="D63" t="str">
            <v>36,478     21214       53.74     129</v>
          </cell>
        </row>
        <row r="64">
          <cell r="A64">
            <v>36586</v>
          </cell>
          <cell r="B64">
            <v>36488</v>
          </cell>
          <cell r="C64">
            <v>730198</v>
          </cell>
          <cell r="D64" t="str">
            <v>62,198     20013       63.03     130</v>
          </cell>
        </row>
        <row r="65">
          <cell r="A65">
            <v>36617</v>
          </cell>
          <cell r="B65">
            <v>32762</v>
          </cell>
          <cell r="C65">
            <v>724562</v>
          </cell>
          <cell r="D65" t="str">
            <v>76,926     22116       70.13     129</v>
          </cell>
        </row>
        <row r="66">
          <cell r="A66">
            <v>36647</v>
          </cell>
          <cell r="B66">
            <v>35066</v>
          </cell>
          <cell r="C66">
            <v>693472</v>
          </cell>
          <cell r="D66" t="str">
            <v>53,199     19777       60.27     130</v>
          </cell>
        </row>
        <row r="67">
          <cell r="A67">
            <v>36678</v>
          </cell>
          <cell r="B67">
            <v>30141</v>
          </cell>
          <cell r="C67">
            <v>657389</v>
          </cell>
          <cell r="D67" t="str">
            <v>44,472     21811       59.60     129</v>
          </cell>
        </row>
        <row r="68">
          <cell r="A68">
            <v>36708</v>
          </cell>
          <cell r="B68">
            <v>28396</v>
          </cell>
          <cell r="C68">
            <v>655061</v>
          </cell>
          <cell r="D68" t="str">
            <v>43,304     23069       60.40     128</v>
          </cell>
        </row>
        <row r="69">
          <cell r="A69">
            <v>36739</v>
          </cell>
          <cell r="B69">
            <v>25899</v>
          </cell>
          <cell r="C69">
            <v>638903</v>
          </cell>
          <cell r="D69" t="str">
            <v>47,239     24670       64.59     128</v>
          </cell>
        </row>
        <row r="70">
          <cell r="A70">
            <v>36770</v>
          </cell>
          <cell r="B70">
            <v>24758</v>
          </cell>
          <cell r="C70">
            <v>620142</v>
          </cell>
          <cell r="D70" t="str">
            <v>40,195     25049       61.88     127</v>
          </cell>
        </row>
        <row r="71">
          <cell r="A71">
            <v>36800</v>
          </cell>
          <cell r="B71">
            <v>24679</v>
          </cell>
          <cell r="C71">
            <v>614200</v>
          </cell>
          <cell r="D71" t="str">
            <v>39,670     24888       61.65     124</v>
          </cell>
        </row>
        <row r="72">
          <cell r="A72">
            <v>36831</v>
          </cell>
          <cell r="B72">
            <v>21681</v>
          </cell>
          <cell r="C72">
            <v>568630</v>
          </cell>
          <cell r="D72" t="str">
            <v>34,257     26228       61.24     125</v>
          </cell>
        </row>
        <row r="73">
          <cell r="A73">
            <v>36861</v>
          </cell>
          <cell r="B73">
            <v>19558</v>
          </cell>
          <cell r="C73">
            <v>587397</v>
          </cell>
          <cell r="D73" t="str">
            <v>49,870     30034       71.83     128</v>
          </cell>
        </row>
        <row r="74">
          <cell r="A74" t="str">
            <v>Totals: __</v>
          </cell>
          <cell r="B74" t="str">
            <v>________</v>
          </cell>
          <cell r="C74" t="str">
            <v>__________</v>
          </cell>
          <cell r="D74" t="str">
            <v>__________</v>
          </cell>
        </row>
        <row r="75">
          <cell r="A75">
            <v>2000</v>
          </cell>
          <cell r="B75">
            <v>328145</v>
          </cell>
          <cell r="C75">
            <v>7887955</v>
          </cell>
          <cell r="D75">
            <v>567453</v>
          </cell>
        </row>
        <row r="77">
          <cell r="A77">
            <v>36892</v>
          </cell>
          <cell r="B77">
            <v>19468</v>
          </cell>
          <cell r="C77">
            <v>579594</v>
          </cell>
          <cell r="D77" t="str">
            <v>40,393     29772       67.48     127</v>
          </cell>
        </row>
        <row r="78">
          <cell r="A78">
            <v>36923</v>
          </cell>
          <cell r="B78">
            <v>17349</v>
          </cell>
          <cell r="C78">
            <v>498949</v>
          </cell>
          <cell r="D78" t="str">
            <v>34,468     28760       66.52     127</v>
          </cell>
        </row>
        <row r="79">
          <cell r="A79">
            <v>36951</v>
          </cell>
          <cell r="B79">
            <v>20239</v>
          </cell>
          <cell r="C79">
            <v>500970</v>
          </cell>
          <cell r="D79" t="str">
            <v>34,296     24753       62.89     128</v>
          </cell>
        </row>
        <row r="80">
          <cell r="A80">
            <v>36982</v>
          </cell>
          <cell r="B80">
            <v>17216</v>
          </cell>
          <cell r="C80">
            <v>513684</v>
          </cell>
          <cell r="D80" t="str">
            <v>34,008     29838       66.39     121</v>
          </cell>
        </row>
        <row r="81">
          <cell r="A81">
            <v>37012</v>
          </cell>
          <cell r="B81">
            <v>16951</v>
          </cell>
          <cell r="C81">
            <v>528910</v>
          </cell>
          <cell r="D81" t="str">
            <v>37,688     31203       68.98     115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apr98"/>
    </sheetNames>
    <sheetDataSet>
      <sheetData sheetId="0">
        <row r="46">
          <cell r="A46">
            <v>35886</v>
          </cell>
          <cell r="B46">
            <v>38367</v>
          </cell>
          <cell r="C46">
            <v>2043922</v>
          </cell>
          <cell r="D46" t="str">
            <v>67,241     53273       63.67     147</v>
          </cell>
        </row>
        <row r="47">
          <cell r="A47">
            <v>35916</v>
          </cell>
          <cell r="B47">
            <v>87248</v>
          </cell>
          <cell r="C47">
            <v>3124067</v>
          </cell>
          <cell r="D47" t="str">
            <v>132,586     35807       60.31     144</v>
          </cell>
        </row>
        <row r="48">
          <cell r="A48">
            <v>35947</v>
          </cell>
          <cell r="B48">
            <v>68985</v>
          </cell>
          <cell r="C48">
            <v>2740209</v>
          </cell>
          <cell r="D48" t="str">
            <v>124,561     39722       64.36     144</v>
          </cell>
        </row>
        <row r="49">
          <cell r="A49">
            <v>35977</v>
          </cell>
          <cell r="B49">
            <v>39543</v>
          </cell>
          <cell r="C49">
            <v>2478340</v>
          </cell>
          <cell r="D49" t="str">
            <v>115,690     62675       74.53     140</v>
          </cell>
        </row>
        <row r="50">
          <cell r="A50">
            <v>36008</v>
          </cell>
          <cell r="B50">
            <v>37842</v>
          </cell>
          <cell r="C50">
            <v>2167066</v>
          </cell>
          <cell r="D50" t="str">
            <v>99,087     57267       72.36     139</v>
          </cell>
        </row>
        <row r="51">
          <cell r="A51">
            <v>36039</v>
          </cell>
          <cell r="B51">
            <v>39360</v>
          </cell>
          <cell r="C51">
            <v>1938308</v>
          </cell>
          <cell r="D51" t="str">
            <v>86,748     49246       68.79     139</v>
          </cell>
        </row>
        <row r="52">
          <cell r="A52">
            <v>36069</v>
          </cell>
          <cell r="B52">
            <v>36373</v>
          </cell>
          <cell r="C52">
            <v>1889157</v>
          </cell>
          <cell r="D52" t="str">
            <v>81,024     51939       69.02     139</v>
          </cell>
        </row>
        <row r="53">
          <cell r="A53">
            <v>36100</v>
          </cell>
          <cell r="B53">
            <v>31281</v>
          </cell>
          <cell r="C53">
            <v>1777084</v>
          </cell>
          <cell r="D53" t="str">
            <v>68,897     56811       68.77     140</v>
          </cell>
        </row>
        <row r="54">
          <cell r="A54">
            <v>36130</v>
          </cell>
          <cell r="B54">
            <v>30189</v>
          </cell>
          <cell r="C54">
            <v>1729114</v>
          </cell>
          <cell r="D54" t="str">
            <v>76,310     57277       71.65     140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1998</v>
          </cell>
          <cell r="B56">
            <v>409188</v>
          </cell>
          <cell r="C56">
            <v>19887267</v>
          </cell>
          <cell r="D56">
            <v>852144</v>
          </cell>
        </row>
        <row r="58">
          <cell r="A58">
            <v>36161</v>
          </cell>
          <cell r="B58">
            <v>30055</v>
          </cell>
          <cell r="C58">
            <v>1550376</v>
          </cell>
          <cell r="D58" t="str">
            <v>68,024     51585       69.36     138</v>
          </cell>
        </row>
        <row r="59">
          <cell r="A59">
            <v>36192</v>
          </cell>
          <cell r="B59">
            <v>24790</v>
          </cell>
          <cell r="C59">
            <v>1297278</v>
          </cell>
          <cell r="D59" t="str">
            <v>58,749     52331       70.33     132</v>
          </cell>
        </row>
        <row r="60">
          <cell r="A60">
            <v>36220</v>
          </cell>
          <cell r="B60">
            <v>24426</v>
          </cell>
          <cell r="C60">
            <v>1470502</v>
          </cell>
          <cell r="D60" t="str">
            <v>63,845     60203       72.33     136</v>
          </cell>
        </row>
        <row r="61">
          <cell r="A61">
            <v>36251</v>
          </cell>
          <cell r="B61">
            <v>23054</v>
          </cell>
          <cell r="C61">
            <v>1317515</v>
          </cell>
          <cell r="D61" t="str">
            <v>62,105     57150       72.93     139</v>
          </cell>
        </row>
        <row r="62">
          <cell r="A62">
            <v>36281</v>
          </cell>
          <cell r="B62">
            <v>23505</v>
          </cell>
          <cell r="C62">
            <v>1317431</v>
          </cell>
          <cell r="D62" t="str">
            <v>59,784     56049       71.78     137</v>
          </cell>
        </row>
        <row r="63">
          <cell r="A63">
            <v>36312</v>
          </cell>
          <cell r="B63">
            <v>23100</v>
          </cell>
          <cell r="C63">
            <v>1227363</v>
          </cell>
          <cell r="D63" t="str">
            <v>66,287     53133       74.16     134</v>
          </cell>
        </row>
        <row r="64">
          <cell r="A64">
            <v>36342</v>
          </cell>
          <cell r="B64">
            <v>20919</v>
          </cell>
          <cell r="C64">
            <v>1253991</v>
          </cell>
          <cell r="D64" t="str">
            <v>67,929     59946       76.46     136</v>
          </cell>
        </row>
        <row r="65">
          <cell r="A65">
            <v>36373</v>
          </cell>
          <cell r="B65">
            <v>18880</v>
          </cell>
          <cell r="C65">
            <v>1147524</v>
          </cell>
          <cell r="D65" t="str">
            <v>62,248     60780       76.73     126</v>
          </cell>
        </row>
        <row r="66">
          <cell r="A66">
            <v>36404</v>
          </cell>
          <cell r="B66">
            <v>16403</v>
          </cell>
          <cell r="C66">
            <v>1105960</v>
          </cell>
          <cell r="D66" t="str">
            <v>57,608     67425       77.84     131</v>
          </cell>
        </row>
        <row r="67">
          <cell r="A67">
            <v>36434</v>
          </cell>
          <cell r="B67">
            <v>15919</v>
          </cell>
          <cell r="C67">
            <v>1082422</v>
          </cell>
          <cell r="D67" t="str">
            <v>53,123     67996       76.94     130</v>
          </cell>
        </row>
        <row r="68">
          <cell r="A68">
            <v>36465</v>
          </cell>
          <cell r="B68">
            <v>14795</v>
          </cell>
          <cell r="C68">
            <v>1007702</v>
          </cell>
          <cell r="D68" t="str">
            <v>51,180     68111       77.57     130</v>
          </cell>
        </row>
        <row r="69">
          <cell r="A69">
            <v>36495</v>
          </cell>
          <cell r="B69">
            <v>17583</v>
          </cell>
          <cell r="C69">
            <v>1080628</v>
          </cell>
          <cell r="D69" t="str">
            <v>60,298     61459       77.42     124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1999</v>
          </cell>
          <cell r="B71">
            <v>253429</v>
          </cell>
          <cell r="C71">
            <v>14858692</v>
          </cell>
          <cell r="D71">
            <v>731180</v>
          </cell>
        </row>
        <row r="73">
          <cell r="A73">
            <v>36526</v>
          </cell>
          <cell r="B73">
            <v>14777</v>
          </cell>
          <cell r="C73">
            <v>1008585</v>
          </cell>
          <cell r="D73" t="str">
            <v>53,418     68254       78.33     124</v>
          </cell>
        </row>
        <row r="74">
          <cell r="A74">
            <v>36557</v>
          </cell>
          <cell r="B74">
            <v>10879</v>
          </cell>
          <cell r="C74">
            <v>877704</v>
          </cell>
          <cell r="D74" t="str">
            <v>47,792     80679       81.46     122</v>
          </cell>
        </row>
        <row r="75">
          <cell r="A75">
            <v>36586</v>
          </cell>
          <cell r="B75">
            <v>11211</v>
          </cell>
          <cell r="C75">
            <v>943623</v>
          </cell>
          <cell r="D75" t="str">
            <v>63,849     84170       85.06     127</v>
          </cell>
        </row>
        <row r="76">
          <cell r="A76">
            <v>36617</v>
          </cell>
          <cell r="B76">
            <v>10041</v>
          </cell>
          <cell r="C76">
            <v>880236</v>
          </cell>
          <cell r="D76" t="str">
            <v>60,008     87665       85.67     122</v>
          </cell>
        </row>
        <row r="77">
          <cell r="A77">
            <v>36647</v>
          </cell>
          <cell r="B77">
            <v>10594</v>
          </cell>
          <cell r="C77">
            <v>848326</v>
          </cell>
          <cell r="D77" t="str">
            <v>68,040     80077       86.53     123</v>
          </cell>
        </row>
        <row r="78">
          <cell r="A78">
            <v>36678</v>
          </cell>
          <cell r="B78">
            <v>8348</v>
          </cell>
          <cell r="C78">
            <v>793253</v>
          </cell>
          <cell r="D78" t="str">
            <v>53,148     95024       86.43     122</v>
          </cell>
        </row>
        <row r="79">
          <cell r="A79">
            <v>36708</v>
          </cell>
          <cell r="B79">
            <v>8936</v>
          </cell>
          <cell r="C79">
            <v>783310</v>
          </cell>
          <cell r="D79" t="str">
            <v>51,321     87658       85.17     124</v>
          </cell>
        </row>
        <row r="80">
          <cell r="A80">
            <v>36739</v>
          </cell>
          <cell r="B80">
            <v>8403</v>
          </cell>
          <cell r="C80">
            <v>766151</v>
          </cell>
          <cell r="D80" t="str">
            <v>46,132     91176       84.59     125</v>
          </cell>
        </row>
        <row r="81">
          <cell r="A81">
            <v>36770</v>
          </cell>
          <cell r="B81">
            <v>8646</v>
          </cell>
          <cell r="C81">
            <v>735668</v>
          </cell>
          <cell r="D81" t="str">
            <v>44,739     85088       83.80     125</v>
          </cell>
        </row>
        <row r="82">
          <cell r="A82">
            <v>36800</v>
          </cell>
          <cell r="B82">
            <v>8971</v>
          </cell>
          <cell r="C82">
            <v>754262</v>
          </cell>
          <cell r="D82" t="str">
            <v>52,559     84078       85.42     123</v>
          </cell>
        </row>
        <row r="83">
          <cell r="A83">
            <v>36831</v>
          </cell>
          <cell r="B83">
            <v>7941</v>
          </cell>
          <cell r="C83">
            <v>688525</v>
          </cell>
          <cell r="D83" t="str">
            <v>44,871     86706       84.96     121</v>
          </cell>
        </row>
        <row r="84">
          <cell r="A84">
            <v>36861</v>
          </cell>
          <cell r="B84">
            <v>7646</v>
          </cell>
          <cell r="C84">
            <v>711610</v>
          </cell>
          <cell r="D84" t="str">
            <v>51,951     93070       87.17     124</v>
          </cell>
        </row>
        <row r="85">
          <cell r="A85" t="str">
            <v>Totals: __</v>
          </cell>
          <cell r="B85" t="str">
            <v>________</v>
          </cell>
          <cell r="C85" t="str">
            <v>__________</v>
          </cell>
          <cell r="D85" t="str">
            <v>__________</v>
          </cell>
        </row>
        <row r="86">
          <cell r="A86">
            <v>2000</v>
          </cell>
          <cell r="B86">
            <v>116393</v>
          </cell>
          <cell r="C86">
            <v>9791253</v>
          </cell>
          <cell r="D86">
            <v>637828</v>
          </cell>
        </row>
        <row r="88">
          <cell r="A88">
            <v>36892</v>
          </cell>
          <cell r="B88">
            <v>7726</v>
          </cell>
          <cell r="C88">
            <v>719673</v>
          </cell>
          <cell r="D88" t="str">
            <v>51,058     93150       86.86     123</v>
          </cell>
        </row>
        <row r="89">
          <cell r="A89">
            <v>36923</v>
          </cell>
          <cell r="B89">
            <v>6704</v>
          </cell>
          <cell r="C89">
            <v>630406</v>
          </cell>
          <cell r="D89" t="str">
            <v>44,047     94035       86.79     122</v>
          </cell>
        </row>
        <row r="90">
          <cell r="A90">
            <v>36951</v>
          </cell>
          <cell r="B90">
            <v>7758</v>
          </cell>
          <cell r="C90">
            <v>604754</v>
          </cell>
          <cell r="D90" t="str">
            <v>45,445     77953       85.42     118</v>
          </cell>
        </row>
        <row r="91">
          <cell r="A91">
            <v>36982</v>
          </cell>
          <cell r="B91">
            <v>7443</v>
          </cell>
          <cell r="C91">
            <v>610670</v>
          </cell>
          <cell r="D91" t="str">
            <v>46,250     82047       86.14     119</v>
          </cell>
        </row>
        <row r="92">
          <cell r="A92">
            <v>37012</v>
          </cell>
          <cell r="B92">
            <v>6868</v>
          </cell>
          <cell r="C92">
            <v>604282</v>
          </cell>
          <cell r="D92" t="str">
            <v>51,119     87986       88.16     115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may98"/>
    </sheetNames>
    <sheetDataSet>
      <sheetData sheetId="0">
        <row r="47">
          <cell r="A47">
            <v>35916</v>
          </cell>
          <cell r="B47">
            <v>43237</v>
          </cell>
          <cell r="C47">
            <v>1613191</v>
          </cell>
          <cell r="D47" t="str">
            <v>110,307     37311       71.84     126</v>
          </cell>
        </row>
        <row r="48">
          <cell r="A48">
            <v>35947</v>
          </cell>
          <cell r="B48">
            <v>45570</v>
          </cell>
          <cell r="C48">
            <v>2337234</v>
          </cell>
          <cell r="D48" t="str">
            <v>224,435     51289       83.12     121</v>
          </cell>
        </row>
        <row r="49">
          <cell r="A49">
            <v>35977</v>
          </cell>
          <cell r="B49">
            <v>43135</v>
          </cell>
          <cell r="C49">
            <v>1771377</v>
          </cell>
          <cell r="D49" t="str">
            <v>202,361     41066       82.43     120</v>
          </cell>
        </row>
        <row r="50">
          <cell r="A50">
            <v>36008</v>
          </cell>
          <cell r="B50">
            <v>41946</v>
          </cell>
          <cell r="C50">
            <v>1605647</v>
          </cell>
          <cell r="D50" t="str">
            <v>181,009     38279       81.19     122</v>
          </cell>
        </row>
        <row r="51">
          <cell r="A51">
            <v>36039</v>
          </cell>
          <cell r="B51">
            <v>37450</v>
          </cell>
          <cell r="C51">
            <v>1373547</v>
          </cell>
          <cell r="D51" t="str">
            <v>146,815     36677       79.68     121</v>
          </cell>
        </row>
        <row r="52">
          <cell r="A52">
            <v>36069</v>
          </cell>
          <cell r="B52">
            <v>38499</v>
          </cell>
          <cell r="C52">
            <v>1322364</v>
          </cell>
          <cell r="D52" t="str">
            <v>134,650     34349       77.77     121</v>
          </cell>
        </row>
        <row r="53">
          <cell r="A53">
            <v>36100</v>
          </cell>
          <cell r="B53">
            <v>32326</v>
          </cell>
          <cell r="C53">
            <v>1227427</v>
          </cell>
          <cell r="D53" t="str">
            <v>120,875     37971       78.90     118</v>
          </cell>
        </row>
        <row r="54">
          <cell r="A54">
            <v>36130</v>
          </cell>
          <cell r="B54">
            <v>26566</v>
          </cell>
          <cell r="C54">
            <v>1138184</v>
          </cell>
          <cell r="D54" t="str">
            <v>82,420     42844       75.62     119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1998</v>
          </cell>
          <cell r="B56">
            <v>308729</v>
          </cell>
          <cell r="C56">
            <v>12388971</v>
          </cell>
          <cell r="D56">
            <v>1202872</v>
          </cell>
        </row>
        <row r="58">
          <cell r="A58">
            <v>36161</v>
          </cell>
          <cell r="B58">
            <v>23233</v>
          </cell>
          <cell r="C58">
            <v>1057004</v>
          </cell>
          <cell r="D58" t="str">
            <v>76,807     45496       76.78     118</v>
          </cell>
        </row>
        <row r="59">
          <cell r="A59">
            <v>36192</v>
          </cell>
          <cell r="B59">
            <v>22590</v>
          </cell>
          <cell r="C59">
            <v>911877</v>
          </cell>
          <cell r="D59" t="str">
            <v>68,434     40367       75.18     117</v>
          </cell>
        </row>
        <row r="60">
          <cell r="A60">
            <v>36220</v>
          </cell>
          <cell r="B60">
            <v>22714</v>
          </cell>
          <cell r="C60">
            <v>975241</v>
          </cell>
          <cell r="D60" t="str">
            <v>66,596     42936       74.57     115</v>
          </cell>
        </row>
        <row r="61">
          <cell r="A61">
            <v>36251</v>
          </cell>
          <cell r="B61">
            <v>20220</v>
          </cell>
          <cell r="C61">
            <v>890388</v>
          </cell>
          <cell r="D61" t="str">
            <v>60,254     44036       74.87     115</v>
          </cell>
        </row>
        <row r="62">
          <cell r="A62">
            <v>36281</v>
          </cell>
          <cell r="B62">
            <v>19981</v>
          </cell>
          <cell r="C62">
            <v>891914</v>
          </cell>
          <cell r="D62" t="str">
            <v>58,219     44639       74.45     117</v>
          </cell>
        </row>
        <row r="63">
          <cell r="A63">
            <v>36312</v>
          </cell>
          <cell r="B63">
            <v>20645</v>
          </cell>
          <cell r="C63">
            <v>810987</v>
          </cell>
          <cell r="D63" t="str">
            <v>64,161     39283       75.66     119</v>
          </cell>
        </row>
        <row r="64">
          <cell r="A64">
            <v>36342</v>
          </cell>
          <cell r="B64">
            <v>21563</v>
          </cell>
          <cell r="C64">
            <v>823829</v>
          </cell>
          <cell r="D64" t="str">
            <v>69,844     38206       76.41     119</v>
          </cell>
        </row>
        <row r="65">
          <cell r="A65">
            <v>36373</v>
          </cell>
          <cell r="B65">
            <v>18413</v>
          </cell>
          <cell r="C65">
            <v>743393</v>
          </cell>
          <cell r="D65" t="str">
            <v>67,606     40374       78.59     117</v>
          </cell>
        </row>
        <row r="66">
          <cell r="A66">
            <v>36404</v>
          </cell>
          <cell r="B66">
            <v>16164</v>
          </cell>
          <cell r="C66">
            <v>713477</v>
          </cell>
          <cell r="D66" t="str">
            <v>65,050     44140       80.10     117</v>
          </cell>
        </row>
        <row r="67">
          <cell r="A67">
            <v>36434</v>
          </cell>
          <cell r="B67">
            <v>14735</v>
          </cell>
          <cell r="C67">
            <v>704992</v>
          </cell>
          <cell r="D67" t="str">
            <v>59,683     47845       80.20     117</v>
          </cell>
        </row>
        <row r="68">
          <cell r="A68">
            <v>36465</v>
          </cell>
          <cell r="B68">
            <v>12747</v>
          </cell>
          <cell r="C68">
            <v>673636</v>
          </cell>
          <cell r="D68" t="str">
            <v>53,265     52847       80.69     115</v>
          </cell>
        </row>
        <row r="69">
          <cell r="A69">
            <v>36495</v>
          </cell>
          <cell r="B69">
            <v>13987</v>
          </cell>
          <cell r="C69">
            <v>669270</v>
          </cell>
          <cell r="D69" t="str">
            <v>64,937     47850       82.28     115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1999</v>
          </cell>
          <cell r="B71">
            <v>226992</v>
          </cell>
          <cell r="C71">
            <v>9866008</v>
          </cell>
          <cell r="D71">
            <v>774856</v>
          </cell>
        </row>
        <row r="73">
          <cell r="A73">
            <v>36526</v>
          </cell>
          <cell r="B73">
            <v>13461</v>
          </cell>
          <cell r="C73">
            <v>644716</v>
          </cell>
          <cell r="D73" t="str">
            <v>46,345     47896       77.49     112</v>
          </cell>
        </row>
        <row r="74">
          <cell r="A74">
            <v>36557</v>
          </cell>
          <cell r="B74">
            <v>12437</v>
          </cell>
          <cell r="C74">
            <v>566346</v>
          </cell>
          <cell r="D74" t="str">
            <v>35,357     45538       73.98     110</v>
          </cell>
        </row>
        <row r="75">
          <cell r="A75">
            <v>36586</v>
          </cell>
          <cell r="B75">
            <v>12261</v>
          </cell>
          <cell r="C75">
            <v>621806</v>
          </cell>
          <cell r="D75" t="str">
            <v>42,484     50715       77.60     116</v>
          </cell>
        </row>
        <row r="76">
          <cell r="A76">
            <v>36617</v>
          </cell>
          <cell r="B76">
            <v>12638</v>
          </cell>
          <cell r="C76">
            <v>606928</v>
          </cell>
          <cell r="D76" t="str">
            <v>37,473     48025       74.78     111</v>
          </cell>
        </row>
        <row r="77">
          <cell r="A77">
            <v>36647</v>
          </cell>
          <cell r="B77">
            <v>11566</v>
          </cell>
          <cell r="C77">
            <v>586284</v>
          </cell>
          <cell r="D77" t="str">
            <v>31,896     50691       73.39     109</v>
          </cell>
        </row>
        <row r="78">
          <cell r="A78">
            <v>36678</v>
          </cell>
          <cell r="B78">
            <v>11864</v>
          </cell>
          <cell r="C78">
            <v>551149</v>
          </cell>
          <cell r="D78" t="str">
            <v>31,522     46456       72.65     109</v>
          </cell>
        </row>
        <row r="79">
          <cell r="A79">
            <v>36708</v>
          </cell>
          <cell r="B79">
            <v>10470</v>
          </cell>
          <cell r="C79">
            <v>555136</v>
          </cell>
          <cell r="D79" t="str">
            <v>30,291     53022       74.31     112</v>
          </cell>
        </row>
        <row r="80">
          <cell r="A80">
            <v>36739</v>
          </cell>
          <cell r="B80">
            <v>10519</v>
          </cell>
          <cell r="C80">
            <v>557941</v>
          </cell>
          <cell r="D80" t="str">
            <v>34,509     53042       76.64     111</v>
          </cell>
        </row>
        <row r="81">
          <cell r="A81">
            <v>36770</v>
          </cell>
          <cell r="B81">
            <v>10829</v>
          </cell>
          <cell r="C81">
            <v>537205</v>
          </cell>
          <cell r="D81" t="str">
            <v>34,531     49608       76.13     110</v>
          </cell>
        </row>
        <row r="82">
          <cell r="A82">
            <v>36800</v>
          </cell>
          <cell r="B82">
            <v>11571</v>
          </cell>
          <cell r="C82">
            <v>536576</v>
          </cell>
          <cell r="D82" t="str">
            <v>37,226     46373       76.29     110</v>
          </cell>
        </row>
        <row r="83">
          <cell r="A83">
            <v>36831</v>
          </cell>
          <cell r="B83">
            <v>9814</v>
          </cell>
          <cell r="C83">
            <v>494757</v>
          </cell>
          <cell r="D83" t="str">
            <v>32,007     50414       76.53     107</v>
          </cell>
        </row>
        <row r="84">
          <cell r="A84">
            <v>36861</v>
          </cell>
          <cell r="B84">
            <v>9564</v>
          </cell>
          <cell r="C84">
            <v>529077</v>
          </cell>
          <cell r="D84" t="str">
            <v>34,179     55320       78.14     108</v>
          </cell>
        </row>
        <row r="85">
          <cell r="A85" t="str">
            <v>Totals: __</v>
          </cell>
          <cell r="B85" t="str">
            <v>________</v>
          </cell>
          <cell r="C85" t="str">
            <v>__________</v>
          </cell>
          <cell r="D85" t="str">
            <v>__________</v>
          </cell>
        </row>
        <row r="86">
          <cell r="A86">
            <v>2000</v>
          </cell>
          <cell r="B86">
            <v>136994</v>
          </cell>
          <cell r="C86">
            <v>6787921</v>
          </cell>
          <cell r="D86">
            <v>427820</v>
          </cell>
        </row>
        <row r="88">
          <cell r="A88">
            <v>36892</v>
          </cell>
          <cell r="B88">
            <v>8724</v>
          </cell>
          <cell r="C88">
            <v>510598</v>
          </cell>
          <cell r="D88" t="str">
            <v>35,619     58528       80.33     108</v>
          </cell>
        </row>
        <row r="89">
          <cell r="A89">
            <v>36923</v>
          </cell>
          <cell r="B89">
            <v>7689</v>
          </cell>
          <cell r="C89">
            <v>461631</v>
          </cell>
          <cell r="D89" t="str">
            <v>31,281     60038       80.27     107</v>
          </cell>
        </row>
        <row r="90">
          <cell r="A90">
            <v>36951</v>
          </cell>
          <cell r="B90">
            <v>6992</v>
          </cell>
          <cell r="C90">
            <v>480345</v>
          </cell>
          <cell r="D90" t="str">
            <v>31,596     68700       81.88     102</v>
          </cell>
        </row>
        <row r="91">
          <cell r="A91">
            <v>36982</v>
          </cell>
          <cell r="B91">
            <v>7511</v>
          </cell>
          <cell r="C91">
            <v>477365</v>
          </cell>
          <cell r="D91" t="str">
            <v>31,807     63556       80.90     101</v>
          </cell>
        </row>
        <row r="92">
          <cell r="A92">
            <v>37012</v>
          </cell>
          <cell r="B92">
            <v>5269</v>
          </cell>
          <cell r="C92">
            <v>467609</v>
          </cell>
          <cell r="D92" t="str">
            <v>31,246     88748       85.57      98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jun98"/>
    </sheetNames>
    <sheetDataSet>
      <sheetData sheetId="0">
        <row r="54">
          <cell r="A54">
            <v>35947</v>
          </cell>
          <cell r="B54">
            <v>21722</v>
          </cell>
          <cell r="C54">
            <v>1246017</v>
          </cell>
          <cell r="D54" t="str">
            <v>77,525     57362       78.11     127</v>
          </cell>
        </row>
        <row r="55">
          <cell r="A55">
            <v>35977</v>
          </cell>
          <cell r="B55">
            <v>47294</v>
          </cell>
          <cell r="C55">
            <v>2223195</v>
          </cell>
          <cell r="D55" t="str">
            <v>155,356     47008       76.66     124</v>
          </cell>
        </row>
        <row r="56">
          <cell r="A56">
            <v>36008</v>
          </cell>
          <cell r="B56">
            <v>39949</v>
          </cell>
          <cell r="C56">
            <v>2005004</v>
          </cell>
          <cell r="D56" t="str">
            <v>139,925     50190       77.79     123</v>
          </cell>
        </row>
        <row r="57">
          <cell r="A57">
            <v>36039</v>
          </cell>
          <cell r="B57">
            <v>35458</v>
          </cell>
          <cell r="C57">
            <v>1765354</v>
          </cell>
          <cell r="D57" t="str">
            <v>122,177     49788       77.51     124</v>
          </cell>
        </row>
        <row r="58">
          <cell r="A58">
            <v>36069</v>
          </cell>
          <cell r="B58">
            <v>36666</v>
          </cell>
          <cell r="C58">
            <v>1598554</v>
          </cell>
          <cell r="D58" t="str">
            <v>106,951     43598       74.47     129</v>
          </cell>
        </row>
        <row r="59">
          <cell r="A59">
            <v>36100</v>
          </cell>
          <cell r="B59">
            <v>41141</v>
          </cell>
          <cell r="C59">
            <v>1372699</v>
          </cell>
          <cell r="D59" t="str">
            <v>86,741     33366       67.83     124</v>
          </cell>
        </row>
        <row r="60">
          <cell r="A60">
            <v>36130</v>
          </cell>
          <cell r="B60">
            <v>37640</v>
          </cell>
          <cell r="C60">
            <v>1287280</v>
          </cell>
          <cell r="D60" t="str">
            <v>80,982     34200       68.27     124</v>
          </cell>
        </row>
        <row r="61">
          <cell r="A61" t="str">
            <v>Totals: __</v>
          </cell>
          <cell r="B61" t="str">
            <v>________</v>
          </cell>
          <cell r="C61" t="str">
            <v>__________</v>
          </cell>
          <cell r="D61" t="str">
            <v>__________</v>
          </cell>
        </row>
        <row r="62">
          <cell r="A62">
            <v>1998</v>
          </cell>
          <cell r="B62">
            <v>259870</v>
          </cell>
          <cell r="C62">
            <v>11498103</v>
          </cell>
          <cell r="D62">
            <v>769657</v>
          </cell>
        </row>
        <row r="64">
          <cell r="A64">
            <v>36161</v>
          </cell>
          <cell r="B64">
            <v>34458</v>
          </cell>
          <cell r="C64">
            <v>1212337</v>
          </cell>
          <cell r="D64" t="str">
            <v>79,245     35184       69.69     122</v>
          </cell>
        </row>
        <row r="65">
          <cell r="A65">
            <v>36192</v>
          </cell>
          <cell r="B65">
            <v>30236</v>
          </cell>
          <cell r="C65">
            <v>1034576</v>
          </cell>
          <cell r="D65" t="str">
            <v>79,678     34217       72.49     116</v>
          </cell>
        </row>
        <row r="66">
          <cell r="A66">
            <v>36220</v>
          </cell>
          <cell r="B66">
            <v>30837</v>
          </cell>
          <cell r="C66">
            <v>1096214</v>
          </cell>
          <cell r="D66" t="str">
            <v>87,506     35549       73.94     118</v>
          </cell>
        </row>
        <row r="67">
          <cell r="A67">
            <v>36251</v>
          </cell>
          <cell r="B67">
            <v>35533</v>
          </cell>
          <cell r="C67">
            <v>990177</v>
          </cell>
          <cell r="D67" t="str">
            <v>78,682     27867       68.89     119</v>
          </cell>
        </row>
        <row r="68">
          <cell r="A68">
            <v>36281</v>
          </cell>
          <cell r="B68">
            <v>35816</v>
          </cell>
          <cell r="C68">
            <v>985412</v>
          </cell>
          <cell r="D68" t="str">
            <v>72,439     27514       66.92     119</v>
          </cell>
        </row>
        <row r="69">
          <cell r="A69">
            <v>36312</v>
          </cell>
          <cell r="B69">
            <v>36785</v>
          </cell>
          <cell r="C69">
            <v>907363</v>
          </cell>
          <cell r="D69" t="str">
            <v>66,276     24667       64.31     134</v>
          </cell>
        </row>
        <row r="70">
          <cell r="A70">
            <v>36342</v>
          </cell>
          <cell r="B70">
            <v>46283</v>
          </cell>
          <cell r="C70">
            <v>881149</v>
          </cell>
          <cell r="D70" t="str">
            <v>72,490     19039       61.03     132</v>
          </cell>
        </row>
        <row r="71">
          <cell r="A71">
            <v>36373</v>
          </cell>
          <cell r="B71">
            <v>45199</v>
          </cell>
          <cell r="C71">
            <v>863289</v>
          </cell>
          <cell r="D71" t="str">
            <v>86,436     19100       65.66     131</v>
          </cell>
        </row>
        <row r="72">
          <cell r="A72">
            <v>36404</v>
          </cell>
          <cell r="B72">
            <v>36998</v>
          </cell>
          <cell r="C72">
            <v>841582</v>
          </cell>
          <cell r="D72" t="str">
            <v>61,959     22747       62.61     134</v>
          </cell>
        </row>
        <row r="73">
          <cell r="A73">
            <v>36434</v>
          </cell>
          <cell r="B73">
            <v>35536</v>
          </cell>
          <cell r="C73">
            <v>815585</v>
          </cell>
          <cell r="D73" t="str">
            <v>81,895     22951       69.74     133</v>
          </cell>
        </row>
        <row r="74">
          <cell r="A74">
            <v>36465</v>
          </cell>
          <cell r="B74">
            <v>34092</v>
          </cell>
          <cell r="C74">
            <v>759189</v>
          </cell>
          <cell r="D74" t="str">
            <v>78,027     22269       69.59     131</v>
          </cell>
        </row>
        <row r="75">
          <cell r="A75">
            <v>36495</v>
          </cell>
          <cell r="B75">
            <v>34676</v>
          </cell>
          <cell r="C75">
            <v>773353</v>
          </cell>
          <cell r="D75" t="str">
            <v>79,400     22303       69.60     132</v>
          </cell>
        </row>
        <row r="76">
          <cell r="A76" t="str">
            <v>Totals: __</v>
          </cell>
          <cell r="B76" t="str">
            <v>________</v>
          </cell>
          <cell r="C76" t="str">
            <v>__________</v>
          </cell>
          <cell r="D76" t="str">
            <v>__________</v>
          </cell>
        </row>
        <row r="77">
          <cell r="A77">
            <v>1999</v>
          </cell>
          <cell r="B77">
            <v>436449</v>
          </cell>
          <cell r="C77">
            <v>11160226</v>
          </cell>
          <cell r="D77">
            <v>924033</v>
          </cell>
        </row>
        <row r="79">
          <cell r="A79">
            <v>36526</v>
          </cell>
          <cell r="B79">
            <v>31357</v>
          </cell>
          <cell r="C79">
            <v>766176</v>
          </cell>
          <cell r="D79" t="str">
            <v>63,726     24434       67.02     131</v>
          </cell>
        </row>
        <row r="80">
          <cell r="A80">
            <v>36557</v>
          </cell>
          <cell r="B80">
            <v>29662</v>
          </cell>
          <cell r="C80">
            <v>654573</v>
          </cell>
          <cell r="D80" t="str">
            <v>54,608     22068       64.80     123</v>
          </cell>
        </row>
        <row r="81">
          <cell r="A81">
            <v>36586</v>
          </cell>
          <cell r="B81">
            <v>29774</v>
          </cell>
          <cell r="C81">
            <v>749018</v>
          </cell>
          <cell r="D81" t="str">
            <v>76,922     25157       72.09     129</v>
          </cell>
        </row>
        <row r="82">
          <cell r="A82">
            <v>36617</v>
          </cell>
          <cell r="B82">
            <v>30480</v>
          </cell>
          <cell r="C82">
            <v>769255</v>
          </cell>
          <cell r="D82" t="str">
            <v>77,877     25239       71.87     128</v>
          </cell>
        </row>
        <row r="83">
          <cell r="A83">
            <v>36647</v>
          </cell>
          <cell r="B83">
            <v>29242</v>
          </cell>
          <cell r="C83">
            <v>743861</v>
          </cell>
          <cell r="D83" t="str">
            <v>73,213     25439       71.46     129</v>
          </cell>
        </row>
        <row r="84">
          <cell r="A84">
            <v>36678</v>
          </cell>
          <cell r="B84">
            <v>27221</v>
          </cell>
          <cell r="C84">
            <v>706195</v>
          </cell>
          <cell r="D84" t="str">
            <v>72,377     25944       72.67     126</v>
          </cell>
        </row>
        <row r="85">
          <cell r="A85">
            <v>36708</v>
          </cell>
          <cell r="B85">
            <v>24847</v>
          </cell>
          <cell r="C85">
            <v>691538</v>
          </cell>
          <cell r="D85" t="str">
            <v>70,743     27832       74.01     124</v>
          </cell>
        </row>
        <row r="86">
          <cell r="A86">
            <v>36739</v>
          </cell>
          <cell r="B86">
            <v>24655</v>
          </cell>
          <cell r="C86">
            <v>640826</v>
          </cell>
          <cell r="D86" t="str">
            <v>67,639     25992       73.29     123</v>
          </cell>
        </row>
        <row r="87">
          <cell r="A87">
            <v>36770</v>
          </cell>
          <cell r="B87">
            <v>23504</v>
          </cell>
          <cell r="C87">
            <v>625187</v>
          </cell>
          <cell r="D87" t="str">
            <v>65,123     26600       73.48     122</v>
          </cell>
        </row>
        <row r="88">
          <cell r="A88">
            <v>36800</v>
          </cell>
          <cell r="B88">
            <v>26833</v>
          </cell>
          <cell r="C88">
            <v>634918</v>
          </cell>
          <cell r="D88" t="str">
            <v>95,111     23662       78.00     123</v>
          </cell>
        </row>
        <row r="89">
          <cell r="A89">
            <v>36831</v>
          </cell>
          <cell r="B89">
            <v>25874</v>
          </cell>
          <cell r="C89">
            <v>602776</v>
          </cell>
          <cell r="D89" t="str">
            <v>77,090     23297       74.87     123</v>
          </cell>
        </row>
        <row r="90">
          <cell r="A90">
            <v>36861</v>
          </cell>
          <cell r="B90">
            <v>27054</v>
          </cell>
          <cell r="C90">
            <v>575552</v>
          </cell>
          <cell r="D90" t="str">
            <v>71,108     21275       72.44     122</v>
          </cell>
        </row>
        <row r="91">
          <cell r="A91" t="str">
            <v>Totals: __</v>
          </cell>
          <cell r="B91" t="str">
            <v>________</v>
          </cell>
          <cell r="C91" t="str">
            <v>__________</v>
          </cell>
          <cell r="D91" t="str">
            <v>__________</v>
          </cell>
        </row>
        <row r="92">
          <cell r="A92">
            <v>2000</v>
          </cell>
          <cell r="B92">
            <v>330503</v>
          </cell>
          <cell r="C92">
            <v>8159875</v>
          </cell>
          <cell r="D92">
            <v>865537</v>
          </cell>
        </row>
        <row r="94">
          <cell r="A94">
            <v>36892</v>
          </cell>
          <cell r="B94">
            <v>27802</v>
          </cell>
          <cell r="C94">
            <v>582051</v>
          </cell>
          <cell r="D94" t="str">
            <v>62,147     20936       69.09     124</v>
          </cell>
        </row>
        <row r="95">
          <cell r="A95">
            <v>36923</v>
          </cell>
          <cell r="B95">
            <v>23203</v>
          </cell>
          <cell r="C95">
            <v>510348</v>
          </cell>
          <cell r="D95" t="str">
            <v>55,218     21995       70.41     121</v>
          </cell>
        </row>
        <row r="96">
          <cell r="A96">
            <v>36951</v>
          </cell>
          <cell r="B96">
            <v>23304</v>
          </cell>
          <cell r="C96">
            <v>545462</v>
          </cell>
          <cell r="D96" t="str">
            <v>97,247     23407       80.67     124</v>
          </cell>
        </row>
        <row r="97">
          <cell r="A97">
            <v>36982</v>
          </cell>
          <cell r="B97">
            <v>21343</v>
          </cell>
          <cell r="C97">
            <v>582366</v>
          </cell>
          <cell r="D97" t="str">
            <v>108,664     27287       83.58     123</v>
          </cell>
        </row>
        <row r="98">
          <cell r="A98">
            <v>37012</v>
          </cell>
          <cell r="B98">
            <v>19352</v>
          </cell>
          <cell r="C98">
            <v>556157</v>
          </cell>
          <cell r="D98" t="str">
            <v>83,735     28739       81.23     120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jul98"/>
    </sheetNames>
    <sheetDataSet>
      <sheetData sheetId="0">
        <row r="34">
          <cell r="A34">
            <v>35977</v>
          </cell>
          <cell r="B34">
            <v>46988</v>
          </cell>
          <cell r="C34">
            <v>1990375</v>
          </cell>
          <cell r="D34" t="str">
            <v>81,846     42360       63.53     129</v>
          </cell>
        </row>
        <row r="35">
          <cell r="A35">
            <v>36008</v>
          </cell>
          <cell r="B35">
            <v>79158</v>
          </cell>
          <cell r="C35">
            <v>2793179</v>
          </cell>
          <cell r="D35" t="str">
            <v>182,893     35287       69.79     127</v>
          </cell>
        </row>
        <row r="36">
          <cell r="A36">
            <v>36039</v>
          </cell>
          <cell r="B36">
            <v>58239</v>
          </cell>
          <cell r="C36">
            <v>2598156</v>
          </cell>
          <cell r="D36" t="str">
            <v>147,490     44612       71.69     126</v>
          </cell>
        </row>
        <row r="37">
          <cell r="A37">
            <v>36069</v>
          </cell>
          <cell r="B37">
            <v>54671</v>
          </cell>
          <cell r="C37">
            <v>2450539</v>
          </cell>
          <cell r="D37" t="str">
            <v>129,643     44824       70.34     131</v>
          </cell>
        </row>
        <row r="38">
          <cell r="A38">
            <v>36100</v>
          </cell>
          <cell r="B38">
            <v>50587</v>
          </cell>
          <cell r="C38">
            <v>2240855</v>
          </cell>
          <cell r="D38" t="str">
            <v>116,478     44298       69.72     131</v>
          </cell>
        </row>
        <row r="39">
          <cell r="A39">
            <v>36130</v>
          </cell>
          <cell r="B39">
            <v>41403</v>
          </cell>
          <cell r="C39">
            <v>2247933</v>
          </cell>
          <cell r="D39" t="str">
            <v>125,170     54294       75.14     130</v>
          </cell>
        </row>
        <row r="40">
          <cell r="A40" t="str">
            <v>Totals: __</v>
          </cell>
          <cell r="B40" t="str">
            <v>________</v>
          </cell>
          <cell r="C40" t="str">
            <v>__________</v>
          </cell>
          <cell r="D40" t="str">
            <v>__________</v>
          </cell>
        </row>
        <row r="41">
          <cell r="A41">
            <v>1998</v>
          </cell>
          <cell r="B41">
            <v>331046</v>
          </cell>
          <cell r="C41">
            <v>14321037</v>
          </cell>
          <cell r="D41">
            <v>783520</v>
          </cell>
        </row>
        <row r="43">
          <cell r="A43">
            <v>36161</v>
          </cell>
          <cell r="B43">
            <v>38548</v>
          </cell>
          <cell r="C43">
            <v>1985449</v>
          </cell>
          <cell r="D43" t="str">
            <v>92,349     51506       70.55     128</v>
          </cell>
        </row>
        <row r="44">
          <cell r="A44">
            <v>36192</v>
          </cell>
          <cell r="B44">
            <v>33729</v>
          </cell>
          <cell r="C44">
            <v>1705049</v>
          </cell>
          <cell r="D44" t="str">
            <v>75,376     50552       69.09     129</v>
          </cell>
        </row>
        <row r="45">
          <cell r="A45">
            <v>36220</v>
          </cell>
          <cell r="B45">
            <v>33117</v>
          </cell>
          <cell r="C45">
            <v>1844014</v>
          </cell>
          <cell r="D45" t="str">
            <v>73,224     55682       68.86     125</v>
          </cell>
        </row>
        <row r="46">
          <cell r="A46">
            <v>36251</v>
          </cell>
          <cell r="B46">
            <v>29698</v>
          </cell>
          <cell r="C46">
            <v>1747803</v>
          </cell>
          <cell r="D46" t="str">
            <v>59,503     58853       66.71     125</v>
          </cell>
        </row>
        <row r="47">
          <cell r="A47">
            <v>36281</v>
          </cell>
          <cell r="B47">
            <v>29757</v>
          </cell>
          <cell r="C47">
            <v>1631528</v>
          </cell>
          <cell r="D47" t="str">
            <v>56,171     54829       65.37     129</v>
          </cell>
        </row>
        <row r="48">
          <cell r="A48">
            <v>36312</v>
          </cell>
          <cell r="B48">
            <v>28769</v>
          </cell>
          <cell r="C48">
            <v>1551651</v>
          </cell>
          <cell r="D48" t="str">
            <v>52,535     53935       64.62     126</v>
          </cell>
        </row>
        <row r="49">
          <cell r="A49">
            <v>36342</v>
          </cell>
          <cell r="B49">
            <v>24567</v>
          </cell>
          <cell r="C49">
            <v>1537786</v>
          </cell>
          <cell r="D49" t="str">
            <v>50,932     62596       67.46     126</v>
          </cell>
        </row>
        <row r="50">
          <cell r="A50">
            <v>36373</v>
          </cell>
          <cell r="B50">
            <v>23530</v>
          </cell>
          <cell r="C50">
            <v>1440461</v>
          </cell>
          <cell r="D50" t="str">
            <v>49,912     61219       67.96     125</v>
          </cell>
        </row>
        <row r="51">
          <cell r="A51">
            <v>36404</v>
          </cell>
          <cell r="B51">
            <v>22186</v>
          </cell>
          <cell r="C51">
            <v>1299526</v>
          </cell>
          <cell r="D51" t="str">
            <v>46,097     58575       67.51     125</v>
          </cell>
        </row>
        <row r="52">
          <cell r="A52">
            <v>36434</v>
          </cell>
          <cell r="B52">
            <v>21245</v>
          </cell>
          <cell r="C52">
            <v>1330576</v>
          </cell>
          <cell r="D52" t="str">
            <v>47,942     62631       69.29     125</v>
          </cell>
        </row>
        <row r="53">
          <cell r="A53">
            <v>36465</v>
          </cell>
          <cell r="B53">
            <v>22662</v>
          </cell>
          <cell r="C53">
            <v>1112580</v>
          </cell>
          <cell r="D53" t="str">
            <v>42,129     49095       65.02     125</v>
          </cell>
        </row>
        <row r="54">
          <cell r="A54">
            <v>36495</v>
          </cell>
          <cell r="B54">
            <v>21648</v>
          </cell>
          <cell r="C54">
            <v>1153542</v>
          </cell>
          <cell r="D54" t="str">
            <v>57,941     53287       72.80     122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1999</v>
          </cell>
          <cell r="B56">
            <v>329456</v>
          </cell>
          <cell r="C56">
            <v>18339965</v>
          </cell>
          <cell r="D56">
            <v>704111</v>
          </cell>
        </row>
        <row r="58">
          <cell r="A58">
            <v>36526</v>
          </cell>
          <cell r="B58">
            <v>21402</v>
          </cell>
          <cell r="C58">
            <v>1091945</v>
          </cell>
          <cell r="D58" t="str">
            <v>47,548     51021       68.96     124</v>
          </cell>
        </row>
        <row r="59">
          <cell r="A59">
            <v>36557</v>
          </cell>
          <cell r="B59">
            <v>18986</v>
          </cell>
          <cell r="C59">
            <v>908225</v>
          </cell>
          <cell r="D59" t="str">
            <v>41,352     47837       68.53     115</v>
          </cell>
        </row>
        <row r="60">
          <cell r="A60">
            <v>36586</v>
          </cell>
          <cell r="B60">
            <v>19011</v>
          </cell>
          <cell r="C60">
            <v>1019116</v>
          </cell>
          <cell r="D60" t="str">
            <v>42,984     53607       69.33     121</v>
          </cell>
        </row>
        <row r="61">
          <cell r="A61">
            <v>36617</v>
          </cell>
          <cell r="B61">
            <v>17027</v>
          </cell>
          <cell r="C61">
            <v>968477</v>
          </cell>
          <cell r="D61" t="str">
            <v>57,848     56879       77.26     121</v>
          </cell>
        </row>
        <row r="62">
          <cell r="A62">
            <v>36647</v>
          </cell>
          <cell r="B62">
            <v>16592</v>
          </cell>
          <cell r="C62">
            <v>965893</v>
          </cell>
          <cell r="D62" t="str">
            <v>59,289     58215       78.13     120</v>
          </cell>
        </row>
        <row r="63">
          <cell r="A63">
            <v>36678</v>
          </cell>
          <cell r="B63">
            <v>15008</v>
          </cell>
          <cell r="C63">
            <v>913063</v>
          </cell>
          <cell r="D63" t="str">
            <v>54,769     60839       78.49     118</v>
          </cell>
        </row>
        <row r="64">
          <cell r="A64">
            <v>36708</v>
          </cell>
          <cell r="B64">
            <v>15141</v>
          </cell>
          <cell r="C64">
            <v>942228</v>
          </cell>
          <cell r="D64" t="str">
            <v>54,190     62231       78.16     119</v>
          </cell>
        </row>
        <row r="65">
          <cell r="A65">
            <v>36739</v>
          </cell>
          <cell r="B65">
            <v>14807</v>
          </cell>
          <cell r="C65">
            <v>867573</v>
          </cell>
          <cell r="D65" t="str">
            <v>41,257     58593       73.59     118</v>
          </cell>
        </row>
        <row r="66">
          <cell r="A66">
            <v>36770</v>
          </cell>
          <cell r="B66">
            <v>14594</v>
          </cell>
          <cell r="C66">
            <v>859962</v>
          </cell>
          <cell r="D66" t="str">
            <v>39,803     58926       73.17     119</v>
          </cell>
        </row>
        <row r="67">
          <cell r="A67">
            <v>36800</v>
          </cell>
          <cell r="B67">
            <v>15046</v>
          </cell>
          <cell r="C67">
            <v>853856</v>
          </cell>
          <cell r="D67" t="str">
            <v>44,267     56750       74.63     117</v>
          </cell>
        </row>
        <row r="68">
          <cell r="A68">
            <v>36831</v>
          </cell>
          <cell r="B68">
            <v>14382</v>
          </cell>
          <cell r="C68">
            <v>825102</v>
          </cell>
          <cell r="D68" t="str">
            <v>60,726     57371       80.85     117</v>
          </cell>
        </row>
        <row r="69">
          <cell r="A69">
            <v>36861</v>
          </cell>
          <cell r="B69">
            <v>15128</v>
          </cell>
          <cell r="C69">
            <v>794099</v>
          </cell>
          <cell r="D69" t="str">
            <v>56,862     52493       78.99     117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2000</v>
          </cell>
          <cell r="B71">
            <v>197124</v>
          </cell>
          <cell r="C71">
            <v>11009539</v>
          </cell>
          <cell r="D71">
            <v>600895</v>
          </cell>
        </row>
        <row r="73">
          <cell r="A73">
            <v>36892</v>
          </cell>
          <cell r="B73">
            <v>15142</v>
          </cell>
          <cell r="C73">
            <v>826998</v>
          </cell>
          <cell r="D73" t="str">
            <v>55,044     54617       78.43     117</v>
          </cell>
        </row>
        <row r="74">
          <cell r="A74">
            <v>36923</v>
          </cell>
          <cell r="B74">
            <v>13415</v>
          </cell>
          <cell r="C74">
            <v>717653</v>
          </cell>
          <cell r="D74" t="str">
            <v>48,125     53497       78.20     115</v>
          </cell>
        </row>
        <row r="75">
          <cell r="A75">
            <v>36951</v>
          </cell>
          <cell r="B75">
            <v>14360</v>
          </cell>
          <cell r="C75">
            <v>745408</v>
          </cell>
          <cell r="D75" t="str">
            <v>49,953     51909       77.67     114</v>
          </cell>
        </row>
        <row r="76">
          <cell r="A76">
            <v>36982</v>
          </cell>
          <cell r="B76">
            <v>12944</v>
          </cell>
          <cell r="C76">
            <v>733184</v>
          </cell>
          <cell r="D76" t="str">
            <v>50,927     56643       79.73     116</v>
          </cell>
        </row>
        <row r="77">
          <cell r="A77">
            <v>37012</v>
          </cell>
          <cell r="B77">
            <v>7107</v>
          </cell>
          <cell r="C77">
            <v>673520</v>
          </cell>
          <cell r="D77" t="str">
            <v>44,940     94769       86.35     109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aug98"/>
    </sheetNames>
    <sheetDataSet>
      <sheetData sheetId="0">
        <row r="48">
          <cell r="A48">
            <v>36008</v>
          </cell>
          <cell r="B48">
            <v>26759</v>
          </cell>
          <cell r="C48">
            <v>1279986</v>
          </cell>
          <cell r="D48" t="str">
            <v>53,428     47834       66.63     139</v>
          </cell>
        </row>
        <row r="49">
          <cell r="A49">
            <v>36039</v>
          </cell>
          <cell r="B49">
            <v>69684</v>
          </cell>
          <cell r="C49">
            <v>2126584</v>
          </cell>
          <cell r="D49" t="str">
            <v>115,802     30518       62.43     136</v>
          </cell>
        </row>
        <row r="50">
          <cell r="A50">
            <v>36069</v>
          </cell>
          <cell r="B50">
            <v>50250</v>
          </cell>
          <cell r="C50">
            <v>1855958</v>
          </cell>
          <cell r="D50" t="str">
            <v>99,243     36935       66.39     148</v>
          </cell>
        </row>
        <row r="51">
          <cell r="A51">
            <v>36100</v>
          </cell>
          <cell r="B51">
            <v>54269</v>
          </cell>
          <cell r="C51">
            <v>1580550</v>
          </cell>
          <cell r="D51" t="str">
            <v>87,437     29125       61.70     144</v>
          </cell>
        </row>
        <row r="52">
          <cell r="A52">
            <v>36130</v>
          </cell>
          <cell r="B52">
            <v>76590</v>
          </cell>
          <cell r="C52">
            <v>1574574</v>
          </cell>
          <cell r="D52" t="str">
            <v>83,134     20559       52.05     144</v>
          </cell>
        </row>
        <row r="53">
          <cell r="A53" t="str">
            <v>Totals: __</v>
          </cell>
          <cell r="B53" t="str">
            <v>________</v>
          </cell>
          <cell r="C53" t="str">
            <v>__________</v>
          </cell>
          <cell r="D53" t="str">
            <v>__________</v>
          </cell>
        </row>
        <row r="54">
          <cell r="A54">
            <v>1998</v>
          </cell>
          <cell r="B54">
            <v>277552</v>
          </cell>
          <cell r="C54">
            <v>8417652</v>
          </cell>
          <cell r="D54">
            <v>439044</v>
          </cell>
        </row>
        <row r="56">
          <cell r="A56">
            <v>36161</v>
          </cell>
          <cell r="B56">
            <v>63581</v>
          </cell>
          <cell r="C56">
            <v>1514629</v>
          </cell>
          <cell r="D56" t="str">
            <v>79,453     23823       55.55     144</v>
          </cell>
        </row>
        <row r="57">
          <cell r="A57">
            <v>36192</v>
          </cell>
          <cell r="B57">
            <v>52186</v>
          </cell>
          <cell r="C57">
            <v>1264653</v>
          </cell>
          <cell r="D57" t="str">
            <v>65,830     24234       55.78     145</v>
          </cell>
        </row>
        <row r="58">
          <cell r="A58">
            <v>36220</v>
          </cell>
          <cell r="B58">
            <v>47661</v>
          </cell>
          <cell r="C58">
            <v>1282279</v>
          </cell>
          <cell r="D58" t="str">
            <v>66,086     26905       58.10     160</v>
          </cell>
        </row>
        <row r="59">
          <cell r="A59">
            <v>36251</v>
          </cell>
          <cell r="B59">
            <v>32878</v>
          </cell>
          <cell r="C59">
            <v>1231945</v>
          </cell>
          <cell r="D59" t="str">
            <v>72,606     37471       68.83     157</v>
          </cell>
        </row>
        <row r="60">
          <cell r="A60">
            <v>36281</v>
          </cell>
          <cell r="B60">
            <v>38782</v>
          </cell>
          <cell r="C60">
            <v>1184317</v>
          </cell>
          <cell r="D60" t="str">
            <v>62,696     30538       61.78     156</v>
          </cell>
        </row>
        <row r="61">
          <cell r="A61">
            <v>36312</v>
          </cell>
          <cell r="B61">
            <v>38155</v>
          </cell>
          <cell r="C61">
            <v>1098412</v>
          </cell>
          <cell r="D61" t="str">
            <v>63,198     28789       62.35     155</v>
          </cell>
        </row>
        <row r="62">
          <cell r="A62">
            <v>36342</v>
          </cell>
          <cell r="B62">
            <v>54447</v>
          </cell>
          <cell r="C62">
            <v>1124527</v>
          </cell>
          <cell r="D62" t="str">
            <v>70,482     20654       56.42     156</v>
          </cell>
        </row>
        <row r="63">
          <cell r="A63">
            <v>36373</v>
          </cell>
          <cell r="B63">
            <v>41294</v>
          </cell>
          <cell r="C63">
            <v>1057585</v>
          </cell>
          <cell r="D63" t="str">
            <v>67,805     25612       62.15     155</v>
          </cell>
        </row>
        <row r="64">
          <cell r="A64">
            <v>36404</v>
          </cell>
          <cell r="B64">
            <v>45005</v>
          </cell>
          <cell r="C64">
            <v>1007774</v>
          </cell>
          <cell r="D64" t="str">
            <v>68,613     22393       60.39     155</v>
          </cell>
        </row>
        <row r="65">
          <cell r="A65">
            <v>36434</v>
          </cell>
          <cell r="B65">
            <v>45303</v>
          </cell>
          <cell r="C65">
            <v>1007270</v>
          </cell>
          <cell r="D65" t="str">
            <v>74,614     22235       62.22     156</v>
          </cell>
        </row>
        <row r="66">
          <cell r="A66">
            <v>36465</v>
          </cell>
          <cell r="B66">
            <v>48227</v>
          </cell>
          <cell r="C66">
            <v>922176</v>
          </cell>
          <cell r="D66" t="str">
            <v>80,287     19122       62.47     155</v>
          </cell>
        </row>
        <row r="67">
          <cell r="A67">
            <v>36495</v>
          </cell>
          <cell r="B67">
            <v>47883</v>
          </cell>
          <cell r="C67">
            <v>943323</v>
          </cell>
          <cell r="D67" t="str">
            <v>86,809     19701       64.45     156</v>
          </cell>
        </row>
        <row r="68">
          <cell r="A68" t="str">
            <v>Totals: __</v>
          </cell>
          <cell r="B68" t="str">
            <v>________</v>
          </cell>
          <cell r="C68" t="str">
            <v>__________</v>
          </cell>
          <cell r="D68" t="str">
            <v>__________</v>
          </cell>
        </row>
        <row r="69">
          <cell r="A69">
            <v>1999</v>
          </cell>
          <cell r="B69">
            <v>555402</v>
          </cell>
          <cell r="C69">
            <v>13638890</v>
          </cell>
          <cell r="D69">
            <v>858479</v>
          </cell>
        </row>
        <row r="71">
          <cell r="A71">
            <v>36526</v>
          </cell>
          <cell r="B71">
            <v>49967</v>
          </cell>
          <cell r="C71">
            <v>920952</v>
          </cell>
          <cell r="D71" t="str">
            <v>82,631     18432       62.32     171</v>
          </cell>
        </row>
        <row r="72">
          <cell r="A72">
            <v>36557</v>
          </cell>
          <cell r="B72">
            <v>48327</v>
          </cell>
          <cell r="C72">
            <v>827527</v>
          </cell>
          <cell r="D72" t="str">
            <v>72,601     17124       60.04     178</v>
          </cell>
        </row>
        <row r="73">
          <cell r="A73">
            <v>36586</v>
          </cell>
          <cell r="B73">
            <v>54635</v>
          </cell>
          <cell r="C73">
            <v>902787</v>
          </cell>
          <cell r="D73" t="str">
            <v>158,072     16524       74.31     180</v>
          </cell>
        </row>
        <row r="74">
          <cell r="A74">
            <v>36617</v>
          </cell>
          <cell r="B74">
            <v>49601</v>
          </cell>
          <cell r="C74">
            <v>865304</v>
          </cell>
          <cell r="D74" t="str">
            <v>164,137     17446       76.79     180</v>
          </cell>
        </row>
        <row r="75">
          <cell r="A75">
            <v>36647</v>
          </cell>
          <cell r="B75">
            <v>50132</v>
          </cell>
          <cell r="C75">
            <v>891606</v>
          </cell>
          <cell r="D75" t="str">
            <v>171,355     17786       77.37     179</v>
          </cell>
        </row>
        <row r="76">
          <cell r="A76">
            <v>36678</v>
          </cell>
          <cell r="B76">
            <v>42443</v>
          </cell>
          <cell r="C76">
            <v>831287</v>
          </cell>
          <cell r="D76" t="str">
            <v>151,582     19586       78.12     178</v>
          </cell>
        </row>
        <row r="77">
          <cell r="A77">
            <v>36708</v>
          </cell>
          <cell r="B77">
            <v>40174</v>
          </cell>
          <cell r="C77">
            <v>844795</v>
          </cell>
          <cell r="D77" t="str">
            <v>153,187     21029       79.22     189</v>
          </cell>
        </row>
        <row r="78">
          <cell r="A78">
            <v>36739</v>
          </cell>
          <cell r="B78">
            <v>41427</v>
          </cell>
          <cell r="C78">
            <v>792483</v>
          </cell>
          <cell r="D78" t="str">
            <v>151,988     19130       78.58     189</v>
          </cell>
        </row>
        <row r="79">
          <cell r="A79">
            <v>36770</v>
          </cell>
          <cell r="B79">
            <v>44702</v>
          </cell>
          <cell r="C79">
            <v>798210</v>
          </cell>
          <cell r="D79" t="str">
            <v>166,659     17857       78.85     190</v>
          </cell>
        </row>
        <row r="80">
          <cell r="A80">
            <v>36800</v>
          </cell>
          <cell r="B80">
            <v>44299</v>
          </cell>
          <cell r="C80">
            <v>800705</v>
          </cell>
          <cell r="D80" t="str">
            <v>160,407     18076       78.36     188</v>
          </cell>
        </row>
        <row r="81">
          <cell r="A81">
            <v>36831</v>
          </cell>
          <cell r="B81">
            <v>41772</v>
          </cell>
          <cell r="C81">
            <v>716481</v>
          </cell>
          <cell r="D81" t="str">
            <v>141,982     17153       77.27     189</v>
          </cell>
        </row>
        <row r="82">
          <cell r="A82">
            <v>36861</v>
          </cell>
          <cell r="B82">
            <v>36198</v>
          </cell>
          <cell r="C82">
            <v>716528</v>
          </cell>
          <cell r="D82" t="str">
            <v>126,708     19795       77.78     189</v>
          </cell>
        </row>
        <row r="83">
          <cell r="A83" t="str">
            <v>Totals: __</v>
          </cell>
          <cell r="B83" t="str">
            <v>________</v>
          </cell>
          <cell r="C83" t="str">
            <v>__________</v>
          </cell>
          <cell r="D83" t="str">
            <v>__________</v>
          </cell>
        </row>
        <row r="84">
          <cell r="A84">
            <v>2000</v>
          </cell>
          <cell r="B84">
            <v>543677</v>
          </cell>
          <cell r="C84">
            <v>9908665</v>
          </cell>
          <cell r="D84">
            <v>1701309</v>
          </cell>
        </row>
        <row r="86">
          <cell r="A86">
            <v>36892</v>
          </cell>
          <cell r="B86">
            <v>37859</v>
          </cell>
          <cell r="C86">
            <v>736139</v>
          </cell>
          <cell r="D86" t="str">
            <v>141,906     19445       78.94     190</v>
          </cell>
        </row>
        <row r="87">
          <cell r="A87">
            <v>36923</v>
          </cell>
          <cell r="B87">
            <v>34701</v>
          </cell>
          <cell r="C87">
            <v>659386</v>
          </cell>
          <cell r="D87" t="str">
            <v>124,691     19002       78.23     189</v>
          </cell>
        </row>
        <row r="88">
          <cell r="A88">
            <v>36951</v>
          </cell>
          <cell r="B88">
            <v>39432</v>
          </cell>
          <cell r="C88">
            <v>714975</v>
          </cell>
          <cell r="D88" t="str">
            <v>137,430     18132       77.70     188</v>
          </cell>
        </row>
        <row r="89">
          <cell r="A89">
            <v>36982</v>
          </cell>
          <cell r="B89">
            <v>36590</v>
          </cell>
          <cell r="C89">
            <v>706043</v>
          </cell>
          <cell r="D89" t="str">
            <v>134,058     19297       78.56     188</v>
          </cell>
        </row>
        <row r="90">
          <cell r="A90">
            <v>37012</v>
          </cell>
          <cell r="B90">
            <v>34443</v>
          </cell>
          <cell r="C90">
            <v>680911</v>
          </cell>
          <cell r="D90" t="str">
            <v>127,457     19770       78.73     183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ep98"/>
    </sheetNames>
    <sheetDataSet>
      <sheetData sheetId="0">
        <row r="46">
          <cell r="A46">
            <v>36039</v>
          </cell>
          <cell r="B46">
            <v>20176</v>
          </cell>
          <cell r="C46">
            <v>1119876</v>
          </cell>
          <cell r="D46" t="str">
            <v>57,626     55506       74.07     109</v>
          </cell>
        </row>
        <row r="47">
          <cell r="A47">
            <v>36069</v>
          </cell>
          <cell r="B47">
            <v>32055</v>
          </cell>
          <cell r="C47">
            <v>1878657</v>
          </cell>
          <cell r="D47" t="str">
            <v>95,317     58608       74.83     106</v>
          </cell>
        </row>
        <row r="48">
          <cell r="A48">
            <v>36100</v>
          </cell>
          <cell r="B48">
            <v>25190</v>
          </cell>
          <cell r="C48">
            <v>1656453</v>
          </cell>
          <cell r="D48" t="str">
            <v>82,800     65759       76.67     105</v>
          </cell>
        </row>
        <row r="49">
          <cell r="A49">
            <v>36130</v>
          </cell>
          <cell r="B49">
            <v>21708</v>
          </cell>
          <cell r="C49">
            <v>1465500</v>
          </cell>
          <cell r="D49" t="str">
            <v>74,371     67510       77.41     104</v>
          </cell>
        </row>
        <row r="50">
          <cell r="A50" t="str">
            <v>Totals: __</v>
          </cell>
          <cell r="B50" t="str">
            <v>________</v>
          </cell>
          <cell r="C50" t="str">
            <v>__________</v>
          </cell>
          <cell r="D50" t="str">
            <v>__________</v>
          </cell>
        </row>
        <row r="51">
          <cell r="A51">
            <v>1998</v>
          </cell>
          <cell r="B51">
            <v>99129</v>
          </cell>
          <cell r="C51">
            <v>6120486</v>
          </cell>
          <cell r="D51">
            <v>310114</v>
          </cell>
        </row>
        <row r="53">
          <cell r="A53">
            <v>36161</v>
          </cell>
          <cell r="B53">
            <v>17663</v>
          </cell>
          <cell r="C53">
            <v>1270125</v>
          </cell>
          <cell r="D53" t="str">
            <v>62,629     71909       78.00     104</v>
          </cell>
        </row>
        <row r="54">
          <cell r="A54">
            <v>36192</v>
          </cell>
          <cell r="B54">
            <v>14995</v>
          </cell>
          <cell r="C54">
            <v>1059943</v>
          </cell>
          <cell r="D54" t="str">
            <v>48,906     70687       76.53     101</v>
          </cell>
        </row>
        <row r="55">
          <cell r="A55">
            <v>36220</v>
          </cell>
          <cell r="B55">
            <v>17197</v>
          </cell>
          <cell r="C55">
            <v>1121343</v>
          </cell>
          <cell r="D55" t="str">
            <v>49,099     65206       74.06     102</v>
          </cell>
        </row>
        <row r="56">
          <cell r="A56">
            <v>36251</v>
          </cell>
          <cell r="B56">
            <v>19324</v>
          </cell>
          <cell r="C56">
            <v>1043825</v>
          </cell>
          <cell r="D56" t="str">
            <v>46,382     54018       70.59     103</v>
          </cell>
        </row>
        <row r="57">
          <cell r="A57">
            <v>36281</v>
          </cell>
          <cell r="B57">
            <v>20032</v>
          </cell>
          <cell r="C57">
            <v>995955</v>
          </cell>
          <cell r="D57" t="str">
            <v>38,139     49719       65.56     103</v>
          </cell>
        </row>
        <row r="58">
          <cell r="A58">
            <v>36312</v>
          </cell>
          <cell r="B58">
            <v>17047</v>
          </cell>
          <cell r="C58">
            <v>919976</v>
          </cell>
          <cell r="D58" t="str">
            <v>54,198     53968       76.07     102</v>
          </cell>
        </row>
        <row r="59">
          <cell r="A59">
            <v>36342</v>
          </cell>
          <cell r="B59">
            <v>15224</v>
          </cell>
          <cell r="C59">
            <v>930941</v>
          </cell>
          <cell r="D59" t="str">
            <v>56,984     61150       78.92     100</v>
          </cell>
        </row>
        <row r="60">
          <cell r="A60">
            <v>36373</v>
          </cell>
          <cell r="B60">
            <v>15069</v>
          </cell>
          <cell r="C60">
            <v>861645</v>
          </cell>
          <cell r="D60" t="str">
            <v>47,291     57180       75.84     101</v>
          </cell>
        </row>
        <row r="61">
          <cell r="A61">
            <v>36404</v>
          </cell>
          <cell r="B61">
            <v>15053</v>
          </cell>
          <cell r="C61">
            <v>860739</v>
          </cell>
          <cell r="D61" t="str">
            <v>47,495     57181       75.93      98</v>
          </cell>
        </row>
        <row r="62">
          <cell r="A62">
            <v>36434</v>
          </cell>
          <cell r="B62">
            <v>20717</v>
          </cell>
          <cell r="C62">
            <v>875732</v>
          </cell>
          <cell r="D62" t="str">
            <v>54,534     42272       72.47      96</v>
          </cell>
        </row>
        <row r="63">
          <cell r="A63">
            <v>36465</v>
          </cell>
          <cell r="B63">
            <v>17514</v>
          </cell>
          <cell r="C63">
            <v>825066</v>
          </cell>
          <cell r="D63" t="str">
            <v>50,900     47109       74.40      97</v>
          </cell>
        </row>
        <row r="64">
          <cell r="A64">
            <v>36495</v>
          </cell>
          <cell r="B64">
            <v>15893</v>
          </cell>
          <cell r="C64">
            <v>807834</v>
          </cell>
          <cell r="D64" t="str">
            <v>45,916     50830       74.29      97</v>
          </cell>
        </row>
        <row r="65">
          <cell r="A65" t="str">
            <v>Totals: __</v>
          </cell>
          <cell r="B65" t="str">
            <v>________</v>
          </cell>
          <cell r="C65" t="str">
            <v>__________</v>
          </cell>
          <cell r="D65" t="str">
            <v>__________</v>
          </cell>
        </row>
        <row r="66">
          <cell r="A66">
            <v>1999</v>
          </cell>
          <cell r="B66">
            <v>205728</v>
          </cell>
          <cell r="C66">
            <v>11573124</v>
          </cell>
          <cell r="D66">
            <v>602473</v>
          </cell>
        </row>
        <row r="68">
          <cell r="A68">
            <v>36526</v>
          </cell>
          <cell r="B68">
            <v>15362</v>
          </cell>
          <cell r="C68">
            <v>758382</v>
          </cell>
          <cell r="D68" t="str">
            <v>64,161     49368       80.68      97</v>
          </cell>
        </row>
        <row r="69">
          <cell r="A69">
            <v>36557</v>
          </cell>
          <cell r="B69">
            <v>16326</v>
          </cell>
          <cell r="C69">
            <v>681305</v>
          </cell>
          <cell r="D69" t="str">
            <v>53,350     41732       76.57      97</v>
          </cell>
        </row>
        <row r="70">
          <cell r="A70">
            <v>36586</v>
          </cell>
          <cell r="B70">
            <v>20441</v>
          </cell>
          <cell r="C70">
            <v>699209</v>
          </cell>
          <cell r="D70" t="str">
            <v>55,310     34207       73.02      99</v>
          </cell>
        </row>
        <row r="71">
          <cell r="A71">
            <v>36617</v>
          </cell>
          <cell r="B71">
            <v>23853</v>
          </cell>
          <cell r="C71">
            <v>653046</v>
          </cell>
          <cell r="D71" t="str">
            <v>54,860     27378       69.70     100</v>
          </cell>
        </row>
        <row r="72">
          <cell r="A72">
            <v>36647</v>
          </cell>
          <cell r="B72">
            <v>27873</v>
          </cell>
          <cell r="C72">
            <v>666695</v>
          </cell>
          <cell r="D72" t="str">
            <v>55,134     23920       66.42     100</v>
          </cell>
        </row>
        <row r="73">
          <cell r="A73">
            <v>36678</v>
          </cell>
          <cell r="B73">
            <v>27374</v>
          </cell>
          <cell r="C73">
            <v>648643</v>
          </cell>
          <cell r="D73" t="str">
            <v>32,735     23696       54.46     101</v>
          </cell>
        </row>
        <row r="74">
          <cell r="A74">
            <v>36708</v>
          </cell>
          <cell r="B74">
            <v>31260</v>
          </cell>
          <cell r="C74">
            <v>641916</v>
          </cell>
          <cell r="D74" t="str">
            <v>32,988     20535       51.34     100</v>
          </cell>
        </row>
        <row r="75">
          <cell r="A75">
            <v>36739</v>
          </cell>
          <cell r="B75">
            <v>29229</v>
          </cell>
          <cell r="C75">
            <v>589253</v>
          </cell>
          <cell r="D75" t="str">
            <v>27,352     20160       48.34     101</v>
          </cell>
        </row>
        <row r="76">
          <cell r="A76">
            <v>36770</v>
          </cell>
          <cell r="B76">
            <v>30269</v>
          </cell>
          <cell r="C76">
            <v>557421</v>
          </cell>
          <cell r="D76" t="str">
            <v>27,772     18416       47.85     101</v>
          </cell>
        </row>
        <row r="77">
          <cell r="A77">
            <v>36800</v>
          </cell>
          <cell r="B77">
            <v>33566</v>
          </cell>
          <cell r="C77">
            <v>563214</v>
          </cell>
          <cell r="D77" t="str">
            <v>34,205     16780       50.47     103</v>
          </cell>
        </row>
        <row r="78">
          <cell r="A78">
            <v>36831</v>
          </cell>
          <cell r="B78">
            <v>32499</v>
          </cell>
          <cell r="C78">
            <v>508276</v>
          </cell>
          <cell r="D78" t="str">
            <v>30,745     15640       48.61     104</v>
          </cell>
        </row>
        <row r="79">
          <cell r="A79">
            <v>36861</v>
          </cell>
          <cell r="B79">
            <v>31520</v>
          </cell>
          <cell r="C79">
            <v>521958</v>
          </cell>
          <cell r="D79" t="str">
            <v>31,814     16560       50.23     105</v>
          </cell>
        </row>
        <row r="80">
          <cell r="A80" t="str">
            <v>Totals: __</v>
          </cell>
          <cell r="B80" t="str">
            <v>________</v>
          </cell>
          <cell r="C80" t="str">
            <v>__________</v>
          </cell>
          <cell r="D80" t="str">
            <v>__________</v>
          </cell>
        </row>
        <row r="81">
          <cell r="A81">
            <v>2000</v>
          </cell>
          <cell r="B81">
            <v>319572</v>
          </cell>
          <cell r="C81">
            <v>7489318</v>
          </cell>
          <cell r="D81">
            <v>500426</v>
          </cell>
        </row>
        <row r="83">
          <cell r="A83">
            <v>36892</v>
          </cell>
          <cell r="B83">
            <v>37605</v>
          </cell>
          <cell r="C83">
            <v>533995</v>
          </cell>
          <cell r="D83" t="str">
            <v>42,402     14201       53.00     105</v>
          </cell>
        </row>
        <row r="84">
          <cell r="A84">
            <v>36923</v>
          </cell>
          <cell r="B84">
            <v>33144</v>
          </cell>
          <cell r="C84">
            <v>438521</v>
          </cell>
          <cell r="D84" t="str">
            <v>31,124     13231       48.43     108</v>
          </cell>
        </row>
        <row r="85">
          <cell r="A85">
            <v>36951</v>
          </cell>
          <cell r="B85">
            <v>35872</v>
          </cell>
          <cell r="C85">
            <v>465760</v>
          </cell>
          <cell r="D85" t="str">
            <v>35,024     12984       49.40     106</v>
          </cell>
        </row>
        <row r="86">
          <cell r="A86">
            <v>36982</v>
          </cell>
          <cell r="B86">
            <v>34005</v>
          </cell>
          <cell r="C86">
            <v>461546</v>
          </cell>
          <cell r="D86" t="str">
            <v>34,418     13573       50.30     107</v>
          </cell>
        </row>
        <row r="87">
          <cell r="A87">
            <v>37012</v>
          </cell>
          <cell r="B87">
            <v>3810</v>
          </cell>
          <cell r="C87">
            <v>435799</v>
          </cell>
          <cell r="D87" t="str">
            <v>29,535    114383       88.57      90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oct98"/>
    </sheetNames>
    <sheetDataSet>
      <sheetData sheetId="0">
        <row r="34">
          <cell r="A34">
            <v>36069</v>
          </cell>
          <cell r="B34">
            <v>18426</v>
          </cell>
          <cell r="C34">
            <v>1108706</v>
          </cell>
          <cell r="D34" t="str">
            <v>59,156     60171       76.25     112</v>
          </cell>
        </row>
        <row r="35">
          <cell r="A35">
            <v>36100</v>
          </cell>
          <cell r="B35">
            <v>38019</v>
          </cell>
          <cell r="C35">
            <v>1964894</v>
          </cell>
          <cell r="D35" t="str">
            <v>113,795     51682       74.96     106</v>
          </cell>
        </row>
        <row r="36">
          <cell r="A36">
            <v>36130</v>
          </cell>
          <cell r="B36">
            <v>47413</v>
          </cell>
          <cell r="C36">
            <v>2068461</v>
          </cell>
          <cell r="D36" t="str">
            <v>106,508     43627       69.20     104</v>
          </cell>
        </row>
        <row r="37">
          <cell r="A37" t="str">
            <v>Totals: __</v>
          </cell>
          <cell r="B37" t="str">
            <v>________</v>
          </cell>
          <cell r="C37" t="str">
            <v>__________</v>
          </cell>
          <cell r="D37" t="str">
            <v>__________</v>
          </cell>
        </row>
        <row r="38">
          <cell r="A38">
            <v>1998</v>
          </cell>
          <cell r="B38">
            <v>103858</v>
          </cell>
          <cell r="C38">
            <v>5142061</v>
          </cell>
          <cell r="D38">
            <v>279459</v>
          </cell>
        </row>
        <row r="40">
          <cell r="A40">
            <v>36161</v>
          </cell>
          <cell r="B40">
            <v>38028</v>
          </cell>
          <cell r="C40">
            <v>1802891</v>
          </cell>
          <cell r="D40" t="str">
            <v>84,462     47410       68.95     104</v>
          </cell>
        </row>
        <row r="41">
          <cell r="A41">
            <v>36192</v>
          </cell>
          <cell r="B41">
            <v>25065</v>
          </cell>
          <cell r="C41">
            <v>1503605</v>
          </cell>
          <cell r="D41" t="str">
            <v>67,218     59989       72.84     103</v>
          </cell>
        </row>
        <row r="42">
          <cell r="A42">
            <v>36220</v>
          </cell>
          <cell r="B42">
            <v>22322</v>
          </cell>
          <cell r="C42">
            <v>1514242</v>
          </cell>
          <cell r="D42" t="str">
            <v>68,104     67837       75.31     104</v>
          </cell>
        </row>
        <row r="43">
          <cell r="A43">
            <v>36251</v>
          </cell>
          <cell r="B43">
            <v>18981</v>
          </cell>
          <cell r="C43">
            <v>1414877</v>
          </cell>
          <cell r="D43" t="str">
            <v>67,889     74542       78.15      99</v>
          </cell>
        </row>
        <row r="44">
          <cell r="A44">
            <v>36281</v>
          </cell>
          <cell r="B44">
            <v>19459</v>
          </cell>
          <cell r="C44">
            <v>1408593</v>
          </cell>
          <cell r="D44" t="str">
            <v>55,110     72388       73.90      96</v>
          </cell>
        </row>
        <row r="45">
          <cell r="A45">
            <v>36312</v>
          </cell>
          <cell r="B45">
            <v>19919</v>
          </cell>
          <cell r="C45">
            <v>1277018</v>
          </cell>
          <cell r="D45" t="str">
            <v>65,006     64111       76.55      98</v>
          </cell>
        </row>
        <row r="46">
          <cell r="A46">
            <v>36342</v>
          </cell>
          <cell r="B46">
            <v>18546</v>
          </cell>
          <cell r="C46">
            <v>1251692</v>
          </cell>
          <cell r="D46" t="str">
            <v>63,504     67492       77.40      96</v>
          </cell>
        </row>
        <row r="47">
          <cell r="A47">
            <v>36373</v>
          </cell>
          <cell r="B47">
            <v>15573</v>
          </cell>
          <cell r="C47">
            <v>1180555</v>
          </cell>
          <cell r="D47" t="str">
            <v>58,157     75808       78.88      94</v>
          </cell>
        </row>
        <row r="48">
          <cell r="A48">
            <v>36404</v>
          </cell>
          <cell r="B48">
            <v>16940</v>
          </cell>
          <cell r="C48">
            <v>1149379</v>
          </cell>
          <cell r="D48" t="str">
            <v>51,051     67851       75.08      94</v>
          </cell>
        </row>
        <row r="49">
          <cell r="A49">
            <v>36434</v>
          </cell>
          <cell r="B49">
            <v>15008</v>
          </cell>
          <cell r="C49">
            <v>1095299</v>
          </cell>
          <cell r="D49" t="str">
            <v>55,546     72982       78.73      93</v>
          </cell>
        </row>
        <row r="50">
          <cell r="A50">
            <v>36465</v>
          </cell>
          <cell r="B50">
            <v>10638</v>
          </cell>
          <cell r="C50">
            <v>1005543</v>
          </cell>
          <cell r="D50" t="str">
            <v>34,335     94524       76.35      92</v>
          </cell>
        </row>
        <row r="51">
          <cell r="A51">
            <v>36495</v>
          </cell>
          <cell r="B51">
            <v>10891</v>
          </cell>
          <cell r="C51">
            <v>1060168</v>
          </cell>
          <cell r="D51" t="str">
            <v>41,808     97344       79.33      90</v>
          </cell>
        </row>
        <row r="52">
          <cell r="A52" t="str">
            <v>Totals: __</v>
          </cell>
          <cell r="B52" t="str">
            <v>________</v>
          </cell>
          <cell r="C52" t="str">
            <v>__________</v>
          </cell>
          <cell r="D52" t="str">
            <v>__________</v>
          </cell>
        </row>
        <row r="53">
          <cell r="A53">
            <v>1999</v>
          </cell>
          <cell r="B53">
            <v>231370</v>
          </cell>
          <cell r="C53">
            <v>15663862</v>
          </cell>
          <cell r="D53">
            <v>712190</v>
          </cell>
        </row>
        <row r="55">
          <cell r="A55">
            <v>36526</v>
          </cell>
          <cell r="B55">
            <v>8791</v>
          </cell>
          <cell r="C55">
            <v>962143</v>
          </cell>
          <cell r="D55" t="str">
            <v>39,277    109447       81.71      89</v>
          </cell>
        </row>
        <row r="56">
          <cell r="A56">
            <v>36557</v>
          </cell>
          <cell r="B56">
            <v>7663</v>
          </cell>
          <cell r="C56">
            <v>882112</v>
          </cell>
          <cell r="D56" t="str">
            <v>35,026    115114       82.05      90</v>
          </cell>
        </row>
        <row r="57">
          <cell r="A57">
            <v>36586</v>
          </cell>
          <cell r="B57">
            <v>6780</v>
          </cell>
          <cell r="C57">
            <v>921927</v>
          </cell>
          <cell r="D57" t="str">
            <v>38,889    135978       85.15      89</v>
          </cell>
        </row>
        <row r="58">
          <cell r="A58">
            <v>36617</v>
          </cell>
          <cell r="B58">
            <v>5830</v>
          </cell>
          <cell r="C58">
            <v>920719</v>
          </cell>
          <cell r="D58" t="str">
            <v>37,333    157928       86.49      88</v>
          </cell>
        </row>
        <row r="59">
          <cell r="A59">
            <v>36647</v>
          </cell>
          <cell r="B59">
            <v>6005</v>
          </cell>
          <cell r="C59">
            <v>900009</v>
          </cell>
          <cell r="D59" t="str">
            <v>32,069    149877       84.23      88</v>
          </cell>
        </row>
        <row r="60">
          <cell r="A60">
            <v>36678</v>
          </cell>
          <cell r="B60">
            <v>4658</v>
          </cell>
          <cell r="C60">
            <v>809959</v>
          </cell>
          <cell r="D60" t="str">
            <v>28,432    173886       85.92      87</v>
          </cell>
        </row>
        <row r="61">
          <cell r="A61">
            <v>36708</v>
          </cell>
          <cell r="B61">
            <v>5398</v>
          </cell>
          <cell r="C61">
            <v>798108</v>
          </cell>
          <cell r="D61" t="str">
            <v>31,414    147853       85.34      86</v>
          </cell>
        </row>
        <row r="62">
          <cell r="A62">
            <v>36739</v>
          </cell>
          <cell r="B62">
            <v>4683</v>
          </cell>
          <cell r="C62">
            <v>768088</v>
          </cell>
          <cell r="D62" t="str">
            <v>33,212    164017       87.64      87</v>
          </cell>
        </row>
        <row r="63">
          <cell r="A63">
            <v>36770</v>
          </cell>
          <cell r="B63">
            <v>4465</v>
          </cell>
          <cell r="C63">
            <v>738055</v>
          </cell>
          <cell r="D63" t="str">
            <v>32,027    165298       87.76      86</v>
          </cell>
        </row>
        <row r="64">
          <cell r="A64">
            <v>36800</v>
          </cell>
          <cell r="B64">
            <v>4621</v>
          </cell>
          <cell r="C64">
            <v>727211</v>
          </cell>
          <cell r="D64" t="str">
            <v>30,569    157371       86.87      86</v>
          </cell>
        </row>
        <row r="65">
          <cell r="A65">
            <v>36831</v>
          </cell>
          <cell r="B65">
            <v>4528</v>
          </cell>
          <cell r="C65">
            <v>704521</v>
          </cell>
          <cell r="D65" t="str">
            <v>27,494    155593       85.86      86</v>
          </cell>
        </row>
        <row r="66">
          <cell r="A66">
            <v>36861</v>
          </cell>
          <cell r="B66">
            <v>4565</v>
          </cell>
          <cell r="C66">
            <v>696556</v>
          </cell>
          <cell r="D66" t="str">
            <v>25,531    152587       84.83      87</v>
          </cell>
        </row>
        <row r="67">
          <cell r="A67" t="str">
            <v>Totals: __</v>
          </cell>
          <cell r="B67" t="str">
            <v>________</v>
          </cell>
          <cell r="C67" t="str">
            <v>__________</v>
          </cell>
          <cell r="D67" t="str">
            <v>__________</v>
          </cell>
        </row>
        <row r="68">
          <cell r="A68">
            <v>2000</v>
          </cell>
          <cell r="B68">
            <v>67987</v>
          </cell>
          <cell r="C68">
            <v>9829408</v>
          </cell>
          <cell r="D68">
            <v>391273</v>
          </cell>
        </row>
        <row r="70">
          <cell r="A70">
            <v>36892</v>
          </cell>
          <cell r="B70">
            <v>4834</v>
          </cell>
          <cell r="C70">
            <v>701085</v>
          </cell>
          <cell r="D70" t="str">
            <v>25,839    145033       84.24      83</v>
          </cell>
        </row>
        <row r="71">
          <cell r="A71">
            <v>36923</v>
          </cell>
          <cell r="B71">
            <v>4194</v>
          </cell>
          <cell r="C71">
            <v>593957</v>
          </cell>
          <cell r="D71" t="str">
            <v>20,427    141621       82.97      84</v>
          </cell>
        </row>
        <row r="72">
          <cell r="A72">
            <v>36951</v>
          </cell>
          <cell r="B72">
            <v>4418</v>
          </cell>
          <cell r="C72">
            <v>642019</v>
          </cell>
          <cell r="D72" t="str">
            <v>22,958    145319       83.86      82</v>
          </cell>
        </row>
        <row r="73">
          <cell r="A73">
            <v>36982</v>
          </cell>
          <cell r="B73">
            <v>4015</v>
          </cell>
          <cell r="C73">
            <v>640097</v>
          </cell>
          <cell r="D73" t="str">
            <v>27,772    159427       87.37      82</v>
          </cell>
        </row>
        <row r="74">
          <cell r="A74">
            <v>37012</v>
          </cell>
          <cell r="B74">
            <v>4105</v>
          </cell>
          <cell r="C74">
            <v>643253</v>
          </cell>
          <cell r="D74" t="str">
            <v>29,915    156700       87.93      81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nov98"/>
    </sheetNames>
    <sheetDataSet>
      <sheetData sheetId="0">
        <row r="34">
          <cell r="A34">
            <v>36100</v>
          </cell>
          <cell r="B34">
            <v>20447</v>
          </cell>
          <cell r="C34">
            <v>1322474</v>
          </cell>
          <cell r="D34" t="str">
            <v>48,318     64679       70.27     113</v>
          </cell>
        </row>
        <row r="35">
          <cell r="A35">
            <v>36130</v>
          </cell>
          <cell r="B35">
            <v>30371</v>
          </cell>
          <cell r="C35">
            <v>2061769</v>
          </cell>
          <cell r="D35" t="str">
            <v>87,292     67887       74.19     111</v>
          </cell>
        </row>
        <row r="36">
          <cell r="A36" t="str">
            <v>Totals: ___</v>
          </cell>
          <cell r="B36" t="str">
            <v>_______</v>
          </cell>
          <cell r="C36" t="str">
            <v>__________</v>
          </cell>
          <cell r="D36" t="str">
            <v>__________</v>
          </cell>
        </row>
        <row r="37">
          <cell r="A37">
            <v>1998</v>
          </cell>
          <cell r="B37">
            <v>50818</v>
          </cell>
          <cell r="C37">
            <v>3384243</v>
          </cell>
          <cell r="D37">
            <v>135610</v>
          </cell>
        </row>
        <row r="39">
          <cell r="A39">
            <v>36161</v>
          </cell>
          <cell r="B39">
            <v>21107</v>
          </cell>
          <cell r="C39">
            <v>1774158</v>
          </cell>
          <cell r="D39" t="str">
            <v>61,404     84056       74.42     110</v>
          </cell>
        </row>
        <row r="40">
          <cell r="A40">
            <v>36192</v>
          </cell>
          <cell r="B40">
            <v>15488</v>
          </cell>
          <cell r="C40">
            <v>1386256</v>
          </cell>
          <cell r="D40" t="str">
            <v>44,548     89506       74.20     106</v>
          </cell>
        </row>
        <row r="41">
          <cell r="A41">
            <v>36220</v>
          </cell>
          <cell r="B41">
            <v>16062</v>
          </cell>
          <cell r="C41">
            <v>1383749</v>
          </cell>
          <cell r="D41" t="str">
            <v>44,344     86151       73.41     107</v>
          </cell>
        </row>
        <row r="42">
          <cell r="A42">
            <v>36251</v>
          </cell>
          <cell r="B42">
            <v>13772</v>
          </cell>
          <cell r="C42">
            <v>1236391</v>
          </cell>
          <cell r="D42" t="str">
            <v>38,001     89776       73.40     107</v>
          </cell>
        </row>
        <row r="43">
          <cell r="A43">
            <v>36281</v>
          </cell>
          <cell r="B43">
            <v>11672</v>
          </cell>
          <cell r="C43">
            <v>1221169</v>
          </cell>
          <cell r="D43" t="str">
            <v>39,382    104624       77.14     106</v>
          </cell>
        </row>
        <row r="44">
          <cell r="A44">
            <v>36312</v>
          </cell>
          <cell r="B44">
            <v>11477</v>
          </cell>
          <cell r="C44">
            <v>1094753</v>
          </cell>
          <cell r="D44" t="str">
            <v>38,072     95387       76.84     105</v>
          </cell>
        </row>
        <row r="45">
          <cell r="A45">
            <v>36342</v>
          </cell>
          <cell r="B45">
            <v>10161</v>
          </cell>
          <cell r="C45">
            <v>1068514</v>
          </cell>
          <cell r="D45" t="str">
            <v>42,843    105159       80.83     104</v>
          </cell>
        </row>
        <row r="46">
          <cell r="A46">
            <v>36373</v>
          </cell>
          <cell r="B46">
            <v>8851</v>
          </cell>
          <cell r="C46">
            <v>1040119</v>
          </cell>
          <cell r="D46" t="str">
            <v>42,223    117515       82.67     102</v>
          </cell>
        </row>
        <row r="47">
          <cell r="A47">
            <v>36404</v>
          </cell>
          <cell r="B47">
            <v>8055</v>
          </cell>
          <cell r="C47">
            <v>945977</v>
          </cell>
          <cell r="D47" t="str">
            <v>33,931    117440       80.82     101</v>
          </cell>
        </row>
        <row r="48">
          <cell r="A48">
            <v>36434</v>
          </cell>
          <cell r="B48">
            <v>7709</v>
          </cell>
          <cell r="C48">
            <v>914802</v>
          </cell>
          <cell r="D48" t="str">
            <v>33,802    118667       81.43      98</v>
          </cell>
        </row>
        <row r="49">
          <cell r="A49">
            <v>36465</v>
          </cell>
          <cell r="B49">
            <v>7152</v>
          </cell>
          <cell r="C49">
            <v>862063</v>
          </cell>
          <cell r="D49" t="str">
            <v>36,980    120535       83.79      98</v>
          </cell>
        </row>
        <row r="50">
          <cell r="A50">
            <v>36495</v>
          </cell>
          <cell r="B50">
            <v>6884</v>
          </cell>
          <cell r="C50">
            <v>853426</v>
          </cell>
          <cell r="D50" t="str">
            <v>36,689    123973       84.20      98</v>
          </cell>
        </row>
        <row r="51">
          <cell r="A51" t="str">
            <v>Totals: ___</v>
          </cell>
          <cell r="B51" t="str">
            <v>_______</v>
          </cell>
          <cell r="C51" t="str">
            <v>__________</v>
          </cell>
          <cell r="D51" t="str">
            <v>__________</v>
          </cell>
        </row>
        <row r="52">
          <cell r="A52">
            <v>1999</v>
          </cell>
          <cell r="B52">
            <v>138390</v>
          </cell>
          <cell r="C52">
            <v>13781377</v>
          </cell>
          <cell r="D52">
            <v>492219</v>
          </cell>
        </row>
        <row r="54">
          <cell r="A54">
            <v>36526</v>
          </cell>
          <cell r="B54">
            <v>6699</v>
          </cell>
          <cell r="C54">
            <v>797381</v>
          </cell>
          <cell r="D54" t="str">
            <v>33,327    119030       83.26      97</v>
          </cell>
        </row>
        <row r="55">
          <cell r="A55">
            <v>36557</v>
          </cell>
          <cell r="B55">
            <v>6451</v>
          </cell>
          <cell r="C55">
            <v>744246</v>
          </cell>
          <cell r="D55" t="str">
            <v>30,088    115370       82.34      96</v>
          </cell>
        </row>
        <row r="56">
          <cell r="A56">
            <v>36586</v>
          </cell>
          <cell r="B56">
            <v>6930</v>
          </cell>
          <cell r="C56">
            <v>744385</v>
          </cell>
          <cell r="D56" t="str">
            <v>28,817    107415       80.61      94</v>
          </cell>
        </row>
        <row r="57">
          <cell r="A57">
            <v>36617</v>
          </cell>
          <cell r="B57">
            <v>5558</v>
          </cell>
          <cell r="C57">
            <v>734146</v>
          </cell>
          <cell r="D57" t="str">
            <v>25,731    132089       82.24      94</v>
          </cell>
        </row>
        <row r="58">
          <cell r="A58">
            <v>36647</v>
          </cell>
          <cell r="B58">
            <v>4981</v>
          </cell>
          <cell r="C58">
            <v>694537</v>
          </cell>
          <cell r="D58" t="str">
            <v>25,517    139438       83.67      93</v>
          </cell>
        </row>
        <row r="59">
          <cell r="A59">
            <v>36678</v>
          </cell>
          <cell r="B59">
            <v>5764</v>
          </cell>
          <cell r="C59">
            <v>653257</v>
          </cell>
          <cell r="D59" t="str">
            <v>21,625    113334       78.96      93</v>
          </cell>
        </row>
        <row r="60">
          <cell r="A60">
            <v>36708</v>
          </cell>
          <cell r="B60">
            <v>5028</v>
          </cell>
          <cell r="C60">
            <v>656739</v>
          </cell>
          <cell r="D60" t="str">
            <v>22,803    130617       81.93      94</v>
          </cell>
        </row>
        <row r="61">
          <cell r="A61">
            <v>36739</v>
          </cell>
          <cell r="B61">
            <v>4425</v>
          </cell>
          <cell r="C61">
            <v>613911</v>
          </cell>
          <cell r="D61" t="str">
            <v>19,238    138737       81.30      94</v>
          </cell>
        </row>
        <row r="62">
          <cell r="A62">
            <v>36770</v>
          </cell>
          <cell r="B62">
            <v>4558</v>
          </cell>
          <cell r="C62">
            <v>574921</v>
          </cell>
          <cell r="D62" t="str">
            <v>21,394    126135       82.44      94</v>
          </cell>
        </row>
        <row r="63">
          <cell r="A63">
            <v>36800</v>
          </cell>
          <cell r="B63">
            <v>4442</v>
          </cell>
          <cell r="C63">
            <v>626927</v>
          </cell>
          <cell r="D63" t="str">
            <v>28,447    141137       86.49      93</v>
          </cell>
        </row>
        <row r="64">
          <cell r="A64">
            <v>36831</v>
          </cell>
          <cell r="B64">
            <v>4512</v>
          </cell>
          <cell r="C64">
            <v>575269</v>
          </cell>
          <cell r="D64" t="str">
            <v>22,950    127498       83.57      94</v>
          </cell>
        </row>
        <row r="65">
          <cell r="A65">
            <v>36861</v>
          </cell>
          <cell r="B65">
            <v>4287</v>
          </cell>
          <cell r="C65">
            <v>588577</v>
          </cell>
          <cell r="D65" t="str">
            <v>26,355    137294       86.01      94</v>
          </cell>
        </row>
        <row r="66">
          <cell r="A66" t="str">
            <v>Totals: ___</v>
          </cell>
          <cell r="B66" t="str">
            <v>_______</v>
          </cell>
          <cell r="C66" t="str">
            <v>__________</v>
          </cell>
          <cell r="D66" t="str">
            <v>__________</v>
          </cell>
        </row>
        <row r="67">
          <cell r="A67">
            <v>2000</v>
          </cell>
          <cell r="B67">
            <v>63635</v>
          </cell>
          <cell r="C67">
            <v>8004296</v>
          </cell>
          <cell r="D67">
            <v>306292</v>
          </cell>
        </row>
        <row r="69">
          <cell r="A69">
            <v>36892</v>
          </cell>
          <cell r="B69">
            <v>4675</v>
          </cell>
          <cell r="C69">
            <v>568803</v>
          </cell>
          <cell r="D69" t="str">
            <v>27,483    121670       85.46      96</v>
          </cell>
        </row>
        <row r="70">
          <cell r="A70">
            <v>36923</v>
          </cell>
          <cell r="B70">
            <v>4001</v>
          </cell>
          <cell r="C70">
            <v>487294</v>
          </cell>
          <cell r="D70" t="str">
            <v>25,935    121794       86.63      91</v>
          </cell>
        </row>
        <row r="71">
          <cell r="A71">
            <v>36951</v>
          </cell>
          <cell r="B71">
            <v>3748</v>
          </cell>
          <cell r="C71">
            <v>532973</v>
          </cell>
          <cell r="D71" t="str">
            <v>21,100    142202       84.92      92</v>
          </cell>
        </row>
        <row r="72">
          <cell r="A72">
            <v>36982</v>
          </cell>
          <cell r="B72">
            <v>3608</v>
          </cell>
          <cell r="C72">
            <v>503108</v>
          </cell>
          <cell r="D72" t="str">
            <v>20,575    139443       85.08      93</v>
          </cell>
        </row>
        <row r="73">
          <cell r="A73">
            <v>37012</v>
          </cell>
          <cell r="B73">
            <v>2909</v>
          </cell>
          <cell r="C73">
            <v>461829</v>
          </cell>
          <cell r="D73" t="str">
            <v>19,349    158759       86.93      80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jun94"/>
    </sheetNames>
    <sheetDataSet>
      <sheetData sheetId="0">
        <row r="62">
          <cell r="A62">
            <v>34486</v>
          </cell>
          <cell r="B62">
            <v>51994</v>
          </cell>
          <cell r="C62">
            <v>1437014</v>
          </cell>
          <cell r="D62" t="str">
            <v>22,932     27639       30.61     150</v>
          </cell>
        </row>
        <row r="63">
          <cell r="A63">
            <v>34516</v>
          </cell>
          <cell r="B63">
            <v>102275</v>
          </cell>
          <cell r="C63">
            <v>2494617</v>
          </cell>
          <cell r="D63" t="str">
            <v>57,039     24392       35.80     144</v>
          </cell>
        </row>
        <row r="64">
          <cell r="A64">
            <v>34547</v>
          </cell>
          <cell r="B64">
            <v>103264</v>
          </cell>
          <cell r="C64">
            <v>2135081</v>
          </cell>
          <cell r="D64" t="str">
            <v>64,244     20676       38.35     144</v>
          </cell>
        </row>
        <row r="65">
          <cell r="A65">
            <v>34578</v>
          </cell>
          <cell r="B65">
            <v>93043</v>
          </cell>
          <cell r="C65">
            <v>1934258</v>
          </cell>
          <cell r="D65" t="str">
            <v>66,847     20789       41.81     142</v>
          </cell>
        </row>
        <row r="66">
          <cell r="A66">
            <v>34608</v>
          </cell>
          <cell r="B66">
            <v>84001</v>
          </cell>
          <cell r="C66">
            <v>1647055</v>
          </cell>
          <cell r="D66" t="str">
            <v>53,929     19608       39.10     140</v>
          </cell>
        </row>
        <row r="67">
          <cell r="A67">
            <v>34639</v>
          </cell>
          <cell r="B67">
            <v>85991</v>
          </cell>
          <cell r="C67">
            <v>1584149</v>
          </cell>
          <cell r="D67" t="str">
            <v>60,173     18423       41.17     141</v>
          </cell>
        </row>
        <row r="68">
          <cell r="A68">
            <v>34669</v>
          </cell>
          <cell r="B68">
            <v>78173</v>
          </cell>
          <cell r="C68">
            <v>1558198</v>
          </cell>
          <cell r="D68" t="str">
            <v>46,910     19933       37.50     139</v>
          </cell>
        </row>
        <row r="69">
          <cell r="A69" t="str">
            <v>Totals: __</v>
          </cell>
          <cell r="B69" t="str">
            <v>________</v>
          </cell>
          <cell r="C69" t="str">
            <v>__________</v>
          </cell>
          <cell r="D69" t="str">
            <v>__________</v>
          </cell>
        </row>
        <row r="70">
          <cell r="A70">
            <v>1994</v>
          </cell>
          <cell r="B70">
            <v>598741</v>
          </cell>
          <cell r="C70">
            <v>12790372</v>
          </cell>
          <cell r="D70">
            <v>372074</v>
          </cell>
        </row>
        <row r="72">
          <cell r="A72">
            <v>34700</v>
          </cell>
          <cell r="B72">
            <v>67738</v>
          </cell>
          <cell r="C72">
            <v>1398475</v>
          </cell>
          <cell r="D72" t="str">
            <v>78,925     20646       53.81     139</v>
          </cell>
        </row>
        <row r="73">
          <cell r="A73">
            <v>34731</v>
          </cell>
          <cell r="B73">
            <v>61221</v>
          </cell>
          <cell r="C73">
            <v>1204403</v>
          </cell>
          <cell r="D73" t="str">
            <v>67,092     19674       52.29     141</v>
          </cell>
        </row>
        <row r="74">
          <cell r="A74">
            <v>34759</v>
          </cell>
          <cell r="B74">
            <v>64068</v>
          </cell>
          <cell r="C74">
            <v>1298681</v>
          </cell>
          <cell r="D74" t="str">
            <v>82,367     20271       56.25     140</v>
          </cell>
        </row>
        <row r="75">
          <cell r="A75">
            <v>34790</v>
          </cell>
          <cell r="B75">
            <v>56463</v>
          </cell>
          <cell r="C75">
            <v>1125320</v>
          </cell>
          <cell r="D75" t="str">
            <v>73,137     19931       56.43     137</v>
          </cell>
        </row>
        <row r="76">
          <cell r="A76">
            <v>34820</v>
          </cell>
          <cell r="B76">
            <v>51209</v>
          </cell>
          <cell r="C76">
            <v>1026538</v>
          </cell>
          <cell r="D76" t="str">
            <v>67,056     20047       56.70     131</v>
          </cell>
        </row>
        <row r="77">
          <cell r="A77">
            <v>34851</v>
          </cell>
          <cell r="B77">
            <v>40397</v>
          </cell>
          <cell r="C77">
            <v>956784</v>
          </cell>
          <cell r="D77" t="str">
            <v>72,056     23685       64.08     132</v>
          </cell>
        </row>
        <row r="78">
          <cell r="A78">
            <v>34881</v>
          </cell>
          <cell r="B78">
            <v>43355</v>
          </cell>
          <cell r="C78">
            <v>952417</v>
          </cell>
          <cell r="D78" t="str">
            <v>73,818     21968       63.00     133</v>
          </cell>
        </row>
        <row r="79">
          <cell r="A79">
            <v>34912</v>
          </cell>
          <cell r="B79">
            <v>43120</v>
          </cell>
          <cell r="C79">
            <v>860812</v>
          </cell>
          <cell r="D79" t="str">
            <v>67,233     19964       60.93     120</v>
          </cell>
        </row>
        <row r="80">
          <cell r="A80">
            <v>34943</v>
          </cell>
          <cell r="B80">
            <v>37058</v>
          </cell>
          <cell r="C80">
            <v>781780</v>
          </cell>
          <cell r="D80" t="str">
            <v>61,503     21097       62.40     129</v>
          </cell>
        </row>
        <row r="81">
          <cell r="A81">
            <v>34973</v>
          </cell>
          <cell r="B81">
            <v>34787</v>
          </cell>
          <cell r="C81">
            <v>776567</v>
          </cell>
          <cell r="D81" t="str">
            <v>57,745     22324       62.41     132</v>
          </cell>
        </row>
        <row r="82">
          <cell r="A82">
            <v>35004</v>
          </cell>
          <cell r="B82">
            <v>32727</v>
          </cell>
          <cell r="C82">
            <v>733856</v>
          </cell>
          <cell r="D82" t="str">
            <v>60,302     22424       64.82     127</v>
          </cell>
        </row>
        <row r="83">
          <cell r="A83">
            <v>35034</v>
          </cell>
          <cell r="B83">
            <v>29916</v>
          </cell>
          <cell r="C83">
            <v>787943</v>
          </cell>
          <cell r="D83" t="str">
            <v>67,928     26339       69.42     124</v>
          </cell>
        </row>
        <row r="84">
          <cell r="A84" t="str">
            <v>Totals: __</v>
          </cell>
          <cell r="B84" t="str">
            <v>________</v>
          </cell>
          <cell r="C84" t="str">
            <v>__________</v>
          </cell>
          <cell r="D84" t="str">
            <v>__________</v>
          </cell>
        </row>
        <row r="85">
          <cell r="A85">
            <v>1995</v>
          </cell>
          <cell r="B85">
            <v>562059</v>
          </cell>
          <cell r="C85">
            <v>11903576</v>
          </cell>
          <cell r="D85">
            <v>829162</v>
          </cell>
        </row>
        <row r="87">
          <cell r="A87">
            <v>35065</v>
          </cell>
          <cell r="B87">
            <v>27860</v>
          </cell>
          <cell r="C87">
            <v>742956</v>
          </cell>
          <cell r="D87" t="str">
            <v>70,487     26668       71.67     125</v>
          </cell>
        </row>
        <row r="88">
          <cell r="A88">
            <v>35096</v>
          </cell>
          <cell r="B88">
            <v>23304</v>
          </cell>
          <cell r="C88">
            <v>626357</v>
          </cell>
          <cell r="D88" t="str">
            <v>57,077     26878       71.01     123</v>
          </cell>
        </row>
        <row r="89">
          <cell r="A89">
            <v>35125</v>
          </cell>
          <cell r="B89">
            <v>27065</v>
          </cell>
          <cell r="C89">
            <v>663171</v>
          </cell>
          <cell r="D89" t="str">
            <v>62,968     24503       69.94     123</v>
          </cell>
        </row>
        <row r="90">
          <cell r="A90">
            <v>35156</v>
          </cell>
          <cell r="B90">
            <v>27501</v>
          </cell>
          <cell r="C90">
            <v>583752</v>
          </cell>
          <cell r="D90" t="str">
            <v>77,969     21227       73.93     126</v>
          </cell>
        </row>
        <row r="91">
          <cell r="A91">
            <v>35186</v>
          </cell>
          <cell r="B91">
            <v>23973</v>
          </cell>
          <cell r="C91">
            <v>613330</v>
          </cell>
          <cell r="D91" t="str">
            <v>79,492     25585       76.83     124</v>
          </cell>
        </row>
        <row r="92">
          <cell r="A92">
            <v>35217</v>
          </cell>
          <cell r="B92">
            <v>27714</v>
          </cell>
          <cell r="C92">
            <v>552630</v>
          </cell>
          <cell r="D92" t="str">
            <v>64,766     19941       70.03     126</v>
          </cell>
        </row>
        <row r="93">
          <cell r="A93">
            <v>35247</v>
          </cell>
          <cell r="B93">
            <v>26265</v>
          </cell>
          <cell r="C93">
            <v>608605</v>
          </cell>
          <cell r="D93" t="str">
            <v>76,337     23172       74.40     126</v>
          </cell>
        </row>
        <row r="94">
          <cell r="A94">
            <v>35278</v>
          </cell>
          <cell r="B94">
            <v>24447</v>
          </cell>
          <cell r="C94">
            <v>594295</v>
          </cell>
          <cell r="D94" t="str">
            <v>67,204     24310       73.33     123</v>
          </cell>
        </row>
        <row r="95">
          <cell r="A95">
            <v>35309</v>
          </cell>
          <cell r="B95">
            <v>22444</v>
          </cell>
          <cell r="C95">
            <v>553874</v>
          </cell>
          <cell r="D95" t="str">
            <v>49,665     24679       68.87     122</v>
          </cell>
        </row>
        <row r="96">
          <cell r="A96">
            <v>35339</v>
          </cell>
          <cell r="B96">
            <v>21670</v>
          </cell>
          <cell r="C96">
            <v>545538</v>
          </cell>
          <cell r="D96" t="str">
            <v>65,256     25175       75.07     122</v>
          </cell>
        </row>
        <row r="97">
          <cell r="A97">
            <v>35370</v>
          </cell>
          <cell r="B97">
            <v>17830</v>
          </cell>
          <cell r="C97">
            <v>515561</v>
          </cell>
          <cell r="D97" t="str">
            <v>49,390     28916       73.48     120</v>
          </cell>
        </row>
        <row r="98">
          <cell r="A98">
            <v>35400</v>
          </cell>
          <cell r="B98">
            <v>16713</v>
          </cell>
          <cell r="C98">
            <v>536981</v>
          </cell>
          <cell r="D98" t="str">
            <v>45,225     32130       73.02     121</v>
          </cell>
        </row>
        <row r="99">
          <cell r="A99" t="str">
            <v>Totals: __</v>
          </cell>
          <cell r="B99" t="str">
            <v>________</v>
          </cell>
          <cell r="C99" t="str">
            <v>__________</v>
          </cell>
          <cell r="D99" t="str">
            <v>__________</v>
          </cell>
        </row>
        <row r="100">
          <cell r="A100">
            <v>1996</v>
          </cell>
          <cell r="B100">
            <v>286786</v>
          </cell>
          <cell r="C100">
            <v>7137050</v>
          </cell>
          <cell r="D100">
            <v>765836</v>
          </cell>
        </row>
        <row r="102">
          <cell r="A102">
            <v>35431</v>
          </cell>
          <cell r="B102">
            <v>14443</v>
          </cell>
          <cell r="C102">
            <v>511604</v>
          </cell>
          <cell r="D102" t="str">
            <v>51,020     35423       77.94     122</v>
          </cell>
        </row>
        <row r="103">
          <cell r="A103">
            <v>35462</v>
          </cell>
          <cell r="B103">
            <v>12582</v>
          </cell>
          <cell r="C103">
            <v>452925</v>
          </cell>
          <cell r="D103" t="str">
            <v>40,733     35998       76.40     120</v>
          </cell>
        </row>
        <row r="104">
          <cell r="A104">
            <v>35490</v>
          </cell>
          <cell r="B104">
            <v>13120</v>
          </cell>
          <cell r="C104">
            <v>484585</v>
          </cell>
          <cell r="D104" t="str">
            <v>60,740     36935       82.24     118</v>
          </cell>
        </row>
        <row r="105">
          <cell r="A105">
            <v>35521</v>
          </cell>
          <cell r="B105">
            <v>12273</v>
          </cell>
          <cell r="C105">
            <v>453197</v>
          </cell>
          <cell r="D105" t="str">
            <v>45,584     36927       78.79     110</v>
          </cell>
        </row>
        <row r="106">
          <cell r="A106">
            <v>35551</v>
          </cell>
          <cell r="B106">
            <v>14975</v>
          </cell>
          <cell r="C106">
            <v>486879</v>
          </cell>
          <cell r="D106" t="str">
            <v>45,322     32513       75.16     107</v>
          </cell>
        </row>
        <row r="107">
          <cell r="A107">
            <v>35582</v>
          </cell>
          <cell r="B107">
            <v>13481</v>
          </cell>
          <cell r="C107">
            <v>478934</v>
          </cell>
          <cell r="D107" t="str">
            <v>100,730     35527       88.20     117</v>
          </cell>
        </row>
        <row r="108">
          <cell r="A108">
            <v>35612</v>
          </cell>
          <cell r="B108">
            <v>11506</v>
          </cell>
          <cell r="C108">
            <v>467200</v>
          </cell>
          <cell r="D108" t="str">
            <v>117,407     40605       91.07     116</v>
          </cell>
        </row>
        <row r="109">
          <cell r="A109">
            <v>35643</v>
          </cell>
          <cell r="B109">
            <v>10676</v>
          </cell>
          <cell r="C109">
            <v>460013</v>
          </cell>
          <cell r="D109" t="str">
            <v>105,589     43089       90.82     116</v>
          </cell>
        </row>
        <row r="110">
          <cell r="A110">
            <v>35674</v>
          </cell>
          <cell r="B110">
            <v>10521</v>
          </cell>
          <cell r="C110">
            <v>448544</v>
          </cell>
          <cell r="D110" t="str">
            <v>88,254     42634       89.35     113</v>
          </cell>
        </row>
        <row r="111">
          <cell r="A111">
            <v>35704</v>
          </cell>
          <cell r="B111">
            <v>11139</v>
          </cell>
          <cell r="C111">
            <v>474416</v>
          </cell>
          <cell r="D111" t="str">
            <v>44,661     42591       80.04     112</v>
          </cell>
        </row>
        <row r="112">
          <cell r="A112">
            <v>35735</v>
          </cell>
          <cell r="B112">
            <v>11992</v>
          </cell>
          <cell r="C112">
            <v>441762</v>
          </cell>
          <cell r="D112" t="str">
            <v>48,589     36839       80.21     114</v>
          </cell>
        </row>
        <row r="113">
          <cell r="A113">
            <v>35765</v>
          </cell>
          <cell r="B113">
            <v>10204</v>
          </cell>
          <cell r="C113">
            <v>430724</v>
          </cell>
          <cell r="D113" t="str">
            <v>55,741     42212       84.53     112</v>
          </cell>
        </row>
        <row r="114">
          <cell r="A114" t="str">
            <v>Totals: __</v>
          </cell>
          <cell r="B114" t="str">
            <v>________</v>
          </cell>
          <cell r="C114" t="str">
            <v>__________</v>
          </cell>
          <cell r="D114" t="str">
            <v>__________</v>
          </cell>
        </row>
        <row r="115">
          <cell r="A115">
            <v>1997</v>
          </cell>
          <cell r="B115">
            <v>146912</v>
          </cell>
          <cell r="C115">
            <v>5590783</v>
          </cell>
          <cell r="D115">
            <v>804370</v>
          </cell>
        </row>
        <row r="117">
          <cell r="A117">
            <v>35796</v>
          </cell>
          <cell r="B117">
            <v>9307</v>
          </cell>
          <cell r="C117">
            <v>446666</v>
          </cell>
          <cell r="D117" t="str">
            <v>54,455     47993       85.40     113</v>
          </cell>
        </row>
        <row r="118">
          <cell r="A118">
            <v>35827</v>
          </cell>
          <cell r="B118">
            <v>7077</v>
          </cell>
          <cell r="C118">
            <v>373284</v>
          </cell>
          <cell r="D118" t="str">
            <v>32,991     52747       82.34     109</v>
          </cell>
        </row>
        <row r="119">
          <cell r="A119">
            <v>35855</v>
          </cell>
          <cell r="B119">
            <v>8257</v>
          </cell>
          <cell r="C119">
            <v>407440</v>
          </cell>
          <cell r="D119" t="str">
            <v>42,803     49345       83.83     109</v>
          </cell>
        </row>
        <row r="120">
          <cell r="A120">
            <v>35886</v>
          </cell>
          <cell r="B120">
            <v>7862</v>
          </cell>
          <cell r="C120">
            <v>381518</v>
          </cell>
          <cell r="D120" t="str">
            <v>58,581     48527       88.17     107</v>
          </cell>
        </row>
        <row r="121">
          <cell r="A121">
            <v>35916</v>
          </cell>
          <cell r="B121">
            <v>7763</v>
          </cell>
          <cell r="C121">
            <v>378789</v>
          </cell>
          <cell r="D121" t="str">
            <v>54,428     48795       87.52     107</v>
          </cell>
        </row>
        <row r="122">
          <cell r="A122">
            <v>35947</v>
          </cell>
          <cell r="B122">
            <v>7303</v>
          </cell>
          <cell r="C122">
            <v>356165</v>
          </cell>
          <cell r="D122" t="str">
            <v>62,806     48770       89.58     107</v>
          </cell>
        </row>
        <row r="123">
          <cell r="A123">
            <v>35977</v>
          </cell>
          <cell r="B123">
            <v>6428</v>
          </cell>
          <cell r="C123">
            <v>361890</v>
          </cell>
          <cell r="D123" t="str">
            <v>70,379     56300       91.63     108</v>
          </cell>
        </row>
        <row r="124">
          <cell r="A124">
            <v>36008</v>
          </cell>
          <cell r="B124">
            <v>6298</v>
          </cell>
          <cell r="C124">
            <v>349871</v>
          </cell>
          <cell r="D124" t="str">
            <v>63,868     55553       91.02     100</v>
          </cell>
        </row>
        <row r="125">
          <cell r="A125">
            <v>36039</v>
          </cell>
          <cell r="B125">
            <v>6315</v>
          </cell>
          <cell r="C125">
            <v>354947</v>
          </cell>
          <cell r="D125" t="str">
            <v>48,476     56207       88.47      99</v>
          </cell>
        </row>
        <row r="126">
          <cell r="A126">
            <v>36069</v>
          </cell>
          <cell r="B126">
            <v>6402</v>
          </cell>
          <cell r="C126">
            <v>366791</v>
          </cell>
          <cell r="D126" t="str">
            <v>52,549     57294       89.14      98</v>
          </cell>
        </row>
        <row r="127">
          <cell r="A127">
            <v>36100</v>
          </cell>
          <cell r="B127">
            <v>5096</v>
          </cell>
          <cell r="C127">
            <v>343608</v>
          </cell>
          <cell r="D127" t="str">
            <v>67,639     67428       92.99      96</v>
          </cell>
        </row>
        <row r="128">
          <cell r="A128">
            <v>36130</v>
          </cell>
          <cell r="B128">
            <v>4374</v>
          </cell>
          <cell r="C128">
            <v>320923</v>
          </cell>
          <cell r="D128" t="str">
            <v>33,802     73371       88.54      96</v>
          </cell>
        </row>
        <row r="129">
          <cell r="A129" t="str">
            <v>Totals: __</v>
          </cell>
          <cell r="B129" t="str">
            <v>________</v>
          </cell>
          <cell r="C129" t="str">
            <v>__________</v>
          </cell>
          <cell r="D129" t="str">
            <v>__________</v>
          </cell>
        </row>
        <row r="130">
          <cell r="A130">
            <v>1998</v>
          </cell>
          <cell r="B130">
            <v>82482</v>
          </cell>
          <cell r="C130">
            <v>4441892</v>
          </cell>
          <cell r="D130">
            <v>642777</v>
          </cell>
        </row>
        <row r="132">
          <cell r="A132">
            <v>36161</v>
          </cell>
          <cell r="B132">
            <v>6358</v>
          </cell>
          <cell r="C132">
            <v>326400</v>
          </cell>
          <cell r="D132" t="str">
            <v>30,249     51337       82.63      97</v>
          </cell>
        </row>
        <row r="133">
          <cell r="A133">
            <v>36192</v>
          </cell>
          <cell r="B133">
            <v>5566</v>
          </cell>
          <cell r="C133">
            <v>296670</v>
          </cell>
          <cell r="D133" t="str">
            <v>37,678     53301       87.13      95</v>
          </cell>
        </row>
        <row r="134">
          <cell r="A134">
            <v>36220</v>
          </cell>
          <cell r="B134">
            <v>5535</v>
          </cell>
          <cell r="C134">
            <v>335882</v>
          </cell>
          <cell r="D134" t="str">
            <v>47,313     60684       89.53      95</v>
          </cell>
        </row>
        <row r="135">
          <cell r="A135">
            <v>36251</v>
          </cell>
          <cell r="B135">
            <v>4739</v>
          </cell>
          <cell r="C135">
            <v>295551</v>
          </cell>
          <cell r="D135" t="str">
            <v>43,102     62366       90.09      94</v>
          </cell>
        </row>
        <row r="136">
          <cell r="A136">
            <v>36281</v>
          </cell>
          <cell r="B136">
            <v>4631</v>
          </cell>
          <cell r="C136">
            <v>298906</v>
          </cell>
          <cell r="D136" t="str">
            <v>45,787     64545       90.81      99</v>
          </cell>
        </row>
        <row r="137">
          <cell r="A137">
            <v>36312</v>
          </cell>
          <cell r="B137">
            <v>4917</v>
          </cell>
          <cell r="C137">
            <v>292569</v>
          </cell>
          <cell r="D137" t="str">
            <v>45,858     59502       90.32     103</v>
          </cell>
        </row>
        <row r="138">
          <cell r="A138">
            <v>36342</v>
          </cell>
          <cell r="B138">
            <v>4918</v>
          </cell>
          <cell r="C138">
            <v>294777</v>
          </cell>
          <cell r="D138" t="str">
            <v>52,930     59939       91.50     101</v>
          </cell>
        </row>
        <row r="139">
          <cell r="A139">
            <v>36373</v>
          </cell>
          <cell r="B139">
            <v>3658</v>
          </cell>
          <cell r="C139">
            <v>278919</v>
          </cell>
          <cell r="D139" t="str">
            <v>37,478     76250       91.11     102</v>
          </cell>
        </row>
        <row r="140">
          <cell r="A140">
            <v>36404</v>
          </cell>
          <cell r="B140">
            <v>3107</v>
          </cell>
          <cell r="C140">
            <v>276783</v>
          </cell>
          <cell r="D140" t="str">
            <v>22,988     89084       88.09     100</v>
          </cell>
        </row>
        <row r="141">
          <cell r="A141">
            <v>36434</v>
          </cell>
          <cell r="B141">
            <v>5021</v>
          </cell>
          <cell r="C141">
            <v>298356</v>
          </cell>
          <cell r="D141" t="str">
            <v>28,636     59422       85.08      98</v>
          </cell>
        </row>
        <row r="142">
          <cell r="A142">
            <v>36465</v>
          </cell>
          <cell r="B142">
            <v>4310</v>
          </cell>
          <cell r="C142">
            <v>280761</v>
          </cell>
          <cell r="D142" t="str">
            <v>29,049     65142       87.08      98</v>
          </cell>
        </row>
        <row r="143">
          <cell r="A143">
            <v>36495</v>
          </cell>
          <cell r="B143">
            <v>5250</v>
          </cell>
          <cell r="C143">
            <v>305412</v>
          </cell>
          <cell r="D143" t="str">
            <v>30,076     58174       85.14      96</v>
          </cell>
        </row>
        <row r="144">
          <cell r="A144" t="str">
            <v>Totals: __</v>
          </cell>
          <cell r="B144" t="str">
            <v>________</v>
          </cell>
          <cell r="C144" t="str">
            <v>__________</v>
          </cell>
          <cell r="D144" t="str">
            <v>__________</v>
          </cell>
        </row>
        <row r="145">
          <cell r="A145">
            <v>1999</v>
          </cell>
          <cell r="B145">
            <v>58010</v>
          </cell>
          <cell r="C145">
            <v>3580986</v>
          </cell>
          <cell r="D145">
            <v>451144</v>
          </cell>
        </row>
        <row r="147">
          <cell r="A147">
            <v>36526</v>
          </cell>
          <cell r="B147">
            <v>5072</v>
          </cell>
          <cell r="C147">
            <v>297156</v>
          </cell>
          <cell r="D147" t="str">
            <v>35,777     58588       87.58      98</v>
          </cell>
        </row>
        <row r="148">
          <cell r="A148">
            <v>36557</v>
          </cell>
          <cell r="B148">
            <v>4728</v>
          </cell>
          <cell r="C148">
            <v>224931</v>
          </cell>
          <cell r="D148" t="str">
            <v>36,567     47575       88.55      86</v>
          </cell>
        </row>
        <row r="149">
          <cell r="A149">
            <v>36586</v>
          </cell>
          <cell r="B149">
            <v>4564</v>
          </cell>
          <cell r="C149">
            <v>277251</v>
          </cell>
          <cell r="D149" t="str">
            <v>50,024     60748       91.64      91</v>
          </cell>
        </row>
        <row r="150">
          <cell r="A150">
            <v>36617</v>
          </cell>
          <cell r="B150">
            <v>4266</v>
          </cell>
          <cell r="C150">
            <v>238839</v>
          </cell>
          <cell r="D150" t="str">
            <v>35,603     55987       89.30      89</v>
          </cell>
        </row>
        <row r="151">
          <cell r="A151">
            <v>36647</v>
          </cell>
          <cell r="B151">
            <v>3903</v>
          </cell>
          <cell r="C151">
            <v>247501</v>
          </cell>
          <cell r="D151" t="str">
            <v>25,678     63414       86.81      97</v>
          </cell>
        </row>
        <row r="152">
          <cell r="A152">
            <v>36678</v>
          </cell>
          <cell r="B152">
            <v>3749</v>
          </cell>
          <cell r="C152">
            <v>262071</v>
          </cell>
          <cell r="D152" t="str">
            <v>41,689     69905       91.75      97</v>
          </cell>
        </row>
        <row r="153">
          <cell r="A153">
            <v>36708</v>
          </cell>
          <cell r="B153">
            <v>3827</v>
          </cell>
          <cell r="C153">
            <v>249055</v>
          </cell>
          <cell r="D153" t="str">
            <v>35,400     65079       90.24      91</v>
          </cell>
        </row>
        <row r="154">
          <cell r="A154">
            <v>36739</v>
          </cell>
          <cell r="B154">
            <v>3537</v>
          </cell>
          <cell r="C154">
            <v>245801</v>
          </cell>
          <cell r="D154" t="str">
            <v>30,242     69495       89.53      93</v>
          </cell>
        </row>
        <row r="155">
          <cell r="A155">
            <v>36770</v>
          </cell>
          <cell r="B155">
            <v>3606</v>
          </cell>
          <cell r="C155">
            <v>225105</v>
          </cell>
          <cell r="D155" t="str">
            <v>29,329     62426       89.05      92</v>
          </cell>
        </row>
        <row r="156">
          <cell r="A156">
            <v>36800</v>
          </cell>
          <cell r="B156">
            <v>3625</v>
          </cell>
          <cell r="C156">
            <v>272914</v>
          </cell>
          <cell r="D156" t="str">
            <v>26,192     75287       87.84      83</v>
          </cell>
        </row>
        <row r="157">
          <cell r="A157">
            <v>36831</v>
          </cell>
          <cell r="B157">
            <v>2995</v>
          </cell>
          <cell r="C157">
            <v>242976</v>
          </cell>
          <cell r="D157" t="str">
            <v>23,320     81128       88.62      89</v>
          </cell>
        </row>
        <row r="158">
          <cell r="A158">
            <v>36861</v>
          </cell>
          <cell r="B158">
            <v>3349</v>
          </cell>
          <cell r="C158">
            <v>247363</v>
          </cell>
          <cell r="D158" t="str">
            <v>21,894     73862       86.73      83</v>
          </cell>
        </row>
        <row r="159">
          <cell r="A159" t="str">
            <v>Totals: __</v>
          </cell>
          <cell r="B159" t="str">
            <v>________</v>
          </cell>
          <cell r="C159" t="str">
            <v>__________</v>
          </cell>
          <cell r="D159" t="str">
            <v>__________</v>
          </cell>
        </row>
        <row r="160">
          <cell r="A160">
            <v>2000</v>
          </cell>
          <cell r="B160">
            <v>47221</v>
          </cell>
          <cell r="C160">
            <v>3030963</v>
          </cell>
          <cell r="D160">
            <v>391715</v>
          </cell>
        </row>
        <row r="162">
          <cell r="A162">
            <v>36892</v>
          </cell>
          <cell r="B162">
            <v>3646</v>
          </cell>
          <cell r="C162">
            <v>225818</v>
          </cell>
          <cell r="D162" t="str">
            <v>20,503     61936       84.90      77</v>
          </cell>
        </row>
        <row r="163">
          <cell r="A163">
            <v>36923</v>
          </cell>
          <cell r="B163">
            <v>3450</v>
          </cell>
          <cell r="C163">
            <v>195713</v>
          </cell>
          <cell r="D163" t="str">
            <v>15,756     56729       82.04      80</v>
          </cell>
        </row>
        <row r="164">
          <cell r="A164">
            <v>36951</v>
          </cell>
          <cell r="B164">
            <v>3338</v>
          </cell>
          <cell r="C164">
            <v>241070</v>
          </cell>
          <cell r="D164" t="str">
            <v>16,062     72220       82.79      79</v>
          </cell>
        </row>
        <row r="165">
          <cell r="A165">
            <v>36982</v>
          </cell>
          <cell r="B165">
            <v>3179</v>
          </cell>
          <cell r="C165">
            <v>235231</v>
          </cell>
          <cell r="D165" t="str">
            <v>14,920     73996       82.44      79</v>
          </cell>
        </row>
        <row r="166">
          <cell r="A166">
            <v>37012</v>
          </cell>
          <cell r="B166">
            <v>3037</v>
          </cell>
          <cell r="C166">
            <v>269431</v>
          </cell>
          <cell r="D166" t="str">
            <v>15,247     88717       83.39      78</v>
          </cell>
        </row>
        <row r="167">
          <cell r="A167" t="str">
            <v>Totals: __</v>
          </cell>
          <cell r="B167" t="str">
            <v>________</v>
          </cell>
          <cell r="C167" t="str">
            <v>__________</v>
          </cell>
          <cell r="D167" t="str">
            <v>__________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dec98"/>
    </sheetNames>
    <sheetDataSet>
      <sheetData sheetId="0">
        <row r="59">
          <cell r="A59">
            <v>36130</v>
          </cell>
          <cell r="B59">
            <v>35676</v>
          </cell>
          <cell r="C59">
            <v>700527</v>
          </cell>
          <cell r="D59" t="str">
            <v>196,504     19636       84.63     151</v>
          </cell>
        </row>
        <row r="60">
          <cell r="A60" t="str">
            <v>Totals: ___</v>
          </cell>
          <cell r="B60" t="str">
            <v>_______</v>
          </cell>
          <cell r="C60" t="str">
            <v>__________</v>
          </cell>
          <cell r="D60" t="str">
            <v>__________</v>
          </cell>
        </row>
        <row r="61">
          <cell r="A61">
            <v>1998</v>
          </cell>
          <cell r="B61">
            <v>35676</v>
          </cell>
          <cell r="C61">
            <v>700527</v>
          </cell>
          <cell r="D61">
            <v>196504</v>
          </cell>
        </row>
        <row r="63">
          <cell r="A63">
            <v>36161</v>
          </cell>
          <cell r="B63">
            <v>39571</v>
          </cell>
          <cell r="C63">
            <v>1290638</v>
          </cell>
          <cell r="D63" t="str">
            <v>264,414     32616       86.98     148</v>
          </cell>
        </row>
        <row r="64">
          <cell r="A64">
            <v>36192</v>
          </cell>
          <cell r="B64">
            <v>31775</v>
          </cell>
          <cell r="C64">
            <v>947749</v>
          </cell>
          <cell r="D64" t="str">
            <v>206,100     29827       86.64     145</v>
          </cell>
        </row>
        <row r="65">
          <cell r="A65">
            <v>36220</v>
          </cell>
          <cell r="B65">
            <v>33571</v>
          </cell>
          <cell r="C65">
            <v>937399</v>
          </cell>
          <cell r="D65" t="str">
            <v>220,066     27923       86.76     144</v>
          </cell>
        </row>
        <row r="66">
          <cell r="A66">
            <v>36251</v>
          </cell>
          <cell r="B66">
            <v>31868</v>
          </cell>
          <cell r="C66">
            <v>813909</v>
          </cell>
          <cell r="D66" t="str">
            <v>194,393     25541       85.92     147</v>
          </cell>
        </row>
        <row r="67">
          <cell r="A67">
            <v>36281</v>
          </cell>
          <cell r="B67">
            <v>30170</v>
          </cell>
          <cell r="C67">
            <v>798950</v>
          </cell>
          <cell r="D67" t="str">
            <v>217,539     26482       87.82     144</v>
          </cell>
        </row>
        <row r="68">
          <cell r="A68">
            <v>36312</v>
          </cell>
          <cell r="B68">
            <v>26794</v>
          </cell>
          <cell r="C68">
            <v>731926</v>
          </cell>
          <cell r="D68" t="str">
            <v>256,028     27317       90.53     140</v>
          </cell>
        </row>
        <row r="69">
          <cell r="A69">
            <v>36342</v>
          </cell>
          <cell r="B69">
            <v>26925</v>
          </cell>
          <cell r="C69">
            <v>674196</v>
          </cell>
          <cell r="D69" t="str">
            <v>257,722     25040       90.54     137</v>
          </cell>
        </row>
        <row r="70">
          <cell r="A70">
            <v>36373</v>
          </cell>
          <cell r="B70">
            <v>27456</v>
          </cell>
          <cell r="C70">
            <v>638671</v>
          </cell>
          <cell r="D70" t="str">
            <v>244,494     23262       89.90     137</v>
          </cell>
        </row>
        <row r="71">
          <cell r="A71">
            <v>36404</v>
          </cell>
          <cell r="B71">
            <v>27365</v>
          </cell>
          <cell r="C71">
            <v>587521</v>
          </cell>
          <cell r="D71" t="str">
            <v>228,697     21470       89.31     136</v>
          </cell>
        </row>
        <row r="72">
          <cell r="A72">
            <v>36434</v>
          </cell>
          <cell r="B72">
            <v>27383</v>
          </cell>
          <cell r="C72">
            <v>598468</v>
          </cell>
          <cell r="D72" t="str">
            <v>170,245     21856       86.14     136</v>
          </cell>
        </row>
        <row r="73">
          <cell r="A73">
            <v>36465</v>
          </cell>
          <cell r="B73">
            <v>26582</v>
          </cell>
          <cell r="C73">
            <v>567323</v>
          </cell>
          <cell r="D73" t="str">
            <v>160,544     21343       85.79     138</v>
          </cell>
        </row>
        <row r="74">
          <cell r="A74">
            <v>36495</v>
          </cell>
          <cell r="B74">
            <v>29313</v>
          </cell>
          <cell r="C74">
            <v>574288</v>
          </cell>
          <cell r="D74" t="str">
            <v>157,068     19592       84.27     135</v>
          </cell>
        </row>
        <row r="75">
          <cell r="A75" t="str">
            <v>Totals: ___</v>
          </cell>
          <cell r="B75" t="str">
            <v>_______</v>
          </cell>
          <cell r="C75" t="str">
            <v>__________</v>
          </cell>
          <cell r="D75" t="str">
            <v>__________</v>
          </cell>
        </row>
        <row r="76">
          <cell r="A76">
            <v>1999</v>
          </cell>
          <cell r="B76">
            <v>358773</v>
          </cell>
          <cell r="C76">
            <v>9161038</v>
          </cell>
          <cell r="D76">
            <v>2577310</v>
          </cell>
        </row>
        <row r="78">
          <cell r="A78">
            <v>36526</v>
          </cell>
          <cell r="B78">
            <v>30042</v>
          </cell>
          <cell r="C78">
            <v>598687</v>
          </cell>
          <cell r="D78" t="str">
            <v>308,813     19929       91.13     136</v>
          </cell>
        </row>
        <row r="79">
          <cell r="A79">
            <v>36557</v>
          </cell>
          <cell r="B79">
            <v>29291</v>
          </cell>
          <cell r="C79">
            <v>539007</v>
          </cell>
          <cell r="D79" t="str">
            <v>294,541     18402       90.95     133</v>
          </cell>
        </row>
        <row r="80">
          <cell r="A80">
            <v>36586</v>
          </cell>
          <cell r="B80">
            <v>28785</v>
          </cell>
          <cell r="C80">
            <v>560266</v>
          </cell>
          <cell r="D80" t="str">
            <v>231,993     19464       88.96     138</v>
          </cell>
        </row>
        <row r="81">
          <cell r="A81">
            <v>36617</v>
          </cell>
          <cell r="B81">
            <v>27181</v>
          </cell>
          <cell r="C81">
            <v>530696</v>
          </cell>
          <cell r="D81" t="str">
            <v>192,336     19525       87.62     135</v>
          </cell>
        </row>
        <row r="82">
          <cell r="A82">
            <v>36647</v>
          </cell>
          <cell r="B82">
            <v>29128</v>
          </cell>
          <cell r="C82">
            <v>535313</v>
          </cell>
          <cell r="D82" t="str">
            <v>198,693     18378       87.21     137</v>
          </cell>
        </row>
        <row r="83">
          <cell r="A83">
            <v>36678</v>
          </cell>
          <cell r="B83">
            <v>28573</v>
          </cell>
          <cell r="C83">
            <v>501617</v>
          </cell>
          <cell r="D83" t="str">
            <v>192,459     17556       87.07     136</v>
          </cell>
        </row>
        <row r="84">
          <cell r="A84">
            <v>36708</v>
          </cell>
          <cell r="B84">
            <v>27706</v>
          </cell>
          <cell r="C84">
            <v>515323</v>
          </cell>
          <cell r="D84" t="str">
            <v>309,174     18600       91.78     136</v>
          </cell>
        </row>
        <row r="85">
          <cell r="A85">
            <v>36739</v>
          </cell>
          <cell r="B85">
            <v>28598</v>
          </cell>
          <cell r="C85">
            <v>455306</v>
          </cell>
          <cell r="D85" t="str">
            <v>218,402     15921       88.42     136</v>
          </cell>
        </row>
        <row r="86">
          <cell r="A86">
            <v>36770</v>
          </cell>
          <cell r="B86">
            <v>28288</v>
          </cell>
          <cell r="C86">
            <v>431221</v>
          </cell>
          <cell r="D86" t="str">
            <v>267,762     15244       90.44     135</v>
          </cell>
        </row>
        <row r="87">
          <cell r="A87">
            <v>36800</v>
          </cell>
          <cell r="B87">
            <v>30808</v>
          </cell>
          <cell r="C87">
            <v>453483</v>
          </cell>
          <cell r="D87" t="str">
            <v>440,788     14720       93.47     138</v>
          </cell>
        </row>
        <row r="88">
          <cell r="A88">
            <v>36831</v>
          </cell>
          <cell r="B88">
            <v>29927</v>
          </cell>
          <cell r="C88">
            <v>418406</v>
          </cell>
          <cell r="D88" t="str">
            <v>427,839     13981       93.46     137</v>
          </cell>
        </row>
        <row r="89">
          <cell r="A89">
            <v>36861</v>
          </cell>
          <cell r="B89">
            <v>31356</v>
          </cell>
          <cell r="C89">
            <v>400724</v>
          </cell>
          <cell r="D89" t="str">
            <v>218,986     12780       87.47     138</v>
          </cell>
        </row>
        <row r="90">
          <cell r="A90" t="str">
            <v>Totals: ___</v>
          </cell>
          <cell r="B90" t="str">
            <v>_______</v>
          </cell>
          <cell r="C90" t="str">
            <v>__________</v>
          </cell>
          <cell r="D90" t="str">
            <v>__________</v>
          </cell>
        </row>
        <row r="91">
          <cell r="A91">
            <v>2000</v>
          </cell>
          <cell r="B91">
            <v>349683</v>
          </cell>
          <cell r="C91">
            <v>5940049</v>
          </cell>
          <cell r="D91">
            <v>3301786</v>
          </cell>
        </row>
        <row r="93">
          <cell r="A93">
            <v>36892</v>
          </cell>
          <cell r="B93">
            <v>28644</v>
          </cell>
          <cell r="C93">
            <v>411251</v>
          </cell>
          <cell r="D93" t="str">
            <v>228,359     14358       88.85     139</v>
          </cell>
        </row>
        <row r="94">
          <cell r="A94">
            <v>36923</v>
          </cell>
          <cell r="B94">
            <v>25945</v>
          </cell>
          <cell r="C94">
            <v>361240</v>
          </cell>
          <cell r="D94" t="str">
            <v>181,100     13924       87.47     139</v>
          </cell>
        </row>
        <row r="95">
          <cell r="A95">
            <v>36951</v>
          </cell>
          <cell r="B95">
            <v>24688</v>
          </cell>
          <cell r="C95">
            <v>366705</v>
          </cell>
          <cell r="D95" t="str">
            <v>181,980     14854       88.05     137</v>
          </cell>
        </row>
        <row r="96">
          <cell r="A96">
            <v>36982</v>
          </cell>
          <cell r="B96">
            <v>26809</v>
          </cell>
          <cell r="C96">
            <v>368762</v>
          </cell>
          <cell r="D96" t="str">
            <v>219,545     13756       89.12     138</v>
          </cell>
        </row>
        <row r="97">
          <cell r="A97">
            <v>37012</v>
          </cell>
          <cell r="B97">
            <v>26870</v>
          </cell>
          <cell r="C97">
            <v>343651</v>
          </cell>
          <cell r="D97" t="str">
            <v>214,237     12790       88.86     137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jan99"/>
    </sheetNames>
    <sheetDataSet>
      <sheetData sheetId="0">
        <row r="48">
          <cell r="A48">
            <v>36161</v>
          </cell>
          <cell r="B48">
            <v>11479</v>
          </cell>
          <cell r="C48">
            <v>1134673</v>
          </cell>
          <cell r="D48" t="str">
            <v>43,325     98848       79.05     109</v>
          </cell>
        </row>
        <row r="49">
          <cell r="A49">
            <v>36192</v>
          </cell>
          <cell r="B49">
            <v>14775</v>
          </cell>
          <cell r="C49">
            <v>1495330</v>
          </cell>
          <cell r="D49" t="str">
            <v>149,060    101207       90.98     102</v>
          </cell>
        </row>
        <row r="50">
          <cell r="A50">
            <v>36220</v>
          </cell>
          <cell r="B50">
            <v>16109</v>
          </cell>
          <cell r="C50">
            <v>1439694</v>
          </cell>
          <cell r="D50" t="str">
            <v>83,253     89373       83.79     103</v>
          </cell>
        </row>
        <row r="51">
          <cell r="A51">
            <v>36251</v>
          </cell>
          <cell r="B51">
            <v>13587</v>
          </cell>
          <cell r="C51">
            <v>1288468</v>
          </cell>
          <cell r="D51" t="str">
            <v>77,367     94831       85.06     102</v>
          </cell>
        </row>
        <row r="52">
          <cell r="A52">
            <v>36281</v>
          </cell>
          <cell r="B52">
            <v>12012</v>
          </cell>
          <cell r="C52">
            <v>1182549</v>
          </cell>
          <cell r="D52" t="str">
            <v>61,425     98448       83.64     102</v>
          </cell>
        </row>
        <row r="53">
          <cell r="A53">
            <v>36312</v>
          </cell>
          <cell r="B53">
            <v>10397</v>
          </cell>
          <cell r="C53">
            <v>1048600</v>
          </cell>
          <cell r="D53" t="str">
            <v>70,024    100857       87.07     103</v>
          </cell>
        </row>
        <row r="54">
          <cell r="A54">
            <v>36342</v>
          </cell>
          <cell r="B54">
            <v>10310</v>
          </cell>
          <cell r="C54">
            <v>984297</v>
          </cell>
          <cell r="D54" t="str">
            <v>72,206     95471       87.51     103</v>
          </cell>
        </row>
        <row r="55">
          <cell r="A55">
            <v>36373</v>
          </cell>
          <cell r="B55">
            <v>15705</v>
          </cell>
          <cell r="C55">
            <v>955398</v>
          </cell>
          <cell r="D55" t="str">
            <v>95,856     60835       85.92     104</v>
          </cell>
        </row>
        <row r="56">
          <cell r="A56">
            <v>36404</v>
          </cell>
          <cell r="B56">
            <v>15152</v>
          </cell>
          <cell r="C56">
            <v>922177</v>
          </cell>
          <cell r="D56" t="str">
            <v>113,362     60862       88.21     104</v>
          </cell>
        </row>
        <row r="57">
          <cell r="A57">
            <v>36434</v>
          </cell>
          <cell r="B57">
            <v>12452</v>
          </cell>
          <cell r="C57">
            <v>860207</v>
          </cell>
          <cell r="D57" t="str">
            <v>100,709     69082       89.00     106</v>
          </cell>
        </row>
        <row r="58">
          <cell r="A58">
            <v>36465</v>
          </cell>
          <cell r="B58">
            <v>12775</v>
          </cell>
          <cell r="C58">
            <v>837868</v>
          </cell>
          <cell r="D58" t="str">
            <v>75,065     65587       85.46     100</v>
          </cell>
        </row>
        <row r="59">
          <cell r="A59">
            <v>36495</v>
          </cell>
          <cell r="B59">
            <v>12049</v>
          </cell>
          <cell r="C59">
            <v>835119</v>
          </cell>
          <cell r="D59" t="str">
            <v>66,780     69311       84.72     101</v>
          </cell>
        </row>
        <row r="60">
          <cell r="A60" t="str">
            <v>Totals: _</v>
          </cell>
          <cell r="B60" t="str">
            <v>_________</v>
          </cell>
          <cell r="C60" t="str">
            <v>__________</v>
          </cell>
          <cell r="D60" t="str">
            <v>__________</v>
          </cell>
        </row>
        <row r="61">
          <cell r="A61">
            <v>1999</v>
          </cell>
          <cell r="B61">
            <v>156802</v>
          </cell>
          <cell r="C61">
            <v>12984380</v>
          </cell>
          <cell r="D61">
            <v>1008432</v>
          </cell>
        </row>
        <row r="63">
          <cell r="A63">
            <v>36526</v>
          </cell>
          <cell r="B63">
            <v>11677</v>
          </cell>
          <cell r="C63">
            <v>838143</v>
          </cell>
          <cell r="D63" t="str">
            <v>95,203     71778       89.07     101</v>
          </cell>
        </row>
        <row r="64">
          <cell r="A64">
            <v>36557</v>
          </cell>
          <cell r="B64">
            <v>9000</v>
          </cell>
          <cell r="C64">
            <v>824180</v>
          </cell>
          <cell r="D64" t="str">
            <v>78,286     91576       89.69     101</v>
          </cell>
        </row>
        <row r="65">
          <cell r="A65">
            <v>36586</v>
          </cell>
          <cell r="B65">
            <v>8989</v>
          </cell>
          <cell r="C65">
            <v>829785</v>
          </cell>
          <cell r="D65" t="str">
            <v>54,453     92312       85.83      98</v>
          </cell>
        </row>
        <row r="66">
          <cell r="A66">
            <v>36617</v>
          </cell>
          <cell r="B66">
            <v>8438</v>
          </cell>
          <cell r="C66">
            <v>778306</v>
          </cell>
          <cell r="D66" t="str">
            <v>48,625     92239       85.21      96</v>
          </cell>
        </row>
        <row r="67">
          <cell r="A67">
            <v>36647</v>
          </cell>
          <cell r="B67">
            <v>8489</v>
          </cell>
          <cell r="C67">
            <v>787983</v>
          </cell>
          <cell r="D67" t="str">
            <v>52,789     92825       86.15      95</v>
          </cell>
        </row>
        <row r="68">
          <cell r="A68">
            <v>36678</v>
          </cell>
          <cell r="B68">
            <v>6945</v>
          </cell>
          <cell r="C68">
            <v>702263</v>
          </cell>
          <cell r="D68" t="str">
            <v>45,065    101118       86.65      95</v>
          </cell>
        </row>
        <row r="69">
          <cell r="A69">
            <v>36708</v>
          </cell>
          <cell r="B69">
            <v>7583</v>
          </cell>
          <cell r="C69">
            <v>688937</v>
          </cell>
          <cell r="D69" t="str">
            <v>50,290     90853       86.90      96</v>
          </cell>
        </row>
        <row r="70">
          <cell r="A70">
            <v>36739</v>
          </cell>
          <cell r="B70">
            <v>6560</v>
          </cell>
          <cell r="C70">
            <v>663583</v>
          </cell>
          <cell r="D70" t="str">
            <v>40,592    101156       86.09      95</v>
          </cell>
        </row>
        <row r="71">
          <cell r="A71">
            <v>36770</v>
          </cell>
          <cell r="B71">
            <v>6796</v>
          </cell>
          <cell r="C71">
            <v>609386</v>
          </cell>
          <cell r="D71" t="str">
            <v>49,029     89669       87.83      95</v>
          </cell>
        </row>
        <row r="72">
          <cell r="A72">
            <v>36800</v>
          </cell>
          <cell r="B72">
            <v>6845</v>
          </cell>
          <cell r="C72">
            <v>628898</v>
          </cell>
          <cell r="D72" t="str">
            <v>55,484     91877       89.02      95</v>
          </cell>
        </row>
        <row r="73">
          <cell r="A73">
            <v>36831</v>
          </cell>
          <cell r="B73">
            <v>6876</v>
          </cell>
          <cell r="C73">
            <v>567845</v>
          </cell>
          <cell r="D73" t="str">
            <v>633,182     82584       98.93      96</v>
          </cell>
        </row>
        <row r="74">
          <cell r="A74">
            <v>36861</v>
          </cell>
          <cell r="B74">
            <v>5901</v>
          </cell>
          <cell r="C74">
            <v>579745</v>
          </cell>
          <cell r="D74" t="str">
            <v>86,671     98246       93.63      92</v>
          </cell>
        </row>
        <row r="75">
          <cell r="A75" t="str">
            <v>Totals: _</v>
          </cell>
          <cell r="B75" t="str">
            <v>_________</v>
          </cell>
          <cell r="C75" t="str">
            <v>__________</v>
          </cell>
          <cell r="D75" t="str">
            <v>__________</v>
          </cell>
        </row>
        <row r="76">
          <cell r="A76">
            <v>2000</v>
          </cell>
          <cell r="B76">
            <v>94099</v>
          </cell>
          <cell r="C76">
            <v>8499054</v>
          </cell>
          <cell r="D76">
            <v>1289669</v>
          </cell>
        </row>
        <row r="78">
          <cell r="A78">
            <v>36892</v>
          </cell>
          <cell r="B78">
            <v>6015</v>
          </cell>
          <cell r="C78">
            <v>571079</v>
          </cell>
          <cell r="D78" t="str">
            <v>40,092     94943       86.95      93</v>
          </cell>
        </row>
        <row r="79">
          <cell r="A79">
            <v>36923</v>
          </cell>
          <cell r="B79">
            <v>4638</v>
          </cell>
          <cell r="C79">
            <v>477836</v>
          </cell>
          <cell r="D79" t="str">
            <v>29,278    103027       86.33      91</v>
          </cell>
        </row>
        <row r="80">
          <cell r="A80">
            <v>36951</v>
          </cell>
          <cell r="B80">
            <v>4511</v>
          </cell>
          <cell r="C80">
            <v>507770</v>
          </cell>
          <cell r="D80" t="str">
            <v>25,110    112563       84.77      91</v>
          </cell>
        </row>
        <row r="81">
          <cell r="A81">
            <v>36982</v>
          </cell>
          <cell r="B81">
            <v>5433</v>
          </cell>
          <cell r="C81">
            <v>482848</v>
          </cell>
          <cell r="D81" t="str">
            <v>37,585     88874       87.37      91</v>
          </cell>
        </row>
        <row r="82">
          <cell r="A82">
            <v>37012</v>
          </cell>
          <cell r="B82">
            <v>5189</v>
          </cell>
          <cell r="C82">
            <v>501669</v>
          </cell>
          <cell r="D82" t="str">
            <v>25,872     96680       83.29      87</v>
          </cell>
        </row>
        <row r="83">
          <cell r="A83" t="str">
            <v>Totals: _</v>
          </cell>
          <cell r="B83" t="str">
            <v>_________</v>
          </cell>
          <cell r="C83" t="str">
            <v>__________</v>
          </cell>
          <cell r="D83" t="str">
            <v>__________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feb99"/>
    </sheetNames>
    <sheetDataSet>
      <sheetData sheetId="0">
        <row r="33">
          <cell r="A33">
            <v>36192</v>
          </cell>
          <cell r="B33">
            <v>12044</v>
          </cell>
          <cell r="C33">
            <v>559694</v>
          </cell>
          <cell r="D33" t="str">
            <v>32,406     46471       72.90      83</v>
          </cell>
        </row>
        <row r="34">
          <cell r="A34">
            <v>36220</v>
          </cell>
          <cell r="B34">
            <v>26771</v>
          </cell>
          <cell r="C34">
            <v>1455721</v>
          </cell>
          <cell r="D34" t="str">
            <v>91,962     54377       77.45      80</v>
          </cell>
        </row>
        <row r="35">
          <cell r="A35">
            <v>36251</v>
          </cell>
          <cell r="B35">
            <v>32864</v>
          </cell>
          <cell r="C35">
            <v>1183900</v>
          </cell>
          <cell r="D35" t="str">
            <v>68,819     36025       67.68      80</v>
          </cell>
        </row>
        <row r="36">
          <cell r="A36">
            <v>36281</v>
          </cell>
          <cell r="B36">
            <v>25118</v>
          </cell>
          <cell r="C36">
            <v>1066109</v>
          </cell>
          <cell r="D36" t="str">
            <v>73,919     42445       74.64      78</v>
          </cell>
        </row>
        <row r="37">
          <cell r="A37">
            <v>36312</v>
          </cell>
          <cell r="B37">
            <v>18973</v>
          </cell>
          <cell r="C37">
            <v>918629</v>
          </cell>
          <cell r="D37" t="str">
            <v>74,720     48418       79.75      80</v>
          </cell>
        </row>
        <row r="38">
          <cell r="A38">
            <v>36342</v>
          </cell>
          <cell r="B38">
            <v>17521</v>
          </cell>
          <cell r="C38">
            <v>864569</v>
          </cell>
          <cell r="D38" t="str">
            <v>66,901     49345       79.25      80</v>
          </cell>
        </row>
        <row r="39">
          <cell r="A39">
            <v>36373</v>
          </cell>
          <cell r="B39">
            <v>15546</v>
          </cell>
          <cell r="C39">
            <v>761079</v>
          </cell>
          <cell r="D39" t="str">
            <v>59,386     48957       79.25      77</v>
          </cell>
        </row>
        <row r="40">
          <cell r="A40">
            <v>36404</v>
          </cell>
          <cell r="B40">
            <v>13246</v>
          </cell>
          <cell r="C40">
            <v>688986</v>
          </cell>
          <cell r="D40" t="str">
            <v>51,385     52015       79.51      76</v>
          </cell>
        </row>
        <row r="41">
          <cell r="A41">
            <v>36434</v>
          </cell>
          <cell r="B41">
            <v>11319</v>
          </cell>
          <cell r="C41">
            <v>654070</v>
          </cell>
          <cell r="D41" t="str">
            <v>45,691     57786       80.15      76</v>
          </cell>
        </row>
        <row r="42">
          <cell r="A42">
            <v>36465</v>
          </cell>
          <cell r="B42">
            <v>10817</v>
          </cell>
          <cell r="C42">
            <v>611743</v>
          </cell>
          <cell r="D42" t="str">
            <v>41,123     56554       79.17      74</v>
          </cell>
        </row>
        <row r="43">
          <cell r="A43">
            <v>36495</v>
          </cell>
          <cell r="B43">
            <v>9379</v>
          </cell>
          <cell r="C43">
            <v>639919</v>
          </cell>
          <cell r="D43" t="str">
            <v>43,999     68229       82.43      73</v>
          </cell>
        </row>
        <row r="44">
          <cell r="A44" t="str">
            <v>Totals: _</v>
          </cell>
          <cell r="B44" t="str">
            <v>_________</v>
          </cell>
          <cell r="C44" t="str">
            <v>__________</v>
          </cell>
          <cell r="D44" t="str">
            <v>__________</v>
          </cell>
        </row>
        <row r="45">
          <cell r="A45">
            <v>1999</v>
          </cell>
          <cell r="B45">
            <v>193598</v>
          </cell>
          <cell r="C45">
            <v>9404419</v>
          </cell>
          <cell r="D45">
            <v>650311</v>
          </cell>
        </row>
        <row r="47">
          <cell r="A47">
            <v>36526</v>
          </cell>
          <cell r="B47">
            <v>9438</v>
          </cell>
          <cell r="C47">
            <v>590035</v>
          </cell>
          <cell r="D47" t="str">
            <v>68,442     62517       87.88      74</v>
          </cell>
        </row>
        <row r="48">
          <cell r="A48">
            <v>36557</v>
          </cell>
          <cell r="B48">
            <v>8161</v>
          </cell>
          <cell r="C48">
            <v>556900</v>
          </cell>
          <cell r="D48" t="str">
            <v>64,413     68240       88.75      73</v>
          </cell>
        </row>
        <row r="49">
          <cell r="A49">
            <v>36586</v>
          </cell>
          <cell r="B49">
            <v>9878</v>
          </cell>
          <cell r="C49">
            <v>597904</v>
          </cell>
          <cell r="D49" t="str">
            <v>46,941     60529       82.61      75</v>
          </cell>
        </row>
        <row r="50">
          <cell r="A50">
            <v>36617</v>
          </cell>
          <cell r="B50">
            <v>10908</v>
          </cell>
          <cell r="C50">
            <v>596818</v>
          </cell>
          <cell r="D50" t="str">
            <v>45,083     54714       80.52      75</v>
          </cell>
        </row>
        <row r="51">
          <cell r="A51">
            <v>36647</v>
          </cell>
          <cell r="B51">
            <v>10009</v>
          </cell>
          <cell r="C51">
            <v>576644</v>
          </cell>
          <cell r="D51" t="str">
            <v>42,451     57613       80.92      75</v>
          </cell>
        </row>
        <row r="52">
          <cell r="A52">
            <v>36678</v>
          </cell>
          <cell r="B52">
            <v>9438</v>
          </cell>
          <cell r="C52">
            <v>530650</v>
          </cell>
          <cell r="D52" t="str">
            <v>36,039     56225       79.25      73</v>
          </cell>
        </row>
        <row r="53">
          <cell r="A53">
            <v>36708</v>
          </cell>
          <cell r="B53">
            <v>8794</v>
          </cell>
          <cell r="C53">
            <v>529973</v>
          </cell>
          <cell r="D53" t="str">
            <v>35,164     60266       79.99      74</v>
          </cell>
        </row>
        <row r="54">
          <cell r="A54">
            <v>36739</v>
          </cell>
          <cell r="B54">
            <v>7335</v>
          </cell>
          <cell r="C54">
            <v>525737</v>
          </cell>
          <cell r="D54" t="str">
            <v>30,649     71676       80.69      72</v>
          </cell>
        </row>
        <row r="55">
          <cell r="A55">
            <v>36770</v>
          </cell>
          <cell r="B55">
            <v>7374</v>
          </cell>
          <cell r="C55">
            <v>486967</v>
          </cell>
          <cell r="D55" t="str">
            <v>29,458     66039       79.98      74</v>
          </cell>
        </row>
        <row r="56">
          <cell r="A56">
            <v>36800</v>
          </cell>
          <cell r="B56">
            <v>7180</v>
          </cell>
          <cell r="C56">
            <v>446922</v>
          </cell>
          <cell r="D56" t="str">
            <v>28,996     62246       80.15      69</v>
          </cell>
        </row>
        <row r="57">
          <cell r="A57">
            <v>36831</v>
          </cell>
          <cell r="B57">
            <v>6406</v>
          </cell>
          <cell r="C57">
            <v>403100</v>
          </cell>
          <cell r="D57" t="str">
            <v>28,391     62926       81.59      69</v>
          </cell>
        </row>
        <row r="58">
          <cell r="A58">
            <v>36861</v>
          </cell>
          <cell r="B58">
            <v>7002</v>
          </cell>
          <cell r="C58">
            <v>389167</v>
          </cell>
          <cell r="D58" t="str">
            <v>26,058     55580       78.82      69</v>
          </cell>
        </row>
        <row r="59">
          <cell r="A59" t="str">
            <v>Totals: _</v>
          </cell>
          <cell r="B59" t="str">
            <v>_________</v>
          </cell>
          <cell r="C59" t="str">
            <v>__________</v>
          </cell>
          <cell r="D59" t="str">
            <v>__________</v>
          </cell>
        </row>
        <row r="60">
          <cell r="A60">
            <v>2000</v>
          </cell>
          <cell r="B60">
            <v>101923</v>
          </cell>
          <cell r="C60">
            <v>6230817</v>
          </cell>
          <cell r="D60">
            <v>482085</v>
          </cell>
        </row>
        <row r="62">
          <cell r="A62">
            <v>36892</v>
          </cell>
          <cell r="B62">
            <v>5850</v>
          </cell>
          <cell r="C62">
            <v>398206</v>
          </cell>
          <cell r="D62" t="str">
            <v>25,375     68070       81.27      70</v>
          </cell>
        </row>
        <row r="63">
          <cell r="A63">
            <v>36923</v>
          </cell>
          <cell r="B63">
            <v>5234</v>
          </cell>
          <cell r="C63">
            <v>341720</v>
          </cell>
          <cell r="D63" t="str">
            <v>29,879     65289       85.09      70</v>
          </cell>
        </row>
        <row r="64">
          <cell r="A64">
            <v>36951</v>
          </cell>
          <cell r="B64">
            <v>6191</v>
          </cell>
          <cell r="C64">
            <v>423834</v>
          </cell>
          <cell r="D64" t="str">
            <v>36,796     68460       85.60      68</v>
          </cell>
        </row>
        <row r="65">
          <cell r="A65">
            <v>36982</v>
          </cell>
          <cell r="B65">
            <v>5588</v>
          </cell>
          <cell r="C65">
            <v>404120</v>
          </cell>
          <cell r="D65" t="str">
            <v>33,280     72320       85.62      68</v>
          </cell>
        </row>
        <row r="66">
          <cell r="A66">
            <v>37012</v>
          </cell>
          <cell r="B66">
            <v>4649</v>
          </cell>
          <cell r="C66">
            <v>361784</v>
          </cell>
          <cell r="D66" t="str">
            <v>28,967     77820       86.17      67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mar99"/>
    </sheetNames>
    <sheetDataSet>
      <sheetData sheetId="0">
        <row r="46">
          <cell r="A46">
            <v>36220</v>
          </cell>
          <cell r="B46">
            <v>24065</v>
          </cell>
          <cell r="C46">
            <v>1013918</v>
          </cell>
          <cell r="D46" t="str">
            <v>51,135     42133       68.00     105</v>
          </cell>
        </row>
        <row r="47">
          <cell r="A47">
            <v>36251</v>
          </cell>
          <cell r="B47">
            <v>33880</v>
          </cell>
          <cell r="C47">
            <v>1240999</v>
          </cell>
          <cell r="D47" t="str">
            <v>139,886     36630       80.50     106</v>
          </cell>
        </row>
        <row r="48">
          <cell r="A48">
            <v>36281</v>
          </cell>
          <cell r="B48">
            <v>27036</v>
          </cell>
          <cell r="C48">
            <v>1114644</v>
          </cell>
          <cell r="D48" t="str">
            <v>84,743     41229       75.81     105</v>
          </cell>
        </row>
        <row r="49">
          <cell r="A49">
            <v>36312</v>
          </cell>
          <cell r="B49">
            <v>20849</v>
          </cell>
          <cell r="C49">
            <v>1000086</v>
          </cell>
          <cell r="D49" t="str">
            <v>63,114     47969       75.17     100</v>
          </cell>
        </row>
        <row r="50">
          <cell r="A50">
            <v>36342</v>
          </cell>
          <cell r="B50">
            <v>17793</v>
          </cell>
          <cell r="C50">
            <v>979111</v>
          </cell>
          <cell r="D50" t="str">
            <v>62,175     55028       77.75     100</v>
          </cell>
        </row>
        <row r="51">
          <cell r="A51">
            <v>36373</v>
          </cell>
          <cell r="B51">
            <v>18471</v>
          </cell>
          <cell r="C51">
            <v>886969</v>
          </cell>
          <cell r="D51" t="str">
            <v>54,665     48020       74.74     100</v>
          </cell>
        </row>
        <row r="52">
          <cell r="A52">
            <v>36404</v>
          </cell>
          <cell r="B52">
            <v>16761</v>
          </cell>
          <cell r="C52">
            <v>763161</v>
          </cell>
          <cell r="D52" t="str">
            <v>46,514     45532       73.51      98</v>
          </cell>
        </row>
        <row r="53">
          <cell r="A53">
            <v>36434</v>
          </cell>
          <cell r="B53">
            <v>20402</v>
          </cell>
          <cell r="C53">
            <v>753453</v>
          </cell>
          <cell r="D53" t="str">
            <v>40,849     36931       66.69      97</v>
          </cell>
        </row>
        <row r="54">
          <cell r="A54">
            <v>36465</v>
          </cell>
          <cell r="B54">
            <v>17526</v>
          </cell>
          <cell r="C54">
            <v>667893</v>
          </cell>
          <cell r="D54" t="str">
            <v>30,118     38109       63.21      98</v>
          </cell>
        </row>
        <row r="55">
          <cell r="A55">
            <v>36495</v>
          </cell>
          <cell r="B55">
            <v>16010</v>
          </cell>
          <cell r="C55">
            <v>677474</v>
          </cell>
          <cell r="D55" t="str">
            <v>34,281     42316       68.17      99</v>
          </cell>
        </row>
        <row r="56">
          <cell r="A56" t="str">
            <v>Totals: __</v>
          </cell>
          <cell r="B56" t="str">
            <v>________</v>
          </cell>
          <cell r="C56" t="str">
            <v>__________</v>
          </cell>
          <cell r="D56" t="str">
            <v>__________</v>
          </cell>
        </row>
        <row r="57">
          <cell r="A57">
            <v>1999</v>
          </cell>
          <cell r="B57">
            <v>212793</v>
          </cell>
          <cell r="C57">
            <v>9097708</v>
          </cell>
          <cell r="D57">
            <v>607480</v>
          </cell>
        </row>
        <row r="59">
          <cell r="A59">
            <v>36526</v>
          </cell>
          <cell r="B59">
            <v>15590</v>
          </cell>
          <cell r="C59">
            <v>644790</v>
          </cell>
          <cell r="D59" t="str">
            <v>46,618     41360       74.94      98</v>
          </cell>
        </row>
        <row r="60">
          <cell r="A60">
            <v>36557</v>
          </cell>
          <cell r="B60">
            <v>13504</v>
          </cell>
          <cell r="C60">
            <v>593732</v>
          </cell>
          <cell r="D60" t="str">
            <v>47,098     43968       77.72      98</v>
          </cell>
        </row>
        <row r="61">
          <cell r="A61">
            <v>36586</v>
          </cell>
          <cell r="B61">
            <v>13736</v>
          </cell>
          <cell r="C61">
            <v>589753</v>
          </cell>
          <cell r="D61" t="str">
            <v>47,056     42935       77.40      99</v>
          </cell>
        </row>
        <row r="62">
          <cell r="A62">
            <v>36617</v>
          </cell>
          <cell r="B62">
            <v>12537</v>
          </cell>
          <cell r="C62">
            <v>542878</v>
          </cell>
          <cell r="D62" t="str">
            <v>43,254     43303       77.53      96</v>
          </cell>
        </row>
        <row r="63">
          <cell r="A63">
            <v>36647</v>
          </cell>
          <cell r="B63">
            <v>11614</v>
          </cell>
          <cell r="C63">
            <v>581897</v>
          </cell>
          <cell r="D63" t="str">
            <v>74,453     50104       86.51      99</v>
          </cell>
        </row>
        <row r="64">
          <cell r="A64">
            <v>36678</v>
          </cell>
          <cell r="B64">
            <v>9827</v>
          </cell>
          <cell r="C64">
            <v>562097</v>
          </cell>
          <cell r="D64" t="str">
            <v>42,758     57200       81.31      98</v>
          </cell>
        </row>
        <row r="65">
          <cell r="A65">
            <v>36708</v>
          </cell>
          <cell r="B65">
            <v>10052</v>
          </cell>
          <cell r="C65">
            <v>553553</v>
          </cell>
          <cell r="D65" t="str">
            <v>44,122     55069       81.44      97</v>
          </cell>
        </row>
        <row r="66">
          <cell r="A66">
            <v>36739</v>
          </cell>
          <cell r="B66">
            <v>8368</v>
          </cell>
          <cell r="C66">
            <v>527048</v>
          </cell>
          <cell r="D66" t="str">
            <v>43,148     62984       83.76      98</v>
          </cell>
        </row>
        <row r="67">
          <cell r="A67">
            <v>36770</v>
          </cell>
          <cell r="B67">
            <v>7695</v>
          </cell>
          <cell r="C67">
            <v>477946</v>
          </cell>
          <cell r="D67" t="str">
            <v>28,533     62112       78.76      98</v>
          </cell>
        </row>
        <row r="68">
          <cell r="A68">
            <v>36800</v>
          </cell>
          <cell r="B68">
            <v>8309</v>
          </cell>
          <cell r="C68">
            <v>476438</v>
          </cell>
          <cell r="D68" t="str">
            <v>27,971     57340       77.10      96</v>
          </cell>
        </row>
        <row r="69">
          <cell r="A69">
            <v>36831</v>
          </cell>
          <cell r="B69">
            <v>7267</v>
          </cell>
          <cell r="C69">
            <v>432978</v>
          </cell>
          <cell r="D69" t="str">
            <v>27,631     59582       79.18      95</v>
          </cell>
        </row>
        <row r="70">
          <cell r="A70">
            <v>36861</v>
          </cell>
          <cell r="B70">
            <v>6914</v>
          </cell>
          <cell r="C70">
            <v>416979</v>
          </cell>
          <cell r="D70" t="str">
            <v>25,249     60310       78.50      97</v>
          </cell>
        </row>
        <row r="71">
          <cell r="A71" t="str">
            <v>Totals: __</v>
          </cell>
          <cell r="B71" t="str">
            <v>________</v>
          </cell>
          <cell r="C71" t="str">
            <v>__________</v>
          </cell>
          <cell r="D71" t="str">
            <v>__________</v>
          </cell>
        </row>
        <row r="72">
          <cell r="A72">
            <v>2000</v>
          </cell>
          <cell r="B72">
            <v>125413</v>
          </cell>
          <cell r="C72">
            <v>6400089</v>
          </cell>
          <cell r="D72">
            <v>497891</v>
          </cell>
        </row>
        <row r="74">
          <cell r="A74">
            <v>36892</v>
          </cell>
          <cell r="B74">
            <v>6829</v>
          </cell>
          <cell r="C74">
            <v>417992</v>
          </cell>
          <cell r="D74" t="str">
            <v>23,902     61209       77.78      97</v>
          </cell>
        </row>
        <row r="75">
          <cell r="A75">
            <v>36923</v>
          </cell>
          <cell r="B75">
            <v>5739</v>
          </cell>
          <cell r="C75">
            <v>366693</v>
          </cell>
          <cell r="D75" t="str">
            <v>23,986     63895       80.69      92</v>
          </cell>
        </row>
        <row r="76">
          <cell r="A76">
            <v>36951</v>
          </cell>
          <cell r="B76">
            <v>6788</v>
          </cell>
          <cell r="C76">
            <v>393429</v>
          </cell>
          <cell r="D76" t="str">
            <v>27,310     57960       80.09      93</v>
          </cell>
        </row>
        <row r="77">
          <cell r="A77">
            <v>36982</v>
          </cell>
          <cell r="B77">
            <v>7363</v>
          </cell>
          <cell r="C77">
            <v>395306</v>
          </cell>
          <cell r="D77" t="str">
            <v>31,826     53689       81.21      90</v>
          </cell>
        </row>
        <row r="78">
          <cell r="A78">
            <v>37012</v>
          </cell>
          <cell r="B78">
            <v>5641</v>
          </cell>
          <cell r="C78">
            <v>389869</v>
          </cell>
          <cell r="D78" t="str">
            <v>26,400     69114       82.39      89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apr99"/>
    </sheetNames>
    <sheetDataSet>
      <sheetData sheetId="0">
        <row r="33">
          <cell r="A33">
            <v>36251</v>
          </cell>
          <cell r="B33">
            <v>18923</v>
          </cell>
          <cell r="C33">
            <v>977046</v>
          </cell>
          <cell r="D33" t="str">
            <v>52,499     51633       73.51     105</v>
          </cell>
        </row>
        <row r="34">
          <cell r="A34">
            <v>36281</v>
          </cell>
          <cell r="B34">
            <v>31377</v>
          </cell>
          <cell r="C34">
            <v>1377501</v>
          </cell>
          <cell r="D34" t="str">
            <v>80,026     43902       71.83     103</v>
          </cell>
        </row>
        <row r="35">
          <cell r="A35">
            <v>36312</v>
          </cell>
          <cell r="B35">
            <v>22907</v>
          </cell>
          <cell r="C35">
            <v>1091681</v>
          </cell>
          <cell r="D35" t="str">
            <v>61,469     47658       72.85     102</v>
          </cell>
        </row>
        <row r="36">
          <cell r="A36">
            <v>36342</v>
          </cell>
          <cell r="B36">
            <v>17883</v>
          </cell>
          <cell r="C36">
            <v>1025770</v>
          </cell>
          <cell r="D36" t="str">
            <v>52,837     57361       74.71      97</v>
          </cell>
        </row>
        <row r="37">
          <cell r="A37">
            <v>36373</v>
          </cell>
          <cell r="B37">
            <v>16634</v>
          </cell>
          <cell r="C37">
            <v>920845</v>
          </cell>
          <cell r="D37" t="str">
            <v>48,413     55360       74.43      95</v>
          </cell>
        </row>
        <row r="38">
          <cell r="A38">
            <v>36404</v>
          </cell>
          <cell r="B38">
            <v>14696</v>
          </cell>
          <cell r="C38">
            <v>801404</v>
          </cell>
          <cell r="D38" t="str">
            <v>40,546     54533       73.40      96</v>
          </cell>
        </row>
        <row r="39">
          <cell r="A39">
            <v>36434</v>
          </cell>
          <cell r="B39">
            <v>12990</v>
          </cell>
          <cell r="C39">
            <v>767385</v>
          </cell>
          <cell r="D39" t="str">
            <v>35,716     59076       73.33      94</v>
          </cell>
        </row>
        <row r="40">
          <cell r="A40">
            <v>36465</v>
          </cell>
          <cell r="B40">
            <v>12473</v>
          </cell>
          <cell r="C40">
            <v>716292</v>
          </cell>
          <cell r="D40" t="str">
            <v>37,334     57428       74.96      94</v>
          </cell>
        </row>
        <row r="41">
          <cell r="A41">
            <v>36495</v>
          </cell>
          <cell r="B41">
            <v>17289</v>
          </cell>
          <cell r="C41">
            <v>714077</v>
          </cell>
          <cell r="D41" t="str">
            <v>32,764     41303       65.46      94</v>
          </cell>
        </row>
        <row r="42">
          <cell r="A42" t="str">
            <v>Totals: __</v>
          </cell>
          <cell r="B42" t="str">
            <v>________</v>
          </cell>
          <cell r="C42" t="str">
            <v>__________</v>
          </cell>
          <cell r="D42" t="str">
            <v>__________</v>
          </cell>
        </row>
        <row r="43">
          <cell r="A43">
            <v>1999</v>
          </cell>
          <cell r="B43">
            <v>165172</v>
          </cell>
          <cell r="C43">
            <v>8392001</v>
          </cell>
          <cell r="D43">
            <v>441604</v>
          </cell>
        </row>
        <row r="45">
          <cell r="A45">
            <v>36526</v>
          </cell>
          <cell r="B45">
            <v>12465</v>
          </cell>
          <cell r="C45">
            <v>729829</v>
          </cell>
          <cell r="D45" t="str">
            <v>112,684     58551       90.04      95</v>
          </cell>
        </row>
        <row r="46">
          <cell r="A46">
            <v>36557</v>
          </cell>
          <cell r="B46">
            <v>12276</v>
          </cell>
          <cell r="C46">
            <v>665044</v>
          </cell>
          <cell r="D46" t="str">
            <v>111,449     54175       90.08      98</v>
          </cell>
        </row>
        <row r="47">
          <cell r="A47">
            <v>36586</v>
          </cell>
          <cell r="B47">
            <v>11684</v>
          </cell>
          <cell r="C47">
            <v>674779</v>
          </cell>
          <cell r="D47" t="str">
            <v>119,709     57753       91.11      95</v>
          </cell>
        </row>
        <row r="48">
          <cell r="A48">
            <v>36617</v>
          </cell>
          <cell r="B48">
            <v>10706</v>
          </cell>
          <cell r="C48">
            <v>626860</v>
          </cell>
          <cell r="D48" t="str">
            <v>112,452     58553       91.31      95</v>
          </cell>
        </row>
        <row r="49">
          <cell r="A49">
            <v>36647</v>
          </cell>
          <cell r="B49">
            <v>10428</v>
          </cell>
          <cell r="C49">
            <v>636735</v>
          </cell>
          <cell r="D49" t="str">
            <v>114,970     61061       91.68      94</v>
          </cell>
        </row>
        <row r="50">
          <cell r="A50">
            <v>36678</v>
          </cell>
          <cell r="B50">
            <v>8183</v>
          </cell>
          <cell r="C50">
            <v>639222</v>
          </cell>
          <cell r="D50" t="str">
            <v>40,532     78116       83.20      92</v>
          </cell>
        </row>
        <row r="51">
          <cell r="A51">
            <v>36708</v>
          </cell>
          <cell r="B51">
            <v>8126</v>
          </cell>
          <cell r="C51">
            <v>634236</v>
          </cell>
          <cell r="D51" t="str">
            <v>38,748     78051       82.66      93</v>
          </cell>
        </row>
        <row r="52">
          <cell r="A52">
            <v>36739</v>
          </cell>
          <cell r="B52">
            <v>7729</v>
          </cell>
          <cell r="C52">
            <v>623362</v>
          </cell>
          <cell r="D52" t="str">
            <v>37,121     80653       82.77      94</v>
          </cell>
        </row>
        <row r="53">
          <cell r="A53">
            <v>36770</v>
          </cell>
          <cell r="B53">
            <v>8557</v>
          </cell>
          <cell r="C53">
            <v>562605</v>
          </cell>
          <cell r="D53" t="str">
            <v>35,462     65748       80.56      95</v>
          </cell>
        </row>
        <row r="54">
          <cell r="A54">
            <v>36800</v>
          </cell>
          <cell r="B54">
            <v>8485</v>
          </cell>
          <cell r="C54">
            <v>555182</v>
          </cell>
          <cell r="D54" t="str">
            <v>40,247     65431       82.59      94</v>
          </cell>
        </row>
        <row r="55">
          <cell r="A55">
            <v>36831</v>
          </cell>
          <cell r="B55">
            <v>6562</v>
          </cell>
          <cell r="C55">
            <v>540898</v>
          </cell>
          <cell r="D55" t="str">
            <v>88,028     82429       93.06      95</v>
          </cell>
        </row>
        <row r="56">
          <cell r="A56">
            <v>36861</v>
          </cell>
          <cell r="B56">
            <v>7699</v>
          </cell>
          <cell r="C56">
            <v>526705</v>
          </cell>
          <cell r="D56" t="str">
            <v>80,216     68413       91.24      94</v>
          </cell>
        </row>
        <row r="57">
          <cell r="A57" t="str">
            <v>Totals: __</v>
          </cell>
          <cell r="B57" t="str">
            <v>________</v>
          </cell>
          <cell r="C57" t="str">
            <v>__________</v>
          </cell>
          <cell r="D57" t="str">
            <v>__________</v>
          </cell>
        </row>
        <row r="58">
          <cell r="A58">
            <v>2000</v>
          </cell>
          <cell r="B58">
            <v>112900</v>
          </cell>
          <cell r="C58">
            <v>7415457</v>
          </cell>
          <cell r="D58">
            <v>931618</v>
          </cell>
        </row>
        <row r="60">
          <cell r="A60">
            <v>36892</v>
          </cell>
          <cell r="B60">
            <v>7637</v>
          </cell>
          <cell r="C60">
            <v>520007</v>
          </cell>
          <cell r="D60" t="str">
            <v>83,573     68091       91.63      90</v>
          </cell>
        </row>
        <row r="61">
          <cell r="A61">
            <v>36923</v>
          </cell>
          <cell r="B61">
            <v>5860</v>
          </cell>
          <cell r="C61">
            <v>449048</v>
          </cell>
          <cell r="D61" t="str">
            <v>66,852     76630       91.94      91</v>
          </cell>
        </row>
        <row r="62">
          <cell r="A62">
            <v>36951</v>
          </cell>
          <cell r="B62">
            <v>6244</v>
          </cell>
          <cell r="C62">
            <v>460419</v>
          </cell>
          <cell r="D62" t="str">
            <v>69,586     73738       91.77      89</v>
          </cell>
        </row>
        <row r="63">
          <cell r="A63">
            <v>36982</v>
          </cell>
          <cell r="B63">
            <v>7260</v>
          </cell>
          <cell r="C63">
            <v>474397</v>
          </cell>
          <cell r="D63" t="str">
            <v>86,668     65344       92.27      92</v>
          </cell>
        </row>
        <row r="64">
          <cell r="A64">
            <v>37012</v>
          </cell>
          <cell r="B64">
            <v>7142</v>
          </cell>
          <cell r="C64">
            <v>480431</v>
          </cell>
          <cell r="D64" t="str">
            <v>74,581     67269       91.26      88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may99"/>
    </sheetNames>
    <sheetDataSet>
      <sheetData sheetId="0">
        <row r="58">
          <cell r="A58">
            <v>36281</v>
          </cell>
          <cell r="B58">
            <v>10167</v>
          </cell>
          <cell r="C58">
            <v>936920</v>
          </cell>
          <cell r="D58" t="str">
            <v>73,404     92154       87.83     167</v>
          </cell>
        </row>
        <row r="59">
          <cell r="A59">
            <v>36312</v>
          </cell>
          <cell r="B59">
            <v>24023</v>
          </cell>
          <cell r="C59">
            <v>1795397</v>
          </cell>
          <cell r="D59" t="str">
            <v>122,577     74737       83.61     168</v>
          </cell>
        </row>
        <row r="60">
          <cell r="A60">
            <v>36342</v>
          </cell>
          <cell r="B60">
            <v>21046</v>
          </cell>
          <cell r="C60">
            <v>1569439</v>
          </cell>
          <cell r="D60" t="str">
            <v>114,300     74572       84.45     170</v>
          </cell>
        </row>
        <row r="61">
          <cell r="A61">
            <v>36373</v>
          </cell>
          <cell r="B61">
            <v>17146</v>
          </cell>
          <cell r="C61">
            <v>1324312</v>
          </cell>
          <cell r="D61" t="str">
            <v>96,247     77238       84.88     168</v>
          </cell>
        </row>
        <row r="62">
          <cell r="A62">
            <v>36404</v>
          </cell>
          <cell r="B62">
            <v>15872</v>
          </cell>
          <cell r="C62">
            <v>923938</v>
          </cell>
          <cell r="D62" t="str">
            <v>80,917     58212       83.60     167</v>
          </cell>
        </row>
        <row r="63">
          <cell r="A63">
            <v>36434</v>
          </cell>
          <cell r="B63">
            <v>16368</v>
          </cell>
          <cell r="C63">
            <v>1058898</v>
          </cell>
          <cell r="D63" t="str">
            <v>91,266     64694       84.79     162</v>
          </cell>
        </row>
        <row r="64">
          <cell r="A64">
            <v>36465</v>
          </cell>
          <cell r="B64">
            <v>16648</v>
          </cell>
          <cell r="C64">
            <v>797873</v>
          </cell>
          <cell r="D64" t="str">
            <v>89,364     47927       84.30     164</v>
          </cell>
        </row>
        <row r="65">
          <cell r="A65">
            <v>36495</v>
          </cell>
          <cell r="B65">
            <v>17319</v>
          </cell>
          <cell r="C65">
            <v>751951</v>
          </cell>
          <cell r="D65" t="str">
            <v>86,580     43418       83.33     165</v>
          </cell>
        </row>
        <row r="66">
          <cell r="A66" t="str">
            <v>Totals: _</v>
          </cell>
          <cell r="B66" t="str">
            <v>_________</v>
          </cell>
          <cell r="C66" t="str">
            <v>__________</v>
          </cell>
          <cell r="D66" t="str">
            <v>__________</v>
          </cell>
        </row>
        <row r="67">
          <cell r="A67">
            <v>1999</v>
          </cell>
          <cell r="B67">
            <v>138589</v>
          </cell>
          <cell r="C67">
            <v>9158728</v>
          </cell>
          <cell r="D67">
            <v>754655</v>
          </cell>
        </row>
        <row r="69">
          <cell r="A69">
            <v>36526</v>
          </cell>
          <cell r="B69">
            <v>17731</v>
          </cell>
          <cell r="C69">
            <v>718941</v>
          </cell>
          <cell r="D69" t="str">
            <v>64,083     40548       78.33     163</v>
          </cell>
        </row>
        <row r="70">
          <cell r="A70">
            <v>36557</v>
          </cell>
          <cell r="B70">
            <v>16177</v>
          </cell>
          <cell r="C70">
            <v>591037</v>
          </cell>
          <cell r="D70" t="str">
            <v>46,730     36536       74.28     162</v>
          </cell>
        </row>
        <row r="71">
          <cell r="A71">
            <v>36586</v>
          </cell>
          <cell r="B71">
            <v>13882</v>
          </cell>
          <cell r="C71">
            <v>655845</v>
          </cell>
          <cell r="D71" t="str">
            <v>51,687     47245       78.83     158</v>
          </cell>
        </row>
        <row r="72">
          <cell r="A72">
            <v>36617</v>
          </cell>
          <cell r="B72">
            <v>12879</v>
          </cell>
          <cell r="C72">
            <v>732153</v>
          </cell>
          <cell r="D72" t="str">
            <v>47,200     56849       78.56     157</v>
          </cell>
        </row>
        <row r="73">
          <cell r="A73">
            <v>36647</v>
          </cell>
          <cell r="B73">
            <v>11075</v>
          </cell>
          <cell r="C73">
            <v>600050</v>
          </cell>
          <cell r="D73" t="str">
            <v>46,722     54181       80.84     157</v>
          </cell>
        </row>
        <row r="74">
          <cell r="A74">
            <v>36678</v>
          </cell>
          <cell r="B74">
            <v>10219</v>
          </cell>
          <cell r="C74">
            <v>749281</v>
          </cell>
          <cell r="D74" t="str">
            <v>50,594     73323       83.20     157</v>
          </cell>
        </row>
        <row r="75">
          <cell r="A75">
            <v>36708</v>
          </cell>
          <cell r="B75">
            <v>9574</v>
          </cell>
          <cell r="C75">
            <v>678395</v>
          </cell>
          <cell r="D75" t="str">
            <v>37,766     70859       79.78     157</v>
          </cell>
        </row>
        <row r="76">
          <cell r="A76">
            <v>36739</v>
          </cell>
          <cell r="B76">
            <v>11684</v>
          </cell>
          <cell r="C76">
            <v>744235</v>
          </cell>
          <cell r="D76" t="str">
            <v>33,467     63697       74.12     158</v>
          </cell>
        </row>
        <row r="77">
          <cell r="A77">
            <v>36770</v>
          </cell>
          <cell r="B77">
            <v>11953</v>
          </cell>
          <cell r="C77">
            <v>651354</v>
          </cell>
          <cell r="D77" t="str">
            <v>32,916     54493       73.36     157</v>
          </cell>
        </row>
        <row r="78">
          <cell r="A78">
            <v>36800</v>
          </cell>
          <cell r="B78">
            <v>10875</v>
          </cell>
          <cell r="C78">
            <v>660043</v>
          </cell>
          <cell r="D78" t="str">
            <v>30,218     60694       73.54     156</v>
          </cell>
        </row>
        <row r="79">
          <cell r="A79">
            <v>36831</v>
          </cell>
          <cell r="B79">
            <v>10392</v>
          </cell>
          <cell r="C79">
            <v>554827</v>
          </cell>
          <cell r="D79" t="str">
            <v>20,246     53390       66.08     155</v>
          </cell>
        </row>
        <row r="80">
          <cell r="A80">
            <v>36861</v>
          </cell>
          <cell r="B80">
            <v>11360</v>
          </cell>
          <cell r="C80">
            <v>561851</v>
          </cell>
          <cell r="D80" t="str">
            <v>39,950     49459       77.86     155</v>
          </cell>
        </row>
        <row r="81">
          <cell r="A81" t="str">
            <v>Totals: _</v>
          </cell>
          <cell r="B81" t="str">
            <v>_________</v>
          </cell>
          <cell r="C81" t="str">
            <v>__________</v>
          </cell>
          <cell r="D81" t="str">
            <v>__________</v>
          </cell>
        </row>
        <row r="82">
          <cell r="A82">
            <v>2000</v>
          </cell>
          <cell r="B82">
            <v>147801</v>
          </cell>
          <cell r="C82">
            <v>7898012</v>
          </cell>
          <cell r="D82">
            <v>501579</v>
          </cell>
        </row>
        <row r="84">
          <cell r="A84">
            <v>36892</v>
          </cell>
          <cell r="B84">
            <v>10480</v>
          </cell>
          <cell r="C84">
            <v>514216</v>
          </cell>
          <cell r="D84" t="str">
            <v>36,348     49067       77.62     158</v>
          </cell>
        </row>
        <row r="85">
          <cell r="A85">
            <v>36923</v>
          </cell>
          <cell r="B85">
            <v>8536</v>
          </cell>
          <cell r="C85">
            <v>462743</v>
          </cell>
          <cell r="D85" t="str">
            <v>30,734     54211       78.26     156</v>
          </cell>
        </row>
        <row r="86">
          <cell r="A86">
            <v>36951</v>
          </cell>
          <cell r="B86">
            <v>10685</v>
          </cell>
          <cell r="C86">
            <v>453262</v>
          </cell>
          <cell r="D86" t="str">
            <v>25,311     42421       70.32     155</v>
          </cell>
        </row>
        <row r="87">
          <cell r="A87">
            <v>36982</v>
          </cell>
          <cell r="B87">
            <v>9456</v>
          </cell>
          <cell r="C87">
            <v>462246</v>
          </cell>
          <cell r="D87" t="str">
            <v>26,400     48884       73.63     155</v>
          </cell>
        </row>
        <row r="88">
          <cell r="A88">
            <v>37012</v>
          </cell>
          <cell r="B88">
            <v>8299</v>
          </cell>
          <cell r="C88">
            <v>416665</v>
          </cell>
          <cell r="D88" t="str">
            <v>19,434     50207       70.08     145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jun99"/>
    </sheetNames>
    <sheetDataSet>
      <sheetData sheetId="0">
        <row r="33">
          <cell r="A33">
            <v>36312</v>
          </cell>
          <cell r="B33">
            <v>22216</v>
          </cell>
          <cell r="C33">
            <v>1069281</v>
          </cell>
          <cell r="D33" t="str">
            <v>52,533     48132       70.28      87</v>
          </cell>
        </row>
        <row r="34">
          <cell r="A34">
            <v>36342</v>
          </cell>
          <cell r="B34">
            <v>33762</v>
          </cell>
          <cell r="C34">
            <v>1609559</v>
          </cell>
          <cell r="D34" t="str">
            <v>102,350     47674       75.20      86</v>
          </cell>
        </row>
        <row r="35">
          <cell r="A35">
            <v>36373</v>
          </cell>
          <cell r="B35">
            <v>27921</v>
          </cell>
          <cell r="C35">
            <v>1524953</v>
          </cell>
          <cell r="D35" t="str">
            <v>87,006     54617       75.71      85</v>
          </cell>
        </row>
        <row r="36">
          <cell r="A36">
            <v>36404</v>
          </cell>
          <cell r="B36">
            <v>25640</v>
          </cell>
          <cell r="C36">
            <v>1446076</v>
          </cell>
          <cell r="D36" t="str">
            <v>80,891     56400       75.93      84</v>
          </cell>
        </row>
        <row r="37">
          <cell r="A37">
            <v>36434</v>
          </cell>
          <cell r="B37">
            <v>22321</v>
          </cell>
          <cell r="C37">
            <v>1413426</v>
          </cell>
          <cell r="D37" t="str">
            <v>76,690     63323       77.46      83</v>
          </cell>
        </row>
        <row r="38">
          <cell r="A38">
            <v>36465</v>
          </cell>
          <cell r="B38">
            <v>20334</v>
          </cell>
          <cell r="C38">
            <v>1227535</v>
          </cell>
          <cell r="D38" t="str">
            <v>63,563     60369       75.76      81</v>
          </cell>
        </row>
        <row r="39">
          <cell r="A39">
            <v>36495</v>
          </cell>
          <cell r="B39">
            <v>18911</v>
          </cell>
          <cell r="C39">
            <v>1240341</v>
          </cell>
          <cell r="D39" t="str">
            <v>67,221     65589       78.04      82</v>
          </cell>
        </row>
        <row r="40">
          <cell r="A40" t="str">
            <v>Totals: _</v>
          </cell>
          <cell r="B40" t="str">
            <v>_________</v>
          </cell>
          <cell r="C40" t="str">
            <v>__________</v>
          </cell>
          <cell r="D40" t="str">
            <v>__________</v>
          </cell>
        </row>
        <row r="41">
          <cell r="A41">
            <v>1999</v>
          </cell>
          <cell r="B41">
            <v>171105</v>
          </cell>
          <cell r="C41">
            <v>9531171</v>
          </cell>
          <cell r="D41">
            <v>530254</v>
          </cell>
        </row>
        <row r="43">
          <cell r="A43">
            <v>36526</v>
          </cell>
          <cell r="B43">
            <v>17806</v>
          </cell>
          <cell r="C43">
            <v>1195649</v>
          </cell>
          <cell r="D43" t="str">
            <v>168,052     67149       90.42      82</v>
          </cell>
        </row>
        <row r="44">
          <cell r="A44">
            <v>36557</v>
          </cell>
          <cell r="B44">
            <v>16080</v>
          </cell>
          <cell r="C44">
            <v>996019</v>
          </cell>
          <cell r="D44" t="str">
            <v>138,887     61942       89.62      81</v>
          </cell>
        </row>
        <row r="45">
          <cell r="A45">
            <v>36586</v>
          </cell>
          <cell r="B45">
            <v>16490</v>
          </cell>
          <cell r="C45">
            <v>1041729</v>
          </cell>
          <cell r="D45" t="str">
            <v>142,879     63174       89.65      79</v>
          </cell>
        </row>
        <row r="46">
          <cell r="A46">
            <v>36617</v>
          </cell>
          <cell r="B46">
            <v>14990</v>
          </cell>
          <cell r="C46">
            <v>955019</v>
          </cell>
          <cell r="D46" t="str">
            <v>120,732     63711       88.96      79</v>
          </cell>
        </row>
        <row r="47">
          <cell r="A47">
            <v>36647</v>
          </cell>
          <cell r="B47">
            <v>15275</v>
          </cell>
          <cell r="C47">
            <v>922939</v>
          </cell>
          <cell r="D47" t="str">
            <v>74,157     60422       82.92      79</v>
          </cell>
        </row>
        <row r="48">
          <cell r="A48">
            <v>36678</v>
          </cell>
          <cell r="B48">
            <v>14566</v>
          </cell>
          <cell r="C48">
            <v>824797</v>
          </cell>
          <cell r="D48" t="str">
            <v>78,444     56625       84.34      78</v>
          </cell>
        </row>
        <row r="49">
          <cell r="A49">
            <v>36708</v>
          </cell>
          <cell r="B49">
            <v>13520</v>
          </cell>
          <cell r="C49">
            <v>821416</v>
          </cell>
          <cell r="D49" t="str">
            <v>95,493     60756       87.60      76</v>
          </cell>
        </row>
        <row r="50">
          <cell r="A50">
            <v>36739</v>
          </cell>
          <cell r="B50">
            <v>14612</v>
          </cell>
          <cell r="C50">
            <v>809668</v>
          </cell>
          <cell r="D50" t="str">
            <v>79,818     55412       84.53      77</v>
          </cell>
        </row>
        <row r="51">
          <cell r="A51">
            <v>36770</v>
          </cell>
          <cell r="B51">
            <v>14537</v>
          </cell>
          <cell r="C51">
            <v>726565</v>
          </cell>
          <cell r="D51" t="str">
            <v>67,078     49981       82.19      75</v>
          </cell>
        </row>
        <row r="52">
          <cell r="A52">
            <v>36800</v>
          </cell>
          <cell r="B52">
            <v>14874</v>
          </cell>
          <cell r="C52">
            <v>694763</v>
          </cell>
          <cell r="D52" t="str">
            <v>34,669     46710       69.98      75</v>
          </cell>
        </row>
        <row r="53">
          <cell r="A53">
            <v>36831</v>
          </cell>
          <cell r="B53">
            <v>15441</v>
          </cell>
          <cell r="C53">
            <v>647362</v>
          </cell>
          <cell r="D53" t="str">
            <v>33,582     41925       68.50      74</v>
          </cell>
        </row>
        <row r="54">
          <cell r="A54">
            <v>36861</v>
          </cell>
          <cell r="B54">
            <v>14011</v>
          </cell>
          <cell r="C54">
            <v>630893</v>
          </cell>
          <cell r="D54" t="str">
            <v>31,828     45029       69.43      73</v>
          </cell>
        </row>
        <row r="55">
          <cell r="A55" t="str">
            <v>Totals: _</v>
          </cell>
          <cell r="B55" t="str">
            <v>_________</v>
          </cell>
          <cell r="C55" t="str">
            <v>__________</v>
          </cell>
          <cell r="D55" t="str">
            <v>__________</v>
          </cell>
        </row>
        <row r="56">
          <cell r="A56">
            <v>2000</v>
          </cell>
          <cell r="B56">
            <v>182202</v>
          </cell>
          <cell r="C56">
            <v>10266819</v>
          </cell>
          <cell r="D56">
            <v>1065619</v>
          </cell>
        </row>
        <row r="58">
          <cell r="A58">
            <v>36892</v>
          </cell>
          <cell r="B58">
            <v>12817</v>
          </cell>
          <cell r="C58">
            <v>608570</v>
          </cell>
          <cell r="D58" t="str">
            <v>30,548     47482       70.44      74</v>
          </cell>
        </row>
        <row r="59">
          <cell r="A59">
            <v>36923</v>
          </cell>
          <cell r="B59">
            <v>11861</v>
          </cell>
          <cell r="C59">
            <v>522364</v>
          </cell>
          <cell r="D59" t="str">
            <v>25,912     44041       68.60      74</v>
          </cell>
        </row>
        <row r="60">
          <cell r="A60">
            <v>36951</v>
          </cell>
          <cell r="B60">
            <v>12141</v>
          </cell>
          <cell r="C60">
            <v>555057</v>
          </cell>
          <cell r="D60" t="str">
            <v>26,625     45718       68.68      74</v>
          </cell>
        </row>
        <row r="61">
          <cell r="A61">
            <v>36982</v>
          </cell>
          <cell r="B61">
            <v>11063</v>
          </cell>
          <cell r="C61">
            <v>520266</v>
          </cell>
          <cell r="D61" t="str">
            <v>25,603     47028       69.83      74</v>
          </cell>
        </row>
        <row r="62">
          <cell r="A62">
            <v>37012</v>
          </cell>
          <cell r="B62">
            <v>10440</v>
          </cell>
          <cell r="C62">
            <v>478016</v>
          </cell>
          <cell r="D62" t="str">
            <v>24,932     45787       70.49      67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jul99"/>
    </sheetNames>
    <sheetDataSet>
      <sheetData sheetId="0">
        <row r="55">
          <cell r="A55">
            <v>36342</v>
          </cell>
          <cell r="B55">
            <v>29591</v>
          </cell>
          <cell r="C55">
            <v>1598292</v>
          </cell>
          <cell r="D55" t="str">
            <v>117,058     54013       79.82     131</v>
          </cell>
        </row>
        <row r="56">
          <cell r="A56">
            <v>36373</v>
          </cell>
          <cell r="B56">
            <v>30338</v>
          </cell>
          <cell r="C56">
            <v>2455752</v>
          </cell>
          <cell r="D56" t="str">
            <v>166,027     80947       84.55     122</v>
          </cell>
        </row>
        <row r="57">
          <cell r="A57">
            <v>36404</v>
          </cell>
          <cell r="B57">
            <v>23670</v>
          </cell>
          <cell r="C57">
            <v>2061477</v>
          </cell>
          <cell r="D57" t="str">
            <v>137,363     87093       85.30     124</v>
          </cell>
        </row>
        <row r="58">
          <cell r="A58">
            <v>36434</v>
          </cell>
          <cell r="B58">
            <v>29370</v>
          </cell>
          <cell r="C58">
            <v>1812509</v>
          </cell>
          <cell r="D58" t="str">
            <v>126,667     61713       81.18     125</v>
          </cell>
        </row>
        <row r="59">
          <cell r="A59">
            <v>36465</v>
          </cell>
          <cell r="B59">
            <v>27567</v>
          </cell>
          <cell r="C59">
            <v>1661803</v>
          </cell>
          <cell r="D59" t="str">
            <v>81,615     60283       74.75     124</v>
          </cell>
        </row>
        <row r="60">
          <cell r="A60">
            <v>36495</v>
          </cell>
          <cell r="B60">
            <v>27339</v>
          </cell>
          <cell r="C60">
            <v>1547466</v>
          </cell>
          <cell r="D60" t="str">
            <v>81,229     56603       74.82     124</v>
          </cell>
        </row>
        <row r="61">
          <cell r="A61" t="str">
            <v>Totals: __</v>
          </cell>
          <cell r="B61" t="str">
            <v>________</v>
          </cell>
          <cell r="C61" t="str">
            <v>__________</v>
          </cell>
          <cell r="D61" t="str">
            <v>__________</v>
          </cell>
        </row>
        <row r="62">
          <cell r="A62">
            <v>1999</v>
          </cell>
          <cell r="B62">
            <v>167875</v>
          </cell>
          <cell r="C62">
            <v>11137299</v>
          </cell>
          <cell r="D62">
            <v>709959</v>
          </cell>
        </row>
        <row r="64">
          <cell r="A64">
            <v>36526</v>
          </cell>
          <cell r="B64">
            <v>21473</v>
          </cell>
          <cell r="C64">
            <v>1425406</v>
          </cell>
          <cell r="D64" t="str">
            <v>272,793     66382       92.70     124</v>
          </cell>
        </row>
        <row r="65">
          <cell r="A65">
            <v>36557</v>
          </cell>
          <cell r="B65">
            <v>22015</v>
          </cell>
          <cell r="C65">
            <v>1239331</v>
          </cell>
          <cell r="D65" t="str">
            <v>235,396     56295       91.45     120</v>
          </cell>
        </row>
        <row r="66">
          <cell r="A66">
            <v>36586</v>
          </cell>
          <cell r="B66">
            <v>21557</v>
          </cell>
          <cell r="C66">
            <v>1217649</v>
          </cell>
          <cell r="D66" t="str">
            <v>218,939     56486       91.04     118</v>
          </cell>
        </row>
        <row r="67">
          <cell r="A67">
            <v>36617</v>
          </cell>
          <cell r="B67">
            <v>19260</v>
          </cell>
          <cell r="C67">
            <v>1109187</v>
          </cell>
          <cell r="D67" t="str">
            <v>143,568     57591       88.17     118</v>
          </cell>
        </row>
        <row r="68">
          <cell r="A68">
            <v>36647</v>
          </cell>
          <cell r="B68">
            <v>18444</v>
          </cell>
          <cell r="C68">
            <v>1074985</v>
          </cell>
          <cell r="D68" t="str">
            <v>101,698     58284       84.65     118</v>
          </cell>
        </row>
        <row r="69">
          <cell r="A69">
            <v>36678</v>
          </cell>
          <cell r="B69">
            <v>16918</v>
          </cell>
          <cell r="C69">
            <v>991328</v>
          </cell>
          <cell r="D69" t="str">
            <v>64,024     58597       79.10     120</v>
          </cell>
        </row>
        <row r="70">
          <cell r="A70">
            <v>36708</v>
          </cell>
          <cell r="B70">
            <v>16951</v>
          </cell>
          <cell r="C70">
            <v>981937</v>
          </cell>
          <cell r="D70" t="str">
            <v>61,166     57928       78.30     118</v>
          </cell>
        </row>
        <row r="71">
          <cell r="A71">
            <v>36739</v>
          </cell>
          <cell r="B71">
            <v>16031</v>
          </cell>
          <cell r="C71">
            <v>907669</v>
          </cell>
          <cell r="D71" t="str">
            <v>60,044     56620       78.93     115</v>
          </cell>
        </row>
        <row r="72">
          <cell r="A72">
            <v>36770</v>
          </cell>
          <cell r="B72">
            <v>15191</v>
          </cell>
          <cell r="C72">
            <v>899836</v>
          </cell>
          <cell r="D72" t="str">
            <v>53,229     59235       77.80     116</v>
          </cell>
        </row>
        <row r="73">
          <cell r="A73">
            <v>36800</v>
          </cell>
          <cell r="B73">
            <v>16362</v>
          </cell>
          <cell r="C73">
            <v>916406</v>
          </cell>
          <cell r="D73" t="str">
            <v>55,114     56009       77.11     116</v>
          </cell>
        </row>
        <row r="74">
          <cell r="A74">
            <v>36831</v>
          </cell>
          <cell r="B74">
            <v>15156</v>
          </cell>
          <cell r="C74">
            <v>829308</v>
          </cell>
          <cell r="D74" t="str">
            <v>57,130     54719       79.03     117</v>
          </cell>
        </row>
        <row r="75">
          <cell r="A75">
            <v>36861</v>
          </cell>
          <cell r="B75">
            <v>13893</v>
          </cell>
          <cell r="C75">
            <v>824415</v>
          </cell>
          <cell r="D75" t="str">
            <v>50,896     59341       78.56     117</v>
          </cell>
        </row>
        <row r="76">
          <cell r="A76" t="str">
            <v>Totals: __</v>
          </cell>
          <cell r="B76" t="str">
            <v>________</v>
          </cell>
          <cell r="C76" t="str">
            <v>__________</v>
          </cell>
          <cell r="D76" t="str">
            <v>__________</v>
          </cell>
        </row>
        <row r="77">
          <cell r="A77">
            <v>2000</v>
          </cell>
          <cell r="B77">
            <v>213251</v>
          </cell>
          <cell r="C77">
            <v>12417457</v>
          </cell>
          <cell r="D77">
            <v>1373997</v>
          </cell>
        </row>
        <row r="79">
          <cell r="A79">
            <v>36892</v>
          </cell>
          <cell r="B79">
            <v>14983</v>
          </cell>
          <cell r="C79">
            <v>805938</v>
          </cell>
          <cell r="D79" t="str">
            <v>50,743     53791       77.20     118</v>
          </cell>
        </row>
        <row r="80">
          <cell r="A80">
            <v>36923</v>
          </cell>
          <cell r="B80">
            <v>12501</v>
          </cell>
          <cell r="C80">
            <v>727157</v>
          </cell>
          <cell r="D80" t="str">
            <v>43,773     58168       77.79     118</v>
          </cell>
        </row>
        <row r="81">
          <cell r="A81">
            <v>36951</v>
          </cell>
          <cell r="B81">
            <v>13007</v>
          </cell>
          <cell r="C81">
            <v>764460</v>
          </cell>
          <cell r="D81" t="str">
            <v>46,838     58773       78.27     117</v>
          </cell>
        </row>
        <row r="82">
          <cell r="A82">
            <v>36982</v>
          </cell>
          <cell r="B82">
            <v>12547</v>
          </cell>
          <cell r="C82">
            <v>708995</v>
          </cell>
          <cell r="D82" t="str">
            <v>44,693     56508       78.08     117</v>
          </cell>
        </row>
        <row r="83">
          <cell r="A83">
            <v>37012</v>
          </cell>
          <cell r="B83">
            <v>12412</v>
          </cell>
          <cell r="C83">
            <v>698962</v>
          </cell>
          <cell r="D83" t="str">
            <v>47,168     56314       79.17     112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aug99"/>
    </sheetNames>
    <sheetDataSet>
      <sheetData sheetId="0">
        <row r="33">
          <cell r="A33">
            <v>36373</v>
          </cell>
          <cell r="B33">
            <v>29035</v>
          </cell>
          <cell r="C33">
            <v>1255020</v>
          </cell>
          <cell r="D33" t="str">
            <v>45,363     43225       60.97     108</v>
          </cell>
        </row>
        <row r="34">
          <cell r="A34">
            <v>36404</v>
          </cell>
          <cell r="B34">
            <v>36699</v>
          </cell>
          <cell r="C34">
            <v>2226851</v>
          </cell>
          <cell r="D34" t="str">
            <v>112,053     60679       75.33     109</v>
          </cell>
        </row>
        <row r="35">
          <cell r="A35">
            <v>36434</v>
          </cell>
          <cell r="B35">
            <v>36012</v>
          </cell>
          <cell r="C35">
            <v>2001241</v>
          </cell>
          <cell r="D35" t="str">
            <v>96,869     55572       72.90     108</v>
          </cell>
        </row>
        <row r="36">
          <cell r="A36">
            <v>36465</v>
          </cell>
          <cell r="B36">
            <v>32195</v>
          </cell>
          <cell r="C36">
            <v>1810497</v>
          </cell>
          <cell r="D36" t="str">
            <v>80,667     56236       71.47     109</v>
          </cell>
        </row>
        <row r="37">
          <cell r="A37">
            <v>36495</v>
          </cell>
          <cell r="B37">
            <v>32278</v>
          </cell>
          <cell r="C37">
            <v>1684551</v>
          </cell>
          <cell r="D37" t="str">
            <v>71,043     52189       68.76     107</v>
          </cell>
        </row>
        <row r="38">
          <cell r="A38" t="str">
            <v>Totals: _</v>
          </cell>
          <cell r="B38" t="str">
            <v>_________</v>
          </cell>
          <cell r="C38" t="str">
            <v>__________</v>
          </cell>
          <cell r="D38" t="str">
            <v>__________</v>
          </cell>
        </row>
        <row r="39">
          <cell r="A39">
            <v>1999</v>
          </cell>
          <cell r="B39">
            <v>166219</v>
          </cell>
          <cell r="C39">
            <v>8978160</v>
          </cell>
          <cell r="D39">
            <v>405995</v>
          </cell>
        </row>
        <row r="41">
          <cell r="A41">
            <v>36526</v>
          </cell>
          <cell r="B41">
            <v>32096</v>
          </cell>
          <cell r="C41">
            <v>1536403</v>
          </cell>
          <cell r="D41" t="str">
            <v>169,641     47869       84.09     108</v>
          </cell>
        </row>
        <row r="42">
          <cell r="A42">
            <v>36557</v>
          </cell>
          <cell r="B42">
            <v>30817</v>
          </cell>
          <cell r="C42">
            <v>1354259</v>
          </cell>
          <cell r="D42" t="str">
            <v>146,427     43946       82.61     108</v>
          </cell>
        </row>
        <row r="43">
          <cell r="A43">
            <v>36586</v>
          </cell>
          <cell r="B43">
            <v>29948</v>
          </cell>
          <cell r="C43">
            <v>1308462</v>
          </cell>
          <cell r="D43" t="str">
            <v>118,328     43692       79.80     107</v>
          </cell>
        </row>
        <row r="44">
          <cell r="A44">
            <v>36617</v>
          </cell>
          <cell r="B44">
            <v>24686</v>
          </cell>
          <cell r="C44">
            <v>1145233</v>
          </cell>
          <cell r="D44" t="str">
            <v>83,532     46393       77.19     106</v>
          </cell>
        </row>
        <row r="45">
          <cell r="A45">
            <v>36647</v>
          </cell>
          <cell r="B45">
            <v>23383</v>
          </cell>
          <cell r="C45">
            <v>1135098</v>
          </cell>
          <cell r="D45" t="str">
            <v>71,035     48544       75.23     105</v>
          </cell>
        </row>
        <row r="46">
          <cell r="A46">
            <v>36678</v>
          </cell>
          <cell r="B46">
            <v>22652</v>
          </cell>
          <cell r="C46">
            <v>1007257</v>
          </cell>
          <cell r="D46" t="str">
            <v>33,011     44467       59.31     103</v>
          </cell>
        </row>
        <row r="47">
          <cell r="A47">
            <v>36708</v>
          </cell>
          <cell r="B47">
            <v>20915</v>
          </cell>
          <cell r="C47">
            <v>923051</v>
          </cell>
          <cell r="D47" t="str">
            <v>34,761     44134       62.43     104</v>
          </cell>
        </row>
        <row r="48">
          <cell r="A48">
            <v>36739</v>
          </cell>
          <cell r="B48">
            <v>20144</v>
          </cell>
          <cell r="C48">
            <v>861821</v>
          </cell>
          <cell r="D48" t="str">
            <v>34,726     42784       63.29     103</v>
          </cell>
        </row>
        <row r="49">
          <cell r="A49">
            <v>36770</v>
          </cell>
          <cell r="B49">
            <v>18412</v>
          </cell>
          <cell r="C49">
            <v>744254</v>
          </cell>
          <cell r="D49" t="str">
            <v>31,944     40423       63.44     103</v>
          </cell>
        </row>
        <row r="50">
          <cell r="A50">
            <v>36800</v>
          </cell>
          <cell r="B50">
            <v>18047</v>
          </cell>
          <cell r="C50">
            <v>763271</v>
          </cell>
          <cell r="D50" t="str">
            <v>30,307     42294       62.68     100</v>
          </cell>
        </row>
        <row r="51">
          <cell r="A51">
            <v>36831</v>
          </cell>
          <cell r="B51">
            <v>16239</v>
          </cell>
          <cell r="C51">
            <v>712835</v>
          </cell>
          <cell r="D51" t="str">
            <v>30,525     43897       65.27      98</v>
          </cell>
        </row>
        <row r="52">
          <cell r="A52">
            <v>36861</v>
          </cell>
          <cell r="B52">
            <v>15907</v>
          </cell>
          <cell r="C52">
            <v>678689</v>
          </cell>
          <cell r="D52" t="str">
            <v>28,744     42667       64.37      98</v>
          </cell>
        </row>
        <row r="53">
          <cell r="A53" t="str">
            <v>Totals: _</v>
          </cell>
          <cell r="B53" t="str">
            <v>_________</v>
          </cell>
          <cell r="C53" t="str">
            <v>__________</v>
          </cell>
          <cell r="D53" t="str">
            <v>__________</v>
          </cell>
        </row>
        <row r="54">
          <cell r="A54">
            <v>2000</v>
          </cell>
          <cell r="B54">
            <v>273246</v>
          </cell>
          <cell r="C54">
            <v>12170633</v>
          </cell>
          <cell r="D54">
            <v>812981</v>
          </cell>
        </row>
        <row r="56">
          <cell r="A56">
            <v>36892</v>
          </cell>
          <cell r="B56">
            <v>16366</v>
          </cell>
          <cell r="C56">
            <v>648207</v>
          </cell>
          <cell r="D56" t="str">
            <v>29,610     39607       64.40      98</v>
          </cell>
        </row>
        <row r="57">
          <cell r="A57">
            <v>36923</v>
          </cell>
          <cell r="B57">
            <v>13721</v>
          </cell>
          <cell r="C57">
            <v>574614</v>
          </cell>
          <cell r="D57" t="str">
            <v>26,658     41879       66.02      96</v>
          </cell>
        </row>
        <row r="58">
          <cell r="A58">
            <v>36951</v>
          </cell>
          <cell r="B58">
            <v>14419</v>
          </cell>
          <cell r="C58">
            <v>619467</v>
          </cell>
          <cell r="D58" t="str">
            <v>25,045     42962       63.46      96</v>
          </cell>
        </row>
        <row r="59">
          <cell r="A59">
            <v>36982</v>
          </cell>
          <cell r="B59">
            <v>16014</v>
          </cell>
          <cell r="C59">
            <v>596137</v>
          </cell>
          <cell r="D59" t="str">
            <v>26,384     37226       62.23      95</v>
          </cell>
        </row>
        <row r="60">
          <cell r="A60">
            <v>37012</v>
          </cell>
          <cell r="B60">
            <v>15033</v>
          </cell>
          <cell r="C60">
            <v>580712</v>
          </cell>
          <cell r="D60" t="str">
            <v>26,242     38630       63.58      86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ep99"/>
    </sheetNames>
    <sheetDataSet>
      <sheetData sheetId="0">
        <row r="45">
          <cell r="A45">
            <v>36404</v>
          </cell>
          <cell r="B45">
            <v>11767</v>
          </cell>
          <cell r="C45">
            <v>1994334</v>
          </cell>
          <cell r="D45" t="str">
            <v>117,393    169486       90.89     120</v>
          </cell>
        </row>
        <row r="46">
          <cell r="A46">
            <v>36434</v>
          </cell>
          <cell r="B46">
            <v>20508</v>
          </cell>
          <cell r="C46">
            <v>2899655</v>
          </cell>
          <cell r="D46" t="str">
            <v>205,105    141392       90.91     117</v>
          </cell>
        </row>
        <row r="47">
          <cell r="A47">
            <v>36465</v>
          </cell>
          <cell r="B47">
            <v>19175</v>
          </cell>
          <cell r="C47">
            <v>2387827</v>
          </cell>
          <cell r="D47" t="str">
            <v>197,946    124529       91.17     118</v>
          </cell>
        </row>
        <row r="48">
          <cell r="A48">
            <v>36495</v>
          </cell>
          <cell r="B48">
            <v>15994</v>
          </cell>
          <cell r="C48">
            <v>2412168</v>
          </cell>
          <cell r="D48" t="str">
            <v>164,967    150818       91.16     115</v>
          </cell>
        </row>
        <row r="49">
          <cell r="A49" t="str">
            <v>Totals: __</v>
          </cell>
          <cell r="B49" t="str">
            <v>________</v>
          </cell>
          <cell r="C49" t="str">
            <v>__________</v>
          </cell>
          <cell r="D49" t="str">
            <v>__________</v>
          </cell>
        </row>
        <row r="50">
          <cell r="A50">
            <v>1999</v>
          </cell>
          <cell r="B50">
            <v>67444</v>
          </cell>
          <cell r="C50">
            <v>9693984</v>
          </cell>
          <cell r="D50">
            <v>685411</v>
          </cell>
        </row>
        <row r="52">
          <cell r="A52">
            <v>36526</v>
          </cell>
          <cell r="B52">
            <v>14511</v>
          </cell>
          <cell r="C52">
            <v>2101258</v>
          </cell>
          <cell r="D52" t="str">
            <v>144,538    144805       90.88     112</v>
          </cell>
        </row>
        <row r="53">
          <cell r="A53">
            <v>36557</v>
          </cell>
          <cell r="B53">
            <v>13102</v>
          </cell>
          <cell r="C53">
            <v>1936838</v>
          </cell>
          <cell r="D53" t="str">
            <v>124,493    147828       90.48     114</v>
          </cell>
        </row>
        <row r="54">
          <cell r="A54">
            <v>36586</v>
          </cell>
          <cell r="B54">
            <v>12166</v>
          </cell>
          <cell r="C54">
            <v>1838288</v>
          </cell>
          <cell r="D54" t="str">
            <v>124,719    151101       91.11     110</v>
          </cell>
        </row>
        <row r="55">
          <cell r="A55">
            <v>36617</v>
          </cell>
          <cell r="B55">
            <v>10612</v>
          </cell>
          <cell r="C55">
            <v>2020320</v>
          </cell>
          <cell r="D55" t="str">
            <v>98,008    190381       90.23     109</v>
          </cell>
        </row>
        <row r="56">
          <cell r="A56">
            <v>36647</v>
          </cell>
          <cell r="B56">
            <v>11694</v>
          </cell>
          <cell r="C56">
            <v>2021163</v>
          </cell>
          <cell r="D56" t="str">
            <v>90,654    172838       88.57     111</v>
          </cell>
        </row>
        <row r="57">
          <cell r="A57">
            <v>36678</v>
          </cell>
          <cell r="B57">
            <v>10475</v>
          </cell>
          <cell r="C57">
            <v>1782465</v>
          </cell>
          <cell r="D57" t="str">
            <v>73,879    170164       87.58     109</v>
          </cell>
        </row>
        <row r="58">
          <cell r="A58">
            <v>36708</v>
          </cell>
          <cell r="B58">
            <v>7557</v>
          </cell>
          <cell r="C58">
            <v>1739346</v>
          </cell>
          <cell r="D58" t="str">
            <v>69,235    230164       90.16     109</v>
          </cell>
        </row>
        <row r="59">
          <cell r="A59">
            <v>36739</v>
          </cell>
          <cell r="B59">
            <v>7385</v>
          </cell>
          <cell r="C59">
            <v>1653327</v>
          </cell>
          <cell r="D59" t="str">
            <v>59,714    223877       88.99     107</v>
          </cell>
        </row>
        <row r="60">
          <cell r="A60">
            <v>36770</v>
          </cell>
          <cell r="B60">
            <v>7853</v>
          </cell>
          <cell r="C60">
            <v>1496989</v>
          </cell>
          <cell r="D60" t="str">
            <v>59,621    190627       88.36     106</v>
          </cell>
        </row>
        <row r="61">
          <cell r="A61">
            <v>36800</v>
          </cell>
          <cell r="B61">
            <v>9107</v>
          </cell>
          <cell r="C61">
            <v>1465737</v>
          </cell>
          <cell r="D61" t="str">
            <v>70,342    160947       88.54     108</v>
          </cell>
        </row>
        <row r="62">
          <cell r="A62">
            <v>36831</v>
          </cell>
          <cell r="B62">
            <v>8216</v>
          </cell>
          <cell r="C62">
            <v>1340615</v>
          </cell>
          <cell r="D62" t="str">
            <v>73,996    163172       90.01     109</v>
          </cell>
        </row>
        <row r="63">
          <cell r="A63">
            <v>36861</v>
          </cell>
          <cell r="B63">
            <v>9004</v>
          </cell>
          <cell r="C63">
            <v>1330095</v>
          </cell>
          <cell r="D63" t="str">
            <v>73,986    147723       89.15     108</v>
          </cell>
        </row>
        <row r="64">
          <cell r="A64" t="str">
            <v>Totals: __</v>
          </cell>
          <cell r="B64" t="str">
            <v>________</v>
          </cell>
          <cell r="C64" t="str">
            <v>__________</v>
          </cell>
          <cell r="D64" t="str">
            <v>__________</v>
          </cell>
        </row>
        <row r="65">
          <cell r="A65">
            <v>2000</v>
          </cell>
          <cell r="B65">
            <v>121682</v>
          </cell>
          <cell r="C65">
            <v>20726441</v>
          </cell>
          <cell r="D65">
            <v>1063185</v>
          </cell>
        </row>
        <row r="67">
          <cell r="A67">
            <v>36892</v>
          </cell>
          <cell r="B67">
            <v>9201</v>
          </cell>
          <cell r="C67">
            <v>1210869</v>
          </cell>
          <cell r="D67" t="str">
            <v>69,751    131602       88.35     109</v>
          </cell>
        </row>
        <row r="68">
          <cell r="A68">
            <v>36923</v>
          </cell>
          <cell r="B68">
            <v>8794</v>
          </cell>
          <cell r="C68">
            <v>1048223</v>
          </cell>
          <cell r="D68" t="str">
            <v>62,805    119198       87.72     107</v>
          </cell>
        </row>
        <row r="69">
          <cell r="A69">
            <v>36951</v>
          </cell>
          <cell r="B69">
            <v>11550</v>
          </cell>
          <cell r="C69">
            <v>1102692</v>
          </cell>
          <cell r="D69" t="str">
            <v>64,993     95472       84.91     108</v>
          </cell>
        </row>
        <row r="70">
          <cell r="A70">
            <v>36982</v>
          </cell>
          <cell r="B70">
            <v>14742</v>
          </cell>
          <cell r="C70">
            <v>1052901</v>
          </cell>
          <cell r="D70" t="str">
            <v>76,074     71422       83.77     109</v>
          </cell>
        </row>
        <row r="71">
          <cell r="A71">
            <v>37012</v>
          </cell>
          <cell r="B71">
            <v>12271</v>
          </cell>
          <cell r="C71">
            <v>1002650</v>
          </cell>
          <cell r="D71" t="str">
            <v>74,884     81709       85.92     107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jul94"/>
    </sheetNames>
    <sheetDataSet>
      <sheetData sheetId="0">
        <row r="55">
          <cell r="A55">
            <v>34516</v>
          </cell>
          <cell r="B55">
            <v>33396</v>
          </cell>
          <cell r="C55">
            <v>1129557</v>
          </cell>
          <cell r="D55" t="str">
            <v>4,273     33824       11.34     148</v>
          </cell>
        </row>
        <row r="56">
          <cell r="A56">
            <v>34547</v>
          </cell>
          <cell r="B56">
            <v>71185</v>
          </cell>
          <cell r="C56">
            <v>2183803</v>
          </cell>
          <cell r="D56" t="str">
            <v>13,946     30678       16.38     143</v>
          </cell>
        </row>
        <row r="57">
          <cell r="A57">
            <v>34578</v>
          </cell>
          <cell r="B57">
            <v>62564</v>
          </cell>
          <cell r="C57">
            <v>2097661</v>
          </cell>
          <cell r="D57" t="str">
            <v>12,093     33529       16.20     140</v>
          </cell>
        </row>
        <row r="58">
          <cell r="A58">
            <v>34608</v>
          </cell>
          <cell r="B58">
            <v>54729</v>
          </cell>
          <cell r="C58">
            <v>1936260</v>
          </cell>
          <cell r="D58" t="str">
            <v>10,474     35380       16.06     140</v>
          </cell>
        </row>
        <row r="59">
          <cell r="A59">
            <v>34639</v>
          </cell>
          <cell r="B59">
            <v>49169</v>
          </cell>
          <cell r="C59">
            <v>1699433</v>
          </cell>
          <cell r="D59" t="str">
            <v>9,395     34564       16.04     139</v>
          </cell>
        </row>
        <row r="60">
          <cell r="A60">
            <v>34669</v>
          </cell>
          <cell r="B60">
            <v>44437</v>
          </cell>
          <cell r="C60">
            <v>1602286</v>
          </cell>
          <cell r="D60" t="str">
            <v>9,562     36058       17.71     140</v>
          </cell>
        </row>
        <row r="61">
          <cell r="A61" t="str">
            <v>Totals: __</v>
          </cell>
          <cell r="B61" t="str">
            <v>________</v>
          </cell>
          <cell r="C61" t="str">
            <v>__________</v>
          </cell>
          <cell r="D61" t="str">
            <v>__________</v>
          </cell>
        </row>
        <row r="62">
          <cell r="A62">
            <v>1994</v>
          </cell>
          <cell r="B62">
            <v>315480</v>
          </cell>
          <cell r="C62">
            <v>10649000</v>
          </cell>
          <cell r="D62">
            <v>59743</v>
          </cell>
        </row>
        <row r="64">
          <cell r="A64">
            <v>34700</v>
          </cell>
          <cell r="B64">
            <v>40125</v>
          </cell>
          <cell r="C64">
            <v>1453780</v>
          </cell>
          <cell r="D64" t="str">
            <v>10,830     36232       21.25     132</v>
          </cell>
        </row>
        <row r="65">
          <cell r="A65">
            <v>34731</v>
          </cell>
          <cell r="B65">
            <v>38258</v>
          </cell>
          <cell r="C65">
            <v>1260526</v>
          </cell>
          <cell r="D65" t="str">
            <v>10,390     32949       21.36     132</v>
          </cell>
        </row>
        <row r="66">
          <cell r="A66">
            <v>34759</v>
          </cell>
          <cell r="B66">
            <v>36205</v>
          </cell>
          <cell r="C66">
            <v>1351169</v>
          </cell>
          <cell r="D66" t="str">
            <v>27,211     37320       42.91     130</v>
          </cell>
        </row>
        <row r="67">
          <cell r="A67">
            <v>34790</v>
          </cell>
          <cell r="B67">
            <v>31937</v>
          </cell>
          <cell r="C67">
            <v>1178312</v>
          </cell>
          <cell r="D67" t="str">
            <v>39,142     36895       55.07     126</v>
          </cell>
        </row>
        <row r="68">
          <cell r="A68">
            <v>34820</v>
          </cell>
          <cell r="B68">
            <v>36906</v>
          </cell>
          <cell r="C68">
            <v>1220221</v>
          </cell>
          <cell r="D68" t="str">
            <v>43,077     33063       53.86     127</v>
          </cell>
        </row>
        <row r="69">
          <cell r="A69">
            <v>34851</v>
          </cell>
          <cell r="B69">
            <v>29239</v>
          </cell>
          <cell r="C69">
            <v>1114586</v>
          </cell>
          <cell r="D69" t="str">
            <v>52,184     38120       64.09     124</v>
          </cell>
        </row>
        <row r="70">
          <cell r="A70">
            <v>34881</v>
          </cell>
          <cell r="B70">
            <v>22859</v>
          </cell>
          <cell r="C70">
            <v>1047940</v>
          </cell>
          <cell r="D70" t="str">
            <v>47,713     45844       67.61     122</v>
          </cell>
        </row>
        <row r="71">
          <cell r="A71">
            <v>34912</v>
          </cell>
          <cell r="B71">
            <v>22275</v>
          </cell>
          <cell r="C71">
            <v>997875</v>
          </cell>
          <cell r="D71" t="str">
            <v>50,882     44798       69.55     120</v>
          </cell>
        </row>
        <row r="72">
          <cell r="A72">
            <v>34943</v>
          </cell>
          <cell r="B72">
            <v>23469</v>
          </cell>
          <cell r="C72">
            <v>975611</v>
          </cell>
          <cell r="D72" t="str">
            <v>59,618     41571       71.75     118</v>
          </cell>
        </row>
        <row r="73">
          <cell r="A73">
            <v>34973</v>
          </cell>
          <cell r="B73">
            <v>23310</v>
          </cell>
          <cell r="C73">
            <v>960728</v>
          </cell>
          <cell r="D73" t="str">
            <v>62,834     41216       72.94     119</v>
          </cell>
        </row>
        <row r="74">
          <cell r="A74">
            <v>35004</v>
          </cell>
          <cell r="B74">
            <v>21467</v>
          </cell>
          <cell r="C74">
            <v>974588</v>
          </cell>
          <cell r="D74" t="str">
            <v>59,091     45400       73.35     117</v>
          </cell>
        </row>
        <row r="75">
          <cell r="A75">
            <v>35034</v>
          </cell>
          <cell r="B75">
            <v>20685</v>
          </cell>
          <cell r="C75">
            <v>947299</v>
          </cell>
          <cell r="D75" t="str">
            <v>72,223     45797       77.74     111</v>
          </cell>
        </row>
        <row r="76">
          <cell r="A76" t="str">
            <v>Totals: __</v>
          </cell>
          <cell r="B76" t="str">
            <v>________</v>
          </cell>
          <cell r="C76" t="str">
            <v>__________</v>
          </cell>
          <cell r="D76" t="str">
            <v>__________</v>
          </cell>
        </row>
        <row r="77">
          <cell r="A77">
            <v>1995</v>
          </cell>
          <cell r="B77">
            <v>346735</v>
          </cell>
          <cell r="C77">
            <v>13482635</v>
          </cell>
          <cell r="D77">
            <v>535195</v>
          </cell>
        </row>
        <row r="79">
          <cell r="A79">
            <v>35065</v>
          </cell>
          <cell r="B79">
            <v>19821</v>
          </cell>
          <cell r="C79">
            <v>892157</v>
          </cell>
          <cell r="D79" t="str">
            <v>88,762     45011       81.75     113</v>
          </cell>
        </row>
        <row r="80">
          <cell r="A80">
            <v>35096</v>
          </cell>
          <cell r="B80">
            <v>15808</v>
          </cell>
          <cell r="C80">
            <v>849978</v>
          </cell>
          <cell r="D80" t="str">
            <v>65,136     53769       80.47     112</v>
          </cell>
        </row>
        <row r="81">
          <cell r="A81">
            <v>35125</v>
          </cell>
          <cell r="B81">
            <v>17107</v>
          </cell>
          <cell r="C81">
            <v>865230</v>
          </cell>
          <cell r="D81" t="str">
            <v>61,641     50578       78.28     111</v>
          </cell>
        </row>
        <row r="82">
          <cell r="A82">
            <v>35156</v>
          </cell>
          <cell r="B82">
            <v>15373</v>
          </cell>
          <cell r="C82">
            <v>720020</v>
          </cell>
          <cell r="D82" t="str">
            <v>51,139     46837       76.89     110</v>
          </cell>
        </row>
        <row r="83">
          <cell r="A83">
            <v>35186</v>
          </cell>
          <cell r="B83">
            <v>15877</v>
          </cell>
          <cell r="C83">
            <v>741080</v>
          </cell>
          <cell r="D83" t="str">
            <v>55,733     46677       77.83     110</v>
          </cell>
        </row>
        <row r="84">
          <cell r="A84">
            <v>35217</v>
          </cell>
          <cell r="B84">
            <v>15787</v>
          </cell>
          <cell r="C84">
            <v>752887</v>
          </cell>
          <cell r="D84" t="str">
            <v>52,814     47691       76.99     108</v>
          </cell>
        </row>
        <row r="85">
          <cell r="A85">
            <v>35247</v>
          </cell>
          <cell r="B85">
            <v>14307</v>
          </cell>
          <cell r="C85">
            <v>761126</v>
          </cell>
          <cell r="D85" t="str">
            <v>50,122     53200       77.79     106</v>
          </cell>
        </row>
        <row r="86">
          <cell r="A86">
            <v>35278</v>
          </cell>
          <cell r="B86">
            <v>14103</v>
          </cell>
          <cell r="C86">
            <v>725223</v>
          </cell>
          <cell r="D86" t="str">
            <v>45,628     51424       76.39     104</v>
          </cell>
        </row>
        <row r="87">
          <cell r="A87">
            <v>35309</v>
          </cell>
          <cell r="B87">
            <v>12572</v>
          </cell>
          <cell r="C87">
            <v>686146</v>
          </cell>
          <cell r="D87" t="str">
            <v>43,210     54578       77.46     106</v>
          </cell>
        </row>
        <row r="88">
          <cell r="A88">
            <v>35339</v>
          </cell>
          <cell r="B88">
            <v>13198</v>
          </cell>
          <cell r="C88">
            <v>678942</v>
          </cell>
          <cell r="D88" t="str">
            <v>52,663     51443       79.96     107</v>
          </cell>
        </row>
        <row r="89">
          <cell r="A89">
            <v>35370</v>
          </cell>
          <cell r="B89">
            <v>11598</v>
          </cell>
          <cell r="C89">
            <v>647860</v>
          </cell>
          <cell r="D89" t="str">
            <v>55,045     55860       82.60     104</v>
          </cell>
        </row>
        <row r="90">
          <cell r="A90">
            <v>35400</v>
          </cell>
          <cell r="B90">
            <v>10517</v>
          </cell>
          <cell r="C90">
            <v>625161</v>
          </cell>
          <cell r="D90" t="str">
            <v>52,510     59443       83.31     103</v>
          </cell>
        </row>
        <row r="91">
          <cell r="A91" t="str">
            <v>Totals: __</v>
          </cell>
          <cell r="B91" t="str">
            <v>________</v>
          </cell>
          <cell r="C91" t="str">
            <v>__________</v>
          </cell>
          <cell r="D91" t="str">
            <v>__________</v>
          </cell>
        </row>
        <row r="92">
          <cell r="A92">
            <v>1996</v>
          </cell>
          <cell r="B92">
            <v>176068</v>
          </cell>
          <cell r="C92">
            <v>8945810</v>
          </cell>
          <cell r="D92">
            <v>674403</v>
          </cell>
        </row>
        <row r="94">
          <cell r="A94">
            <v>35431</v>
          </cell>
          <cell r="B94">
            <v>11055</v>
          </cell>
          <cell r="C94">
            <v>629645</v>
          </cell>
          <cell r="D94" t="str">
            <v>54,368     56956       83.10     103</v>
          </cell>
        </row>
        <row r="95">
          <cell r="A95">
            <v>35462</v>
          </cell>
          <cell r="B95">
            <v>9995</v>
          </cell>
          <cell r="C95">
            <v>535827</v>
          </cell>
          <cell r="D95" t="str">
            <v>47,839     53610       82.72     100</v>
          </cell>
        </row>
        <row r="96">
          <cell r="A96">
            <v>35490</v>
          </cell>
          <cell r="B96">
            <v>10100</v>
          </cell>
          <cell r="C96">
            <v>560277</v>
          </cell>
          <cell r="D96" t="str">
            <v>43,599     55473       81.19      96</v>
          </cell>
        </row>
        <row r="97">
          <cell r="A97">
            <v>35521</v>
          </cell>
          <cell r="B97">
            <v>8938</v>
          </cell>
          <cell r="C97">
            <v>532448</v>
          </cell>
          <cell r="D97" t="str">
            <v>44,099     59572       83.15      96</v>
          </cell>
        </row>
        <row r="98">
          <cell r="A98">
            <v>35551</v>
          </cell>
          <cell r="B98">
            <v>9870</v>
          </cell>
          <cell r="C98">
            <v>521660</v>
          </cell>
          <cell r="D98" t="str">
            <v>40,743     52854       80.50      97</v>
          </cell>
        </row>
        <row r="99">
          <cell r="A99">
            <v>35582</v>
          </cell>
          <cell r="B99">
            <v>8849</v>
          </cell>
          <cell r="C99">
            <v>511834</v>
          </cell>
          <cell r="D99" t="str">
            <v>303,962     57841       97.17      99</v>
          </cell>
        </row>
        <row r="100">
          <cell r="A100">
            <v>35612</v>
          </cell>
          <cell r="B100">
            <v>8077</v>
          </cell>
          <cell r="C100">
            <v>524493</v>
          </cell>
          <cell r="D100" t="str">
            <v>263,646     64937       97.03      97</v>
          </cell>
        </row>
        <row r="101">
          <cell r="A101">
            <v>35643</v>
          </cell>
          <cell r="B101">
            <v>6777</v>
          </cell>
          <cell r="C101">
            <v>500348</v>
          </cell>
          <cell r="D101" t="str">
            <v>230,164     73831       97.14      98</v>
          </cell>
        </row>
        <row r="102">
          <cell r="A102">
            <v>35674</v>
          </cell>
          <cell r="B102">
            <v>7879</v>
          </cell>
          <cell r="C102">
            <v>480371</v>
          </cell>
          <cell r="D102" t="str">
            <v>224,609     60969       96.61      98</v>
          </cell>
        </row>
        <row r="103">
          <cell r="A103">
            <v>35704</v>
          </cell>
          <cell r="B103">
            <v>5472</v>
          </cell>
          <cell r="C103">
            <v>479255</v>
          </cell>
          <cell r="D103" t="str">
            <v>40,632     87584       88.13      97</v>
          </cell>
        </row>
        <row r="104">
          <cell r="A104">
            <v>35735</v>
          </cell>
          <cell r="B104">
            <v>5084</v>
          </cell>
          <cell r="C104">
            <v>455748</v>
          </cell>
          <cell r="D104" t="str">
            <v>35,633     89644       87.51      95</v>
          </cell>
        </row>
        <row r="105">
          <cell r="A105">
            <v>35765</v>
          </cell>
          <cell r="B105">
            <v>10613</v>
          </cell>
          <cell r="C105">
            <v>451111</v>
          </cell>
          <cell r="D105" t="str">
            <v>35,022     42506       76.74      93</v>
          </cell>
        </row>
        <row r="106">
          <cell r="A106" t="str">
            <v>Totals: __</v>
          </cell>
          <cell r="B106" t="str">
            <v>________</v>
          </cell>
          <cell r="C106" t="str">
            <v>__________</v>
          </cell>
          <cell r="D106" t="str">
            <v>__________</v>
          </cell>
        </row>
        <row r="107">
          <cell r="A107">
            <v>1997</v>
          </cell>
          <cell r="B107">
            <v>102709</v>
          </cell>
          <cell r="C107">
            <v>6183017</v>
          </cell>
          <cell r="D107">
            <v>1364316</v>
          </cell>
        </row>
        <row r="109">
          <cell r="A109">
            <v>35796</v>
          </cell>
          <cell r="B109">
            <v>6817</v>
          </cell>
          <cell r="C109">
            <v>405765</v>
          </cell>
          <cell r="D109" t="str">
            <v>34,684     59523       83.57      91</v>
          </cell>
        </row>
        <row r="110">
          <cell r="A110">
            <v>35827</v>
          </cell>
          <cell r="B110">
            <v>6103</v>
          </cell>
          <cell r="C110">
            <v>355192</v>
          </cell>
          <cell r="D110" t="str">
            <v>34,116     58200       84.83      92</v>
          </cell>
        </row>
        <row r="111">
          <cell r="A111">
            <v>35855</v>
          </cell>
          <cell r="B111">
            <v>5372</v>
          </cell>
          <cell r="C111">
            <v>396964</v>
          </cell>
          <cell r="D111" t="str">
            <v>36,374     73896       87.13      93</v>
          </cell>
        </row>
        <row r="112">
          <cell r="A112">
            <v>35886</v>
          </cell>
          <cell r="B112">
            <v>6570</v>
          </cell>
          <cell r="C112">
            <v>405212</v>
          </cell>
          <cell r="D112" t="str">
            <v>41,076     61677       86.21      92</v>
          </cell>
        </row>
        <row r="113">
          <cell r="A113">
            <v>35916</v>
          </cell>
          <cell r="B113">
            <v>6336</v>
          </cell>
          <cell r="C113">
            <v>417121</v>
          </cell>
          <cell r="D113" t="str">
            <v>42,689     65834       87.08      92</v>
          </cell>
        </row>
        <row r="114">
          <cell r="A114">
            <v>35947</v>
          </cell>
          <cell r="B114">
            <v>5497</v>
          </cell>
          <cell r="C114">
            <v>379238</v>
          </cell>
          <cell r="D114" t="str">
            <v>36,337     68990       86.86      91</v>
          </cell>
        </row>
        <row r="115">
          <cell r="A115">
            <v>35977</v>
          </cell>
          <cell r="B115">
            <v>5087</v>
          </cell>
          <cell r="C115">
            <v>393644</v>
          </cell>
          <cell r="D115" t="str">
            <v>42,443     77383       89.30      90</v>
          </cell>
        </row>
        <row r="116">
          <cell r="A116">
            <v>36008</v>
          </cell>
          <cell r="B116">
            <v>5102</v>
          </cell>
          <cell r="C116">
            <v>411685</v>
          </cell>
          <cell r="D116" t="str">
            <v>51,018     80691       90.91      91</v>
          </cell>
        </row>
        <row r="117">
          <cell r="A117">
            <v>36039</v>
          </cell>
          <cell r="B117">
            <v>4952</v>
          </cell>
          <cell r="C117">
            <v>383029</v>
          </cell>
          <cell r="D117" t="str">
            <v>49,851     77349       90.96      92</v>
          </cell>
        </row>
        <row r="118">
          <cell r="A118">
            <v>36069</v>
          </cell>
          <cell r="B118">
            <v>5694</v>
          </cell>
          <cell r="C118">
            <v>368420</v>
          </cell>
          <cell r="D118" t="str">
            <v>48,882     64704       89.57      93</v>
          </cell>
        </row>
        <row r="119">
          <cell r="A119">
            <v>36100</v>
          </cell>
          <cell r="B119">
            <v>5929</v>
          </cell>
          <cell r="C119">
            <v>358062</v>
          </cell>
          <cell r="D119" t="str">
            <v>50,421     60392       89.48      90</v>
          </cell>
        </row>
        <row r="120">
          <cell r="A120">
            <v>36130</v>
          </cell>
          <cell r="B120">
            <v>5189</v>
          </cell>
          <cell r="C120">
            <v>365731</v>
          </cell>
          <cell r="D120" t="str">
            <v>46,307     70482       89.92      90</v>
          </cell>
        </row>
        <row r="121">
          <cell r="A121" t="str">
            <v>Totals: __</v>
          </cell>
          <cell r="B121" t="str">
            <v>________</v>
          </cell>
          <cell r="C121" t="str">
            <v>__________</v>
          </cell>
          <cell r="D121" t="str">
            <v>__________</v>
          </cell>
        </row>
        <row r="122">
          <cell r="A122">
            <v>1998</v>
          </cell>
          <cell r="B122">
            <v>68648</v>
          </cell>
          <cell r="C122">
            <v>4640063</v>
          </cell>
          <cell r="D122">
            <v>514198</v>
          </cell>
        </row>
        <row r="124">
          <cell r="A124">
            <v>36161</v>
          </cell>
          <cell r="B124">
            <v>4427</v>
          </cell>
          <cell r="C124">
            <v>353429</v>
          </cell>
          <cell r="D124" t="str">
            <v>40,387     79835       90.12      90</v>
          </cell>
        </row>
        <row r="125">
          <cell r="A125">
            <v>36192</v>
          </cell>
          <cell r="B125">
            <v>3477</v>
          </cell>
          <cell r="C125">
            <v>314571</v>
          </cell>
          <cell r="D125" t="str">
            <v>33,128     90472       90.50      92</v>
          </cell>
        </row>
        <row r="126">
          <cell r="A126">
            <v>36220</v>
          </cell>
          <cell r="B126">
            <v>4111</v>
          </cell>
          <cell r="C126">
            <v>326637</v>
          </cell>
          <cell r="D126" t="str">
            <v>39,001     79455       90.46      89</v>
          </cell>
        </row>
        <row r="127">
          <cell r="A127">
            <v>36251</v>
          </cell>
          <cell r="B127">
            <v>4452</v>
          </cell>
          <cell r="C127">
            <v>315849</v>
          </cell>
          <cell r="D127" t="str">
            <v>36,865     70946       89.22      90</v>
          </cell>
        </row>
        <row r="128">
          <cell r="A128">
            <v>36281</v>
          </cell>
          <cell r="B128">
            <v>4962</v>
          </cell>
          <cell r="C128">
            <v>313076</v>
          </cell>
          <cell r="D128" t="str">
            <v>37,412     63095       88.29      90</v>
          </cell>
        </row>
        <row r="129">
          <cell r="A129">
            <v>36312</v>
          </cell>
          <cell r="B129">
            <v>4191</v>
          </cell>
          <cell r="C129">
            <v>295803</v>
          </cell>
          <cell r="D129" t="str">
            <v>33,327     70581       88.83      91</v>
          </cell>
        </row>
        <row r="130">
          <cell r="A130">
            <v>36342</v>
          </cell>
          <cell r="B130">
            <v>3780</v>
          </cell>
          <cell r="C130">
            <v>316394</v>
          </cell>
          <cell r="D130" t="str">
            <v>32,451     83703       89.57      87</v>
          </cell>
        </row>
        <row r="131">
          <cell r="A131">
            <v>36373</v>
          </cell>
          <cell r="B131">
            <v>3700</v>
          </cell>
          <cell r="C131">
            <v>303853</v>
          </cell>
          <cell r="D131" t="str">
            <v>29,729     82123       88.93      88</v>
          </cell>
        </row>
        <row r="132">
          <cell r="A132">
            <v>36404</v>
          </cell>
          <cell r="B132">
            <v>3569</v>
          </cell>
          <cell r="C132">
            <v>298704</v>
          </cell>
          <cell r="D132" t="str">
            <v>29,169     83695       89.10      88</v>
          </cell>
        </row>
        <row r="133">
          <cell r="A133">
            <v>36434</v>
          </cell>
          <cell r="B133">
            <v>3573</v>
          </cell>
          <cell r="C133">
            <v>300591</v>
          </cell>
          <cell r="D133" t="str">
            <v>31,278     84129       89.75      89</v>
          </cell>
        </row>
        <row r="134">
          <cell r="A134">
            <v>36465</v>
          </cell>
          <cell r="B134">
            <v>4117</v>
          </cell>
          <cell r="C134">
            <v>302688</v>
          </cell>
          <cell r="D134" t="str">
            <v>33,877     73522       89.16      87</v>
          </cell>
        </row>
        <row r="135">
          <cell r="A135">
            <v>36495</v>
          </cell>
          <cell r="B135">
            <v>3174</v>
          </cell>
          <cell r="C135">
            <v>295481</v>
          </cell>
          <cell r="D135" t="str">
            <v>28,191     93095       89.88      86</v>
          </cell>
        </row>
        <row r="136">
          <cell r="A136" t="str">
            <v>Totals: __</v>
          </cell>
          <cell r="B136" t="str">
            <v>________</v>
          </cell>
          <cell r="C136" t="str">
            <v>__________</v>
          </cell>
          <cell r="D136" t="str">
            <v>__________</v>
          </cell>
        </row>
        <row r="137">
          <cell r="A137">
            <v>1999</v>
          </cell>
          <cell r="B137">
            <v>47533</v>
          </cell>
          <cell r="C137">
            <v>3737076</v>
          </cell>
          <cell r="D137">
            <v>404815</v>
          </cell>
        </row>
        <row r="139">
          <cell r="A139">
            <v>36526</v>
          </cell>
          <cell r="B139">
            <v>3306</v>
          </cell>
          <cell r="C139">
            <v>282470</v>
          </cell>
          <cell r="D139" t="str">
            <v>28,395     85442       89.57      83</v>
          </cell>
        </row>
        <row r="140">
          <cell r="A140">
            <v>36557</v>
          </cell>
          <cell r="B140">
            <v>3394</v>
          </cell>
          <cell r="C140">
            <v>257604</v>
          </cell>
          <cell r="D140" t="str">
            <v>25,734     75900       88.35      78</v>
          </cell>
        </row>
        <row r="141">
          <cell r="A141">
            <v>36586</v>
          </cell>
          <cell r="B141">
            <v>3761</v>
          </cell>
          <cell r="C141">
            <v>309891</v>
          </cell>
          <cell r="D141" t="str">
            <v>27,702     82396       88.05      82</v>
          </cell>
        </row>
        <row r="142">
          <cell r="A142">
            <v>36617</v>
          </cell>
          <cell r="B142">
            <v>3163</v>
          </cell>
          <cell r="C142">
            <v>322109</v>
          </cell>
          <cell r="D142" t="str">
            <v>37,601    101837       92.24      83</v>
          </cell>
        </row>
        <row r="143">
          <cell r="A143">
            <v>36647</v>
          </cell>
          <cell r="B143">
            <v>3387</v>
          </cell>
          <cell r="C143">
            <v>325054</v>
          </cell>
          <cell r="D143" t="str">
            <v>35,401     95972       91.27      81</v>
          </cell>
        </row>
        <row r="144">
          <cell r="A144">
            <v>36678</v>
          </cell>
          <cell r="B144">
            <v>2576</v>
          </cell>
          <cell r="C144">
            <v>285545</v>
          </cell>
          <cell r="D144" t="str">
            <v>32,456    110849       92.65      81</v>
          </cell>
        </row>
        <row r="145">
          <cell r="A145">
            <v>36708</v>
          </cell>
          <cell r="B145">
            <v>2698</v>
          </cell>
          <cell r="C145">
            <v>298515</v>
          </cell>
          <cell r="D145" t="str">
            <v>34,346    110644       92.72      80</v>
          </cell>
        </row>
        <row r="146">
          <cell r="A146">
            <v>36739</v>
          </cell>
          <cell r="B146">
            <v>2982</v>
          </cell>
          <cell r="C146">
            <v>277685</v>
          </cell>
          <cell r="D146" t="str">
            <v>32,374     93121       91.57      78</v>
          </cell>
        </row>
        <row r="147">
          <cell r="A147">
            <v>36770</v>
          </cell>
          <cell r="B147">
            <v>2783</v>
          </cell>
          <cell r="C147">
            <v>263369</v>
          </cell>
          <cell r="D147" t="str">
            <v>34,025     94635       92.44      81</v>
          </cell>
        </row>
        <row r="148">
          <cell r="A148">
            <v>36800</v>
          </cell>
          <cell r="B148">
            <v>2462</v>
          </cell>
          <cell r="C148">
            <v>264999</v>
          </cell>
          <cell r="D148" t="str">
            <v>21,547    107636       89.75      76</v>
          </cell>
        </row>
        <row r="149">
          <cell r="A149">
            <v>36831</v>
          </cell>
          <cell r="B149">
            <v>2373</v>
          </cell>
          <cell r="C149">
            <v>241205</v>
          </cell>
          <cell r="D149" t="str">
            <v>17,023    101646       87.77      77</v>
          </cell>
        </row>
        <row r="150">
          <cell r="A150">
            <v>36861</v>
          </cell>
          <cell r="B150">
            <v>2444</v>
          </cell>
          <cell r="C150">
            <v>242574</v>
          </cell>
          <cell r="D150" t="str">
            <v>17,940     99253       88.01      77</v>
          </cell>
        </row>
        <row r="151">
          <cell r="A151" t="str">
            <v>Totals: __</v>
          </cell>
          <cell r="B151" t="str">
            <v>________</v>
          </cell>
          <cell r="C151" t="str">
            <v>__________</v>
          </cell>
          <cell r="D151" t="str">
            <v>__________</v>
          </cell>
        </row>
        <row r="152">
          <cell r="A152">
            <v>2000</v>
          </cell>
          <cell r="B152">
            <v>35329</v>
          </cell>
          <cell r="C152">
            <v>3371020</v>
          </cell>
          <cell r="D152">
            <v>344544</v>
          </cell>
        </row>
        <row r="154">
          <cell r="A154">
            <v>36892</v>
          </cell>
          <cell r="B154">
            <v>2732</v>
          </cell>
          <cell r="C154">
            <v>245607</v>
          </cell>
          <cell r="D154" t="str">
            <v>16,725     89901       85.96      78</v>
          </cell>
        </row>
        <row r="155">
          <cell r="A155">
            <v>36923</v>
          </cell>
          <cell r="B155">
            <v>2399</v>
          </cell>
          <cell r="C155">
            <v>227805</v>
          </cell>
          <cell r="D155" t="str">
            <v>16,571     94959       87.35      77</v>
          </cell>
        </row>
        <row r="156">
          <cell r="A156">
            <v>36951</v>
          </cell>
          <cell r="B156">
            <v>2700</v>
          </cell>
          <cell r="C156">
            <v>247971</v>
          </cell>
          <cell r="D156" t="str">
            <v>16,794     91842       86.15      78</v>
          </cell>
        </row>
        <row r="157">
          <cell r="A157">
            <v>36982</v>
          </cell>
          <cell r="B157">
            <v>2305</v>
          </cell>
          <cell r="C157">
            <v>228931</v>
          </cell>
          <cell r="D157" t="str">
            <v>15,241     99320       86.86      79</v>
          </cell>
        </row>
        <row r="158">
          <cell r="A158">
            <v>37012</v>
          </cell>
          <cell r="B158">
            <v>2073</v>
          </cell>
          <cell r="C158">
            <v>226460</v>
          </cell>
          <cell r="D158" t="str">
            <v>13,816    109243       86.95      74</v>
          </cell>
        </row>
        <row r="159">
          <cell r="A159" t="str">
            <v>Totals: __</v>
          </cell>
          <cell r="B159" t="str">
            <v>________</v>
          </cell>
          <cell r="C159" t="str">
            <v>__________</v>
          </cell>
          <cell r="D159" t="str">
            <v>__________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oct99"/>
    </sheetNames>
    <sheetDataSet>
      <sheetData sheetId="0">
        <row r="44">
          <cell r="A44">
            <v>36434</v>
          </cell>
          <cell r="B44">
            <v>48555</v>
          </cell>
          <cell r="C44">
            <v>1724765</v>
          </cell>
          <cell r="D44" t="str">
            <v>76,343     35522       61.12     143</v>
          </cell>
        </row>
        <row r="45">
          <cell r="A45">
            <v>36465</v>
          </cell>
          <cell r="B45">
            <v>86382</v>
          </cell>
          <cell r="C45">
            <v>2826417</v>
          </cell>
          <cell r="D45" t="str">
            <v>193,448     32720       69.13     136</v>
          </cell>
        </row>
        <row r="46">
          <cell r="A46">
            <v>36495</v>
          </cell>
          <cell r="B46">
            <v>80800</v>
          </cell>
          <cell r="C46">
            <v>2488497</v>
          </cell>
          <cell r="D46" t="str">
            <v>168,648     30799       67.61     136</v>
          </cell>
        </row>
        <row r="47">
          <cell r="A47" t="str">
            <v>Totals:</v>
          </cell>
          <cell r="B47" t="str">
            <v>__________</v>
          </cell>
          <cell r="C47" t="str">
            <v>__________</v>
          </cell>
          <cell r="D47" t="str">
            <v>__________</v>
          </cell>
        </row>
        <row r="48">
          <cell r="A48">
            <v>1999</v>
          </cell>
          <cell r="B48">
            <v>215737</v>
          </cell>
          <cell r="C48">
            <v>7039679</v>
          </cell>
          <cell r="D48">
            <v>438439</v>
          </cell>
        </row>
        <row r="50">
          <cell r="A50">
            <v>36526</v>
          </cell>
          <cell r="B50">
            <v>83085</v>
          </cell>
          <cell r="C50">
            <v>2125068</v>
          </cell>
          <cell r="D50" t="str">
            <v>168,917     25578       67.03     134</v>
          </cell>
        </row>
        <row r="51">
          <cell r="A51">
            <v>36557</v>
          </cell>
          <cell r="B51">
            <v>87254</v>
          </cell>
          <cell r="C51">
            <v>1791114</v>
          </cell>
          <cell r="D51" t="str">
            <v>131,934     20528       60.19     136</v>
          </cell>
        </row>
        <row r="52">
          <cell r="A52">
            <v>36586</v>
          </cell>
          <cell r="B52">
            <v>90926</v>
          </cell>
          <cell r="C52">
            <v>1868440</v>
          </cell>
          <cell r="D52" t="str">
            <v>136,171     20550       59.96     140</v>
          </cell>
        </row>
        <row r="53">
          <cell r="A53">
            <v>36617</v>
          </cell>
          <cell r="B53">
            <v>92873</v>
          </cell>
          <cell r="C53">
            <v>1629163</v>
          </cell>
          <cell r="D53" t="str">
            <v>107,668     17542       53.69     138</v>
          </cell>
        </row>
        <row r="54">
          <cell r="A54">
            <v>36647</v>
          </cell>
          <cell r="B54">
            <v>94040</v>
          </cell>
          <cell r="C54">
            <v>1591449</v>
          </cell>
          <cell r="D54" t="str">
            <v>104,631     16924       52.67     139</v>
          </cell>
        </row>
        <row r="55">
          <cell r="A55">
            <v>36678</v>
          </cell>
          <cell r="B55">
            <v>86868</v>
          </cell>
          <cell r="C55">
            <v>1478747</v>
          </cell>
          <cell r="D55" t="str">
            <v>92,439     17023       51.55     138</v>
          </cell>
        </row>
        <row r="56">
          <cell r="A56">
            <v>36708</v>
          </cell>
          <cell r="B56">
            <v>80840</v>
          </cell>
          <cell r="C56">
            <v>1415591</v>
          </cell>
          <cell r="D56" t="str">
            <v>89,962     17512       52.67     137</v>
          </cell>
        </row>
        <row r="57">
          <cell r="A57">
            <v>36739</v>
          </cell>
          <cell r="B57">
            <v>83387</v>
          </cell>
          <cell r="C57">
            <v>1355017</v>
          </cell>
          <cell r="D57" t="str">
            <v>72,278     16250       46.43     139</v>
          </cell>
        </row>
        <row r="58">
          <cell r="A58">
            <v>36770</v>
          </cell>
          <cell r="B58">
            <v>85941</v>
          </cell>
          <cell r="C58">
            <v>1276042</v>
          </cell>
          <cell r="D58" t="str">
            <v>61,267     14848       41.62     142</v>
          </cell>
        </row>
        <row r="59">
          <cell r="A59">
            <v>36800</v>
          </cell>
          <cell r="B59">
            <v>89997</v>
          </cell>
          <cell r="C59">
            <v>1273212</v>
          </cell>
          <cell r="D59" t="str">
            <v>84,353     14148       48.38     143</v>
          </cell>
        </row>
        <row r="60">
          <cell r="A60">
            <v>36831</v>
          </cell>
          <cell r="B60">
            <v>82241</v>
          </cell>
          <cell r="C60">
            <v>1157946</v>
          </cell>
          <cell r="D60" t="str">
            <v>74,604     14080       47.57     146</v>
          </cell>
        </row>
        <row r="61">
          <cell r="A61">
            <v>36861</v>
          </cell>
          <cell r="B61">
            <v>79941</v>
          </cell>
          <cell r="C61">
            <v>1140642</v>
          </cell>
          <cell r="D61" t="str">
            <v>73,661     14269       47.96     145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  <cell r="D62" t="str">
            <v>__________</v>
          </cell>
        </row>
        <row r="63">
          <cell r="A63">
            <v>2000</v>
          </cell>
          <cell r="B63">
            <v>1037393</v>
          </cell>
          <cell r="C63">
            <v>18102431</v>
          </cell>
          <cell r="D63">
            <v>1197885</v>
          </cell>
        </row>
        <row r="65">
          <cell r="A65">
            <v>36892</v>
          </cell>
          <cell r="B65">
            <v>84828</v>
          </cell>
          <cell r="C65">
            <v>1127059</v>
          </cell>
          <cell r="D65" t="str">
            <v>74,067     13287       46.61     142</v>
          </cell>
        </row>
        <row r="66">
          <cell r="A66">
            <v>36923</v>
          </cell>
          <cell r="B66">
            <v>67841</v>
          </cell>
          <cell r="C66">
            <v>1012584</v>
          </cell>
          <cell r="D66" t="str">
            <v>70,612     14926       51.00     142</v>
          </cell>
        </row>
        <row r="67">
          <cell r="A67">
            <v>36951</v>
          </cell>
          <cell r="B67">
            <v>70876</v>
          </cell>
          <cell r="C67">
            <v>1074419</v>
          </cell>
          <cell r="D67" t="str">
            <v>76,054     15160       51.76     141</v>
          </cell>
        </row>
        <row r="68">
          <cell r="A68">
            <v>36982</v>
          </cell>
          <cell r="B68">
            <v>63391</v>
          </cell>
          <cell r="C68">
            <v>985544</v>
          </cell>
          <cell r="D68" t="str">
            <v>68,657     15548       51.99     141</v>
          </cell>
        </row>
        <row r="69">
          <cell r="A69">
            <v>37012</v>
          </cell>
          <cell r="B69">
            <v>59729</v>
          </cell>
          <cell r="C69">
            <v>935743</v>
          </cell>
          <cell r="D69" t="str">
            <v>64,041     15667       51.74     132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nov99"/>
    </sheetNames>
    <sheetDataSet>
      <sheetData sheetId="0">
        <row r="47">
          <cell r="A47">
            <v>36465</v>
          </cell>
          <cell r="B47">
            <v>17680</v>
          </cell>
          <cell r="C47">
            <v>1757482</v>
          </cell>
          <cell r="D47" t="str">
            <v>60,697     99406       77.44     112</v>
          </cell>
        </row>
        <row r="48">
          <cell r="A48">
            <v>36495</v>
          </cell>
          <cell r="B48">
            <v>19659</v>
          </cell>
          <cell r="C48">
            <v>2763655</v>
          </cell>
          <cell r="D48" t="str">
            <v>145,786    140580       88.12     110</v>
          </cell>
        </row>
        <row r="49">
          <cell r="A49" t="str">
            <v>Totals: _</v>
          </cell>
          <cell r="B49" t="str">
            <v>_________</v>
          </cell>
          <cell r="C49" t="str">
            <v>__________</v>
          </cell>
          <cell r="D49" t="str">
            <v>__________</v>
          </cell>
        </row>
        <row r="50">
          <cell r="A50">
            <v>1999</v>
          </cell>
          <cell r="B50">
            <v>37339</v>
          </cell>
          <cell r="C50">
            <v>4521137</v>
          </cell>
          <cell r="D50">
            <v>206483</v>
          </cell>
        </row>
        <row r="52">
          <cell r="A52">
            <v>36526</v>
          </cell>
          <cell r="B52">
            <v>19391</v>
          </cell>
          <cell r="C52">
            <v>2305593</v>
          </cell>
          <cell r="D52" t="str">
            <v>138,282    118901       87.70     109</v>
          </cell>
        </row>
        <row r="53">
          <cell r="A53">
            <v>36557</v>
          </cell>
          <cell r="B53">
            <v>18233</v>
          </cell>
          <cell r="C53">
            <v>2139149</v>
          </cell>
          <cell r="D53" t="str">
            <v>142,662    117323       88.67     109</v>
          </cell>
        </row>
        <row r="54">
          <cell r="A54">
            <v>36586</v>
          </cell>
          <cell r="B54">
            <v>15650</v>
          </cell>
          <cell r="C54">
            <v>2044986</v>
          </cell>
          <cell r="D54" t="str">
            <v>132,709    130671       89.45     109</v>
          </cell>
        </row>
        <row r="55">
          <cell r="A55">
            <v>36617</v>
          </cell>
          <cell r="B55">
            <v>15689</v>
          </cell>
          <cell r="C55">
            <v>1742280</v>
          </cell>
          <cell r="D55" t="str">
            <v>99,683    111052       86.40     104</v>
          </cell>
        </row>
        <row r="56">
          <cell r="A56">
            <v>36647</v>
          </cell>
          <cell r="B56">
            <v>12820</v>
          </cell>
          <cell r="C56">
            <v>1614283</v>
          </cell>
          <cell r="D56" t="str">
            <v>86,083    125920       87.04     103</v>
          </cell>
        </row>
        <row r="57">
          <cell r="A57">
            <v>36678</v>
          </cell>
          <cell r="B57">
            <v>11801</v>
          </cell>
          <cell r="C57">
            <v>1463651</v>
          </cell>
          <cell r="D57" t="str">
            <v>74,968    124028       86.40     100</v>
          </cell>
        </row>
        <row r="58">
          <cell r="A58">
            <v>36708</v>
          </cell>
          <cell r="B58">
            <v>11518</v>
          </cell>
          <cell r="C58">
            <v>1475926</v>
          </cell>
          <cell r="D58" t="str">
            <v>75,570    128141       86.77     101</v>
          </cell>
        </row>
        <row r="59">
          <cell r="A59">
            <v>36739</v>
          </cell>
          <cell r="B59">
            <v>10941</v>
          </cell>
          <cell r="C59">
            <v>1432142</v>
          </cell>
          <cell r="D59" t="str">
            <v>87,344    130897       88.87     103</v>
          </cell>
        </row>
        <row r="60">
          <cell r="A60">
            <v>36770</v>
          </cell>
          <cell r="B60">
            <v>8775</v>
          </cell>
          <cell r="C60">
            <v>1349869</v>
          </cell>
          <cell r="D60" t="str">
            <v>76,934    153832       89.76     101</v>
          </cell>
        </row>
        <row r="61">
          <cell r="A61">
            <v>36800</v>
          </cell>
          <cell r="B61">
            <v>11048</v>
          </cell>
          <cell r="C61">
            <v>1295662</v>
          </cell>
          <cell r="D61" t="str">
            <v>71,136    117276       86.56     101</v>
          </cell>
        </row>
        <row r="62">
          <cell r="A62">
            <v>36831</v>
          </cell>
          <cell r="B62">
            <v>9736</v>
          </cell>
          <cell r="C62">
            <v>1236166</v>
          </cell>
          <cell r="D62" t="str">
            <v>66,444    126969       87.22      99</v>
          </cell>
        </row>
        <row r="63">
          <cell r="A63">
            <v>36861</v>
          </cell>
          <cell r="B63">
            <v>8973</v>
          </cell>
          <cell r="C63">
            <v>1212463</v>
          </cell>
          <cell r="D63" t="str">
            <v>61,991    135124       87.36     102</v>
          </cell>
        </row>
        <row r="64">
          <cell r="A64" t="str">
            <v>Totals: _</v>
          </cell>
          <cell r="B64" t="str">
            <v>_________</v>
          </cell>
          <cell r="C64" t="str">
            <v>__________</v>
          </cell>
          <cell r="D64" t="str">
            <v>__________</v>
          </cell>
        </row>
        <row r="65">
          <cell r="A65">
            <v>2000</v>
          </cell>
          <cell r="B65">
            <v>154575</v>
          </cell>
          <cell r="C65">
            <v>19312170</v>
          </cell>
          <cell r="D65">
            <v>1113806</v>
          </cell>
        </row>
        <row r="67">
          <cell r="A67">
            <v>36892</v>
          </cell>
          <cell r="B67">
            <v>8621</v>
          </cell>
          <cell r="C67">
            <v>1156798</v>
          </cell>
          <cell r="D67" t="str">
            <v>54,651    134184       86.37     102</v>
          </cell>
        </row>
        <row r="68">
          <cell r="A68">
            <v>36923</v>
          </cell>
          <cell r="B68">
            <v>6639</v>
          </cell>
          <cell r="C68">
            <v>1039622</v>
          </cell>
          <cell r="D68" t="str">
            <v>48,149    156594       87.88     102</v>
          </cell>
        </row>
        <row r="69">
          <cell r="A69">
            <v>36951</v>
          </cell>
          <cell r="B69">
            <v>8581</v>
          </cell>
          <cell r="C69">
            <v>1022258</v>
          </cell>
          <cell r="D69" t="str">
            <v>41,899    119131       83.00     101</v>
          </cell>
        </row>
        <row r="70">
          <cell r="A70">
            <v>36982</v>
          </cell>
          <cell r="B70">
            <v>8134</v>
          </cell>
          <cell r="C70">
            <v>1050250</v>
          </cell>
          <cell r="D70" t="str">
            <v>39,343    129119       82.87     101</v>
          </cell>
        </row>
        <row r="71">
          <cell r="A71">
            <v>37012</v>
          </cell>
          <cell r="B71">
            <v>5069</v>
          </cell>
          <cell r="C71">
            <v>972387</v>
          </cell>
          <cell r="D71" t="str">
            <v>35,600    191831       87.54      93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dec99"/>
    </sheetNames>
    <sheetDataSet>
      <sheetData sheetId="0">
        <row r="58">
          <cell r="A58">
            <v>36495</v>
          </cell>
          <cell r="B58">
            <v>19531</v>
          </cell>
          <cell r="C58">
            <v>1581844</v>
          </cell>
          <cell r="D58" t="str">
            <v>103,876     80992       84.17     113</v>
          </cell>
        </row>
        <row r="59">
          <cell r="A59" t="str">
            <v>Totals: _</v>
          </cell>
          <cell r="B59" t="str">
            <v>_________</v>
          </cell>
          <cell r="C59" t="str">
            <v>__________</v>
          </cell>
          <cell r="D59" t="str">
            <v>__________</v>
          </cell>
        </row>
        <row r="60">
          <cell r="A60">
            <v>1999</v>
          </cell>
          <cell r="B60">
            <v>19531</v>
          </cell>
          <cell r="C60">
            <v>1581844</v>
          </cell>
          <cell r="D60">
            <v>103876</v>
          </cell>
        </row>
        <row r="62">
          <cell r="A62">
            <v>36526</v>
          </cell>
          <cell r="B62">
            <v>27961</v>
          </cell>
          <cell r="C62">
            <v>2165588</v>
          </cell>
          <cell r="D62" t="str">
            <v>155,583     77451       84.77     103</v>
          </cell>
        </row>
        <row r="63">
          <cell r="A63">
            <v>36557</v>
          </cell>
          <cell r="B63">
            <v>24421</v>
          </cell>
          <cell r="C63">
            <v>1969749</v>
          </cell>
          <cell r="D63" t="str">
            <v>146,974     80658       85.75     102</v>
          </cell>
        </row>
        <row r="64">
          <cell r="A64">
            <v>36586</v>
          </cell>
          <cell r="B64">
            <v>22139</v>
          </cell>
          <cell r="C64">
            <v>1897974</v>
          </cell>
          <cell r="D64" t="str">
            <v>132,453     85730       85.68      96</v>
          </cell>
        </row>
        <row r="65">
          <cell r="A65">
            <v>36617</v>
          </cell>
          <cell r="B65">
            <v>19106</v>
          </cell>
          <cell r="C65">
            <v>1702092</v>
          </cell>
          <cell r="D65" t="str">
            <v>96,431     89087       83.46      91</v>
          </cell>
        </row>
        <row r="66">
          <cell r="A66">
            <v>36647</v>
          </cell>
          <cell r="B66">
            <v>17511</v>
          </cell>
          <cell r="C66">
            <v>1578556</v>
          </cell>
          <cell r="D66" t="str">
            <v>88,333     90147       83.46      96</v>
          </cell>
        </row>
        <row r="67">
          <cell r="A67">
            <v>36678</v>
          </cell>
          <cell r="B67">
            <v>17593</v>
          </cell>
          <cell r="C67">
            <v>1375673</v>
          </cell>
          <cell r="D67" t="str">
            <v>74,322     78195       80.86      96</v>
          </cell>
        </row>
        <row r="68">
          <cell r="A68">
            <v>36708</v>
          </cell>
          <cell r="B68">
            <v>16620</v>
          </cell>
          <cell r="C68">
            <v>1441078</v>
          </cell>
          <cell r="D68" t="str">
            <v>78,788     86708       82.58      99</v>
          </cell>
        </row>
        <row r="69">
          <cell r="A69">
            <v>36739</v>
          </cell>
          <cell r="B69">
            <v>17174</v>
          </cell>
          <cell r="C69">
            <v>1207403</v>
          </cell>
          <cell r="D69" t="str">
            <v>59,113     70305       77.49      98</v>
          </cell>
        </row>
        <row r="70">
          <cell r="A70">
            <v>36770</v>
          </cell>
          <cell r="B70">
            <v>16428</v>
          </cell>
          <cell r="C70">
            <v>1053528</v>
          </cell>
          <cell r="D70" t="str">
            <v>51,419     64131       75.79      97</v>
          </cell>
        </row>
        <row r="71">
          <cell r="A71">
            <v>36800</v>
          </cell>
          <cell r="B71">
            <v>16753</v>
          </cell>
          <cell r="C71">
            <v>1096930</v>
          </cell>
          <cell r="D71" t="str">
            <v>56,360     65477       77.09      94</v>
          </cell>
        </row>
        <row r="72">
          <cell r="A72">
            <v>36831</v>
          </cell>
          <cell r="B72">
            <v>14627</v>
          </cell>
          <cell r="C72">
            <v>994894</v>
          </cell>
          <cell r="D72" t="str">
            <v>48,809     68018       76.94      93</v>
          </cell>
        </row>
        <row r="73">
          <cell r="A73">
            <v>36861</v>
          </cell>
          <cell r="B73">
            <v>14962</v>
          </cell>
          <cell r="C73">
            <v>967836</v>
          </cell>
          <cell r="D73" t="str">
            <v>45,351     64687       75.19      93</v>
          </cell>
        </row>
        <row r="74">
          <cell r="A74" t="str">
            <v>Totals: _</v>
          </cell>
          <cell r="B74" t="str">
            <v>_________</v>
          </cell>
          <cell r="C74" t="str">
            <v>__________</v>
          </cell>
          <cell r="D74" t="str">
            <v>__________</v>
          </cell>
        </row>
        <row r="75">
          <cell r="A75">
            <v>2000</v>
          </cell>
          <cell r="B75">
            <v>225295</v>
          </cell>
          <cell r="C75">
            <v>17451301</v>
          </cell>
          <cell r="D75">
            <v>1033936</v>
          </cell>
        </row>
        <row r="77">
          <cell r="A77">
            <v>36892</v>
          </cell>
          <cell r="B77">
            <v>15469</v>
          </cell>
          <cell r="C77">
            <v>967086</v>
          </cell>
          <cell r="D77" t="str">
            <v>78,820     62518       83.59      93</v>
          </cell>
        </row>
        <row r="78">
          <cell r="A78">
            <v>36923</v>
          </cell>
          <cell r="B78">
            <v>13134</v>
          </cell>
          <cell r="C78">
            <v>899015</v>
          </cell>
          <cell r="D78" t="str">
            <v>154,609     68450       92.17      93</v>
          </cell>
        </row>
        <row r="79">
          <cell r="A79">
            <v>36951</v>
          </cell>
          <cell r="B79">
            <v>13837</v>
          </cell>
          <cell r="C79">
            <v>949460</v>
          </cell>
          <cell r="D79" t="str">
            <v>200,721     68618       93.55      92</v>
          </cell>
        </row>
        <row r="80">
          <cell r="A80">
            <v>36982</v>
          </cell>
          <cell r="B80">
            <v>13462</v>
          </cell>
          <cell r="C80">
            <v>875433</v>
          </cell>
          <cell r="D80" t="str">
            <v>72,512     65030       84.34      93</v>
          </cell>
        </row>
        <row r="81">
          <cell r="A81">
            <v>37012</v>
          </cell>
          <cell r="B81">
            <v>14347</v>
          </cell>
          <cell r="C81">
            <v>836662</v>
          </cell>
          <cell r="D81" t="str">
            <v>54,845     58317       79.26      84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jan00"/>
    </sheetNames>
    <sheetDataSet>
      <sheetData sheetId="0">
        <row r="32">
          <cell r="A32">
            <v>36526</v>
          </cell>
          <cell r="B32">
            <v>29534</v>
          </cell>
          <cell r="C32">
            <v>1678346</v>
          </cell>
          <cell r="D32" t="str">
            <v>182,884     56828       86.10     142</v>
          </cell>
        </row>
        <row r="33">
          <cell r="A33">
            <v>36557</v>
          </cell>
          <cell r="B33">
            <v>36290</v>
          </cell>
          <cell r="C33">
            <v>2240154</v>
          </cell>
          <cell r="D33" t="str">
            <v>276,817     61730       88.41     141</v>
          </cell>
        </row>
        <row r="34">
          <cell r="A34">
            <v>36586</v>
          </cell>
          <cell r="B34">
            <v>39889</v>
          </cell>
          <cell r="C34">
            <v>2014384</v>
          </cell>
          <cell r="D34" t="str">
            <v>329,286     50500       89.20     142</v>
          </cell>
        </row>
        <row r="35">
          <cell r="A35">
            <v>36617</v>
          </cell>
          <cell r="B35">
            <v>35370</v>
          </cell>
          <cell r="C35">
            <v>1756842</v>
          </cell>
          <cell r="D35" t="str">
            <v>316,427     49671       89.95     143</v>
          </cell>
        </row>
        <row r="36">
          <cell r="A36">
            <v>36647</v>
          </cell>
          <cell r="B36">
            <v>37775</v>
          </cell>
          <cell r="C36">
            <v>1615926</v>
          </cell>
          <cell r="D36" t="str">
            <v>281,540     42778       88.17     142</v>
          </cell>
        </row>
        <row r="37">
          <cell r="A37">
            <v>36678</v>
          </cell>
          <cell r="B37">
            <v>31901</v>
          </cell>
          <cell r="C37">
            <v>1487296</v>
          </cell>
          <cell r="D37" t="str">
            <v>295,856     46623       90.27     141</v>
          </cell>
        </row>
        <row r="38">
          <cell r="A38">
            <v>36708</v>
          </cell>
          <cell r="B38">
            <v>35391</v>
          </cell>
          <cell r="C38">
            <v>1400918</v>
          </cell>
          <cell r="D38" t="str">
            <v>279,561     39585       88.76     145</v>
          </cell>
        </row>
        <row r="39">
          <cell r="A39">
            <v>36739</v>
          </cell>
          <cell r="B39">
            <v>31940</v>
          </cell>
          <cell r="C39">
            <v>1351104</v>
          </cell>
          <cell r="D39" t="str">
            <v>238,928     42302       88.21     143</v>
          </cell>
        </row>
        <row r="40">
          <cell r="A40">
            <v>36770</v>
          </cell>
          <cell r="B40">
            <v>28558</v>
          </cell>
          <cell r="C40">
            <v>1240911</v>
          </cell>
          <cell r="D40" t="str">
            <v>206,273     43453       87.84     143</v>
          </cell>
        </row>
        <row r="41">
          <cell r="A41">
            <v>36800</v>
          </cell>
          <cell r="B41">
            <v>27438</v>
          </cell>
          <cell r="C41">
            <v>1151855</v>
          </cell>
          <cell r="D41" t="str">
            <v>184,314     41981       87.04     147</v>
          </cell>
        </row>
        <row r="42">
          <cell r="A42">
            <v>36831</v>
          </cell>
          <cell r="B42">
            <v>24789</v>
          </cell>
          <cell r="C42">
            <v>1032439</v>
          </cell>
          <cell r="D42" t="str">
            <v>111,112     41650       81.76     147</v>
          </cell>
        </row>
        <row r="43">
          <cell r="A43">
            <v>36861</v>
          </cell>
          <cell r="B43">
            <v>24781</v>
          </cell>
          <cell r="C43">
            <v>1002873</v>
          </cell>
          <cell r="D43" t="str">
            <v>51,348     40470       67.45     145</v>
          </cell>
        </row>
        <row r="44">
          <cell r="A44" t="str">
            <v>Totals: _</v>
          </cell>
          <cell r="B44" t="str">
            <v>_________</v>
          </cell>
          <cell r="C44" t="str">
            <v>__________</v>
          </cell>
          <cell r="D44" t="str">
            <v>__________</v>
          </cell>
        </row>
        <row r="45">
          <cell r="A45">
            <v>2000</v>
          </cell>
          <cell r="B45">
            <v>383656</v>
          </cell>
          <cell r="C45">
            <v>17973048</v>
          </cell>
          <cell r="D45">
            <v>2754346</v>
          </cell>
        </row>
        <row r="47">
          <cell r="A47">
            <v>36892</v>
          </cell>
          <cell r="B47">
            <v>24874</v>
          </cell>
          <cell r="C47">
            <v>1108354</v>
          </cell>
          <cell r="D47" t="str">
            <v>53,340     44559       68.20     143</v>
          </cell>
        </row>
        <row r="48">
          <cell r="A48">
            <v>36923</v>
          </cell>
          <cell r="B48">
            <v>19842</v>
          </cell>
          <cell r="C48">
            <v>923067</v>
          </cell>
          <cell r="D48" t="str">
            <v>40,838     46521       67.30     143</v>
          </cell>
        </row>
        <row r="49">
          <cell r="A49">
            <v>36951</v>
          </cell>
          <cell r="B49">
            <v>21125</v>
          </cell>
          <cell r="C49">
            <v>969349</v>
          </cell>
          <cell r="D49" t="str">
            <v>43,642     45887       67.38     141</v>
          </cell>
        </row>
        <row r="50">
          <cell r="A50">
            <v>36982</v>
          </cell>
          <cell r="B50">
            <v>21612</v>
          </cell>
          <cell r="C50">
            <v>920037</v>
          </cell>
          <cell r="D50" t="str">
            <v>42,289     42571       66.18     142</v>
          </cell>
        </row>
        <row r="51">
          <cell r="A51">
            <v>37012</v>
          </cell>
          <cell r="B51">
            <v>20299</v>
          </cell>
          <cell r="C51">
            <v>848010</v>
          </cell>
          <cell r="D51" t="str">
            <v>40,847     41776       66.80     134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feb00"/>
    </sheetNames>
    <sheetDataSet>
      <sheetData sheetId="0">
        <row r="47">
          <cell r="A47">
            <v>36557</v>
          </cell>
          <cell r="B47">
            <v>34448</v>
          </cell>
          <cell r="C47">
            <v>1775121</v>
          </cell>
          <cell r="D47" t="str">
            <v>546,937     51531       94.07     130</v>
          </cell>
        </row>
        <row r="48">
          <cell r="A48">
            <v>36586</v>
          </cell>
          <cell r="B48">
            <v>41206</v>
          </cell>
          <cell r="C48">
            <v>3344969</v>
          </cell>
          <cell r="D48" t="str">
            <v>938,843     81177       95.80     126</v>
          </cell>
        </row>
        <row r="49">
          <cell r="A49">
            <v>36617</v>
          </cell>
          <cell r="B49">
            <v>36072</v>
          </cell>
          <cell r="C49">
            <v>2725347</v>
          </cell>
          <cell r="D49" t="str">
            <v>837,097     75553       95.87     129</v>
          </cell>
        </row>
        <row r="50">
          <cell r="A50">
            <v>36647</v>
          </cell>
          <cell r="B50">
            <v>32190</v>
          </cell>
          <cell r="C50">
            <v>2423230</v>
          </cell>
          <cell r="D50" t="str">
            <v>734,146     75279       95.80     127</v>
          </cell>
        </row>
        <row r="51">
          <cell r="A51">
            <v>36678</v>
          </cell>
          <cell r="B51">
            <v>28724</v>
          </cell>
          <cell r="C51">
            <v>2213839</v>
          </cell>
          <cell r="D51" t="str">
            <v>619,071     77073       95.57     129</v>
          </cell>
        </row>
        <row r="52">
          <cell r="A52">
            <v>36708</v>
          </cell>
          <cell r="B52">
            <v>25892</v>
          </cell>
          <cell r="C52">
            <v>2055531</v>
          </cell>
          <cell r="D52" t="str">
            <v>596,854     79389       95.84     127</v>
          </cell>
        </row>
        <row r="53">
          <cell r="A53">
            <v>36739</v>
          </cell>
          <cell r="B53">
            <v>25451</v>
          </cell>
          <cell r="C53">
            <v>1957989</v>
          </cell>
          <cell r="D53" t="str">
            <v>547,538     76932       95.56     128</v>
          </cell>
        </row>
        <row r="54">
          <cell r="A54">
            <v>36770</v>
          </cell>
          <cell r="B54">
            <v>22908</v>
          </cell>
          <cell r="C54">
            <v>1757629</v>
          </cell>
          <cell r="D54" t="str">
            <v>305,013     76726       93.01     129</v>
          </cell>
        </row>
        <row r="55">
          <cell r="A55">
            <v>36800</v>
          </cell>
          <cell r="B55">
            <v>23086</v>
          </cell>
          <cell r="C55">
            <v>1677732</v>
          </cell>
          <cell r="D55" t="str">
            <v>217,877     72674       90.42     129</v>
          </cell>
        </row>
        <row r="56">
          <cell r="A56">
            <v>36831</v>
          </cell>
          <cell r="B56">
            <v>19761</v>
          </cell>
          <cell r="C56">
            <v>1495047</v>
          </cell>
          <cell r="D56" t="str">
            <v>84,296     75657       81.01     127</v>
          </cell>
        </row>
        <row r="57">
          <cell r="A57">
            <v>36861</v>
          </cell>
          <cell r="B57">
            <v>17874</v>
          </cell>
          <cell r="C57">
            <v>1442180</v>
          </cell>
          <cell r="D57" t="str">
            <v>72,386     80686       80.20     124</v>
          </cell>
        </row>
        <row r="58">
          <cell r="A58" t="str">
            <v>Totals: _</v>
          </cell>
          <cell r="B58" t="str">
            <v>_________</v>
          </cell>
          <cell r="C58" t="str">
            <v>__________</v>
          </cell>
          <cell r="D58" t="str">
            <v>__________</v>
          </cell>
        </row>
        <row r="59">
          <cell r="A59">
            <v>2000</v>
          </cell>
          <cell r="B59">
            <v>307612</v>
          </cell>
          <cell r="C59">
            <v>22868614</v>
          </cell>
          <cell r="D59">
            <v>5500058</v>
          </cell>
        </row>
        <row r="61">
          <cell r="A61">
            <v>36892</v>
          </cell>
          <cell r="B61">
            <v>18959</v>
          </cell>
          <cell r="C61">
            <v>1568738</v>
          </cell>
          <cell r="D61" t="str">
            <v>84,915     82744       81.75     127</v>
          </cell>
        </row>
        <row r="62">
          <cell r="A62">
            <v>36923</v>
          </cell>
          <cell r="B62">
            <v>15430</v>
          </cell>
          <cell r="C62">
            <v>1220776</v>
          </cell>
          <cell r="D62" t="str">
            <v>62,191     79118       80.12     126</v>
          </cell>
        </row>
        <row r="63">
          <cell r="A63">
            <v>36951</v>
          </cell>
          <cell r="B63">
            <v>15497</v>
          </cell>
          <cell r="C63">
            <v>1271235</v>
          </cell>
          <cell r="D63" t="str">
            <v>81,409     82032       84.01     127</v>
          </cell>
        </row>
        <row r="64">
          <cell r="A64">
            <v>36982</v>
          </cell>
          <cell r="B64">
            <v>14542</v>
          </cell>
          <cell r="C64">
            <v>1318597</v>
          </cell>
          <cell r="D64" t="str">
            <v>82,105     90676       84.95     129</v>
          </cell>
        </row>
        <row r="65">
          <cell r="A65">
            <v>37012</v>
          </cell>
          <cell r="B65">
            <v>14765</v>
          </cell>
          <cell r="C65">
            <v>1277771</v>
          </cell>
          <cell r="D65" t="str">
            <v>76,874     86541       83.89     125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mar00"/>
    </sheetNames>
    <sheetDataSet>
      <sheetData sheetId="0">
        <row r="43">
          <cell r="A43">
            <v>36586</v>
          </cell>
          <cell r="B43">
            <v>21653</v>
          </cell>
          <cell r="C43">
            <v>1913767</v>
          </cell>
          <cell r="D43" t="str">
            <v>325,151     88384       93.76     142</v>
          </cell>
        </row>
        <row r="44">
          <cell r="A44">
            <v>36617</v>
          </cell>
          <cell r="B44">
            <v>30422</v>
          </cell>
          <cell r="C44">
            <v>3389154</v>
          </cell>
          <cell r="D44" t="str">
            <v>508,975    111405       94.36     140</v>
          </cell>
        </row>
        <row r="45">
          <cell r="A45">
            <v>36647</v>
          </cell>
          <cell r="B45">
            <v>26952</v>
          </cell>
          <cell r="C45">
            <v>3122810</v>
          </cell>
          <cell r="D45" t="str">
            <v>484,263    115866       94.73     137</v>
          </cell>
        </row>
        <row r="46">
          <cell r="A46">
            <v>36678</v>
          </cell>
          <cell r="B46">
            <v>22055</v>
          </cell>
          <cell r="C46">
            <v>2545582</v>
          </cell>
          <cell r="D46" t="str">
            <v>402,892    115420       94.81     133</v>
          </cell>
        </row>
        <row r="47">
          <cell r="A47">
            <v>36708</v>
          </cell>
          <cell r="B47">
            <v>20148</v>
          </cell>
          <cell r="C47">
            <v>2338448</v>
          </cell>
          <cell r="D47" t="str">
            <v>398,057    116064       95.18     136</v>
          </cell>
        </row>
        <row r="48">
          <cell r="A48">
            <v>36739</v>
          </cell>
          <cell r="B48">
            <v>20779</v>
          </cell>
          <cell r="C48">
            <v>2089109</v>
          </cell>
          <cell r="D48" t="str">
            <v>343,833    100540       94.30     135</v>
          </cell>
        </row>
        <row r="49">
          <cell r="A49">
            <v>36770</v>
          </cell>
          <cell r="B49">
            <v>20666</v>
          </cell>
          <cell r="C49">
            <v>1963311</v>
          </cell>
          <cell r="D49" t="str">
            <v>334,619     95002       94.18     135</v>
          </cell>
        </row>
        <row r="50">
          <cell r="A50">
            <v>36800</v>
          </cell>
          <cell r="B50">
            <v>18106</v>
          </cell>
          <cell r="C50">
            <v>1856790</v>
          </cell>
          <cell r="D50" t="str">
            <v>188,413    102552       91.23     132</v>
          </cell>
        </row>
        <row r="51">
          <cell r="A51">
            <v>36831</v>
          </cell>
          <cell r="B51">
            <v>14830</v>
          </cell>
          <cell r="C51">
            <v>1677878</v>
          </cell>
          <cell r="D51" t="str">
            <v>102,620    113141       87.37     131</v>
          </cell>
        </row>
        <row r="52">
          <cell r="A52">
            <v>36861</v>
          </cell>
          <cell r="B52">
            <v>14567</v>
          </cell>
          <cell r="C52">
            <v>1599593</v>
          </cell>
          <cell r="D52" t="str">
            <v>77,807    109810       84.23     131</v>
          </cell>
        </row>
        <row r="53">
          <cell r="A53" t="str">
            <v>Totals: _</v>
          </cell>
          <cell r="B53" t="str">
            <v>_________</v>
          </cell>
          <cell r="C53" t="str">
            <v>__________</v>
          </cell>
          <cell r="D53" t="str">
            <v>__________</v>
          </cell>
        </row>
        <row r="54">
          <cell r="A54">
            <v>2000</v>
          </cell>
          <cell r="B54">
            <v>210178</v>
          </cell>
          <cell r="C54">
            <v>22496442</v>
          </cell>
          <cell r="D54">
            <v>3166630</v>
          </cell>
        </row>
        <row r="56">
          <cell r="A56">
            <v>36892</v>
          </cell>
          <cell r="B56">
            <v>14476</v>
          </cell>
          <cell r="C56">
            <v>1508393</v>
          </cell>
          <cell r="D56" t="str">
            <v>73,915    104200       83.62     130</v>
          </cell>
        </row>
        <row r="57">
          <cell r="A57">
            <v>36923</v>
          </cell>
          <cell r="B57">
            <v>12935</v>
          </cell>
          <cell r="C57">
            <v>1311801</v>
          </cell>
          <cell r="D57" t="str">
            <v>63,517    101415       83.08     131</v>
          </cell>
        </row>
        <row r="58">
          <cell r="A58">
            <v>36951</v>
          </cell>
          <cell r="B58">
            <v>14293</v>
          </cell>
          <cell r="C58">
            <v>1429805</v>
          </cell>
          <cell r="D58" t="str">
            <v>74,952    100036       83.98     129</v>
          </cell>
        </row>
        <row r="59">
          <cell r="A59">
            <v>36982</v>
          </cell>
          <cell r="B59">
            <v>13042</v>
          </cell>
          <cell r="C59">
            <v>1350356</v>
          </cell>
          <cell r="D59" t="str">
            <v>49,699    103540       79.21     129</v>
          </cell>
        </row>
        <row r="60">
          <cell r="A60">
            <v>37012</v>
          </cell>
          <cell r="B60">
            <v>9686</v>
          </cell>
          <cell r="C60">
            <v>1304582</v>
          </cell>
          <cell r="D60" t="str">
            <v>48,493    134688       83.35     123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apr00"/>
    </sheetNames>
    <sheetDataSet>
      <sheetData sheetId="0">
        <row r="32">
          <cell r="A32">
            <v>36617</v>
          </cell>
          <cell r="B32">
            <v>14032</v>
          </cell>
          <cell r="C32">
            <v>1556052</v>
          </cell>
          <cell r="D32" t="str">
            <v>249,845    110894       94.68     127</v>
          </cell>
        </row>
        <row r="33">
          <cell r="A33">
            <v>36647</v>
          </cell>
          <cell r="B33">
            <v>33113</v>
          </cell>
          <cell r="C33">
            <v>3548980</v>
          </cell>
          <cell r="D33" t="str">
            <v>403,731    107178       92.42     123</v>
          </cell>
        </row>
        <row r="34">
          <cell r="A34">
            <v>36678</v>
          </cell>
          <cell r="B34">
            <v>29580</v>
          </cell>
          <cell r="C34">
            <v>2903616</v>
          </cell>
          <cell r="D34" t="str">
            <v>449,508     98162       93.83     122</v>
          </cell>
        </row>
        <row r="35">
          <cell r="A35">
            <v>36708</v>
          </cell>
          <cell r="B35">
            <v>26091</v>
          </cell>
          <cell r="C35">
            <v>2532901</v>
          </cell>
          <cell r="D35" t="str">
            <v>413,603     97080       94.07     123</v>
          </cell>
        </row>
        <row r="36">
          <cell r="A36">
            <v>36739</v>
          </cell>
          <cell r="B36">
            <v>22980</v>
          </cell>
          <cell r="C36">
            <v>2152317</v>
          </cell>
          <cell r="D36" t="str">
            <v>381,648     93661       94.32     124</v>
          </cell>
        </row>
        <row r="37">
          <cell r="A37">
            <v>36770</v>
          </cell>
          <cell r="B37">
            <v>21194</v>
          </cell>
          <cell r="C37">
            <v>1895533</v>
          </cell>
          <cell r="D37" t="str">
            <v>299,786     89438       93.40     124</v>
          </cell>
        </row>
        <row r="38">
          <cell r="A38">
            <v>36800</v>
          </cell>
          <cell r="B38">
            <v>20798</v>
          </cell>
          <cell r="C38">
            <v>1820685</v>
          </cell>
          <cell r="D38" t="str">
            <v>278,000     87542       93.04     125</v>
          </cell>
        </row>
        <row r="39">
          <cell r="A39">
            <v>36831</v>
          </cell>
          <cell r="B39">
            <v>20023</v>
          </cell>
          <cell r="C39">
            <v>1644269</v>
          </cell>
          <cell r="D39" t="str">
            <v>184,298     82120       90.20     123</v>
          </cell>
        </row>
        <row r="40">
          <cell r="A40">
            <v>36861</v>
          </cell>
          <cell r="B40">
            <v>17049</v>
          </cell>
          <cell r="C40">
            <v>1648670</v>
          </cell>
          <cell r="D40" t="str">
            <v>140,022     96702       89.15     124</v>
          </cell>
        </row>
        <row r="41">
          <cell r="A41" t="str">
            <v>Totals: _</v>
          </cell>
          <cell r="B41" t="str">
            <v>_________</v>
          </cell>
          <cell r="C41" t="str">
            <v>__________</v>
          </cell>
          <cell r="D41" t="str">
            <v>__________</v>
          </cell>
        </row>
        <row r="42">
          <cell r="A42">
            <v>2000</v>
          </cell>
          <cell r="B42">
            <v>204860</v>
          </cell>
          <cell r="C42">
            <v>19703023</v>
          </cell>
          <cell r="D42">
            <v>2800441</v>
          </cell>
        </row>
        <row r="44">
          <cell r="A44">
            <v>36892</v>
          </cell>
          <cell r="B44">
            <v>16371</v>
          </cell>
          <cell r="C44">
            <v>1523451</v>
          </cell>
          <cell r="D44" t="str">
            <v>128,979     93058       88.74     122</v>
          </cell>
        </row>
        <row r="45">
          <cell r="A45">
            <v>36923</v>
          </cell>
          <cell r="B45">
            <v>15329</v>
          </cell>
          <cell r="C45">
            <v>1340263</v>
          </cell>
          <cell r="D45" t="str">
            <v>110,799     87434       87.85     124</v>
          </cell>
        </row>
        <row r="46">
          <cell r="A46">
            <v>36951</v>
          </cell>
          <cell r="B46">
            <v>14973</v>
          </cell>
          <cell r="C46">
            <v>1462411</v>
          </cell>
          <cell r="D46" t="str">
            <v>122,347     97670       89.10     122</v>
          </cell>
        </row>
        <row r="47">
          <cell r="A47">
            <v>36982</v>
          </cell>
          <cell r="B47">
            <v>12658</v>
          </cell>
          <cell r="C47">
            <v>1345746</v>
          </cell>
          <cell r="D47" t="str">
            <v>75,841    106316       85.70     120</v>
          </cell>
        </row>
        <row r="48">
          <cell r="A48">
            <v>37012</v>
          </cell>
          <cell r="B48">
            <v>10979</v>
          </cell>
          <cell r="C48">
            <v>1244347</v>
          </cell>
          <cell r="D48" t="str">
            <v>81,005    113339       88.06     114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may00"/>
    </sheetNames>
    <sheetDataSet>
      <sheetData sheetId="0">
        <row r="32">
          <cell r="A32">
            <v>36647</v>
          </cell>
          <cell r="B32">
            <v>24246</v>
          </cell>
          <cell r="C32">
            <v>2553160</v>
          </cell>
          <cell r="D32" t="str">
            <v>494,652    105303       95.33     143</v>
          </cell>
        </row>
        <row r="33">
          <cell r="A33">
            <v>36678</v>
          </cell>
          <cell r="B33">
            <v>39917</v>
          </cell>
          <cell r="C33">
            <v>3363283</v>
          </cell>
          <cell r="D33" t="str">
            <v>593,465     84257       93.70     140</v>
          </cell>
        </row>
        <row r="34">
          <cell r="A34">
            <v>36708</v>
          </cell>
          <cell r="B34">
            <v>39357</v>
          </cell>
          <cell r="C34">
            <v>2964005</v>
          </cell>
          <cell r="D34" t="str">
            <v>552,413     75311       93.35     137</v>
          </cell>
        </row>
        <row r="35">
          <cell r="A35">
            <v>36739</v>
          </cell>
          <cell r="B35">
            <v>36908</v>
          </cell>
          <cell r="C35">
            <v>2637888</v>
          </cell>
          <cell r="D35" t="str">
            <v>539,486     71472       93.60     138</v>
          </cell>
        </row>
        <row r="36">
          <cell r="A36">
            <v>36770</v>
          </cell>
          <cell r="B36">
            <v>33271</v>
          </cell>
          <cell r="C36">
            <v>2242879</v>
          </cell>
          <cell r="D36" t="str">
            <v>434,975     67413       92.89     137</v>
          </cell>
        </row>
        <row r="37">
          <cell r="A37">
            <v>36800</v>
          </cell>
          <cell r="B37">
            <v>32105</v>
          </cell>
          <cell r="C37">
            <v>2239884</v>
          </cell>
          <cell r="D37" t="str">
            <v>300,769     69768       90.36     141</v>
          </cell>
        </row>
        <row r="38">
          <cell r="A38">
            <v>36831</v>
          </cell>
          <cell r="B38">
            <v>21740</v>
          </cell>
          <cell r="C38">
            <v>2000430</v>
          </cell>
          <cell r="D38" t="str">
            <v>148,444     92017       87.23     139</v>
          </cell>
        </row>
        <row r="39">
          <cell r="A39">
            <v>36861</v>
          </cell>
          <cell r="B39">
            <v>18037</v>
          </cell>
          <cell r="C39">
            <v>1890694</v>
          </cell>
          <cell r="D39" t="str">
            <v>118,031    104824       86.74     137</v>
          </cell>
        </row>
        <row r="40">
          <cell r="A40" t="str">
            <v>Totals: _</v>
          </cell>
          <cell r="B40" t="str">
            <v>_________</v>
          </cell>
          <cell r="C40" t="str">
            <v>__________</v>
          </cell>
          <cell r="D40" t="str">
            <v>__________</v>
          </cell>
        </row>
        <row r="41">
          <cell r="A41">
            <v>2000</v>
          </cell>
          <cell r="B41">
            <v>245581</v>
          </cell>
          <cell r="C41">
            <v>19892223</v>
          </cell>
          <cell r="D41">
            <v>3182235</v>
          </cell>
        </row>
        <row r="43">
          <cell r="A43">
            <v>36892</v>
          </cell>
          <cell r="B43">
            <v>29841</v>
          </cell>
          <cell r="C43">
            <v>1743603</v>
          </cell>
          <cell r="D43" t="str">
            <v>122,494     58430       80.41     140</v>
          </cell>
        </row>
        <row r="44">
          <cell r="A44">
            <v>36923</v>
          </cell>
          <cell r="B44">
            <v>24885</v>
          </cell>
          <cell r="C44">
            <v>1505970</v>
          </cell>
          <cell r="D44" t="str">
            <v>90,034     60518       78.35     137</v>
          </cell>
        </row>
        <row r="45">
          <cell r="A45">
            <v>36951</v>
          </cell>
          <cell r="B45">
            <v>17321</v>
          </cell>
          <cell r="C45">
            <v>1562748</v>
          </cell>
          <cell r="D45" t="str">
            <v>119,776     90223       87.37     138</v>
          </cell>
        </row>
        <row r="46">
          <cell r="A46">
            <v>36982</v>
          </cell>
          <cell r="B46">
            <v>17869</v>
          </cell>
          <cell r="C46">
            <v>1584314</v>
          </cell>
          <cell r="D46" t="str">
            <v>122,350     88663       87.26     137</v>
          </cell>
        </row>
        <row r="47">
          <cell r="A47">
            <v>37012</v>
          </cell>
          <cell r="B47">
            <v>12809</v>
          </cell>
          <cell r="C47">
            <v>1475737</v>
          </cell>
          <cell r="D47" t="str">
            <v>102,928    115211       88.93     131</v>
          </cell>
        </row>
        <row r="48">
          <cell r="A48" t="str">
            <v>Totals: _</v>
          </cell>
          <cell r="B48" t="str">
            <v>_________</v>
          </cell>
          <cell r="C48" t="str">
            <v>__________</v>
          </cell>
          <cell r="D48" t="str">
            <v>__________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jun00"/>
    </sheetNames>
    <sheetDataSet>
      <sheetData sheetId="0">
        <row r="54">
          <cell r="A54">
            <v>36678</v>
          </cell>
          <cell r="B54">
            <v>18183</v>
          </cell>
          <cell r="C54">
            <v>1759295</v>
          </cell>
          <cell r="D54" t="str">
            <v>417,426     96755       95.83     140</v>
          </cell>
        </row>
        <row r="55">
          <cell r="A55">
            <v>36708</v>
          </cell>
          <cell r="B55">
            <v>27633</v>
          </cell>
          <cell r="C55">
            <v>3249176</v>
          </cell>
          <cell r="D55" t="str">
            <v>697,986    117584       96.19     135</v>
          </cell>
        </row>
        <row r="56">
          <cell r="A56">
            <v>36739</v>
          </cell>
          <cell r="B56">
            <v>27570</v>
          </cell>
          <cell r="C56">
            <v>2807381</v>
          </cell>
          <cell r="D56" t="str">
            <v>884,575    101828       96.98     135</v>
          </cell>
        </row>
        <row r="57">
          <cell r="A57">
            <v>36770</v>
          </cell>
          <cell r="B57">
            <v>28439</v>
          </cell>
          <cell r="C57">
            <v>2626743</v>
          </cell>
          <cell r="D57" t="str">
            <v>1,060,744     92365       97.39     136</v>
          </cell>
        </row>
        <row r="58">
          <cell r="A58">
            <v>36800</v>
          </cell>
          <cell r="B58">
            <v>26718</v>
          </cell>
          <cell r="C58">
            <v>2396464</v>
          </cell>
          <cell r="D58" t="str">
            <v>929,322     89695       97.21     138</v>
          </cell>
        </row>
        <row r="59">
          <cell r="A59">
            <v>36831</v>
          </cell>
          <cell r="B59">
            <v>23324</v>
          </cell>
          <cell r="C59">
            <v>1962310</v>
          </cell>
          <cell r="D59" t="str">
            <v>583,316     84133       96.16     134</v>
          </cell>
        </row>
        <row r="60">
          <cell r="A60">
            <v>36861</v>
          </cell>
          <cell r="B60">
            <v>22124</v>
          </cell>
          <cell r="C60">
            <v>1892591</v>
          </cell>
          <cell r="D60" t="str">
            <v>510,008     85545       95.84     134</v>
          </cell>
        </row>
        <row r="61">
          <cell r="A61" t="str">
            <v>Totals:</v>
          </cell>
          <cell r="B61" t="str">
            <v>__________</v>
          </cell>
          <cell r="C61" t="str">
            <v>__________</v>
          </cell>
          <cell r="D61" t="str">
            <v>__________</v>
          </cell>
        </row>
        <row r="62">
          <cell r="A62">
            <v>2000</v>
          </cell>
          <cell r="B62">
            <v>173991</v>
          </cell>
          <cell r="C62">
            <v>16693960</v>
          </cell>
          <cell r="D62">
            <v>5083377</v>
          </cell>
        </row>
        <row r="64">
          <cell r="A64">
            <v>36892</v>
          </cell>
          <cell r="B64">
            <v>22250</v>
          </cell>
          <cell r="C64">
            <v>1755177</v>
          </cell>
          <cell r="D64" t="str">
            <v>469,801     78885       95.48     135</v>
          </cell>
        </row>
        <row r="65">
          <cell r="A65">
            <v>36923</v>
          </cell>
          <cell r="B65">
            <v>19464</v>
          </cell>
          <cell r="C65">
            <v>1546261</v>
          </cell>
          <cell r="D65" t="str">
            <v>372,108     79443       95.03     134</v>
          </cell>
        </row>
        <row r="66">
          <cell r="A66">
            <v>36951</v>
          </cell>
          <cell r="B66">
            <v>19718</v>
          </cell>
          <cell r="C66">
            <v>1599929</v>
          </cell>
          <cell r="D66" t="str">
            <v>449,438     81141       95.80     135</v>
          </cell>
        </row>
        <row r="67">
          <cell r="A67">
            <v>36982</v>
          </cell>
          <cell r="B67">
            <v>15625</v>
          </cell>
          <cell r="C67">
            <v>1487571</v>
          </cell>
          <cell r="D67" t="str">
            <v>400,344     95205       96.24     131</v>
          </cell>
        </row>
        <row r="68">
          <cell r="A68">
            <v>37012</v>
          </cell>
          <cell r="B68">
            <v>14719</v>
          </cell>
          <cell r="C68">
            <v>1474481</v>
          </cell>
          <cell r="D68" t="str">
            <v>387,781    100176       96.34     127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jul00"/>
    </sheetNames>
    <sheetDataSet>
      <sheetData sheetId="0">
        <row r="32">
          <cell r="A32">
            <v>36708</v>
          </cell>
          <cell r="B32">
            <v>18785</v>
          </cell>
          <cell r="C32">
            <v>2053355</v>
          </cell>
          <cell r="D32" t="str">
            <v>261,650    109309       93.30     135</v>
          </cell>
        </row>
        <row r="33">
          <cell r="A33">
            <v>36739</v>
          </cell>
          <cell r="B33">
            <v>31408</v>
          </cell>
          <cell r="C33">
            <v>3669298</v>
          </cell>
          <cell r="D33" t="str">
            <v>702,087    116827       95.72     129</v>
          </cell>
        </row>
        <row r="34">
          <cell r="A34">
            <v>36770</v>
          </cell>
          <cell r="B34">
            <v>25683</v>
          </cell>
          <cell r="C34">
            <v>2982536</v>
          </cell>
          <cell r="D34" t="str">
            <v>657,650    116129       96.24     131</v>
          </cell>
        </row>
        <row r="35">
          <cell r="A35">
            <v>36800</v>
          </cell>
          <cell r="B35">
            <v>24313</v>
          </cell>
          <cell r="C35">
            <v>2647266</v>
          </cell>
          <cell r="D35" t="str">
            <v>603,870    108883       96.13     128</v>
          </cell>
        </row>
        <row r="36">
          <cell r="A36">
            <v>36831</v>
          </cell>
          <cell r="B36">
            <v>19105</v>
          </cell>
          <cell r="C36">
            <v>2323942</v>
          </cell>
          <cell r="D36" t="str">
            <v>476,771    121641       96.15     127</v>
          </cell>
        </row>
        <row r="37">
          <cell r="A37">
            <v>36861</v>
          </cell>
          <cell r="B37">
            <v>17683</v>
          </cell>
          <cell r="C37">
            <v>2055429</v>
          </cell>
          <cell r="D37" t="str">
            <v>451,889    116238       96.23     129</v>
          </cell>
        </row>
        <row r="38">
          <cell r="A38" t="str">
            <v>Totals: _</v>
          </cell>
          <cell r="B38" t="str">
            <v>_________</v>
          </cell>
          <cell r="C38" t="str">
            <v>__________</v>
          </cell>
          <cell r="D38" t="str">
            <v>__________</v>
          </cell>
        </row>
        <row r="39">
          <cell r="A39">
            <v>2000</v>
          </cell>
          <cell r="B39">
            <v>136977</v>
          </cell>
          <cell r="C39">
            <v>15731826</v>
          </cell>
          <cell r="D39">
            <v>3153917</v>
          </cell>
        </row>
        <row r="41">
          <cell r="A41">
            <v>36892</v>
          </cell>
          <cell r="B41">
            <v>18381</v>
          </cell>
          <cell r="C41">
            <v>1835706</v>
          </cell>
          <cell r="D41" t="str">
            <v>404,354     99870       95.65     130</v>
          </cell>
        </row>
        <row r="42">
          <cell r="A42">
            <v>36923</v>
          </cell>
          <cell r="B42">
            <v>14257</v>
          </cell>
          <cell r="C42">
            <v>1614669</v>
          </cell>
          <cell r="D42" t="str">
            <v>319,423    113255       95.73     130</v>
          </cell>
        </row>
        <row r="43">
          <cell r="A43">
            <v>36951</v>
          </cell>
          <cell r="B43">
            <v>14008</v>
          </cell>
          <cell r="C43">
            <v>1592998</v>
          </cell>
          <cell r="D43" t="str">
            <v>326,743    113721       95.89     129</v>
          </cell>
        </row>
        <row r="44">
          <cell r="A44">
            <v>36982</v>
          </cell>
          <cell r="B44">
            <v>12693</v>
          </cell>
          <cell r="C44">
            <v>1526608</v>
          </cell>
          <cell r="D44" t="str">
            <v>295,132    120272       95.88     128</v>
          </cell>
        </row>
        <row r="45">
          <cell r="A45">
            <v>37012</v>
          </cell>
          <cell r="B45">
            <v>9975</v>
          </cell>
          <cell r="C45">
            <v>1495992</v>
          </cell>
          <cell r="D45" t="str">
            <v>281,487    149975       96.58     116</v>
          </cell>
        </row>
        <row r="46">
          <cell r="A46" t="str">
            <v>Totals: _</v>
          </cell>
          <cell r="B46" t="str">
            <v>_________</v>
          </cell>
          <cell r="C46" t="str">
            <v>__________</v>
          </cell>
          <cell r="D46" t="str">
            <v>__________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ug94"/>
    </sheetNames>
    <sheetDataSet>
      <sheetData sheetId="0">
        <row r="63">
          <cell r="A63">
            <v>34547</v>
          </cell>
          <cell r="B63">
            <v>28896</v>
          </cell>
          <cell r="C63">
            <v>1001255</v>
          </cell>
          <cell r="D63" t="str">
            <v>9,406     34651       24.56     123</v>
          </cell>
        </row>
        <row r="64">
          <cell r="A64">
            <v>34578</v>
          </cell>
          <cell r="B64">
            <v>39333</v>
          </cell>
          <cell r="C64">
            <v>1790397</v>
          </cell>
          <cell r="D64" t="str">
            <v>20,336     45519       34.08     114</v>
          </cell>
        </row>
        <row r="65">
          <cell r="A65">
            <v>34608</v>
          </cell>
          <cell r="B65">
            <v>40831</v>
          </cell>
          <cell r="C65">
            <v>1606460</v>
          </cell>
          <cell r="D65" t="str">
            <v>36,951     39345       47.51     109</v>
          </cell>
        </row>
        <row r="66">
          <cell r="A66">
            <v>34639</v>
          </cell>
          <cell r="B66">
            <v>37343</v>
          </cell>
          <cell r="C66">
            <v>1430673</v>
          </cell>
          <cell r="D66" t="str">
            <v>26,842     38312       41.82     111</v>
          </cell>
        </row>
        <row r="67">
          <cell r="A67">
            <v>34669</v>
          </cell>
          <cell r="B67">
            <v>34643</v>
          </cell>
          <cell r="C67">
            <v>1156172</v>
          </cell>
          <cell r="D67" t="str">
            <v>31,250     33374       47.43     112</v>
          </cell>
        </row>
        <row r="68">
          <cell r="A68" t="str">
            <v>Totals: __</v>
          </cell>
          <cell r="B68" t="str">
            <v>________</v>
          </cell>
          <cell r="C68" t="str">
            <v>__________</v>
          </cell>
          <cell r="D68" t="str">
            <v>__________</v>
          </cell>
        </row>
        <row r="69">
          <cell r="A69">
            <v>1994</v>
          </cell>
          <cell r="B69">
            <v>181046</v>
          </cell>
          <cell r="C69">
            <v>6984957</v>
          </cell>
          <cell r="D69">
            <v>124785</v>
          </cell>
        </row>
        <row r="71">
          <cell r="A71">
            <v>34700</v>
          </cell>
          <cell r="B71">
            <v>34598</v>
          </cell>
          <cell r="C71">
            <v>1149303</v>
          </cell>
          <cell r="D71" t="str">
            <v>36,945     33219       51.64     110</v>
          </cell>
        </row>
        <row r="72">
          <cell r="A72">
            <v>34731</v>
          </cell>
          <cell r="B72">
            <v>31048</v>
          </cell>
          <cell r="C72">
            <v>964053</v>
          </cell>
          <cell r="D72" t="str">
            <v>25,554     31051       45.15     108</v>
          </cell>
        </row>
        <row r="73">
          <cell r="A73">
            <v>34759</v>
          </cell>
          <cell r="B73">
            <v>36647</v>
          </cell>
          <cell r="C73">
            <v>1001186</v>
          </cell>
          <cell r="D73" t="str">
            <v>38,272     27320       51.08     111</v>
          </cell>
        </row>
        <row r="74">
          <cell r="A74">
            <v>34790</v>
          </cell>
          <cell r="B74">
            <v>36280</v>
          </cell>
          <cell r="C74">
            <v>891073</v>
          </cell>
          <cell r="D74" t="str">
            <v>45,195     24561       55.47     109</v>
          </cell>
        </row>
        <row r="75">
          <cell r="A75">
            <v>34820</v>
          </cell>
          <cell r="B75">
            <v>32757</v>
          </cell>
          <cell r="C75">
            <v>902341</v>
          </cell>
          <cell r="D75" t="str">
            <v>51,033     27547       60.91     110</v>
          </cell>
        </row>
        <row r="76">
          <cell r="A76">
            <v>34851</v>
          </cell>
          <cell r="B76">
            <v>28486</v>
          </cell>
          <cell r="C76">
            <v>880374</v>
          </cell>
          <cell r="D76" t="str">
            <v>220,387     30906       88.55     114</v>
          </cell>
        </row>
        <row r="77">
          <cell r="A77">
            <v>34881</v>
          </cell>
          <cell r="B77">
            <v>27346</v>
          </cell>
          <cell r="C77">
            <v>900413</v>
          </cell>
          <cell r="D77" t="str">
            <v>57,106     32927       67.62     113</v>
          </cell>
        </row>
        <row r="78">
          <cell r="A78">
            <v>34912</v>
          </cell>
          <cell r="B78">
            <v>24708</v>
          </cell>
          <cell r="C78">
            <v>848934</v>
          </cell>
          <cell r="D78" t="str">
            <v>52,641     34359       68.06     111</v>
          </cell>
        </row>
        <row r="79">
          <cell r="A79">
            <v>34943</v>
          </cell>
          <cell r="B79">
            <v>23715</v>
          </cell>
          <cell r="C79">
            <v>833303</v>
          </cell>
          <cell r="D79" t="str">
            <v>53,294     35139       69.20     108</v>
          </cell>
        </row>
        <row r="80">
          <cell r="A80">
            <v>34973</v>
          </cell>
          <cell r="B80">
            <v>24162</v>
          </cell>
          <cell r="C80">
            <v>749962</v>
          </cell>
          <cell r="D80" t="str">
            <v>52,596     31039       68.52     109</v>
          </cell>
        </row>
        <row r="81">
          <cell r="A81">
            <v>35004</v>
          </cell>
          <cell r="B81">
            <v>23979</v>
          </cell>
          <cell r="C81">
            <v>779235</v>
          </cell>
          <cell r="D81" t="str">
            <v>50,302     32497       67.72     109</v>
          </cell>
        </row>
        <row r="82">
          <cell r="A82">
            <v>35034</v>
          </cell>
          <cell r="B82">
            <v>23844</v>
          </cell>
          <cell r="C82">
            <v>715094</v>
          </cell>
          <cell r="D82" t="str">
            <v>51,109     29991       68.19     108</v>
          </cell>
        </row>
        <row r="83">
          <cell r="A83" t="str">
            <v>Totals: __</v>
          </cell>
          <cell r="B83" t="str">
            <v>________</v>
          </cell>
          <cell r="C83" t="str">
            <v>__________</v>
          </cell>
          <cell r="D83" t="str">
            <v>__________</v>
          </cell>
        </row>
        <row r="84">
          <cell r="A84">
            <v>1995</v>
          </cell>
          <cell r="B84">
            <v>347570</v>
          </cell>
          <cell r="C84">
            <v>10615271</v>
          </cell>
          <cell r="D84">
            <v>734434</v>
          </cell>
        </row>
        <row r="86">
          <cell r="A86">
            <v>35065</v>
          </cell>
          <cell r="B86">
            <v>23040</v>
          </cell>
          <cell r="C86">
            <v>715366</v>
          </cell>
          <cell r="D86" t="str">
            <v>48,205     31049       67.66     106</v>
          </cell>
        </row>
        <row r="87">
          <cell r="A87">
            <v>35096</v>
          </cell>
          <cell r="B87">
            <v>19807</v>
          </cell>
          <cell r="C87">
            <v>620768</v>
          </cell>
          <cell r="D87" t="str">
            <v>42,475     31341       68.20     103</v>
          </cell>
        </row>
        <row r="88">
          <cell r="A88">
            <v>35125</v>
          </cell>
          <cell r="B88">
            <v>19787</v>
          </cell>
          <cell r="C88">
            <v>643839</v>
          </cell>
          <cell r="D88" t="str">
            <v>44,542     32539       69.24     104</v>
          </cell>
        </row>
        <row r="89">
          <cell r="A89">
            <v>35156</v>
          </cell>
          <cell r="B89">
            <v>22450</v>
          </cell>
          <cell r="C89">
            <v>575202</v>
          </cell>
          <cell r="D89" t="str">
            <v>42,723     25622       65.55     102</v>
          </cell>
        </row>
        <row r="90">
          <cell r="A90">
            <v>35186</v>
          </cell>
          <cell r="B90">
            <v>25948</v>
          </cell>
          <cell r="C90">
            <v>599075</v>
          </cell>
          <cell r="D90" t="str">
            <v>45,333     23088       63.60     105</v>
          </cell>
        </row>
        <row r="91">
          <cell r="A91">
            <v>35217</v>
          </cell>
          <cell r="B91">
            <v>23700</v>
          </cell>
          <cell r="C91">
            <v>589665</v>
          </cell>
          <cell r="D91" t="str">
            <v>48,147     24881       67.01     107</v>
          </cell>
        </row>
        <row r="92">
          <cell r="A92">
            <v>35247</v>
          </cell>
          <cell r="B92">
            <v>22624</v>
          </cell>
          <cell r="C92">
            <v>550302</v>
          </cell>
          <cell r="D92" t="str">
            <v>47,254     24324       67.62     104</v>
          </cell>
        </row>
        <row r="93">
          <cell r="A93">
            <v>35278</v>
          </cell>
          <cell r="B93">
            <v>21776</v>
          </cell>
          <cell r="C93">
            <v>558831</v>
          </cell>
          <cell r="D93" t="str">
            <v>49,055     25663       69.26     105</v>
          </cell>
        </row>
        <row r="94">
          <cell r="A94">
            <v>35309</v>
          </cell>
          <cell r="B94">
            <v>20606</v>
          </cell>
          <cell r="C94">
            <v>510729</v>
          </cell>
          <cell r="D94" t="str">
            <v>52,044     24786       71.64     106</v>
          </cell>
        </row>
        <row r="95">
          <cell r="A95">
            <v>35339</v>
          </cell>
          <cell r="B95">
            <v>16629</v>
          </cell>
          <cell r="C95">
            <v>482525</v>
          </cell>
          <cell r="D95" t="str">
            <v>53,131     29018       76.16     104</v>
          </cell>
        </row>
        <row r="96">
          <cell r="A96">
            <v>35370</v>
          </cell>
          <cell r="B96">
            <v>16063</v>
          </cell>
          <cell r="C96">
            <v>478048</v>
          </cell>
          <cell r="D96" t="str">
            <v>49,134     29761       75.36     106</v>
          </cell>
        </row>
        <row r="97">
          <cell r="A97">
            <v>35400</v>
          </cell>
          <cell r="B97">
            <v>19434</v>
          </cell>
          <cell r="C97">
            <v>481214</v>
          </cell>
          <cell r="D97" t="str">
            <v>50,120     24762       72.06     104</v>
          </cell>
        </row>
        <row r="98">
          <cell r="A98" t="str">
            <v>Totals: __</v>
          </cell>
          <cell r="B98" t="str">
            <v>________</v>
          </cell>
          <cell r="C98" t="str">
            <v>__________</v>
          </cell>
          <cell r="D98" t="str">
            <v>__________</v>
          </cell>
        </row>
        <row r="99">
          <cell r="A99">
            <v>1996</v>
          </cell>
          <cell r="B99">
            <v>251864</v>
          </cell>
          <cell r="C99">
            <v>6805564</v>
          </cell>
          <cell r="D99">
            <v>572163</v>
          </cell>
        </row>
        <row r="101">
          <cell r="A101">
            <v>35431</v>
          </cell>
          <cell r="B101">
            <v>18079</v>
          </cell>
          <cell r="C101">
            <v>480682</v>
          </cell>
          <cell r="D101" t="str">
            <v>52,276     26588       74.30     101</v>
          </cell>
        </row>
        <row r="102">
          <cell r="A102">
            <v>35462</v>
          </cell>
          <cell r="B102">
            <v>15188</v>
          </cell>
          <cell r="C102">
            <v>417537</v>
          </cell>
          <cell r="D102" t="str">
            <v>42,235     27492       73.55     100</v>
          </cell>
        </row>
        <row r="103">
          <cell r="A103">
            <v>35490</v>
          </cell>
          <cell r="B103">
            <v>15354</v>
          </cell>
          <cell r="C103">
            <v>472752</v>
          </cell>
          <cell r="D103" t="str">
            <v>51,210     30791       76.93     101</v>
          </cell>
        </row>
        <row r="104">
          <cell r="A104">
            <v>35521</v>
          </cell>
          <cell r="B104">
            <v>14497</v>
          </cell>
          <cell r="C104">
            <v>451806</v>
          </cell>
          <cell r="D104" t="str">
            <v>50,777     31166       77.79     101</v>
          </cell>
        </row>
        <row r="105">
          <cell r="A105">
            <v>35551</v>
          </cell>
          <cell r="B105">
            <v>14349</v>
          </cell>
          <cell r="C105">
            <v>445580</v>
          </cell>
          <cell r="D105" t="str">
            <v>41,654     31054       74.38     100</v>
          </cell>
        </row>
        <row r="106">
          <cell r="A106">
            <v>35582</v>
          </cell>
          <cell r="B106">
            <v>14449</v>
          </cell>
          <cell r="C106">
            <v>403840</v>
          </cell>
          <cell r="D106" t="str">
            <v>51,374     27950       78.05      99</v>
          </cell>
        </row>
        <row r="107">
          <cell r="A107">
            <v>35612</v>
          </cell>
          <cell r="B107">
            <v>14815</v>
          </cell>
          <cell r="C107">
            <v>393306</v>
          </cell>
          <cell r="D107" t="str">
            <v>47,532     26548       76.24      98</v>
          </cell>
        </row>
        <row r="108">
          <cell r="A108">
            <v>35643</v>
          </cell>
          <cell r="B108">
            <v>13597</v>
          </cell>
          <cell r="C108">
            <v>397526</v>
          </cell>
          <cell r="D108" t="str">
            <v>44,861     29237       76.74      97</v>
          </cell>
        </row>
        <row r="109">
          <cell r="A109">
            <v>35674</v>
          </cell>
          <cell r="B109">
            <v>12790</v>
          </cell>
          <cell r="C109">
            <v>387302</v>
          </cell>
          <cell r="D109" t="str">
            <v>41,445     30282       76.42      98</v>
          </cell>
        </row>
        <row r="110">
          <cell r="A110">
            <v>35704</v>
          </cell>
          <cell r="B110">
            <v>14062</v>
          </cell>
          <cell r="C110">
            <v>413049</v>
          </cell>
          <cell r="D110" t="str">
            <v>43,791     29374       75.69      98</v>
          </cell>
        </row>
        <row r="111">
          <cell r="A111">
            <v>35735</v>
          </cell>
          <cell r="B111">
            <v>14942</v>
          </cell>
          <cell r="C111">
            <v>408638</v>
          </cell>
          <cell r="D111" t="str">
            <v>47,287     27349       75.99     100</v>
          </cell>
        </row>
        <row r="112">
          <cell r="A112">
            <v>35765</v>
          </cell>
          <cell r="B112">
            <v>15503</v>
          </cell>
          <cell r="C112">
            <v>428714</v>
          </cell>
          <cell r="D112" t="str">
            <v>49,245     27654       76.06     100</v>
          </cell>
        </row>
        <row r="113">
          <cell r="A113" t="str">
            <v>Totals: __</v>
          </cell>
          <cell r="B113" t="str">
            <v>________</v>
          </cell>
          <cell r="C113" t="str">
            <v>__________</v>
          </cell>
          <cell r="D113" t="str">
            <v>__________</v>
          </cell>
        </row>
        <row r="114">
          <cell r="A114">
            <v>1997</v>
          </cell>
          <cell r="B114">
            <v>177625</v>
          </cell>
          <cell r="C114">
            <v>5100732</v>
          </cell>
          <cell r="D114">
            <v>563687</v>
          </cell>
        </row>
        <row r="116">
          <cell r="A116">
            <v>35796</v>
          </cell>
          <cell r="B116">
            <v>14485</v>
          </cell>
          <cell r="C116">
            <v>394035</v>
          </cell>
          <cell r="D116" t="str">
            <v>45,282     27203       75.76      96</v>
          </cell>
        </row>
        <row r="117">
          <cell r="A117">
            <v>35827</v>
          </cell>
          <cell r="B117">
            <v>13364</v>
          </cell>
          <cell r="C117">
            <v>367574</v>
          </cell>
          <cell r="D117" t="str">
            <v>40,904     27505       75.37      97</v>
          </cell>
        </row>
        <row r="118">
          <cell r="A118">
            <v>35855</v>
          </cell>
          <cell r="B118">
            <v>16391</v>
          </cell>
          <cell r="C118">
            <v>435035</v>
          </cell>
          <cell r="D118" t="str">
            <v>45,452     26542       73.50     102</v>
          </cell>
        </row>
        <row r="119">
          <cell r="A119">
            <v>35886</v>
          </cell>
          <cell r="B119">
            <v>15080</v>
          </cell>
          <cell r="C119">
            <v>409436</v>
          </cell>
          <cell r="D119" t="str">
            <v>45,342     27151       75.04     101</v>
          </cell>
        </row>
        <row r="120">
          <cell r="A120">
            <v>35916</v>
          </cell>
          <cell r="B120">
            <v>14847</v>
          </cell>
          <cell r="C120">
            <v>424857</v>
          </cell>
          <cell r="D120" t="str">
            <v>111,213     28616       88.22      98</v>
          </cell>
        </row>
        <row r="121">
          <cell r="A121">
            <v>35947</v>
          </cell>
          <cell r="B121">
            <v>14391</v>
          </cell>
          <cell r="C121">
            <v>415577</v>
          </cell>
          <cell r="D121" t="str">
            <v>120,377     28878       89.32      98</v>
          </cell>
        </row>
        <row r="122">
          <cell r="A122">
            <v>35977</v>
          </cell>
          <cell r="B122">
            <v>13362</v>
          </cell>
          <cell r="C122">
            <v>423349</v>
          </cell>
          <cell r="D122" t="str">
            <v>128,379     31684       90.57      99</v>
          </cell>
        </row>
        <row r="123">
          <cell r="A123">
            <v>36008</v>
          </cell>
          <cell r="B123">
            <v>13056</v>
          </cell>
          <cell r="C123">
            <v>414711</v>
          </cell>
          <cell r="D123" t="str">
            <v>125,378     31765       90.57      99</v>
          </cell>
        </row>
        <row r="124">
          <cell r="A124">
            <v>36039</v>
          </cell>
          <cell r="B124">
            <v>13489</v>
          </cell>
          <cell r="C124">
            <v>420144</v>
          </cell>
          <cell r="D124" t="str">
            <v>114,002     31148       89.42     100</v>
          </cell>
        </row>
        <row r="125">
          <cell r="A125">
            <v>36069</v>
          </cell>
          <cell r="B125">
            <v>13111</v>
          </cell>
          <cell r="C125">
            <v>426829</v>
          </cell>
          <cell r="D125" t="str">
            <v>41,580     32556       76.03     100</v>
          </cell>
        </row>
        <row r="126">
          <cell r="A126">
            <v>36100</v>
          </cell>
          <cell r="B126">
            <v>13236</v>
          </cell>
          <cell r="C126">
            <v>378539</v>
          </cell>
          <cell r="D126" t="str">
            <v>34,645     28600       72.36      97</v>
          </cell>
        </row>
        <row r="127">
          <cell r="A127">
            <v>36130</v>
          </cell>
          <cell r="B127">
            <v>11847</v>
          </cell>
          <cell r="C127">
            <v>474913</v>
          </cell>
          <cell r="D127" t="str">
            <v>39,297     40088       76.84      98</v>
          </cell>
        </row>
        <row r="128">
          <cell r="A128" t="str">
            <v>Totals: __</v>
          </cell>
          <cell r="B128" t="str">
            <v>________</v>
          </cell>
          <cell r="C128" t="str">
            <v>__________</v>
          </cell>
          <cell r="D128" t="str">
            <v>__________</v>
          </cell>
        </row>
        <row r="129">
          <cell r="A129">
            <v>1998</v>
          </cell>
          <cell r="B129">
            <v>166659</v>
          </cell>
          <cell r="C129">
            <v>4984999</v>
          </cell>
          <cell r="D129">
            <v>891851</v>
          </cell>
        </row>
        <row r="131">
          <cell r="A131">
            <v>36161</v>
          </cell>
          <cell r="B131">
            <v>10483</v>
          </cell>
          <cell r="C131">
            <v>459035</v>
          </cell>
          <cell r="D131" t="str">
            <v>36,121     43789       77.51      98</v>
          </cell>
        </row>
        <row r="132">
          <cell r="A132">
            <v>36192</v>
          </cell>
          <cell r="B132">
            <v>9794</v>
          </cell>
          <cell r="C132">
            <v>380989</v>
          </cell>
          <cell r="D132" t="str">
            <v>33,778     38901       77.52      97</v>
          </cell>
        </row>
        <row r="133">
          <cell r="A133">
            <v>36220</v>
          </cell>
          <cell r="B133">
            <v>9791</v>
          </cell>
          <cell r="C133">
            <v>402093</v>
          </cell>
          <cell r="D133" t="str">
            <v>35,394     41068       78.33      97</v>
          </cell>
        </row>
        <row r="134">
          <cell r="A134">
            <v>36251</v>
          </cell>
          <cell r="B134">
            <v>11909</v>
          </cell>
          <cell r="C134">
            <v>366015</v>
          </cell>
          <cell r="D134" t="str">
            <v>30,720     30735       72.06      95</v>
          </cell>
        </row>
        <row r="135">
          <cell r="A135">
            <v>36281</v>
          </cell>
          <cell r="B135">
            <v>11808</v>
          </cell>
          <cell r="C135">
            <v>373372</v>
          </cell>
          <cell r="D135" t="str">
            <v>30,901     31621       72.35      95</v>
          </cell>
        </row>
        <row r="136">
          <cell r="A136">
            <v>36312</v>
          </cell>
          <cell r="B136">
            <v>11232</v>
          </cell>
          <cell r="C136">
            <v>358755</v>
          </cell>
          <cell r="D136" t="str">
            <v>32,665     31941       74.41      96</v>
          </cell>
        </row>
        <row r="137">
          <cell r="A137">
            <v>36342</v>
          </cell>
          <cell r="B137">
            <v>11397</v>
          </cell>
          <cell r="C137">
            <v>365454</v>
          </cell>
          <cell r="D137" t="str">
            <v>37,066     32066       76.48      94</v>
          </cell>
        </row>
        <row r="138">
          <cell r="A138">
            <v>36373</v>
          </cell>
          <cell r="B138">
            <v>10910</v>
          </cell>
          <cell r="C138">
            <v>351372</v>
          </cell>
          <cell r="D138" t="str">
            <v>39,181     32207       78.22      95</v>
          </cell>
        </row>
        <row r="139">
          <cell r="A139">
            <v>36404</v>
          </cell>
          <cell r="B139">
            <v>11041</v>
          </cell>
          <cell r="C139">
            <v>337360</v>
          </cell>
          <cell r="D139" t="str">
            <v>41,902     30556       79.15      97</v>
          </cell>
        </row>
        <row r="140">
          <cell r="A140">
            <v>36434</v>
          </cell>
          <cell r="B140">
            <v>11664</v>
          </cell>
          <cell r="C140">
            <v>354369</v>
          </cell>
          <cell r="D140" t="str">
            <v>42,946     30382       78.64      95</v>
          </cell>
        </row>
        <row r="141">
          <cell r="A141">
            <v>36465</v>
          </cell>
          <cell r="B141">
            <v>11238</v>
          </cell>
          <cell r="C141">
            <v>331162</v>
          </cell>
          <cell r="D141" t="str">
            <v>42,144     29469       78.95      95</v>
          </cell>
        </row>
        <row r="142">
          <cell r="A142">
            <v>36495</v>
          </cell>
          <cell r="B142">
            <v>11670</v>
          </cell>
          <cell r="C142">
            <v>327031</v>
          </cell>
          <cell r="D142" t="str">
            <v>42,525     28024       78.47      95</v>
          </cell>
        </row>
        <row r="143">
          <cell r="A143" t="str">
            <v>Totals: __</v>
          </cell>
          <cell r="B143" t="str">
            <v>________</v>
          </cell>
          <cell r="C143" t="str">
            <v>__________</v>
          </cell>
          <cell r="D143" t="str">
            <v>__________</v>
          </cell>
        </row>
        <row r="144">
          <cell r="A144">
            <v>1999</v>
          </cell>
          <cell r="B144">
            <v>132937</v>
          </cell>
          <cell r="C144">
            <v>4407007</v>
          </cell>
          <cell r="D144">
            <v>445343</v>
          </cell>
        </row>
        <row r="146">
          <cell r="A146">
            <v>36526</v>
          </cell>
          <cell r="B146">
            <v>11390</v>
          </cell>
          <cell r="C146">
            <v>327727</v>
          </cell>
          <cell r="D146" t="str">
            <v>41,002     28774       78.26      94</v>
          </cell>
        </row>
        <row r="147">
          <cell r="A147">
            <v>36557</v>
          </cell>
          <cell r="B147">
            <v>10503</v>
          </cell>
          <cell r="C147">
            <v>275666</v>
          </cell>
          <cell r="D147" t="str">
            <v>35,897     26247       77.36      88</v>
          </cell>
        </row>
        <row r="148">
          <cell r="A148">
            <v>36586</v>
          </cell>
          <cell r="B148">
            <v>11095</v>
          </cell>
          <cell r="C148">
            <v>324863</v>
          </cell>
          <cell r="D148" t="str">
            <v>47,603     29281       81.10      92</v>
          </cell>
        </row>
        <row r="149">
          <cell r="A149">
            <v>36617</v>
          </cell>
          <cell r="B149">
            <v>10634</v>
          </cell>
          <cell r="C149">
            <v>312900</v>
          </cell>
          <cell r="D149" t="str">
            <v>42,492     29425       79.98      93</v>
          </cell>
        </row>
        <row r="150">
          <cell r="A150">
            <v>36647</v>
          </cell>
          <cell r="B150">
            <v>10574</v>
          </cell>
          <cell r="C150">
            <v>306953</v>
          </cell>
          <cell r="D150" t="str">
            <v>45,184     29030       81.04      93</v>
          </cell>
        </row>
        <row r="151">
          <cell r="A151">
            <v>36678</v>
          </cell>
          <cell r="B151">
            <v>10611</v>
          </cell>
          <cell r="C151">
            <v>289232</v>
          </cell>
          <cell r="D151" t="str">
            <v>40,826     27258       79.37      93</v>
          </cell>
        </row>
        <row r="152">
          <cell r="A152">
            <v>36708</v>
          </cell>
          <cell r="B152">
            <v>10328</v>
          </cell>
          <cell r="C152">
            <v>301027</v>
          </cell>
          <cell r="D152" t="str">
            <v>33,796     29147       76.59      93</v>
          </cell>
        </row>
        <row r="153">
          <cell r="A153">
            <v>36739</v>
          </cell>
          <cell r="B153">
            <v>9747</v>
          </cell>
          <cell r="C153">
            <v>288291</v>
          </cell>
          <cell r="D153" t="str">
            <v>40,752     29578       80.70      91</v>
          </cell>
        </row>
        <row r="154">
          <cell r="A154">
            <v>36770</v>
          </cell>
          <cell r="B154">
            <v>9376</v>
          </cell>
          <cell r="C154">
            <v>292055</v>
          </cell>
          <cell r="D154" t="str">
            <v>37,222     31150       79.88      92</v>
          </cell>
        </row>
        <row r="155">
          <cell r="A155">
            <v>36800</v>
          </cell>
          <cell r="B155">
            <v>10197</v>
          </cell>
          <cell r="C155">
            <v>287778</v>
          </cell>
          <cell r="D155" t="str">
            <v>38,419     28222       79.03      91</v>
          </cell>
        </row>
        <row r="156">
          <cell r="A156">
            <v>36831</v>
          </cell>
          <cell r="B156">
            <v>10481</v>
          </cell>
          <cell r="C156">
            <v>278293</v>
          </cell>
          <cell r="D156" t="str">
            <v>36,509     26553       77.70      90</v>
          </cell>
        </row>
        <row r="157">
          <cell r="A157">
            <v>36861</v>
          </cell>
          <cell r="B157">
            <v>10330</v>
          </cell>
          <cell r="C157">
            <v>285575</v>
          </cell>
          <cell r="D157" t="str">
            <v>37,978     27646       78.62      90</v>
          </cell>
        </row>
        <row r="158">
          <cell r="A158" t="str">
            <v>Totals: __</v>
          </cell>
          <cell r="B158" t="str">
            <v>________</v>
          </cell>
          <cell r="C158" t="str">
            <v>__________</v>
          </cell>
          <cell r="D158" t="str">
            <v>__________</v>
          </cell>
        </row>
        <row r="159">
          <cell r="A159">
            <v>2000</v>
          </cell>
          <cell r="B159">
            <v>125266</v>
          </cell>
          <cell r="C159">
            <v>3570360</v>
          </cell>
          <cell r="D159">
            <v>477680</v>
          </cell>
        </row>
        <row r="161">
          <cell r="A161">
            <v>36892</v>
          </cell>
          <cell r="B161">
            <v>11022</v>
          </cell>
          <cell r="C161">
            <v>293217</v>
          </cell>
          <cell r="D161" t="str">
            <v>40,307     26603       78.53      90</v>
          </cell>
        </row>
        <row r="162">
          <cell r="A162">
            <v>36923</v>
          </cell>
          <cell r="B162">
            <v>9947</v>
          </cell>
          <cell r="C162">
            <v>249865</v>
          </cell>
          <cell r="D162" t="str">
            <v>34,945     25120       77.84      89</v>
          </cell>
        </row>
        <row r="163">
          <cell r="A163">
            <v>36951</v>
          </cell>
          <cell r="B163">
            <v>10480</v>
          </cell>
          <cell r="C163">
            <v>275953</v>
          </cell>
          <cell r="D163" t="str">
            <v>38,545     26332       78.62      89</v>
          </cell>
        </row>
        <row r="164">
          <cell r="A164">
            <v>36982</v>
          </cell>
          <cell r="B164">
            <v>10051</v>
          </cell>
          <cell r="C164">
            <v>263401</v>
          </cell>
          <cell r="D164" t="str">
            <v>33,822     26207       77.09      89</v>
          </cell>
        </row>
        <row r="165">
          <cell r="A165">
            <v>37012</v>
          </cell>
          <cell r="B165">
            <v>12985</v>
          </cell>
          <cell r="C165">
            <v>249317</v>
          </cell>
          <cell r="D165" t="str">
            <v>20,875     19201       61.65      79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aug00"/>
    </sheetNames>
    <sheetDataSet>
      <sheetData sheetId="0">
        <row r="55">
          <cell r="A55">
            <v>36739</v>
          </cell>
          <cell r="B55">
            <v>22311</v>
          </cell>
          <cell r="C55">
            <v>2665446</v>
          </cell>
          <cell r="D55" t="str">
            <v>300,370    119468       93.09     156</v>
          </cell>
        </row>
        <row r="56">
          <cell r="A56">
            <v>36770</v>
          </cell>
          <cell r="B56">
            <v>34578</v>
          </cell>
          <cell r="C56">
            <v>4491828</v>
          </cell>
          <cell r="D56" t="str">
            <v>884,175    129905       96.24     156</v>
          </cell>
        </row>
        <row r="57">
          <cell r="A57">
            <v>36800</v>
          </cell>
          <cell r="B57">
            <v>31719</v>
          </cell>
          <cell r="C57">
            <v>3696643</v>
          </cell>
          <cell r="D57" t="str">
            <v>837,088    116544       96.35     154</v>
          </cell>
        </row>
        <row r="58">
          <cell r="A58">
            <v>36831</v>
          </cell>
          <cell r="B58">
            <v>27450</v>
          </cell>
          <cell r="C58">
            <v>3156514</v>
          </cell>
          <cell r="D58" t="str">
            <v>720,088    114992       96.33     153</v>
          </cell>
        </row>
        <row r="59">
          <cell r="A59">
            <v>36861</v>
          </cell>
          <cell r="B59">
            <v>25395</v>
          </cell>
          <cell r="C59">
            <v>2844259</v>
          </cell>
          <cell r="D59" t="str">
            <v>639,608    112001       96.18     154</v>
          </cell>
        </row>
        <row r="60">
          <cell r="A60" t="str">
            <v>Totals: _</v>
          </cell>
          <cell r="B60" t="str">
            <v>_________</v>
          </cell>
          <cell r="C60" t="str">
            <v>__________</v>
          </cell>
          <cell r="D60" t="str">
            <v>__________</v>
          </cell>
        </row>
        <row r="61">
          <cell r="A61">
            <v>2000</v>
          </cell>
          <cell r="B61">
            <v>141453</v>
          </cell>
          <cell r="C61">
            <v>16854690</v>
          </cell>
          <cell r="D61">
            <v>3381329</v>
          </cell>
        </row>
        <row r="63">
          <cell r="A63">
            <v>36892</v>
          </cell>
          <cell r="B63">
            <v>23525</v>
          </cell>
          <cell r="C63">
            <v>2599855</v>
          </cell>
          <cell r="D63" t="str">
            <v>512,064    110515       95.61     156</v>
          </cell>
        </row>
        <row r="64">
          <cell r="A64">
            <v>36923</v>
          </cell>
          <cell r="B64">
            <v>19002</v>
          </cell>
          <cell r="C64">
            <v>2222128</v>
          </cell>
          <cell r="D64" t="str">
            <v>422,176    116942       95.69     156</v>
          </cell>
        </row>
        <row r="65">
          <cell r="A65">
            <v>36951</v>
          </cell>
          <cell r="B65">
            <v>19674</v>
          </cell>
          <cell r="C65">
            <v>2324231</v>
          </cell>
          <cell r="D65" t="str">
            <v>419,251    118138       95.52     153</v>
          </cell>
        </row>
        <row r="66">
          <cell r="A66">
            <v>36982</v>
          </cell>
          <cell r="B66">
            <v>17690</v>
          </cell>
          <cell r="C66">
            <v>2095749</v>
          </cell>
          <cell r="D66" t="str">
            <v>314,923    118471       94.68     156</v>
          </cell>
        </row>
        <row r="67">
          <cell r="A67">
            <v>37012</v>
          </cell>
          <cell r="B67">
            <v>15584</v>
          </cell>
          <cell r="C67">
            <v>2007376</v>
          </cell>
          <cell r="D67" t="str">
            <v>303,899    128811       95.12     148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ep00"/>
    </sheetNames>
    <sheetDataSet>
      <sheetData sheetId="0">
        <row r="54">
          <cell r="A54">
            <v>36770</v>
          </cell>
          <cell r="B54">
            <v>20411</v>
          </cell>
          <cell r="C54">
            <v>2408417</v>
          </cell>
          <cell r="D54" t="str">
            <v>208,876    117997       91.10     138</v>
          </cell>
        </row>
        <row r="55">
          <cell r="A55">
            <v>36800</v>
          </cell>
          <cell r="B55">
            <v>32221</v>
          </cell>
          <cell r="C55">
            <v>3970289</v>
          </cell>
          <cell r="D55" t="str">
            <v>562,838    123221       94.59     135</v>
          </cell>
        </row>
        <row r="56">
          <cell r="A56">
            <v>36831</v>
          </cell>
          <cell r="B56">
            <v>26329</v>
          </cell>
          <cell r="C56">
            <v>3066047</v>
          </cell>
          <cell r="D56" t="str">
            <v>449,490    116452       94.47     134</v>
          </cell>
        </row>
        <row r="57">
          <cell r="A57">
            <v>36861</v>
          </cell>
          <cell r="B57">
            <v>23181</v>
          </cell>
          <cell r="C57">
            <v>2722979</v>
          </cell>
          <cell r="D57" t="str">
            <v>415,098    117466       94.71     130</v>
          </cell>
        </row>
        <row r="58">
          <cell r="A58" t="str">
            <v>Totals: _</v>
          </cell>
          <cell r="B58" t="str">
            <v>_________</v>
          </cell>
          <cell r="C58" t="str">
            <v>__________</v>
          </cell>
          <cell r="D58" t="str">
            <v>__________</v>
          </cell>
        </row>
        <row r="59">
          <cell r="A59">
            <v>2000</v>
          </cell>
          <cell r="B59">
            <v>102142</v>
          </cell>
          <cell r="C59">
            <v>12167732</v>
          </cell>
          <cell r="D59">
            <v>1636302</v>
          </cell>
        </row>
        <row r="61">
          <cell r="A61">
            <v>36892</v>
          </cell>
          <cell r="B61">
            <v>22201</v>
          </cell>
          <cell r="C61">
            <v>2515082</v>
          </cell>
          <cell r="D61" t="str">
            <v>408,141    113287       94.84     132</v>
          </cell>
        </row>
        <row r="62">
          <cell r="A62">
            <v>36923</v>
          </cell>
          <cell r="B62">
            <v>16734</v>
          </cell>
          <cell r="C62">
            <v>2072458</v>
          </cell>
          <cell r="D62" t="str">
            <v>330,207    123848       95.18     129</v>
          </cell>
        </row>
        <row r="63">
          <cell r="A63">
            <v>36951</v>
          </cell>
          <cell r="B63">
            <v>17066</v>
          </cell>
          <cell r="C63">
            <v>2137664</v>
          </cell>
          <cell r="D63" t="str">
            <v>333,637    125259       95.13     132</v>
          </cell>
        </row>
        <row r="64">
          <cell r="A64">
            <v>36982</v>
          </cell>
          <cell r="B64">
            <v>15650</v>
          </cell>
          <cell r="C64">
            <v>1909855</v>
          </cell>
          <cell r="D64" t="str">
            <v>320,122    122036       95.34     130</v>
          </cell>
        </row>
        <row r="65">
          <cell r="A65">
            <v>37012</v>
          </cell>
          <cell r="B65">
            <v>14691</v>
          </cell>
          <cell r="C65">
            <v>1880101</v>
          </cell>
          <cell r="D65" t="str">
            <v>305,930    127977       95.42     128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oct00"/>
    </sheetNames>
    <sheetDataSet>
      <sheetData sheetId="0">
        <row r="51">
          <cell r="A51">
            <v>36800</v>
          </cell>
          <cell r="B51">
            <v>31351</v>
          </cell>
          <cell r="C51">
            <v>3202822</v>
          </cell>
          <cell r="D51" t="str">
            <v>300,588    102161       90.56     170</v>
          </cell>
        </row>
        <row r="52">
          <cell r="A52">
            <v>36831</v>
          </cell>
          <cell r="B52">
            <v>42799</v>
          </cell>
          <cell r="C52">
            <v>4587908</v>
          </cell>
          <cell r="D52" t="str">
            <v>873,344    107197       95.33     165</v>
          </cell>
        </row>
        <row r="53">
          <cell r="A53">
            <v>36861</v>
          </cell>
          <cell r="B53">
            <v>40665</v>
          </cell>
          <cell r="C53">
            <v>3923273</v>
          </cell>
          <cell r="D53" t="str">
            <v>795,418     96478       95.14     160</v>
          </cell>
        </row>
        <row r="54">
          <cell r="A54" t="str">
            <v>Totals: _</v>
          </cell>
          <cell r="B54" t="str">
            <v>_________</v>
          </cell>
          <cell r="C54" t="str">
            <v>__________</v>
          </cell>
          <cell r="D54" t="str">
            <v>__________</v>
          </cell>
        </row>
        <row r="55">
          <cell r="A55">
            <v>2000</v>
          </cell>
          <cell r="B55">
            <v>114815</v>
          </cell>
          <cell r="C55">
            <v>11714003</v>
          </cell>
          <cell r="D55">
            <v>1969350</v>
          </cell>
        </row>
        <row r="57">
          <cell r="A57">
            <v>36892</v>
          </cell>
          <cell r="B57">
            <v>42780</v>
          </cell>
          <cell r="C57">
            <v>3295304</v>
          </cell>
          <cell r="D57" t="str">
            <v>639,298     77030       93.73     159</v>
          </cell>
        </row>
        <row r="58">
          <cell r="A58">
            <v>36923</v>
          </cell>
          <cell r="B58">
            <v>34626</v>
          </cell>
          <cell r="C58">
            <v>2747784</v>
          </cell>
          <cell r="D58" t="str">
            <v>512,244     79357       93.67     165</v>
          </cell>
        </row>
        <row r="59">
          <cell r="A59">
            <v>36951</v>
          </cell>
          <cell r="B59">
            <v>35032</v>
          </cell>
          <cell r="C59">
            <v>2689768</v>
          </cell>
          <cell r="D59" t="str">
            <v>528,890     76781       93.79     165</v>
          </cell>
        </row>
        <row r="60">
          <cell r="A60">
            <v>36982</v>
          </cell>
          <cell r="B60">
            <v>28113</v>
          </cell>
          <cell r="C60">
            <v>2175058</v>
          </cell>
          <cell r="D60" t="str">
            <v>392,686     77369       93.32     161</v>
          </cell>
        </row>
        <row r="61">
          <cell r="A61">
            <v>37012</v>
          </cell>
          <cell r="B61">
            <v>24632</v>
          </cell>
          <cell r="C61">
            <v>1995512</v>
          </cell>
          <cell r="D61" t="str">
            <v>375,881     81013       93.85     152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nov00"/>
    </sheetNames>
    <sheetDataSet>
      <sheetData sheetId="0">
        <row r="32">
          <cell r="A32">
            <v>36831</v>
          </cell>
          <cell r="B32">
            <v>29283</v>
          </cell>
          <cell r="C32">
            <v>2280712</v>
          </cell>
          <cell r="D32" t="str">
            <v>410,545     77886       93.34     128</v>
          </cell>
        </row>
        <row r="33">
          <cell r="A33">
            <v>36861</v>
          </cell>
          <cell r="B33">
            <v>39078</v>
          </cell>
          <cell r="C33">
            <v>4115320</v>
          </cell>
          <cell r="D33" t="str">
            <v>848,573    105311       95.60     125</v>
          </cell>
        </row>
        <row r="34">
          <cell r="A34" t="str">
            <v>Totals: _</v>
          </cell>
          <cell r="B34" t="str">
            <v>_________</v>
          </cell>
          <cell r="C34" t="str">
            <v>__________</v>
          </cell>
          <cell r="D34" t="str">
            <v>__________</v>
          </cell>
        </row>
        <row r="35">
          <cell r="A35">
            <v>2000</v>
          </cell>
          <cell r="B35">
            <v>68361</v>
          </cell>
          <cell r="C35">
            <v>6396032</v>
          </cell>
          <cell r="D35">
            <v>1259118</v>
          </cell>
        </row>
        <row r="37">
          <cell r="A37">
            <v>36892</v>
          </cell>
          <cell r="B37">
            <v>44267</v>
          </cell>
          <cell r="C37">
            <v>3129166</v>
          </cell>
          <cell r="D37" t="str">
            <v>642,630     70689       93.56     124</v>
          </cell>
        </row>
        <row r="38">
          <cell r="A38">
            <v>36923</v>
          </cell>
          <cell r="B38">
            <v>41061</v>
          </cell>
          <cell r="C38">
            <v>2377701</v>
          </cell>
          <cell r="D38" t="str">
            <v>512,036     57907       92.58     124</v>
          </cell>
        </row>
        <row r="39">
          <cell r="A39">
            <v>36951</v>
          </cell>
          <cell r="B39">
            <v>37125</v>
          </cell>
          <cell r="C39">
            <v>2422410</v>
          </cell>
          <cell r="D39" t="str">
            <v>504,244     65251       93.14     123</v>
          </cell>
        </row>
        <row r="40">
          <cell r="A40">
            <v>36982</v>
          </cell>
          <cell r="B40">
            <v>35554</v>
          </cell>
          <cell r="C40">
            <v>2050743</v>
          </cell>
          <cell r="D40" t="str">
            <v>421,852     57680       92.23     122</v>
          </cell>
        </row>
        <row r="41">
          <cell r="A41">
            <v>37012</v>
          </cell>
          <cell r="B41">
            <v>34332</v>
          </cell>
          <cell r="C41">
            <v>1701263</v>
          </cell>
          <cell r="D41" t="str">
            <v>382,904     49554       91.77     111</v>
          </cell>
        </row>
        <row r="42">
          <cell r="A42" t="str">
            <v>Totals: _</v>
          </cell>
          <cell r="B42" t="str">
            <v>_________</v>
          </cell>
          <cell r="C42" t="str">
            <v>__________</v>
          </cell>
          <cell r="D42" t="str">
            <v>__________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dec00"/>
    </sheetNames>
    <sheetDataSet>
      <sheetData sheetId="0">
        <row r="50">
          <cell r="A50">
            <v>36861</v>
          </cell>
          <cell r="B50">
            <v>16666</v>
          </cell>
          <cell r="C50">
            <v>2834344</v>
          </cell>
          <cell r="D50" t="str">
            <v>247,829    170068       93.70     106</v>
          </cell>
        </row>
        <row r="51">
          <cell r="A51" t="str">
            <v>Totals: _</v>
          </cell>
          <cell r="B51" t="str">
            <v>_________</v>
          </cell>
          <cell r="C51" t="str">
            <v>__________</v>
          </cell>
          <cell r="D51" t="str">
            <v>__________</v>
          </cell>
        </row>
        <row r="52">
          <cell r="A52">
            <v>2000</v>
          </cell>
          <cell r="B52">
            <v>16666</v>
          </cell>
          <cell r="C52">
            <v>2834344</v>
          </cell>
          <cell r="D52">
            <v>247829</v>
          </cell>
        </row>
        <row r="54">
          <cell r="A54">
            <v>36892</v>
          </cell>
          <cell r="B54">
            <v>35579</v>
          </cell>
          <cell r="C54">
            <v>3652746</v>
          </cell>
          <cell r="D54" t="str">
            <v>1,079,939    102666       96.81     104</v>
          </cell>
        </row>
        <row r="55">
          <cell r="A55">
            <v>36923</v>
          </cell>
          <cell r="B55">
            <v>26825</v>
          </cell>
          <cell r="C55">
            <v>2479547</v>
          </cell>
          <cell r="D55" t="str">
            <v>819,080     92435       96.83     102</v>
          </cell>
        </row>
        <row r="56">
          <cell r="A56">
            <v>36951</v>
          </cell>
          <cell r="B56">
            <v>29202</v>
          </cell>
          <cell r="C56">
            <v>2362445</v>
          </cell>
          <cell r="D56" t="str">
            <v>891,298     80901       96.83     102</v>
          </cell>
        </row>
        <row r="57">
          <cell r="A57">
            <v>36982</v>
          </cell>
          <cell r="B57">
            <v>24038</v>
          </cell>
          <cell r="C57">
            <v>2148121</v>
          </cell>
          <cell r="D57" t="str">
            <v>893,207     89364       97.38     101</v>
          </cell>
        </row>
        <row r="58">
          <cell r="A58">
            <v>37012</v>
          </cell>
          <cell r="B58">
            <v>22027</v>
          </cell>
          <cell r="C58">
            <v>1983163</v>
          </cell>
          <cell r="D58" t="str">
            <v>812,180     90034       97.36      97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Dec1930"/>
    </sheetNames>
    <sheetDataSet>
      <sheetData sheetId="0">
        <row r="643">
          <cell r="A643">
            <v>34335</v>
          </cell>
          <cell r="B643">
            <v>203840</v>
          </cell>
          <cell r="C643">
            <v>37374</v>
          </cell>
        </row>
        <row r="644">
          <cell r="A644">
            <v>34366</v>
          </cell>
          <cell r="B644">
            <v>183319</v>
          </cell>
          <cell r="C644">
            <v>33321</v>
          </cell>
        </row>
        <row r="645">
          <cell r="A645">
            <v>34394</v>
          </cell>
          <cell r="B645">
            <v>201772</v>
          </cell>
          <cell r="C645">
            <v>42828</v>
          </cell>
        </row>
        <row r="646">
          <cell r="A646">
            <v>34425</v>
          </cell>
          <cell r="B646">
            <v>188706</v>
          </cell>
          <cell r="C646">
            <v>38605</v>
          </cell>
        </row>
        <row r="647">
          <cell r="A647">
            <v>34455</v>
          </cell>
          <cell r="B647">
            <v>192704</v>
          </cell>
          <cell r="C647">
            <v>41597</v>
          </cell>
        </row>
        <row r="648">
          <cell r="A648">
            <v>34486</v>
          </cell>
          <cell r="B648">
            <v>186128</v>
          </cell>
          <cell r="C648">
            <v>42745</v>
          </cell>
        </row>
        <row r="649">
          <cell r="A649">
            <v>34516</v>
          </cell>
          <cell r="B649">
            <v>190327</v>
          </cell>
          <cell r="C649">
            <v>41238</v>
          </cell>
        </row>
        <row r="650">
          <cell r="A650">
            <v>34547</v>
          </cell>
          <cell r="B650">
            <v>193464</v>
          </cell>
          <cell r="C650">
            <v>42106</v>
          </cell>
        </row>
        <row r="651">
          <cell r="A651">
            <v>34578</v>
          </cell>
          <cell r="B651">
            <v>191752</v>
          </cell>
          <cell r="C651">
            <v>46704</v>
          </cell>
        </row>
        <row r="652">
          <cell r="A652">
            <v>34608</v>
          </cell>
          <cell r="B652">
            <v>198225</v>
          </cell>
          <cell r="C652">
            <v>46843</v>
          </cell>
        </row>
        <row r="653">
          <cell r="A653">
            <v>34639</v>
          </cell>
          <cell r="B653">
            <v>196359</v>
          </cell>
          <cell r="C653">
            <v>58066</v>
          </cell>
        </row>
        <row r="654">
          <cell r="A654">
            <v>34669</v>
          </cell>
          <cell r="B654">
            <v>201279</v>
          </cell>
          <cell r="C654">
            <v>50369</v>
          </cell>
        </row>
        <row r="655">
          <cell r="A655" t="str">
            <v>Totals:</v>
          </cell>
          <cell r="B655" t="str">
            <v>__________</v>
          </cell>
          <cell r="C655" t="str">
            <v>__________</v>
          </cell>
        </row>
        <row r="656">
          <cell r="A656">
            <v>1994</v>
          </cell>
          <cell r="B656">
            <v>2327875</v>
          </cell>
          <cell r="C656">
            <v>521796</v>
          </cell>
        </row>
        <row r="658">
          <cell r="A658">
            <v>34700</v>
          </cell>
          <cell r="B658">
            <v>196495</v>
          </cell>
          <cell r="C658">
            <v>49601</v>
          </cell>
        </row>
        <row r="659">
          <cell r="A659">
            <v>34731</v>
          </cell>
          <cell r="B659">
            <v>174380</v>
          </cell>
          <cell r="C659">
            <v>44775</v>
          </cell>
        </row>
        <row r="660">
          <cell r="A660">
            <v>34759</v>
          </cell>
          <cell r="B660">
            <v>192262</v>
          </cell>
          <cell r="C660">
            <v>50269</v>
          </cell>
        </row>
        <row r="661">
          <cell r="A661">
            <v>34790</v>
          </cell>
          <cell r="B661">
            <v>186757</v>
          </cell>
          <cell r="C661">
            <v>46973</v>
          </cell>
        </row>
        <row r="662">
          <cell r="A662">
            <v>34820</v>
          </cell>
          <cell r="B662">
            <v>186616</v>
          </cell>
          <cell r="C662">
            <v>37134</v>
          </cell>
        </row>
        <row r="663">
          <cell r="A663">
            <v>34851</v>
          </cell>
          <cell r="B663">
            <v>176868</v>
          </cell>
          <cell r="C663">
            <v>39983</v>
          </cell>
        </row>
        <row r="664">
          <cell r="A664">
            <v>34881</v>
          </cell>
          <cell r="B664">
            <v>176362</v>
          </cell>
          <cell r="C664">
            <v>32743</v>
          </cell>
        </row>
        <row r="665">
          <cell r="A665">
            <v>34912</v>
          </cell>
          <cell r="B665">
            <v>184249</v>
          </cell>
          <cell r="C665">
            <v>56587</v>
          </cell>
        </row>
        <row r="666">
          <cell r="A666">
            <v>34943</v>
          </cell>
          <cell r="B666">
            <v>174613</v>
          </cell>
          <cell r="C666">
            <v>46443</v>
          </cell>
        </row>
        <row r="667">
          <cell r="A667">
            <v>34973</v>
          </cell>
          <cell r="B667">
            <v>173040</v>
          </cell>
          <cell r="C667">
            <v>44476</v>
          </cell>
        </row>
        <row r="668">
          <cell r="A668">
            <v>35004</v>
          </cell>
          <cell r="B668">
            <v>173019</v>
          </cell>
          <cell r="C668">
            <v>44393</v>
          </cell>
        </row>
        <row r="669">
          <cell r="A669">
            <v>35034</v>
          </cell>
          <cell r="B669">
            <v>173755</v>
          </cell>
          <cell r="C669">
            <v>46267</v>
          </cell>
        </row>
        <row r="670">
          <cell r="A670" t="str">
            <v>Totals:</v>
          </cell>
          <cell r="B670" t="str">
            <v>__________</v>
          </cell>
          <cell r="C670" t="str">
            <v>__________</v>
          </cell>
        </row>
        <row r="671">
          <cell r="A671">
            <v>1995</v>
          </cell>
          <cell r="B671">
            <v>2168416</v>
          </cell>
          <cell r="C671">
            <v>539644</v>
          </cell>
        </row>
        <row r="673">
          <cell r="A673">
            <v>35065</v>
          </cell>
          <cell r="B673">
            <v>174635</v>
          </cell>
          <cell r="C673">
            <v>45302</v>
          </cell>
        </row>
        <row r="674">
          <cell r="A674">
            <v>35096</v>
          </cell>
          <cell r="B674">
            <v>164959</v>
          </cell>
          <cell r="C674">
            <v>36943</v>
          </cell>
        </row>
        <row r="675">
          <cell r="A675">
            <v>35125</v>
          </cell>
          <cell r="B675">
            <v>176382</v>
          </cell>
          <cell r="C675">
            <v>41349</v>
          </cell>
        </row>
        <row r="676">
          <cell r="A676">
            <v>35156</v>
          </cell>
          <cell r="B676">
            <v>168914</v>
          </cell>
          <cell r="C676">
            <v>36296</v>
          </cell>
        </row>
        <row r="677">
          <cell r="A677">
            <v>35186</v>
          </cell>
          <cell r="B677">
            <v>171423</v>
          </cell>
          <cell r="C677">
            <v>44025</v>
          </cell>
        </row>
        <row r="678">
          <cell r="A678">
            <v>35217</v>
          </cell>
          <cell r="B678">
            <v>163349</v>
          </cell>
          <cell r="C678">
            <v>36842</v>
          </cell>
        </row>
        <row r="679">
          <cell r="A679">
            <v>35247</v>
          </cell>
          <cell r="B679">
            <v>164350</v>
          </cell>
          <cell r="C679">
            <v>37355</v>
          </cell>
        </row>
        <row r="680">
          <cell r="A680">
            <v>35278</v>
          </cell>
          <cell r="B680">
            <v>161892</v>
          </cell>
          <cell r="C680">
            <v>37323</v>
          </cell>
        </row>
        <row r="681">
          <cell r="A681">
            <v>35309</v>
          </cell>
          <cell r="B681">
            <v>155453</v>
          </cell>
          <cell r="C681">
            <v>33904</v>
          </cell>
        </row>
        <row r="682">
          <cell r="A682">
            <v>35339</v>
          </cell>
          <cell r="B682">
            <v>159540</v>
          </cell>
          <cell r="C682">
            <v>32874</v>
          </cell>
        </row>
        <row r="683">
          <cell r="A683">
            <v>35370</v>
          </cell>
          <cell r="B683">
            <v>150933</v>
          </cell>
          <cell r="C683">
            <v>27682</v>
          </cell>
        </row>
        <row r="684">
          <cell r="A684">
            <v>35400</v>
          </cell>
          <cell r="B684">
            <v>163963</v>
          </cell>
          <cell r="C684">
            <v>31465</v>
          </cell>
        </row>
        <row r="685">
          <cell r="A685" t="str">
            <v>Totals:</v>
          </cell>
          <cell r="B685" t="str">
            <v>__________</v>
          </cell>
          <cell r="C685" t="str">
            <v>__________</v>
          </cell>
        </row>
        <row r="686">
          <cell r="A686">
            <v>1996</v>
          </cell>
          <cell r="B686">
            <v>1975793</v>
          </cell>
          <cell r="C686">
            <v>441360</v>
          </cell>
        </row>
        <row r="688">
          <cell r="A688">
            <v>35431</v>
          </cell>
          <cell r="B688">
            <v>165761</v>
          </cell>
          <cell r="C688">
            <v>29459</v>
          </cell>
        </row>
        <row r="689">
          <cell r="A689">
            <v>35462</v>
          </cell>
          <cell r="B689">
            <v>149708</v>
          </cell>
          <cell r="C689">
            <v>26005</v>
          </cell>
        </row>
        <row r="690">
          <cell r="A690">
            <v>35490</v>
          </cell>
          <cell r="B690">
            <v>160750</v>
          </cell>
          <cell r="C690">
            <v>28465</v>
          </cell>
        </row>
        <row r="691">
          <cell r="A691">
            <v>35521</v>
          </cell>
          <cell r="B691">
            <v>163491</v>
          </cell>
          <cell r="C691">
            <v>30417</v>
          </cell>
        </row>
        <row r="692">
          <cell r="A692">
            <v>35551</v>
          </cell>
          <cell r="B692">
            <v>168714</v>
          </cell>
          <cell r="C692">
            <v>33985</v>
          </cell>
        </row>
        <row r="693">
          <cell r="A693">
            <v>35582</v>
          </cell>
          <cell r="B693">
            <v>163247</v>
          </cell>
          <cell r="C693">
            <v>35348</v>
          </cell>
        </row>
        <row r="694">
          <cell r="A694">
            <v>35612</v>
          </cell>
          <cell r="B694">
            <v>168187</v>
          </cell>
          <cell r="C694">
            <v>36482</v>
          </cell>
        </row>
        <row r="695">
          <cell r="A695">
            <v>35643</v>
          </cell>
          <cell r="B695">
            <v>169479</v>
          </cell>
          <cell r="C695">
            <v>34806</v>
          </cell>
        </row>
        <row r="696">
          <cell r="A696">
            <v>35674</v>
          </cell>
          <cell r="B696">
            <v>170967</v>
          </cell>
          <cell r="C696">
            <v>34844</v>
          </cell>
        </row>
        <row r="697">
          <cell r="A697">
            <v>35704</v>
          </cell>
          <cell r="B697">
            <v>182987</v>
          </cell>
          <cell r="C697">
            <v>37887</v>
          </cell>
        </row>
        <row r="698">
          <cell r="A698">
            <v>35735</v>
          </cell>
          <cell r="B698">
            <v>184262</v>
          </cell>
          <cell r="C698">
            <v>35707</v>
          </cell>
        </row>
        <row r="699">
          <cell r="A699">
            <v>35765</v>
          </cell>
          <cell r="B699">
            <v>190187</v>
          </cell>
          <cell r="C699">
            <v>34989</v>
          </cell>
        </row>
        <row r="700">
          <cell r="A700" t="str">
            <v>Totals:</v>
          </cell>
          <cell r="B700" t="str">
            <v>__________</v>
          </cell>
          <cell r="C700" t="str">
            <v>__________</v>
          </cell>
        </row>
        <row r="701">
          <cell r="A701">
            <v>1997</v>
          </cell>
          <cell r="B701">
            <v>2037740</v>
          </cell>
          <cell r="C701">
            <v>398394</v>
          </cell>
        </row>
        <row r="703">
          <cell r="A703">
            <v>35796</v>
          </cell>
          <cell r="B703">
            <v>195940</v>
          </cell>
          <cell r="C703">
            <v>41364</v>
          </cell>
        </row>
        <row r="704">
          <cell r="A704">
            <v>35827</v>
          </cell>
          <cell r="B704">
            <v>178270</v>
          </cell>
          <cell r="C704">
            <v>38282</v>
          </cell>
        </row>
        <row r="705">
          <cell r="A705">
            <v>35855</v>
          </cell>
          <cell r="B705">
            <v>190941</v>
          </cell>
          <cell r="C705">
            <v>35485</v>
          </cell>
        </row>
        <row r="706">
          <cell r="A706">
            <v>35886</v>
          </cell>
          <cell r="B706">
            <v>188519</v>
          </cell>
          <cell r="C706">
            <v>40028</v>
          </cell>
        </row>
        <row r="707">
          <cell r="A707">
            <v>35916</v>
          </cell>
          <cell r="B707">
            <v>193026</v>
          </cell>
          <cell r="C707">
            <v>41573</v>
          </cell>
        </row>
        <row r="708">
          <cell r="A708">
            <v>35947</v>
          </cell>
          <cell r="B708">
            <v>180660</v>
          </cell>
          <cell r="C708">
            <v>38237</v>
          </cell>
        </row>
        <row r="709">
          <cell r="A709">
            <v>35977</v>
          </cell>
          <cell r="B709">
            <v>182920</v>
          </cell>
          <cell r="C709">
            <v>42180</v>
          </cell>
        </row>
        <row r="710">
          <cell r="A710">
            <v>36008</v>
          </cell>
          <cell r="B710">
            <v>176144</v>
          </cell>
          <cell r="C710">
            <v>36801</v>
          </cell>
        </row>
        <row r="711">
          <cell r="A711">
            <v>36039</v>
          </cell>
          <cell r="B711">
            <v>169933</v>
          </cell>
          <cell r="C711">
            <v>34768</v>
          </cell>
        </row>
        <row r="712">
          <cell r="A712">
            <v>36069</v>
          </cell>
          <cell r="B712">
            <v>172929</v>
          </cell>
          <cell r="C712">
            <v>31482</v>
          </cell>
        </row>
        <row r="713">
          <cell r="A713">
            <v>36100</v>
          </cell>
          <cell r="B713">
            <v>166696</v>
          </cell>
          <cell r="C713">
            <v>32173</v>
          </cell>
        </row>
        <row r="714">
          <cell r="A714">
            <v>36130</v>
          </cell>
          <cell r="B714">
            <v>162827</v>
          </cell>
          <cell r="C714">
            <v>29918</v>
          </cell>
        </row>
        <row r="715">
          <cell r="A715" t="str">
            <v>Totals:</v>
          </cell>
          <cell r="B715" t="str">
            <v>__________</v>
          </cell>
          <cell r="C715" t="str">
            <v>__________</v>
          </cell>
        </row>
        <row r="716">
          <cell r="A716">
            <v>1998</v>
          </cell>
          <cell r="B716">
            <v>2158805</v>
          </cell>
          <cell r="C716">
            <v>442291</v>
          </cell>
        </row>
        <row r="718">
          <cell r="A718">
            <v>36161</v>
          </cell>
          <cell r="B718">
            <v>156846</v>
          </cell>
          <cell r="C718">
            <v>32516</v>
          </cell>
        </row>
        <row r="719">
          <cell r="A719">
            <v>36192</v>
          </cell>
          <cell r="B719">
            <v>139207</v>
          </cell>
          <cell r="C719">
            <v>30559</v>
          </cell>
        </row>
        <row r="720">
          <cell r="A720">
            <v>36220</v>
          </cell>
          <cell r="B720">
            <v>150672</v>
          </cell>
          <cell r="C720">
            <v>32620</v>
          </cell>
        </row>
        <row r="721">
          <cell r="A721">
            <v>36251</v>
          </cell>
          <cell r="B721">
            <v>145692</v>
          </cell>
          <cell r="C721">
            <v>31437</v>
          </cell>
        </row>
        <row r="722">
          <cell r="A722">
            <v>36281</v>
          </cell>
          <cell r="B722">
            <v>151311</v>
          </cell>
          <cell r="C722">
            <v>33942</v>
          </cell>
        </row>
        <row r="723">
          <cell r="A723">
            <v>36312</v>
          </cell>
          <cell r="B723">
            <v>143447</v>
          </cell>
          <cell r="C723">
            <v>34019</v>
          </cell>
        </row>
        <row r="724">
          <cell r="A724">
            <v>36342</v>
          </cell>
          <cell r="B724">
            <v>148571</v>
          </cell>
          <cell r="C724">
            <v>35258</v>
          </cell>
        </row>
        <row r="725">
          <cell r="A725">
            <v>36373</v>
          </cell>
          <cell r="B725">
            <v>148459</v>
          </cell>
          <cell r="C725">
            <v>32017</v>
          </cell>
        </row>
        <row r="726">
          <cell r="A726">
            <v>36404</v>
          </cell>
          <cell r="B726">
            <v>142417</v>
          </cell>
          <cell r="C726">
            <v>30857</v>
          </cell>
        </row>
        <row r="727">
          <cell r="A727">
            <v>36434</v>
          </cell>
          <cell r="B727">
            <v>152162</v>
          </cell>
          <cell r="C727">
            <v>34812</v>
          </cell>
        </row>
        <row r="728">
          <cell r="A728">
            <v>36465</v>
          </cell>
          <cell r="B728">
            <v>147969</v>
          </cell>
          <cell r="C728">
            <v>29898</v>
          </cell>
        </row>
        <row r="729">
          <cell r="A729">
            <v>36495</v>
          </cell>
          <cell r="B729">
            <v>149905</v>
          </cell>
          <cell r="C729">
            <v>30949</v>
          </cell>
        </row>
        <row r="730">
          <cell r="A730" t="str">
            <v>Totals:</v>
          </cell>
          <cell r="B730" t="str">
            <v>__________</v>
          </cell>
          <cell r="C730" t="str">
            <v>__________</v>
          </cell>
        </row>
        <row r="731">
          <cell r="A731">
            <v>1999</v>
          </cell>
          <cell r="B731">
            <v>1776658</v>
          </cell>
          <cell r="C731">
            <v>388884</v>
          </cell>
        </row>
        <row r="733">
          <cell r="A733">
            <v>36526</v>
          </cell>
          <cell r="B733">
            <v>149740</v>
          </cell>
          <cell r="C733">
            <v>31484</v>
          </cell>
        </row>
        <row r="734">
          <cell r="A734">
            <v>36557</v>
          </cell>
          <cell r="B734">
            <v>143452</v>
          </cell>
          <cell r="C734">
            <v>28025</v>
          </cell>
        </row>
        <row r="735">
          <cell r="A735">
            <v>36586</v>
          </cell>
          <cell r="B735">
            <v>150746</v>
          </cell>
          <cell r="C735">
            <v>28190</v>
          </cell>
        </row>
        <row r="736">
          <cell r="A736">
            <v>36617</v>
          </cell>
          <cell r="B736">
            <v>145547</v>
          </cell>
          <cell r="C736">
            <v>26237</v>
          </cell>
        </row>
        <row r="737">
          <cell r="A737">
            <v>36647</v>
          </cell>
          <cell r="B737">
            <v>148167</v>
          </cell>
          <cell r="C737">
            <v>32041</v>
          </cell>
        </row>
        <row r="738">
          <cell r="A738">
            <v>36678</v>
          </cell>
          <cell r="B738">
            <v>141305</v>
          </cell>
          <cell r="C738">
            <v>28240</v>
          </cell>
        </row>
        <row r="739">
          <cell r="A739">
            <v>36708</v>
          </cell>
          <cell r="B739">
            <v>145474</v>
          </cell>
          <cell r="C739">
            <v>23783</v>
          </cell>
        </row>
        <row r="740">
          <cell r="A740">
            <v>36739</v>
          </cell>
          <cell r="B740">
            <v>143801</v>
          </cell>
          <cell r="C740">
            <v>24231</v>
          </cell>
        </row>
        <row r="741">
          <cell r="A741">
            <v>36770</v>
          </cell>
          <cell r="B741">
            <v>141664</v>
          </cell>
          <cell r="C741">
            <v>25813</v>
          </cell>
        </row>
        <row r="742">
          <cell r="A742">
            <v>36800</v>
          </cell>
          <cell r="B742">
            <v>147096</v>
          </cell>
          <cell r="C742">
            <v>23875</v>
          </cell>
        </row>
        <row r="743">
          <cell r="A743">
            <v>36831</v>
          </cell>
          <cell r="B743">
            <v>142223</v>
          </cell>
          <cell r="C743">
            <v>22082</v>
          </cell>
        </row>
        <row r="744">
          <cell r="A744">
            <v>36861</v>
          </cell>
          <cell r="B744">
            <v>139086</v>
          </cell>
          <cell r="C744">
            <v>21446</v>
          </cell>
        </row>
        <row r="745">
          <cell r="A745" t="str">
            <v>Totals:</v>
          </cell>
          <cell r="B745" t="str">
            <v>__________</v>
          </cell>
          <cell r="C745" t="str">
            <v>__________</v>
          </cell>
        </row>
        <row r="746">
          <cell r="A746">
            <v>2000</v>
          </cell>
          <cell r="B746">
            <v>1738301</v>
          </cell>
          <cell r="C746">
            <v>315447</v>
          </cell>
        </row>
        <row r="748">
          <cell r="A748">
            <v>36892</v>
          </cell>
          <cell r="B748">
            <v>143919</v>
          </cell>
          <cell r="C748">
            <v>21999</v>
          </cell>
        </row>
        <row r="749">
          <cell r="A749">
            <v>36923</v>
          </cell>
          <cell r="B749">
            <v>131252</v>
          </cell>
          <cell r="C749">
            <v>24995</v>
          </cell>
        </row>
        <row r="750">
          <cell r="A750">
            <v>36951</v>
          </cell>
          <cell r="B750">
            <v>142033</v>
          </cell>
          <cell r="C750">
            <v>25983</v>
          </cell>
        </row>
        <row r="751">
          <cell r="A751">
            <v>36982</v>
          </cell>
          <cell r="B751">
            <v>136231</v>
          </cell>
          <cell r="C751">
            <v>27912</v>
          </cell>
        </row>
        <row r="752">
          <cell r="A752">
            <v>37012</v>
          </cell>
          <cell r="B752">
            <v>132586</v>
          </cell>
          <cell r="C752">
            <v>20855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Jan1931-Dec1940"/>
    </sheetNames>
    <sheetDataSet>
      <sheetData sheetId="0">
        <row r="643">
          <cell r="A643">
            <v>34335</v>
          </cell>
          <cell r="B643">
            <v>213383</v>
          </cell>
          <cell r="C643">
            <v>40939</v>
          </cell>
        </row>
        <row r="644">
          <cell r="A644">
            <v>34366</v>
          </cell>
          <cell r="B644">
            <v>181071</v>
          </cell>
          <cell r="C644">
            <v>36898</v>
          </cell>
        </row>
        <row r="645">
          <cell r="A645">
            <v>34394</v>
          </cell>
          <cell r="B645">
            <v>199854</v>
          </cell>
          <cell r="C645">
            <v>38179</v>
          </cell>
        </row>
        <row r="646">
          <cell r="A646">
            <v>34425</v>
          </cell>
          <cell r="B646">
            <v>184322</v>
          </cell>
          <cell r="C646">
            <v>35609</v>
          </cell>
        </row>
        <row r="647">
          <cell r="A647">
            <v>34455</v>
          </cell>
          <cell r="B647">
            <v>186541</v>
          </cell>
          <cell r="C647">
            <v>34792</v>
          </cell>
        </row>
        <row r="648">
          <cell r="A648">
            <v>34486</v>
          </cell>
          <cell r="B648">
            <v>181427</v>
          </cell>
          <cell r="C648">
            <v>32465</v>
          </cell>
        </row>
        <row r="649">
          <cell r="A649">
            <v>34516</v>
          </cell>
          <cell r="B649">
            <v>185796</v>
          </cell>
          <cell r="C649">
            <v>32585</v>
          </cell>
        </row>
        <row r="650">
          <cell r="A650">
            <v>34547</v>
          </cell>
          <cell r="B650">
            <v>183382</v>
          </cell>
          <cell r="C650">
            <v>32548</v>
          </cell>
        </row>
        <row r="651">
          <cell r="A651">
            <v>34578</v>
          </cell>
          <cell r="B651">
            <v>177852</v>
          </cell>
          <cell r="C651">
            <v>35383</v>
          </cell>
        </row>
        <row r="652">
          <cell r="A652">
            <v>34608</v>
          </cell>
          <cell r="B652">
            <v>176176</v>
          </cell>
          <cell r="C652">
            <v>37948</v>
          </cell>
        </row>
        <row r="653">
          <cell r="A653">
            <v>34639</v>
          </cell>
          <cell r="B653">
            <v>168354</v>
          </cell>
          <cell r="C653">
            <v>32903</v>
          </cell>
        </row>
        <row r="654">
          <cell r="A654">
            <v>34669</v>
          </cell>
          <cell r="B654">
            <v>170759</v>
          </cell>
          <cell r="C654">
            <v>35274</v>
          </cell>
        </row>
        <row r="655">
          <cell r="A655" t="str">
            <v>Totals:</v>
          </cell>
          <cell r="B655" t="str">
            <v>__________</v>
          </cell>
          <cell r="C655" t="str">
            <v>__________</v>
          </cell>
        </row>
        <row r="656">
          <cell r="A656">
            <v>1994</v>
          </cell>
          <cell r="B656">
            <v>2208917</v>
          </cell>
          <cell r="C656">
            <v>425523</v>
          </cell>
        </row>
        <row r="658">
          <cell r="A658">
            <v>34700</v>
          </cell>
          <cell r="B658">
            <v>170317</v>
          </cell>
          <cell r="C658">
            <v>34494</v>
          </cell>
        </row>
        <row r="659">
          <cell r="A659">
            <v>34731</v>
          </cell>
          <cell r="B659">
            <v>156826</v>
          </cell>
          <cell r="C659">
            <v>29305</v>
          </cell>
        </row>
        <row r="660">
          <cell r="A660">
            <v>34759</v>
          </cell>
          <cell r="B660">
            <v>174533</v>
          </cell>
          <cell r="C660">
            <v>32798</v>
          </cell>
        </row>
        <row r="661">
          <cell r="A661">
            <v>34790</v>
          </cell>
          <cell r="B661">
            <v>166634</v>
          </cell>
          <cell r="C661">
            <v>31546</v>
          </cell>
        </row>
        <row r="662">
          <cell r="A662">
            <v>34820</v>
          </cell>
          <cell r="B662">
            <v>172678</v>
          </cell>
          <cell r="C662">
            <v>32146</v>
          </cell>
        </row>
        <row r="663">
          <cell r="A663">
            <v>34851</v>
          </cell>
          <cell r="B663">
            <v>173557</v>
          </cell>
          <cell r="C663">
            <v>32165</v>
          </cell>
        </row>
        <row r="664">
          <cell r="A664">
            <v>34881</v>
          </cell>
          <cell r="B664">
            <v>174652</v>
          </cell>
          <cell r="C664">
            <v>32275</v>
          </cell>
        </row>
        <row r="665">
          <cell r="A665">
            <v>34912</v>
          </cell>
          <cell r="B665">
            <v>174805</v>
          </cell>
          <cell r="C665">
            <v>29390</v>
          </cell>
        </row>
        <row r="666">
          <cell r="A666">
            <v>34943</v>
          </cell>
          <cell r="B666">
            <v>168885</v>
          </cell>
          <cell r="C666">
            <v>30364</v>
          </cell>
        </row>
        <row r="667">
          <cell r="A667">
            <v>34973</v>
          </cell>
          <cell r="B667">
            <v>177206</v>
          </cell>
          <cell r="C667">
            <v>31673</v>
          </cell>
        </row>
        <row r="668">
          <cell r="A668">
            <v>35004</v>
          </cell>
          <cell r="B668">
            <v>167629</v>
          </cell>
          <cell r="C668">
            <v>32219</v>
          </cell>
        </row>
        <row r="669">
          <cell r="A669">
            <v>35034</v>
          </cell>
          <cell r="B669">
            <v>168447</v>
          </cell>
          <cell r="C669">
            <v>26382</v>
          </cell>
        </row>
        <row r="670">
          <cell r="A670" t="str">
            <v>Totals:</v>
          </cell>
          <cell r="B670" t="str">
            <v>__________</v>
          </cell>
          <cell r="C670" t="str">
            <v>__________</v>
          </cell>
        </row>
        <row r="671">
          <cell r="A671">
            <v>1995</v>
          </cell>
          <cell r="B671">
            <v>2046169</v>
          </cell>
          <cell r="C671">
            <v>374757</v>
          </cell>
        </row>
        <row r="673">
          <cell r="A673">
            <v>35065</v>
          </cell>
          <cell r="B673">
            <v>168110</v>
          </cell>
          <cell r="C673">
            <v>33325</v>
          </cell>
        </row>
        <row r="674">
          <cell r="A674">
            <v>35096</v>
          </cell>
          <cell r="B674">
            <v>159106</v>
          </cell>
          <cell r="C674">
            <v>29339</v>
          </cell>
        </row>
        <row r="675">
          <cell r="A675">
            <v>35125</v>
          </cell>
          <cell r="B675">
            <v>172181</v>
          </cell>
          <cell r="C675">
            <v>31624</v>
          </cell>
        </row>
        <row r="676">
          <cell r="A676">
            <v>35156</v>
          </cell>
          <cell r="B676">
            <v>169706</v>
          </cell>
          <cell r="C676">
            <v>31842</v>
          </cell>
        </row>
        <row r="677">
          <cell r="A677">
            <v>35186</v>
          </cell>
          <cell r="B677">
            <v>172655</v>
          </cell>
          <cell r="C677">
            <v>31298</v>
          </cell>
        </row>
        <row r="678">
          <cell r="A678">
            <v>35217</v>
          </cell>
          <cell r="B678">
            <v>171926</v>
          </cell>
          <cell r="C678">
            <v>29814</v>
          </cell>
        </row>
        <row r="679">
          <cell r="A679">
            <v>35247</v>
          </cell>
          <cell r="B679">
            <v>176092</v>
          </cell>
          <cell r="C679">
            <v>30529</v>
          </cell>
        </row>
        <row r="680">
          <cell r="A680">
            <v>35278</v>
          </cell>
          <cell r="B680">
            <v>171183</v>
          </cell>
          <cell r="C680">
            <v>31840</v>
          </cell>
        </row>
        <row r="681">
          <cell r="A681">
            <v>35309</v>
          </cell>
          <cell r="B681">
            <v>166674</v>
          </cell>
          <cell r="C681">
            <v>30049</v>
          </cell>
        </row>
        <row r="682">
          <cell r="A682">
            <v>35339</v>
          </cell>
          <cell r="B682">
            <v>176436</v>
          </cell>
          <cell r="C682">
            <v>31084</v>
          </cell>
        </row>
        <row r="683">
          <cell r="A683">
            <v>35370</v>
          </cell>
          <cell r="B683">
            <v>166391</v>
          </cell>
          <cell r="C683">
            <v>29413</v>
          </cell>
        </row>
        <row r="684">
          <cell r="A684">
            <v>35400</v>
          </cell>
          <cell r="B684">
            <v>176387</v>
          </cell>
          <cell r="C684">
            <v>27154</v>
          </cell>
        </row>
        <row r="685">
          <cell r="A685" t="str">
            <v>Totals:</v>
          </cell>
          <cell r="B685" t="str">
            <v>__________</v>
          </cell>
          <cell r="C685" t="str">
            <v>__________</v>
          </cell>
        </row>
        <row r="686">
          <cell r="A686">
            <v>1996</v>
          </cell>
          <cell r="B686">
            <v>2046847</v>
          </cell>
          <cell r="C686">
            <v>367311</v>
          </cell>
        </row>
        <row r="688">
          <cell r="A688">
            <v>35431</v>
          </cell>
          <cell r="B688">
            <v>172012</v>
          </cell>
          <cell r="C688">
            <v>23085</v>
          </cell>
        </row>
        <row r="689">
          <cell r="A689">
            <v>35462</v>
          </cell>
          <cell r="B689">
            <v>159596</v>
          </cell>
          <cell r="C689">
            <v>24435</v>
          </cell>
        </row>
        <row r="690">
          <cell r="A690">
            <v>35490</v>
          </cell>
          <cell r="B690">
            <v>177472</v>
          </cell>
          <cell r="C690">
            <v>28369</v>
          </cell>
        </row>
        <row r="691">
          <cell r="A691">
            <v>35521</v>
          </cell>
          <cell r="B691">
            <v>171754</v>
          </cell>
          <cell r="C691">
            <v>28180</v>
          </cell>
        </row>
        <row r="692">
          <cell r="A692">
            <v>35551</v>
          </cell>
          <cell r="B692">
            <v>175273</v>
          </cell>
          <cell r="C692">
            <v>27534</v>
          </cell>
        </row>
        <row r="693">
          <cell r="A693">
            <v>35582</v>
          </cell>
          <cell r="B693">
            <v>162259</v>
          </cell>
          <cell r="C693">
            <v>28415</v>
          </cell>
        </row>
        <row r="694">
          <cell r="A694">
            <v>35612</v>
          </cell>
          <cell r="B694">
            <v>169051</v>
          </cell>
          <cell r="C694">
            <v>28400</v>
          </cell>
        </row>
        <row r="695">
          <cell r="A695">
            <v>35643</v>
          </cell>
          <cell r="B695">
            <v>168889</v>
          </cell>
          <cell r="C695">
            <v>27715</v>
          </cell>
        </row>
        <row r="696">
          <cell r="A696">
            <v>35674</v>
          </cell>
          <cell r="B696">
            <v>163526</v>
          </cell>
          <cell r="C696">
            <v>25243</v>
          </cell>
        </row>
        <row r="697">
          <cell r="A697">
            <v>35704</v>
          </cell>
          <cell r="B697">
            <v>165201</v>
          </cell>
          <cell r="C697">
            <v>24156</v>
          </cell>
        </row>
        <row r="698">
          <cell r="A698">
            <v>35735</v>
          </cell>
          <cell r="B698">
            <v>160642</v>
          </cell>
          <cell r="C698">
            <v>22291</v>
          </cell>
        </row>
        <row r="699">
          <cell r="A699">
            <v>35765</v>
          </cell>
          <cell r="B699">
            <v>164859</v>
          </cell>
          <cell r="C699">
            <v>23443</v>
          </cell>
        </row>
        <row r="700">
          <cell r="A700" t="str">
            <v>Totals:</v>
          </cell>
          <cell r="B700" t="str">
            <v>__________</v>
          </cell>
          <cell r="C700" t="str">
            <v>__________</v>
          </cell>
        </row>
        <row r="701">
          <cell r="A701">
            <v>1997</v>
          </cell>
          <cell r="B701">
            <v>2010534</v>
          </cell>
          <cell r="C701">
            <v>311266</v>
          </cell>
        </row>
        <row r="703">
          <cell r="A703">
            <v>35796</v>
          </cell>
          <cell r="B703">
            <v>160630</v>
          </cell>
          <cell r="C703">
            <v>22220</v>
          </cell>
        </row>
        <row r="704">
          <cell r="A704">
            <v>35827</v>
          </cell>
          <cell r="B704">
            <v>145212</v>
          </cell>
          <cell r="C704">
            <v>22085</v>
          </cell>
        </row>
        <row r="705">
          <cell r="A705">
            <v>35855</v>
          </cell>
          <cell r="B705">
            <v>159005</v>
          </cell>
          <cell r="C705">
            <v>25908</v>
          </cell>
        </row>
        <row r="706">
          <cell r="A706">
            <v>35886</v>
          </cell>
          <cell r="B706">
            <v>158243</v>
          </cell>
          <cell r="C706">
            <v>28658</v>
          </cell>
        </row>
        <row r="707">
          <cell r="A707">
            <v>35916</v>
          </cell>
          <cell r="B707">
            <v>156709</v>
          </cell>
          <cell r="C707">
            <v>30306</v>
          </cell>
        </row>
        <row r="708">
          <cell r="A708">
            <v>35947</v>
          </cell>
          <cell r="B708">
            <v>149122</v>
          </cell>
          <cell r="C708">
            <v>27469</v>
          </cell>
        </row>
        <row r="709">
          <cell r="A709">
            <v>35977</v>
          </cell>
          <cell r="B709">
            <v>151966</v>
          </cell>
          <cell r="C709">
            <v>29554</v>
          </cell>
        </row>
        <row r="710">
          <cell r="A710">
            <v>36008</v>
          </cell>
          <cell r="B710">
            <v>149309</v>
          </cell>
          <cell r="C710">
            <v>32947</v>
          </cell>
        </row>
        <row r="711">
          <cell r="A711">
            <v>36039</v>
          </cell>
          <cell r="B711">
            <v>139742</v>
          </cell>
          <cell r="C711">
            <v>30130</v>
          </cell>
        </row>
        <row r="712">
          <cell r="A712">
            <v>36069</v>
          </cell>
          <cell r="B712">
            <v>142428</v>
          </cell>
          <cell r="C712">
            <v>28015</v>
          </cell>
        </row>
        <row r="713">
          <cell r="A713">
            <v>36100</v>
          </cell>
          <cell r="B713">
            <v>134124</v>
          </cell>
          <cell r="C713">
            <v>25110</v>
          </cell>
        </row>
        <row r="714">
          <cell r="A714">
            <v>36130</v>
          </cell>
          <cell r="B714">
            <v>126771</v>
          </cell>
          <cell r="C714">
            <v>26455</v>
          </cell>
        </row>
        <row r="715">
          <cell r="A715" t="str">
            <v>Totals:</v>
          </cell>
          <cell r="B715" t="str">
            <v>__________</v>
          </cell>
          <cell r="C715" t="str">
            <v>__________</v>
          </cell>
        </row>
        <row r="716">
          <cell r="A716">
            <v>1998</v>
          </cell>
          <cell r="B716">
            <v>1773261</v>
          </cell>
          <cell r="C716">
            <v>328857</v>
          </cell>
        </row>
        <row r="718">
          <cell r="A718">
            <v>36161</v>
          </cell>
          <cell r="B718">
            <v>120424</v>
          </cell>
          <cell r="C718">
            <v>26368</v>
          </cell>
        </row>
        <row r="719">
          <cell r="A719">
            <v>36192</v>
          </cell>
          <cell r="B719">
            <v>115039</v>
          </cell>
          <cell r="C719">
            <v>24786</v>
          </cell>
        </row>
        <row r="720">
          <cell r="A720">
            <v>36220</v>
          </cell>
          <cell r="B720">
            <v>125419</v>
          </cell>
          <cell r="C720">
            <v>29586</v>
          </cell>
        </row>
        <row r="721">
          <cell r="A721">
            <v>36251</v>
          </cell>
          <cell r="B721">
            <v>121940</v>
          </cell>
          <cell r="C721">
            <v>27090</v>
          </cell>
        </row>
        <row r="722">
          <cell r="A722">
            <v>36281</v>
          </cell>
          <cell r="B722">
            <v>131557</v>
          </cell>
          <cell r="C722">
            <v>26751</v>
          </cell>
        </row>
        <row r="723">
          <cell r="A723">
            <v>36312</v>
          </cell>
          <cell r="B723">
            <v>125198</v>
          </cell>
          <cell r="C723">
            <v>28231</v>
          </cell>
        </row>
        <row r="724">
          <cell r="A724">
            <v>36342</v>
          </cell>
          <cell r="B724">
            <v>127665</v>
          </cell>
          <cell r="C724">
            <v>30004</v>
          </cell>
        </row>
        <row r="725">
          <cell r="A725">
            <v>36373</v>
          </cell>
          <cell r="B725">
            <v>129702</v>
          </cell>
          <cell r="C725">
            <v>30273</v>
          </cell>
        </row>
        <row r="726">
          <cell r="A726">
            <v>36404</v>
          </cell>
          <cell r="B726">
            <v>121177</v>
          </cell>
          <cell r="C726">
            <v>29876</v>
          </cell>
        </row>
        <row r="727">
          <cell r="A727">
            <v>36434</v>
          </cell>
          <cell r="B727">
            <v>127282</v>
          </cell>
          <cell r="C727">
            <v>29513</v>
          </cell>
        </row>
        <row r="728">
          <cell r="A728">
            <v>36465</v>
          </cell>
          <cell r="B728">
            <v>125906</v>
          </cell>
          <cell r="C728">
            <v>28009</v>
          </cell>
        </row>
        <row r="729">
          <cell r="A729">
            <v>36495</v>
          </cell>
          <cell r="B729">
            <v>128843</v>
          </cell>
          <cell r="C729">
            <v>27788</v>
          </cell>
        </row>
        <row r="730">
          <cell r="A730" t="str">
            <v>Totals:</v>
          </cell>
          <cell r="B730" t="str">
            <v>__________</v>
          </cell>
          <cell r="C730" t="str">
            <v>__________</v>
          </cell>
        </row>
        <row r="731">
          <cell r="A731">
            <v>1999</v>
          </cell>
          <cell r="B731">
            <v>1500152</v>
          </cell>
          <cell r="C731">
            <v>338275</v>
          </cell>
        </row>
        <row r="733">
          <cell r="A733">
            <v>36526</v>
          </cell>
          <cell r="B733">
            <v>129118</v>
          </cell>
          <cell r="C733">
            <v>27242</v>
          </cell>
        </row>
        <row r="734">
          <cell r="A734">
            <v>36557</v>
          </cell>
          <cell r="B734">
            <v>130696</v>
          </cell>
          <cell r="C734">
            <v>24975</v>
          </cell>
        </row>
        <row r="735">
          <cell r="A735">
            <v>36586</v>
          </cell>
          <cell r="B735">
            <v>137187</v>
          </cell>
          <cell r="C735">
            <v>26747</v>
          </cell>
        </row>
        <row r="736">
          <cell r="A736">
            <v>36617</v>
          </cell>
          <cell r="B736">
            <v>137182</v>
          </cell>
          <cell r="C736">
            <v>28504</v>
          </cell>
        </row>
        <row r="737">
          <cell r="A737">
            <v>36647</v>
          </cell>
          <cell r="B737">
            <v>126966</v>
          </cell>
          <cell r="C737">
            <v>28510</v>
          </cell>
        </row>
        <row r="738">
          <cell r="A738">
            <v>36678</v>
          </cell>
          <cell r="B738">
            <v>124745</v>
          </cell>
          <cell r="C738">
            <v>26831</v>
          </cell>
        </row>
        <row r="739">
          <cell r="A739">
            <v>36708</v>
          </cell>
          <cell r="B739">
            <v>129740</v>
          </cell>
          <cell r="C739">
            <v>26987</v>
          </cell>
        </row>
        <row r="740">
          <cell r="A740">
            <v>36739</v>
          </cell>
          <cell r="B740">
            <v>123195</v>
          </cell>
          <cell r="C740">
            <v>24643</v>
          </cell>
        </row>
        <row r="741">
          <cell r="A741">
            <v>36770</v>
          </cell>
          <cell r="B741">
            <v>122146</v>
          </cell>
          <cell r="C741">
            <v>24106</v>
          </cell>
        </row>
        <row r="742">
          <cell r="A742">
            <v>36800</v>
          </cell>
          <cell r="B742">
            <v>131628</v>
          </cell>
          <cell r="C742">
            <v>26354</v>
          </cell>
        </row>
        <row r="743">
          <cell r="A743">
            <v>36831</v>
          </cell>
          <cell r="B743">
            <v>115795</v>
          </cell>
          <cell r="C743">
            <v>29419</v>
          </cell>
        </row>
        <row r="744">
          <cell r="A744">
            <v>36861</v>
          </cell>
          <cell r="B744">
            <v>111119</v>
          </cell>
          <cell r="C744">
            <v>25712</v>
          </cell>
        </row>
        <row r="745">
          <cell r="A745" t="str">
            <v>Totals:</v>
          </cell>
          <cell r="B745" t="str">
            <v>__________</v>
          </cell>
          <cell r="C745" t="str">
            <v>__________</v>
          </cell>
        </row>
        <row r="746">
          <cell r="A746">
            <v>2000</v>
          </cell>
          <cell r="B746">
            <v>1519517</v>
          </cell>
          <cell r="C746">
            <v>320030</v>
          </cell>
        </row>
        <row r="748">
          <cell r="A748">
            <v>36892</v>
          </cell>
          <cell r="B748">
            <v>117318</v>
          </cell>
          <cell r="C748">
            <v>25595</v>
          </cell>
        </row>
        <row r="749">
          <cell r="A749">
            <v>36923</v>
          </cell>
          <cell r="B749">
            <v>110170</v>
          </cell>
          <cell r="C749">
            <v>20210</v>
          </cell>
        </row>
        <row r="750">
          <cell r="A750">
            <v>36951</v>
          </cell>
          <cell r="B750">
            <v>117907</v>
          </cell>
          <cell r="C750">
            <v>25681</v>
          </cell>
        </row>
        <row r="751">
          <cell r="A751">
            <v>36982</v>
          </cell>
          <cell r="B751">
            <v>113235</v>
          </cell>
          <cell r="C751">
            <v>29566</v>
          </cell>
        </row>
        <row r="752">
          <cell r="A752">
            <v>37012</v>
          </cell>
          <cell r="B752">
            <v>116026</v>
          </cell>
          <cell r="C752">
            <v>29926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Jan1941-Dec1950"/>
    </sheetNames>
    <sheetDataSet>
      <sheetData sheetId="0">
        <row r="643">
          <cell r="A643">
            <v>34335</v>
          </cell>
          <cell r="B643">
            <v>437445</v>
          </cell>
          <cell r="C643">
            <v>246168</v>
          </cell>
          <cell r="D643" t="str">
            <v>7,989,124       563       94.81    7248</v>
          </cell>
        </row>
        <row r="644">
          <cell r="A644">
            <v>34366</v>
          </cell>
          <cell r="B644">
            <v>395757</v>
          </cell>
          <cell r="C644">
            <v>220542</v>
          </cell>
          <cell r="D644" t="str">
            <v>7,229,639       558       94.81    7193</v>
          </cell>
        </row>
        <row r="645">
          <cell r="A645">
            <v>34394</v>
          </cell>
          <cell r="B645">
            <v>431990</v>
          </cell>
          <cell r="C645">
            <v>244043</v>
          </cell>
          <cell r="D645" t="str">
            <v>7,588,150       565       94.61    7179</v>
          </cell>
        </row>
        <row r="646">
          <cell r="A646">
            <v>34425</v>
          </cell>
          <cell r="B646">
            <v>415372</v>
          </cell>
          <cell r="C646">
            <v>244122</v>
          </cell>
          <cell r="D646" t="str">
            <v>7,238,852       588       94.57    7104</v>
          </cell>
        </row>
        <row r="647">
          <cell r="A647">
            <v>34455</v>
          </cell>
          <cell r="B647">
            <v>427538</v>
          </cell>
          <cell r="C647">
            <v>233863</v>
          </cell>
          <cell r="D647" t="str">
            <v>7,299,345       547       94.47    7160</v>
          </cell>
        </row>
        <row r="648">
          <cell r="A648">
            <v>34486</v>
          </cell>
          <cell r="B648">
            <v>409756</v>
          </cell>
          <cell r="C648">
            <v>231106</v>
          </cell>
          <cell r="D648" t="str">
            <v>7,190,614       565       94.61    7158</v>
          </cell>
        </row>
        <row r="649">
          <cell r="A649">
            <v>34516</v>
          </cell>
          <cell r="B649">
            <v>413086</v>
          </cell>
          <cell r="C649">
            <v>230997</v>
          </cell>
          <cell r="D649" t="str">
            <v>7,240,748       560       94.60    7112</v>
          </cell>
        </row>
        <row r="650">
          <cell r="A650">
            <v>34547</v>
          </cell>
          <cell r="B650">
            <v>413590</v>
          </cell>
          <cell r="C650">
            <v>227524</v>
          </cell>
          <cell r="D650" t="str">
            <v>7,372,137       551       94.69    7022</v>
          </cell>
        </row>
        <row r="651">
          <cell r="A651">
            <v>34578</v>
          </cell>
          <cell r="B651">
            <v>403439</v>
          </cell>
          <cell r="C651">
            <v>216460</v>
          </cell>
          <cell r="D651" t="str">
            <v>6,865,749       537       94.45    7051</v>
          </cell>
        </row>
        <row r="652">
          <cell r="A652">
            <v>34608</v>
          </cell>
          <cell r="B652">
            <v>420412</v>
          </cell>
          <cell r="C652">
            <v>224453</v>
          </cell>
          <cell r="D652" t="str">
            <v>7,125,344       534       94.43    7022</v>
          </cell>
        </row>
        <row r="653">
          <cell r="A653">
            <v>34639</v>
          </cell>
          <cell r="B653">
            <v>411688</v>
          </cell>
          <cell r="C653">
            <v>217234</v>
          </cell>
          <cell r="D653" t="str">
            <v>7,115,262       528       94.53    6981</v>
          </cell>
        </row>
        <row r="654">
          <cell r="A654">
            <v>34669</v>
          </cell>
          <cell r="B654">
            <v>421315</v>
          </cell>
          <cell r="C654">
            <v>211617</v>
          </cell>
          <cell r="D654" t="str">
            <v>7,394,900       503       94.61    6949</v>
          </cell>
        </row>
        <row r="655">
          <cell r="A655" t="str">
            <v>Totals:</v>
          </cell>
          <cell r="B655" t="str">
            <v>__________</v>
          </cell>
          <cell r="C655" t="str">
            <v>__________</v>
          </cell>
          <cell r="D655" t="str">
            <v>__________</v>
          </cell>
        </row>
        <row r="656">
          <cell r="A656">
            <v>1994</v>
          </cell>
          <cell r="B656">
            <v>5001388</v>
          </cell>
          <cell r="C656">
            <v>2748129</v>
          </cell>
          <cell r="D656">
            <v>87649864</v>
          </cell>
        </row>
        <row r="658">
          <cell r="A658">
            <v>34700</v>
          </cell>
          <cell r="B658">
            <v>422736</v>
          </cell>
          <cell r="C658">
            <v>214050</v>
          </cell>
          <cell r="D658" t="str">
            <v>7,217,198       507       94.47    6900</v>
          </cell>
        </row>
        <row r="659">
          <cell r="A659">
            <v>34731</v>
          </cell>
          <cell r="B659">
            <v>384106</v>
          </cell>
          <cell r="C659">
            <v>220507</v>
          </cell>
          <cell r="D659" t="str">
            <v>6,566,743       575       94.47    6866</v>
          </cell>
        </row>
        <row r="660">
          <cell r="A660">
            <v>34759</v>
          </cell>
          <cell r="B660">
            <v>418932</v>
          </cell>
          <cell r="C660">
            <v>226734</v>
          </cell>
          <cell r="D660" t="str">
            <v>7,029,323       542       94.38    6821</v>
          </cell>
        </row>
        <row r="661">
          <cell r="A661">
            <v>34790</v>
          </cell>
          <cell r="B661">
            <v>410479</v>
          </cell>
          <cell r="C661">
            <v>215964</v>
          </cell>
          <cell r="D661" t="str">
            <v>7,053,033       527       94.50    6794</v>
          </cell>
        </row>
        <row r="662">
          <cell r="A662">
            <v>34820</v>
          </cell>
          <cell r="B662">
            <v>412826</v>
          </cell>
          <cell r="C662">
            <v>221775</v>
          </cell>
          <cell r="D662" t="str">
            <v>7,267,894       538       94.63    6774</v>
          </cell>
        </row>
        <row r="663">
          <cell r="A663">
            <v>34851</v>
          </cell>
          <cell r="B663">
            <v>396108</v>
          </cell>
          <cell r="C663">
            <v>224173</v>
          </cell>
          <cell r="D663" t="str">
            <v>6,916,983       566       94.58    6780</v>
          </cell>
        </row>
        <row r="664">
          <cell r="A664">
            <v>34881</v>
          </cell>
          <cell r="B664">
            <v>412765</v>
          </cell>
          <cell r="C664">
            <v>229765</v>
          </cell>
          <cell r="D664" t="str">
            <v>7,078,289       557       94.49    6800</v>
          </cell>
        </row>
        <row r="665">
          <cell r="A665">
            <v>34912</v>
          </cell>
          <cell r="B665">
            <v>401413</v>
          </cell>
          <cell r="C665">
            <v>239208</v>
          </cell>
          <cell r="D665" t="str">
            <v>6,964,117       596       94.55    6822</v>
          </cell>
        </row>
        <row r="666">
          <cell r="A666">
            <v>34943</v>
          </cell>
          <cell r="B666">
            <v>380363</v>
          </cell>
          <cell r="C666">
            <v>217193</v>
          </cell>
          <cell r="D666" t="str">
            <v>6,620,664       572       94.57    6768</v>
          </cell>
        </row>
        <row r="667">
          <cell r="A667">
            <v>34973</v>
          </cell>
          <cell r="B667">
            <v>394718</v>
          </cell>
          <cell r="C667">
            <v>227005</v>
          </cell>
          <cell r="D667" t="str">
            <v>6,851,218       576       94.55    6764</v>
          </cell>
        </row>
        <row r="668">
          <cell r="A668">
            <v>35004</v>
          </cell>
          <cell r="B668">
            <v>397190</v>
          </cell>
          <cell r="C668">
            <v>229960</v>
          </cell>
          <cell r="D668" t="str">
            <v>6,874,888       579       94.54    6780</v>
          </cell>
        </row>
        <row r="669">
          <cell r="A669">
            <v>35034</v>
          </cell>
          <cell r="B669">
            <v>401785</v>
          </cell>
          <cell r="C669">
            <v>226554</v>
          </cell>
          <cell r="D669" t="str">
            <v>7,183,498       564       94.70    6840</v>
          </cell>
        </row>
        <row r="670">
          <cell r="A670" t="str">
            <v>Totals:</v>
          </cell>
          <cell r="B670" t="str">
            <v>__________</v>
          </cell>
          <cell r="C670" t="str">
            <v>__________</v>
          </cell>
          <cell r="D670" t="str">
            <v>__________</v>
          </cell>
        </row>
        <row r="671">
          <cell r="A671">
            <v>1995</v>
          </cell>
          <cell r="B671">
            <v>4833421</v>
          </cell>
          <cell r="C671">
            <v>2692888</v>
          </cell>
          <cell r="D671">
            <v>83623848</v>
          </cell>
        </row>
        <row r="673">
          <cell r="A673">
            <v>35065</v>
          </cell>
          <cell r="B673">
            <v>388497</v>
          </cell>
          <cell r="C673">
            <v>211716</v>
          </cell>
          <cell r="D673" t="str">
            <v>7,088,667       545       94.80    6765</v>
          </cell>
        </row>
        <row r="674">
          <cell r="A674">
            <v>35096</v>
          </cell>
          <cell r="B674">
            <v>370392</v>
          </cell>
          <cell r="C674">
            <v>197972</v>
          </cell>
          <cell r="D674" t="str">
            <v>6,849,979       535       94.87    6779</v>
          </cell>
        </row>
        <row r="675">
          <cell r="A675">
            <v>35125</v>
          </cell>
          <cell r="B675">
            <v>409658</v>
          </cell>
          <cell r="C675">
            <v>202717</v>
          </cell>
          <cell r="D675" t="str">
            <v>7,473,491       495       94.80    6828</v>
          </cell>
        </row>
        <row r="676">
          <cell r="A676">
            <v>35156</v>
          </cell>
          <cell r="B676">
            <v>380509</v>
          </cell>
          <cell r="C676">
            <v>200531</v>
          </cell>
          <cell r="D676" t="str">
            <v>7,151,264       528       94.95    6850</v>
          </cell>
        </row>
        <row r="677">
          <cell r="A677">
            <v>35186</v>
          </cell>
          <cell r="B677">
            <v>389655</v>
          </cell>
          <cell r="C677">
            <v>208939</v>
          </cell>
          <cell r="D677" t="str">
            <v>7,423,117       537       95.01    6857</v>
          </cell>
        </row>
        <row r="678">
          <cell r="A678">
            <v>35217</v>
          </cell>
          <cell r="B678">
            <v>376679</v>
          </cell>
          <cell r="C678">
            <v>192869</v>
          </cell>
          <cell r="D678" t="str">
            <v>7,160,879       513       95.00    6861</v>
          </cell>
        </row>
        <row r="679">
          <cell r="A679">
            <v>35247</v>
          </cell>
          <cell r="B679">
            <v>382614</v>
          </cell>
          <cell r="C679">
            <v>202451</v>
          </cell>
          <cell r="D679" t="str">
            <v>8,171,917       530       95.53    6923</v>
          </cell>
        </row>
        <row r="680">
          <cell r="A680">
            <v>35278</v>
          </cell>
          <cell r="B680">
            <v>378773</v>
          </cell>
          <cell r="C680">
            <v>195803</v>
          </cell>
          <cell r="D680" t="str">
            <v>7,637,836       517       95.28    6859</v>
          </cell>
        </row>
        <row r="681">
          <cell r="A681">
            <v>35309</v>
          </cell>
          <cell r="B681">
            <v>362829</v>
          </cell>
          <cell r="C681">
            <v>180326</v>
          </cell>
          <cell r="D681" t="str">
            <v>7,068,113       497       95.12    6889</v>
          </cell>
        </row>
        <row r="682">
          <cell r="A682">
            <v>35339</v>
          </cell>
          <cell r="B682">
            <v>388599</v>
          </cell>
          <cell r="C682">
            <v>192344</v>
          </cell>
          <cell r="D682" t="str">
            <v>7,643,788       495       95.16    6901</v>
          </cell>
        </row>
        <row r="683">
          <cell r="A683">
            <v>35370</v>
          </cell>
          <cell r="B683">
            <v>371244</v>
          </cell>
          <cell r="C683">
            <v>166791</v>
          </cell>
          <cell r="D683" t="str">
            <v>7,454,704       450       95.26    6848</v>
          </cell>
        </row>
        <row r="684">
          <cell r="A684">
            <v>35400</v>
          </cell>
          <cell r="B684">
            <v>385952</v>
          </cell>
          <cell r="C684">
            <v>165149</v>
          </cell>
          <cell r="D684" t="str">
            <v>7,852,978       428       95.32    6838</v>
          </cell>
        </row>
        <row r="685">
          <cell r="A685" t="str">
            <v>Totals:</v>
          </cell>
          <cell r="B685" t="str">
            <v>__________</v>
          </cell>
          <cell r="C685" t="str">
            <v>__________</v>
          </cell>
          <cell r="D685" t="str">
            <v>__________</v>
          </cell>
        </row>
        <row r="686">
          <cell r="A686">
            <v>1996</v>
          </cell>
          <cell r="B686">
            <v>4585401</v>
          </cell>
          <cell r="C686">
            <v>2317608</v>
          </cell>
          <cell r="D686">
            <v>88976733</v>
          </cell>
        </row>
        <row r="688">
          <cell r="A688">
            <v>35431</v>
          </cell>
          <cell r="B688">
            <v>376923</v>
          </cell>
          <cell r="C688">
            <v>171403</v>
          </cell>
          <cell r="D688" t="str">
            <v>7,526,811       455       95.23    6679</v>
          </cell>
        </row>
        <row r="689">
          <cell r="A689">
            <v>35462</v>
          </cell>
          <cell r="B689">
            <v>349022</v>
          </cell>
          <cell r="C689">
            <v>158515</v>
          </cell>
          <cell r="D689" t="str">
            <v>6,917,795       455       95.20    6693</v>
          </cell>
        </row>
        <row r="690">
          <cell r="A690">
            <v>35490</v>
          </cell>
          <cell r="B690">
            <v>384078</v>
          </cell>
          <cell r="C690">
            <v>171573</v>
          </cell>
          <cell r="D690" t="str">
            <v>7,783,962       447       95.30    6692</v>
          </cell>
        </row>
        <row r="691">
          <cell r="A691">
            <v>35521</v>
          </cell>
          <cell r="B691">
            <v>372740</v>
          </cell>
          <cell r="C691">
            <v>167194</v>
          </cell>
          <cell r="D691" t="str">
            <v>7,524,370       449       95.28    6687</v>
          </cell>
        </row>
        <row r="692">
          <cell r="A692">
            <v>35551</v>
          </cell>
          <cell r="B692">
            <v>378312</v>
          </cell>
          <cell r="C692">
            <v>207576</v>
          </cell>
          <cell r="D692" t="str">
            <v>7,648,263       549       95.29    6619</v>
          </cell>
        </row>
        <row r="693">
          <cell r="A693">
            <v>35582</v>
          </cell>
          <cell r="B693">
            <v>365542</v>
          </cell>
          <cell r="C693">
            <v>211941</v>
          </cell>
          <cell r="D693" t="str">
            <v>7,319,335       580       95.24    6567</v>
          </cell>
        </row>
        <row r="694">
          <cell r="A694">
            <v>35612</v>
          </cell>
          <cell r="B694">
            <v>373186</v>
          </cell>
          <cell r="C694">
            <v>223019</v>
          </cell>
          <cell r="D694" t="str">
            <v>7,459,302       598       95.24    6586</v>
          </cell>
        </row>
        <row r="695">
          <cell r="A695">
            <v>35643</v>
          </cell>
          <cell r="B695">
            <v>369873</v>
          </cell>
          <cell r="C695">
            <v>225628</v>
          </cell>
          <cell r="D695" t="str">
            <v>7,353,954       611       95.21    6636</v>
          </cell>
        </row>
        <row r="696">
          <cell r="A696">
            <v>35674</v>
          </cell>
          <cell r="B696">
            <v>365320</v>
          </cell>
          <cell r="C696">
            <v>213717</v>
          </cell>
          <cell r="D696" t="str">
            <v>7,453,777       586       95.33    6632</v>
          </cell>
        </row>
        <row r="697">
          <cell r="A697">
            <v>35704</v>
          </cell>
          <cell r="B697">
            <v>367658</v>
          </cell>
          <cell r="C697">
            <v>223944</v>
          </cell>
          <cell r="D697" t="str">
            <v>7,446,112       610       95.29    6615</v>
          </cell>
        </row>
        <row r="698">
          <cell r="A698">
            <v>35735</v>
          </cell>
          <cell r="B698">
            <v>359685</v>
          </cell>
          <cell r="C698">
            <v>209830</v>
          </cell>
          <cell r="D698" t="str">
            <v>7,406,743       584       95.37    6550</v>
          </cell>
        </row>
        <row r="699">
          <cell r="A699">
            <v>35765</v>
          </cell>
          <cell r="B699">
            <v>365375</v>
          </cell>
          <cell r="C699">
            <v>210204</v>
          </cell>
          <cell r="D699" t="str">
            <v>7,693,459       576       95.47    6508</v>
          </cell>
        </row>
        <row r="700">
          <cell r="A700" t="str">
            <v>Totals:</v>
          </cell>
          <cell r="B700" t="str">
            <v>__________</v>
          </cell>
          <cell r="C700" t="str">
            <v>__________</v>
          </cell>
          <cell r="D700" t="str">
            <v>__________</v>
          </cell>
        </row>
        <row r="701">
          <cell r="A701">
            <v>1997</v>
          </cell>
          <cell r="B701">
            <v>4427714</v>
          </cell>
          <cell r="C701">
            <v>2394544</v>
          </cell>
          <cell r="D701">
            <v>89533883</v>
          </cell>
        </row>
        <row r="703">
          <cell r="A703">
            <v>35796</v>
          </cell>
          <cell r="B703">
            <v>361772</v>
          </cell>
          <cell r="C703">
            <v>213473</v>
          </cell>
          <cell r="D703" t="str">
            <v>7,660,257       591       95.49    6472</v>
          </cell>
        </row>
        <row r="704">
          <cell r="A704">
            <v>35827</v>
          </cell>
          <cell r="B704">
            <v>323301</v>
          </cell>
          <cell r="C704">
            <v>188500</v>
          </cell>
          <cell r="D704" t="str">
            <v>6,864,878       584       95.50    6450</v>
          </cell>
        </row>
        <row r="705">
          <cell r="A705">
            <v>35855</v>
          </cell>
          <cell r="B705">
            <v>342506</v>
          </cell>
          <cell r="C705">
            <v>208002</v>
          </cell>
          <cell r="D705" t="str">
            <v>7,290,182       608       95.51    6418</v>
          </cell>
        </row>
        <row r="706">
          <cell r="A706">
            <v>35886</v>
          </cell>
          <cell r="B706">
            <v>371705</v>
          </cell>
          <cell r="C706">
            <v>208010</v>
          </cell>
          <cell r="D706" t="str">
            <v>7,517,644       560       95.29    6349</v>
          </cell>
        </row>
        <row r="707">
          <cell r="A707">
            <v>35916</v>
          </cell>
          <cell r="B707">
            <v>390328</v>
          </cell>
          <cell r="C707">
            <v>213425</v>
          </cell>
          <cell r="D707" t="str">
            <v>7,532,480       547       95.07    6313</v>
          </cell>
        </row>
        <row r="708">
          <cell r="A708">
            <v>35947</v>
          </cell>
          <cell r="B708">
            <v>344399</v>
          </cell>
          <cell r="C708">
            <v>200176</v>
          </cell>
          <cell r="D708" t="str">
            <v>6,694,202       582       95.11    6311</v>
          </cell>
        </row>
        <row r="709">
          <cell r="A709">
            <v>35977</v>
          </cell>
          <cell r="B709">
            <v>350592</v>
          </cell>
          <cell r="C709">
            <v>205936</v>
          </cell>
          <cell r="D709" t="str">
            <v>6,708,898       588       95.03    6223</v>
          </cell>
        </row>
        <row r="710">
          <cell r="A710">
            <v>36008</v>
          </cell>
          <cell r="B710">
            <v>349946</v>
          </cell>
          <cell r="C710">
            <v>206101</v>
          </cell>
          <cell r="D710" t="str">
            <v>6,787,310       589       95.10    6284</v>
          </cell>
        </row>
        <row r="711">
          <cell r="A711">
            <v>36039</v>
          </cell>
          <cell r="B711">
            <v>339502</v>
          </cell>
          <cell r="C711">
            <v>199564</v>
          </cell>
          <cell r="D711" t="str">
            <v>6,738,499       588       95.20    6226</v>
          </cell>
        </row>
        <row r="712">
          <cell r="A712">
            <v>36069</v>
          </cell>
          <cell r="B712">
            <v>347359</v>
          </cell>
          <cell r="C712">
            <v>202714</v>
          </cell>
          <cell r="D712" t="str">
            <v>6,883,306       584       95.20    6212</v>
          </cell>
        </row>
        <row r="713">
          <cell r="A713">
            <v>36100</v>
          </cell>
          <cell r="B713">
            <v>326101</v>
          </cell>
          <cell r="C713">
            <v>188498</v>
          </cell>
          <cell r="D713" t="str">
            <v>6,435,585       579       95.18    6123</v>
          </cell>
        </row>
        <row r="714">
          <cell r="A714">
            <v>36130</v>
          </cell>
          <cell r="B714">
            <v>319584</v>
          </cell>
          <cell r="C714">
            <v>190253</v>
          </cell>
          <cell r="D714" t="str">
            <v>6,287,243       596       95.16    6025</v>
          </cell>
        </row>
        <row r="715">
          <cell r="A715" t="str">
            <v>Totals:</v>
          </cell>
          <cell r="B715" t="str">
            <v>__________</v>
          </cell>
          <cell r="C715" t="str">
            <v>__________</v>
          </cell>
          <cell r="D715" t="str">
            <v>__________</v>
          </cell>
        </row>
        <row r="716">
          <cell r="A716">
            <v>1998</v>
          </cell>
          <cell r="B716">
            <v>4167095</v>
          </cell>
          <cell r="C716">
            <v>2424652</v>
          </cell>
          <cell r="D716">
            <v>83400484</v>
          </cell>
        </row>
        <row r="718">
          <cell r="A718">
            <v>36161</v>
          </cell>
          <cell r="B718">
            <v>315097</v>
          </cell>
          <cell r="C718">
            <v>194140</v>
          </cell>
          <cell r="D718" t="str">
            <v>6,157,847       617       95.13    5967</v>
          </cell>
        </row>
        <row r="719">
          <cell r="A719">
            <v>36192</v>
          </cell>
          <cell r="B719">
            <v>282838</v>
          </cell>
          <cell r="C719">
            <v>181172</v>
          </cell>
          <cell r="D719" t="str">
            <v>5,577,741       641       95.17    5884</v>
          </cell>
        </row>
        <row r="720">
          <cell r="A720">
            <v>36220</v>
          </cell>
          <cell r="B720">
            <v>306279</v>
          </cell>
          <cell r="C720">
            <v>200426</v>
          </cell>
          <cell r="D720" t="str">
            <v>6,109,163       655       95.23    5863</v>
          </cell>
        </row>
        <row r="721">
          <cell r="A721">
            <v>36251</v>
          </cell>
          <cell r="B721">
            <v>318404</v>
          </cell>
          <cell r="C721">
            <v>201181</v>
          </cell>
          <cell r="D721" t="str">
            <v>6,673,799       632       95.45    5886</v>
          </cell>
        </row>
        <row r="722">
          <cell r="A722">
            <v>36281</v>
          </cell>
          <cell r="B722">
            <v>328994</v>
          </cell>
          <cell r="C722">
            <v>205586</v>
          </cell>
          <cell r="D722" t="str">
            <v>6,956,370       625       95.48    5827</v>
          </cell>
        </row>
        <row r="723">
          <cell r="A723">
            <v>36312</v>
          </cell>
          <cell r="B723">
            <v>335364</v>
          </cell>
          <cell r="C723">
            <v>202176</v>
          </cell>
          <cell r="D723" t="str">
            <v>6,770,775       603       95.28    5825</v>
          </cell>
        </row>
        <row r="724">
          <cell r="A724">
            <v>36342</v>
          </cell>
          <cell r="B724">
            <v>345109</v>
          </cell>
          <cell r="C724">
            <v>203550</v>
          </cell>
          <cell r="D724" t="str">
            <v>6,997,015       590       95.30    5868</v>
          </cell>
        </row>
        <row r="725">
          <cell r="A725">
            <v>36373</v>
          </cell>
          <cell r="B725">
            <v>329588</v>
          </cell>
          <cell r="C725">
            <v>201416</v>
          </cell>
          <cell r="D725" t="str">
            <v>6,940,102       612       95.47    5897</v>
          </cell>
        </row>
        <row r="726">
          <cell r="A726">
            <v>36404</v>
          </cell>
          <cell r="B726">
            <v>319843</v>
          </cell>
          <cell r="C726">
            <v>196202</v>
          </cell>
          <cell r="D726" t="str">
            <v>6,761,467       614       95.48    5906</v>
          </cell>
        </row>
        <row r="727">
          <cell r="A727">
            <v>36434</v>
          </cell>
          <cell r="B727">
            <v>337581</v>
          </cell>
          <cell r="C727">
            <v>203651</v>
          </cell>
          <cell r="D727" t="str">
            <v>7,116,719       604       95.47    5895</v>
          </cell>
        </row>
        <row r="728">
          <cell r="A728">
            <v>36465</v>
          </cell>
          <cell r="B728">
            <v>351716</v>
          </cell>
          <cell r="C728">
            <v>198181</v>
          </cell>
          <cell r="D728" t="str">
            <v>7,576,981       564       95.56    5860</v>
          </cell>
        </row>
        <row r="729">
          <cell r="A729">
            <v>36495</v>
          </cell>
          <cell r="B729">
            <v>357145</v>
          </cell>
          <cell r="C729">
            <v>206666</v>
          </cell>
          <cell r="D729" t="str">
            <v>7,736,998       579       95.59    5859</v>
          </cell>
        </row>
        <row r="730">
          <cell r="A730" t="str">
            <v>Totals:</v>
          </cell>
          <cell r="B730" t="str">
            <v>__________</v>
          </cell>
          <cell r="C730" t="str">
            <v>__________</v>
          </cell>
          <cell r="D730" t="str">
            <v>__________</v>
          </cell>
        </row>
        <row r="731">
          <cell r="A731">
            <v>1999</v>
          </cell>
          <cell r="B731">
            <v>3927958</v>
          </cell>
          <cell r="C731">
            <v>2394347</v>
          </cell>
          <cell r="D731">
            <v>81374977</v>
          </cell>
        </row>
        <row r="733">
          <cell r="A733">
            <v>36526</v>
          </cell>
          <cell r="B733">
            <v>349907</v>
          </cell>
          <cell r="C733">
            <v>203324</v>
          </cell>
          <cell r="D733" t="str">
            <v>6,837,571       582       95.13    5825</v>
          </cell>
        </row>
        <row r="734">
          <cell r="A734">
            <v>36557</v>
          </cell>
          <cell r="B734">
            <v>334947</v>
          </cell>
          <cell r="C734">
            <v>183684</v>
          </cell>
          <cell r="D734" t="str">
            <v>6,342,978       549       94.98    5831</v>
          </cell>
        </row>
        <row r="735">
          <cell r="A735">
            <v>36586</v>
          </cell>
          <cell r="B735">
            <v>367639</v>
          </cell>
          <cell r="C735">
            <v>180153</v>
          </cell>
          <cell r="D735" t="str">
            <v>7,137,335       491       95.10    5864</v>
          </cell>
        </row>
        <row r="736">
          <cell r="A736">
            <v>36617</v>
          </cell>
          <cell r="B736">
            <v>350702</v>
          </cell>
          <cell r="C736">
            <v>179564</v>
          </cell>
          <cell r="D736" t="str">
            <v>6,735,639       513       95.05    5891</v>
          </cell>
        </row>
        <row r="737">
          <cell r="A737">
            <v>36647</v>
          </cell>
          <cell r="B737">
            <v>356672</v>
          </cell>
          <cell r="C737">
            <v>186423</v>
          </cell>
          <cell r="D737" t="str">
            <v>6,866,613       523       95.06    5865</v>
          </cell>
        </row>
        <row r="738">
          <cell r="A738">
            <v>36678</v>
          </cell>
          <cell r="B738">
            <v>341610</v>
          </cell>
          <cell r="C738">
            <v>188575</v>
          </cell>
          <cell r="D738" t="str">
            <v>6,500,027       553       95.01    5771</v>
          </cell>
        </row>
        <row r="739">
          <cell r="A739">
            <v>36708</v>
          </cell>
          <cell r="B739">
            <v>346444</v>
          </cell>
          <cell r="C739">
            <v>186879</v>
          </cell>
          <cell r="D739" t="str">
            <v>6,705,819       540       95.09    5809</v>
          </cell>
        </row>
        <row r="740">
          <cell r="A740">
            <v>36739</v>
          </cell>
          <cell r="B740">
            <v>342479</v>
          </cell>
          <cell r="C740">
            <v>187600</v>
          </cell>
          <cell r="D740" t="str">
            <v>6,707,167       548       95.14    5754</v>
          </cell>
        </row>
        <row r="741">
          <cell r="A741">
            <v>36770</v>
          </cell>
          <cell r="B741">
            <v>335692</v>
          </cell>
          <cell r="C741">
            <v>179076</v>
          </cell>
          <cell r="D741" t="str">
            <v>6,830,895       534       95.32    5744</v>
          </cell>
        </row>
        <row r="742">
          <cell r="A742">
            <v>36800</v>
          </cell>
          <cell r="B742">
            <v>358358</v>
          </cell>
          <cell r="C742">
            <v>181384</v>
          </cell>
          <cell r="D742" t="str">
            <v>7,032,976       507       95.15    5778</v>
          </cell>
        </row>
        <row r="743">
          <cell r="A743">
            <v>36831</v>
          </cell>
          <cell r="B743">
            <v>361361</v>
          </cell>
          <cell r="C743">
            <v>181404</v>
          </cell>
          <cell r="D743" t="str">
            <v>6,700,921       503       94.88    5699</v>
          </cell>
        </row>
        <row r="744">
          <cell r="A744">
            <v>36861</v>
          </cell>
          <cell r="B744">
            <v>371083</v>
          </cell>
          <cell r="C744">
            <v>179789</v>
          </cell>
          <cell r="D744" t="str">
            <v>6,655,929       485       94.72    5599</v>
          </cell>
        </row>
        <row r="745">
          <cell r="A745" t="str">
            <v>Totals:</v>
          </cell>
          <cell r="B745" t="str">
            <v>__________</v>
          </cell>
          <cell r="C745" t="str">
            <v>__________</v>
          </cell>
          <cell r="D745" t="str">
            <v>__________</v>
          </cell>
        </row>
        <row r="746">
          <cell r="A746">
            <v>2000</v>
          </cell>
          <cell r="B746">
            <v>4216894</v>
          </cell>
          <cell r="C746">
            <v>2217855</v>
          </cell>
          <cell r="D746">
            <v>81053870</v>
          </cell>
        </row>
        <row r="748">
          <cell r="A748">
            <v>36892</v>
          </cell>
          <cell r="B748">
            <v>368048</v>
          </cell>
          <cell r="C748">
            <v>182386</v>
          </cell>
          <cell r="D748" t="str">
            <v>6,752,329       496       94.83    5581</v>
          </cell>
        </row>
        <row r="749">
          <cell r="A749">
            <v>36923</v>
          </cell>
          <cell r="B749">
            <v>310908</v>
          </cell>
          <cell r="C749">
            <v>167127</v>
          </cell>
          <cell r="D749" t="str">
            <v>6,344,088       538       95.33    5551</v>
          </cell>
        </row>
        <row r="750">
          <cell r="A750">
            <v>36951</v>
          </cell>
          <cell r="B750">
            <v>329302</v>
          </cell>
          <cell r="C750">
            <v>178890</v>
          </cell>
          <cell r="D750" t="str">
            <v>6,935,886       544       95.47    5640</v>
          </cell>
        </row>
        <row r="751">
          <cell r="A751">
            <v>36982</v>
          </cell>
          <cell r="B751">
            <v>327618</v>
          </cell>
          <cell r="C751">
            <v>175194</v>
          </cell>
          <cell r="D751" t="str">
            <v>6,655,224       535       95.31    5512</v>
          </cell>
        </row>
        <row r="752">
          <cell r="A752">
            <v>37012</v>
          </cell>
          <cell r="B752">
            <v>313863</v>
          </cell>
          <cell r="C752">
            <v>152994</v>
          </cell>
          <cell r="D752" t="str">
            <v>6,494,827       488       95.39    5008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Jan1951-Dec1955"/>
    </sheetNames>
    <sheetDataSet>
      <sheetData sheetId="0">
        <row r="654">
          <cell r="A654">
            <v>34335</v>
          </cell>
          <cell r="B654">
            <v>326264</v>
          </cell>
          <cell r="C654">
            <v>634821</v>
          </cell>
        </row>
        <row r="655">
          <cell r="A655">
            <v>34366</v>
          </cell>
          <cell r="B655">
            <v>295205</v>
          </cell>
          <cell r="C655">
            <v>585968</v>
          </cell>
        </row>
        <row r="656">
          <cell r="A656">
            <v>34394</v>
          </cell>
          <cell r="B656">
            <v>327686</v>
          </cell>
          <cell r="C656">
            <v>668776</v>
          </cell>
        </row>
        <row r="657">
          <cell r="A657">
            <v>34425</v>
          </cell>
          <cell r="B657">
            <v>310929</v>
          </cell>
          <cell r="C657">
            <v>652889</v>
          </cell>
        </row>
        <row r="658">
          <cell r="A658">
            <v>34455</v>
          </cell>
          <cell r="B658">
            <v>316475</v>
          </cell>
          <cell r="C658">
            <v>655593</v>
          </cell>
        </row>
        <row r="659">
          <cell r="A659">
            <v>34486</v>
          </cell>
          <cell r="B659">
            <v>299677</v>
          </cell>
          <cell r="C659">
            <v>613505</v>
          </cell>
        </row>
        <row r="660">
          <cell r="A660">
            <v>34516</v>
          </cell>
          <cell r="B660">
            <v>308720</v>
          </cell>
          <cell r="C660">
            <v>617919</v>
          </cell>
        </row>
        <row r="661">
          <cell r="A661">
            <v>34547</v>
          </cell>
          <cell r="B661">
            <v>305620</v>
          </cell>
          <cell r="C661">
            <v>620659</v>
          </cell>
        </row>
        <row r="662">
          <cell r="A662">
            <v>34578</v>
          </cell>
          <cell r="B662">
            <v>293901</v>
          </cell>
          <cell r="C662">
            <v>588278</v>
          </cell>
        </row>
        <row r="663">
          <cell r="A663">
            <v>34608</v>
          </cell>
          <cell r="B663">
            <v>302366</v>
          </cell>
          <cell r="C663">
            <v>613881</v>
          </cell>
        </row>
        <row r="664">
          <cell r="A664">
            <v>34639</v>
          </cell>
          <cell r="B664">
            <v>304397</v>
          </cell>
          <cell r="C664">
            <v>578477</v>
          </cell>
        </row>
        <row r="665">
          <cell r="A665">
            <v>34669</v>
          </cell>
          <cell r="B665">
            <v>306164</v>
          </cell>
          <cell r="C665">
            <v>610061</v>
          </cell>
        </row>
        <row r="666">
          <cell r="A666" t="str">
            <v>Totals:</v>
          </cell>
          <cell r="B666" t="str">
            <v>__________</v>
          </cell>
          <cell r="C666" t="str">
            <v>__________</v>
          </cell>
        </row>
        <row r="667">
          <cell r="A667">
            <v>1994</v>
          </cell>
          <cell r="B667">
            <v>3697404</v>
          </cell>
          <cell r="C667">
            <v>7440827</v>
          </cell>
        </row>
        <row r="669">
          <cell r="A669">
            <v>34700</v>
          </cell>
          <cell r="B669">
            <v>319963</v>
          </cell>
          <cell r="C669">
            <v>607869</v>
          </cell>
        </row>
        <row r="670">
          <cell r="A670">
            <v>34731</v>
          </cell>
          <cell r="B670">
            <v>286110</v>
          </cell>
          <cell r="C670">
            <v>569489</v>
          </cell>
        </row>
        <row r="671">
          <cell r="A671">
            <v>34759</v>
          </cell>
          <cell r="B671">
            <v>304920</v>
          </cell>
          <cell r="C671">
            <v>602881</v>
          </cell>
        </row>
        <row r="672">
          <cell r="A672">
            <v>34790</v>
          </cell>
          <cell r="B672">
            <v>301064</v>
          </cell>
          <cell r="C672">
            <v>600562</v>
          </cell>
        </row>
        <row r="673">
          <cell r="A673">
            <v>34820</v>
          </cell>
          <cell r="B673">
            <v>299595</v>
          </cell>
          <cell r="C673">
            <v>625207</v>
          </cell>
        </row>
        <row r="674">
          <cell r="A674">
            <v>34851</v>
          </cell>
          <cell r="B674">
            <v>287663</v>
          </cell>
          <cell r="C674">
            <v>612432</v>
          </cell>
        </row>
        <row r="675">
          <cell r="A675">
            <v>34881</v>
          </cell>
          <cell r="B675">
            <v>292587</v>
          </cell>
          <cell r="C675">
            <v>636023</v>
          </cell>
        </row>
        <row r="676">
          <cell r="A676">
            <v>34912</v>
          </cell>
          <cell r="B676">
            <v>298324</v>
          </cell>
          <cell r="C676">
            <v>616463</v>
          </cell>
        </row>
        <row r="677">
          <cell r="A677">
            <v>34943</v>
          </cell>
          <cell r="B677">
            <v>291303</v>
          </cell>
          <cell r="C677">
            <v>588998</v>
          </cell>
        </row>
        <row r="678">
          <cell r="A678">
            <v>34973</v>
          </cell>
          <cell r="B678">
            <v>314103</v>
          </cell>
          <cell r="C678">
            <v>637737</v>
          </cell>
        </row>
        <row r="679">
          <cell r="A679">
            <v>35004</v>
          </cell>
          <cell r="B679">
            <v>308644</v>
          </cell>
          <cell r="C679">
            <v>628824</v>
          </cell>
        </row>
        <row r="680">
          <cell r="A680">
            <v>35034</v>
          </cell>
          <cell r="B680">
            <v>312811</v>
          </cell>
          <cell r="C680">
            <v>650189</v>
          </cell>
        </row>
        <row r="681">
          <cell r="A681" t="str">
            <v>Totals:</v>
          </cell>
          <cell r="B681" t="str">
            <v>__________</v>
          </cell>
          <cell r="C681" t="str">
            <v>__________</v>
          </cell>
        </row>
        <row r="682">
          <cell r="A682">
            <v>1995</v>
          </cell>
          <cell r="B682">
            <v>3617087</v>
          </cell>
          <cell r="C682">
            <v>7376674</v>
          </cell>
        </row>
        <row r="684">
          <cell r="A684">
            <v>35065</v>
          </cell>
          <cell r="B684">
            <v>302760</v>
          </cell>
          <cell r="C684">
            <v>631047</v>
          </cell>
        </row>
        <row r="685">
          <cell r="A685">
            <v>35096</v>
          </cell>
          <cell r="B685">
            <v>289743</v>
          </cell>
          <cell r="C685">
            <v>620163</v>
          </cell>
        </row>
        <row r="686">
          <cell r="A686">
            <v>35125</v>
          </cell>
          <cell r="B686">
            <v>315329</v>
          </cell>
          <cell r="C686">
            <v>699319</v>
          </cell>
        </row>
        <row r="687">
          <cell r="A687">
            <v>35156</v>
          </cell>
          <cell r="B687">
            <v>297088</v>
          </cell>
          <cell r="C687">
            <v>680510</v>
          </cell>
        </row>
        <row r="688">
          <cell r="A688">
            <v>35186</v>
          </cell>
          <cell r="B688">
            <v>308192</v>
          </cell>
          <cell r="C688">
            <v>713883</v>
          </cell>
        </row>
        <row r="689">
          <cell r="A689">
            <v>35217</v>
          </cell>
          <cell r="B689">
            <v>292082</v>
          </cell>
          <cell r="C689">
            <v>690843</v>
          </cell>
        </row>
        <row r="690">
          <cell r="A690">
            <v>35247</v>
          </cell>
          <cell r="B690">
            <v>300050</v>
          </cell>
          <cell r="C690">
            <v>699342</v>
          </cell>
        </row>
        <row r="691">
          <cell r="A691">
            <v>35278</v>
          </cell>
          <cell r="B691">
            <v>299118</v>
          </cell>
          <cell r="C691">
            <v>548301</v>
          </cell>
        </row>
        <row r="692">
          <cell r="A692">
            <v>35309</v>
          </cell>
          <cell r="B692">
            <v>287755</v>
          </cell>
          <cell r="C692">
            <v>688002</v>
          </cell>
        </row>
        <row r="693">
          <cell r="A693">
            <v>35339</v>
          </cell>
          <cell r="B693">
            <v>294576</v>
          </cell>
          <cell r="C693">
            <v>693152</v>
          </cell>
        </row>
        <row r="694">
          <cell r="A694">
            <v>35370</v>
          </cell>
          <cell r="B694">
            <v>282132</v>
          </cell>
          <cell r="C694">
            <v>642942</v>
          </cell>
        </row>
        <row r="695">
          <cell r="A695">
            <v>35400</v>
          </cell>
          <cell r="B695">
            <v>291072</v>
          </cell>
          <cell r="C695">
            <v>645770</v>
          </cell>
        </row>
        <row r="696">
          <cell r="A696" t="str">
            <v>Totals:</v>
          </cell>
          <cell r="B696" t="str">
            <v>__________</v>
          </cell>
          <cell r="C696" t="str">
            <v>__________</v>
          </cell>
        </row>
        <row r="697">
          <cell r="A697">
            <v>1996</v>
          </cell>
          <cell r="B697">
            <v>3559897</v>
          </cell>
          <cell r="C697">
            <v>7953274</v>
          </cell>
        </row>
        <row r="699">
          <cell r="A699">
            <v>35431</v>
          </cell>
          <cell r="B699">
            <v>288044</v>
          </cell>
          <cell r="C699">
            <v>600452</v>
          </cell>
        </row>
        <row r="700">
          <cell r="A700">
            <v>35462</v>
          </cell>
          <cell r="B700">
            <v>270694</v>
          </cell>
          <cell r="C700">
            <v>553360</v>
          </cell>
        </row>
        <row r="701">
          <cell r="A701">
            <v>35490</v>
          </cell>
          <cell r="B701">
            <v>297445</v>
          </cell>
          <cell r="C701">
            <v>654644</v>
          </cell>
        </row>
        <row r="702">
          <cell r="A702">
            <v>35521</v>
          </cell>
          <cell r="B702">
            <v>289692</v>
          </cell>
          <cell r="C702">
            <v>657436</v>
          </cell>
        </row>
        <row r="703">
          <cell r="A703">
            <v>35551</v>
          </cell>
          <cell r="B703">
            <v>296665</v>
          </cell>
          <cell r="C703">
            <v>668200</v>
          </cell>
        </row>
        <row r="704">
          <cell r="A704">
            <v>35582</v>
          </cell>
          <cell r="B704">
            <v>281788</v>
          </cell>
          <cell r="C704">
            <v>628574</v>
          </cell>
        </row>
        <row r="705">
          <cell r="A705">
            <v>35612</v>
          </cell>
          <cell r="B705">
            <v>293489</v>
          </cell>
          <cell r="C705">
            <v>631659</v>
          </cell>
        </row>
        <row r="706">
          <cell r="A706">
            <v>35643</v>
          </cell>
          <cell r="B706">
            <v>292396</v>
          </cell>
          <cell r="C706">
            <v>646169</v>
          </cell>
        </row>
        <row r="707">
          <cell r="A707">
            <v>35674</v>
          </cell>
          <cell r="B707">
            <v>285883</v>
          </cell>
          <cell r="C707">
            <v>623275</v>
          </cell>
        </row>
        <row r="708">
          <cell r="A708">
            <v>35704</v>
          </cell>
          <cell r="B708">
            <v>293442</v>
          </cell>
          <cell r="C708">
            <v>641000</v>
          </cell>
        </row>
        <row r="709">
          <cell r="A709">
            <v>35735</v>
          </cell>
          <cell r="B709">
            <v>282024</v>
          </cell>
          <cell r="C709">
            <v>590464</v>
          </cell>
        </row>
        <row r="710">
          <cell r="A710">
            <v>35765</v>
          </cell>
          <cell r="B710">
            <v>280158</v>
          </cell>
          <cell r="C710">
            <v>582185</v>
          </cell>
        </row>
        <row r="711">
          <cell r="A711" t="str">
            <v>Totals:</v>
          </cell>
          <cell r="B711" t="str">
            <v>__________</v>
          </cell>
          <cell r="C711" t="str">
            <v>__________</v>
          </cell>
        </row>
        <row r="712">
          <cell r="A712">
            <v>1997</v>
          </cell>
          <cell r="B712">
            <v>3451720</v>
          </cell>
          <cell r="C712">
            <v>7477418</v>
          </cell>
        </row>
        <row r="714">
          <cell r="A714">
            <v>35796</v>
          </cell>
          <cell r="B714">
            <v>275988</v>
          </cell>
          <cell r="C714">
            <v>578546</v>
          </cell>
        </row>
        <row r="715">
          <cell r="A715">
            <v>35827</v>
          </cell>
          <cell r="B715">
            <v>252889</v>
          </cell>
          <cell r="C715">
            <v>517020</v>
          </cell>
        </row>
        <row r="716">
          <cell r="A716">
            <v>35855</v>
          </cell>
          <cell r="B716">
            <v>280354</v>
          </cell>
          <cell r="C716">
            <v>570364</v>
          </cell>
        </row>
        <row r="717">
          <cell r="A717">
            <v>35886</v>
          </cell>
          <cell r="B717">
            <v>262849</v>
          </cell>
          <cell r="C717">
            <v>555942</v>
          </cell>
        </row>
        <row r="718">
          <cell r="A718">
            <v>35916</v>
          </cell>
          <cell r="B718">
            <v>266803</v>
          </cell>
          <cell r="C718">
            <v>526207</v>
          </cell>
        </row>
        <row r="719">
          <cell r="A719">
            <v>35947</v>
          </cell>
          <cell r="B719">
            <v>232573</v>
          </cell>
          <cell r="C719">
            <v>497630</v>
          </cell>
        </row>
        <row r="720">
          <cell r="A720">
            <v>35977</v>
          </cell>
          <cell r="B720">
            <v>236113</v>
          </cell>
          <cell r="C720">
            <v>494889</v>
          </cell>
        </row>
        <row r="721">
          <cell r="A721">
            <v>36008</v>
          </cell>
          <cell r="B721">
            <v>232517</v>
          </cell>
          <cell r="C721">
            <v>498999</v>
          </cell>
        </row>
        <row r="722">
          <cell r="A722">
            <v>36039</v>
          </cell>
          <cell r="B722">
            <v>223526</v>
          </cell>
          <cell r="C722">
            <v>484347</v>
          </cell>
        </row>
        <row r="723">
          <cell r="A723">
            <v>36069</v>
          </cell>
          <cell r="B723">
            <v>239044</v>
          </cell>
          <cell r="C723">
            <v>507386</v>
          </cell>
        </row>
        <row r="724">
          <cell r="A724">
            <v>36100</v>
          </cell>
          <cell r="B724">
            <v>221896</v>
          </cell>
          <cell r="C724">
            <v>464221</v>
          </cell>
        </row>
        <row r="725">
          <cell r="A725">
            <v>36130</v>
          </cell>
          <cell r="B725">
            <v>207128</v>
          </cell>
          <cell r="C725">
            <v>456916</v>
          </cell>
        </row>
        <row r="726">
          <cell r="A726" t="str">
            <v>Totals:</v>
          </cell>
          <cell r="B726" t="str">
            <v>__________</v>
          </cell>
          <cell r="C726" t="str">
            <v>__________</v>
          </cell>
        </row>
        <row r="727">
          <cell r="A727">
            <v>1998</v>
          </cell>
          <cell r="B727">
            <v>2931680</v>
          </cell>
          <cell r="C727">
            <v>6152467</v>
          </cell>
        </row>
        <row r="729">
          <cell r="A729">
            <v>36161</v>
          </cell>
          <cell r="B729">
            <v>205611</v>
          </cell>
          <cell r="C729">
            <v>446300</v>
          </cell>
        </row>
        <row r="730">
          <cell r="A730">
            <v>36192</v>
          </cell>
          <cell r="B730">
            <v>184198</v>
          </cell>
          <cell r="C730">
            <v>408217</v>
          </cell>
        </row>
        <row r="731">
          <cell r="A731">
            <v>36220</v>
          </cell>
          <cell r="B731">
            <v>209001</v>
          </cell>
          <cell r="C731">
            <v>429560</v>
          </cell>
        </row>
        <row r="732">
          <cell r="A732">
            <v>36251</v>
          </cell>
          <cell r="B732">
            <v>211302</v>
          </cell>
          <cell r="C732">
            <v>470800</v>
          </cell>
        </row>
        <row r="733">
          <cell r="A733">
            <v>36281</v>
          </cell>
          <cell r="B733">
            <v>218131</v>
          </cell>
          <cell r="C733">
            <v>480746</v>
          </cell>
        </row>
        <row r="734">
          <cell r="A734">
            <v>36312</v>
          </cell>
          <cell r="B734">
            <v>206352</v>
          </cell>
          <cell r="C734">
            <v>462832</v>
          </cell>
        </row>
        <row r="735">
          <cell r="A735">
            <v>36342</v>
          </cell>
          <cell r="B735">
            <v>215587</v>
          </cell>
          <cell r="C735">
            <v>490420</v>
          </cell>
        </row>
        <row r="736">
          <cell r="A736">
            <v>36373</v>
          </cell>
          <cell r="B736">
            <v>214972</v>
          </cell>
          <cell r="C736">
            <v>501744</v>
          </cell>
        </row>
        <row r="737">
          <cell r="A737">
            <v>36404</v>
          </cell>
          <cell r="B737">
            <v>215295</v>
          </cell>
          <cell r="C737">
            <v>479530</v>
          </cell>
        </row>
        <row r="738">
          <cell r="A738">
            <v>36434</v>
          </cell>
          <cell r="B738">
            <v>230570</v>
          </cell>
          <cell r="C738">
            <v>515864</v>
          </cell>
        </row>
        <row r="739">
          <cell r="A739">
            <v>36465</v>
          </cell>
          <cell r="B739">
            <v>219195</v>
          </cell>
          <cell r="C739">
            <v>479925</v>
          </cell>
        </row>
        <row r="740">
          <cell r="A740">
            <v>36495</v>
          </cell>
          <cell r="B740">
            <v>227173</v>
          </cell>
          <cell r="C740">
            <v>479322</v>
          </cell>
        </row>
        <row r="741">
          <cell r="A741" t="str">
            <v>Totals:</v>
          </cell>
          <cell r="B741" t="str">
            <v>__________</v>
          </cell>
          <cell r="C741" t="str">
            <v>__________</v>
          </cell>
        </row>
        <row r="742">
          <cell r="A742">
            <v>1999</v>
          </cell>
          <cell r="B742">
            <v>2557387</v>
          </cell>
          <cell r="C742">
            <v>5645260</v>
          </cell>
        </row>
        <row r="744">
          <cell r="A744">
            <v>36526</v>
          </cell>
          <cell r="B744">
            <v>230852</v>
          </cell>
          <cell r="C744">
            <v>485880</v>
          </cell>
        </row>
        <row r="745">
          <cell r="A745">
            <v>36557</v>
          </cell>
          <cell r="B745">
            <v>224876</v>
          </cell>
          <cell r="C745">
            <v>450268</v>
          </cell>
        </row>
        <row r="746">
          <cell r="A746">
            <v>36586</v>
          </cell>
          <cell r="B746">
            <v>226242</v>
          </cell>
          <cell r="C746">
            <v>494382</v>
          </cell>
        </row>
        <row r="747">
          <cell r="A747">
            <v>36617</v>
          </cell>
          <cell r="B747">
            <v>210610</v>
          </cell>
          <cell r="C747">
            <v>464837</v>
          </cell>
        </row>
        <row r="748">
          <cell r="A748">
            <v>36647</v>
          </cell>
          <cell r="B748">
            <v>212553</v>
          </cell>
          <cell r="C748">
            <v>460995</v>
          </cell>
        </row>
        <row r="749">
          <cell r="A749">
            <v>36678</v>
          </cell>
          <cell r="B749">
            <v>208054</v>
          </cell>
          <cell r="C749">
            <v>462293</v>
          </cell>
        </row>
        <row r="750">
          <cell r="A750">
            <v>36708</v>
          </cell>
          <cell r="B750">
            <v>212109</v>
          </cell>
          <cell r="C750">
            <v>465522</v>
          </cell>
        </row>
        <row r="751">
          <cell r="A751">
            <v>36739</v>
          </cell>
          <cell r="B751">
            <v>218311</v>
          </cell>
          <cell r="C751">
            <v>470833</v>
          </cell>
        </row>
        <row r="752">
          <cell r="A752">
            <v>36770</v>
          </cell>
          <cell r="B752">
            <v>210116</v>
          </cell>
          <cell r="C752">
            <v>432115</v>
          </cell>
        </row>
        <row r="753">
          <cell r="A753">
            <v>36800</v>
          </cell>
          <cell r="B753">
            <v>219958</v>
          </cell>
          <cell r="C753">
            <v>475918</v>
          </cell>
        </row>
        <row r="754">
          <cell r="A754">
            <v>36831</v>
          </cell>
          <cell r="B754">
            <v>208366</v>
          </cell>
          <cell r="C754">
            <v>422028</v>
          </cell>
        </row>
        <row r="755">
          <cell r="A755">
            <v>36861</v>
          </cell>
          <cell r="B755">
            <v>206733</v>
          </cell>
          <cell r="C755">
            <v>411341</v>
          </cell>
        </row>
        <row r="756">
          <cell r="A756" t="str">
            <v>Totals:</v>
          </cell>
          <cell r="B756" t="str">
            <v>__________</v>
          </cell>
          <cell r="C756" t="str">
            <v>__________</v>
          </cell>
        </row>
        <row r="757">
          <cell r="A757">
            <v>2000</v>
          </cell>
          <cell r="B757">
            <v>2588780</v>
          </cell>
          <cell r="C757">
            <v>5496412</v>
          </cell>
        </row>
        <row r="759">
          <cell r="A759">
            <v>36892</v>
          </cell>
          <cell r="B759">
            <v>209515</v>
          </cell>
          <cell r="C759">
            <v>413729</v>
          </cell>
        </row>
        <row r="760">
          <cell r="A760">
            <v>36923</v>
          </cell>
          <cell r="B760">
            <v>196496</v>
          </cell>
          <cell r="C760">
            <v>373374</v>
          </cell>
        </row>
        <row r="761">
          <cell r="A761">
            <v>36951</v>
          </cell>
          <cell r="B761">
            <v>211634</v>
          </cell>
          <cell r="C761">
            <v>403153</v>
          </cell>
        </row>
        <row r="762">
          <cell r="A762">
            <v>36982</v>
          </cell>
          <cell r="B762">
            <v>206954</v>
          </cell>
          <cell r="C762">
            <v>410406</v>
          </cell>
        </row>
        <row r="763">
          <cell r="A763">
            <v>37012</v>
          </cell>
          <cell r="B763">
            <v>185009</v>
          </cell>
          <cell r="C763">
            <v>421392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Jan1956-Dec1957"/>
    </sheetNames>
    <sheetDataSet>
      <sheetData sheetId="0">
        <row r="643">
          <cell r="A643">
            <v>34335</v>
          </cell>
          <cell r="B643">
            <v>74138</v>
          </cell>
          <cell r="C643">
            <v>198266</v>
          </cell>
        </row>
        <row r="644">
          <cell r="A644">
            <v>34366</v>
          </cell>
          <cell r="B644">
            <v>67214</v>
          </cell>
          <cell r="C644">
            <v>186073</v>
          </cell>
        </row>
        <row r="645">
          <cell r="A645">
            <v>34394</v>
          </cell>
          <cell r="B645">
            <v>73862</v>
          </cell>
          <cell r="C645">
            <v>211293</v>
          </cell>
        </row>
        <row r="646">
          <cell r="A646">
            <v>34425</v>
          </cell>
          <cell r="B646">
            <v>71197</v>
          </cell>
          <cell r="C646">
            <v>200315</v>
          </cell>
        </row>
        <row r="647">
          <cell r="A647">
            <v>34455</v>
          </cell>
          <cell r="B647">
            <v>73349</v>
          </cell>
          <cell r="C647">
            <v>201051</v>
          </cell>
        </row>
        <row r="648">
          <cell r="A648">
            <v>34486</v>
          </cell>
          <cell r="B648">
            <v>70156</v>
          </cell>
          <cell r="C648">
            <v>199255</v>
          </cell>
        </row>
        <row r="649">
          <cell r="A649">
            <v>34516</v>
          </cell>
          <cell r="B649">
            <v>73964</v>
          </cell>
          <cell r="C649">
            <v>199497</v>
          </cell>
        </row>
        <row r="650">
          <cell r="A650">
            <v>34547</v>
          </cell>
          <cell r="B650">
            <v>74211</v>
          </cell>
          <cell r="C650">
            <v>200362</v>
          </cell>
        </row>
        <row r="651">
          <cell r="A651">
            <v>34578</v>
          </cell>
          <cell r="B651">
            <v>69615</v>
          </cell>
          <cell r="C651">
            <v>196610</v>
          </cell>
        </row>
        <row r="652">
          <cell r="A652">
            <v>34608</v>
          </cell>
          <cell r="B652">
            <v>68865</v>
          </cell>
          <cell r="C652">
            <v>195956</v>
          </cell>
        </row>
        <row r="653">
          <cell r="A653">
            <v>34639</v>
          </cell>
          <cell r="B653">
            <v>67188</v>
          </cell>
          <cell r="C653">
            <v>185009</v>
          </cell>
        </row>
        <row r="654">
          <cell r="A654">
            <v>34669</v>
          </cell>
          <cell r="B654">
            <v>71899</v>
          </cell>
          <cell r="C654">
            <v>187871</v>
          </cell>
        </row>
        <row r="655">
          <cell r="A655" t="str">
            <v>Totals:</v>
          </cell>
          <cell r="B655" t="str">
            <v>__________</v>
          </cell>
          <cell r="C655" t="str">
            <v>__________</v>
          </cell>
        </row>
        <row r="656">
          <cell r="A656">
            <v>1994</v>
          </cell>
          <cell r="B656">
            <v>855658</v>
          </cell>
          <cell r="C656">
            <v>2361558</v>
          </cell>
        </row>
        <row r="658">
          <cell r="A658">
            <v>34700</v>
          </cell>
          <cell r="B658">
            <v>71987</v>
          </cell>
          <cell r="C658">
            <v>191191</v>
          </cell>
        </row>
        <row r="659">
          <cell r="A659">
            <v>34731</v>
          </cell>
          <cell r="B659">
            <v>64887</v>
          </cell>
          <cell r="C659">
            <v>169182</v>
          </cell>
        </row>
        <row r="660">
          <cell r="A660">
            <v>34759</v>
          </cell>
          <cell r="B660">
            <v>70002</v>
          </cell>
          <cell r="C660">
            <v>182105</v>
          </cell>
        </row>
        <row r="661">
          <cell r="A661">
            <v>34790</v>
          </cell>
          <cell r="B661">
            <v>67579</v>
          </cell>
          <cell r="C661">
            <v>182202</v>
          </cell>
        </row>
        <row r="662">
          <cell r="A662">
            <v>34820</v>
          </cell>
          <cell r="B662">
            <v>66526</v>
          </cell>
          <cell r="C662">
            <v>195626</v>
          </cell>
        </row>
        <row r="663">
          <cell r="A663">
            <v>34851</v>
          </cell>
          <cell r="B663">
            <v>61535</v>
          </cell>
          <cell r="C663">
            <v>186048</v>
          </cell>
        </row>
        <row r="664">
          <cell r="A664">
            <v>34881</v>
          </cell>
          <cell r="B664">
            <v>61300</v>
          </cell>
          <cell r="C664">
            <v>191752</v>
          </cell>
        </row>
        <row r="665">
          <cell r="A665">
            <v>34912</v>
          </cell>
          <cell r="B665">
            <v>62352</v>
          </cell>
          <cell r="C665">
            <v>205569</v>
          </cell>
        </row>
        <row r="666">
          <cell r="A666">
            <v>34943</v>
          </cell>
          <cell r="B666">
            <v>58701</v>
          </cell>
          <cell r="C666">
            <v>199595</v>
          </cell>
        </row>
        <row r="667">
          <cell r="A667">
            <v>34973</v>
          </cell>
          <cell r="B667">
            <v>63290</v>
          </cell>
          <cell r="C667">
            <v>174632</v>
          </cell>
        </row>
        <row r="668">
          <cell r="A668">
            <v>35004</v>
          </cell>
          <cell r="B668">
            <v>62554</v>
          </cell>
          <cell r="C668">
            <v>199582</v>
          </cell>
        </row>
        <row r="669">
          <cell r="A669">
            <v>35034</v>
          </cell>
          <cell r="B669">
            <v>65312</v>
          </cell>
          <cell r="C669">
            <v>186309</v>
          </cell>
        </row>
        <row r="670">
          <cell r="A670" t="str">
            <v>Totals:</v>
          </cell>
          <cell r="B670" t="str">
            <v>__________</v>
          </cell>
          <cell r="C670" t="str">
            <v>__________</v>
          </cell>
        </row>
        <row r="671">
          <cell r="A671">
            <v>1995</v>
          </cell>
          <cell r="B671">
            <v>776025</v>
          </cell>
          <cell r="C671">
            <v>2263793</v>
          </cell>
        </row>
        <row r="673">
          <cell r="A673">
            <v>35065</v>
          </cell>
          <cell r="B673">
            <v>66817</v>
          </cell>
          <cell r="C673">
            <v>197030</v>
          </cell>
        </row>
        <row r="674">
          <cell r="A674">
            <v>35096</v>
          </cell>
          <cell r="B674">
            <v>64871</v>
          </cell>
          <cell r="C674">
            <v>186897</v>
          </cell>
        </row>
        <row r="675">
          <cell r="A675">
            <v>35125</v>
          </cell>
          <cell r="B675">
            <v>68057</v>
          </cell>
          <cell r="C675">
            <v>197422</v>
          </cell>
        </row>
        <row r="676">
          <cell r="A676">
            <v>35156</v>
          </cell>
          <cell r="B676">
            <v>67517</v>
          </cell>
          <cell r="C676">
            <v>188836</v>
          </cell>
        </row>
        <row r="677">
          <cell r="A677">
            <v>35186</v>
          </cell>
          <cell r="B677">
            <v>66601</v>
          </cell>
          <cell r="C677">
            <v>189720</v>
          </cell>
        </row>
        <row r="678">
          <cell r="A678">
            <v>35217</v>
          </cell>
          <cell r="B678">
            <v>63439</v>
          </cell>
          <cell r="C678">
            <v>182259</v>
          </cell>
        </row>
        <row r="679">
          <cell r="A679">
            <v>35247</v>
          </cell>
          <cell r="B679">
            <v>61208</v>
          </cell>
          <cell r="C679">
            <v>186903</v>
          </cell>
        </row>
        <row r="680">
          <cell r="A680">
            <v>35278</v>
          </cell>
          <cell r="B680">
            <v>61315</v>
          </cell>
          <cell r="C680">
            <v>188361</v>
          </cell>
        </row>
        <row r="681">
          <cell r="A681">
            <v>35309</v>
          </cell>
          <cell r="B681">
            <v>62095</v>
          </cell>
          <cell r="C681">
            <v>183991</v>
          </cell>
        </row>
        <row r="682">
          <cell r="A682">
            <v>35339</v>
          </cell>
          <cell r="B682">
            <v>64830</v>
          </cell>
          <cell r="C682">
            <v>183839</v>
          </cell>
        </row>
        <row r="683">
          <cell r="A683">
            <v>35370</v>
          </cell>
          <cell r="B683">
            <v>61696</v>
          </cell>
          <cell r="C683">
            <v>174166</v>
          </cell>
        </row>
        <row r="684">
          <cell r="A684">
            <v>35400</v>
          </cell>
          <cell r="B684">
            <v>62260</v>
          </cell>
          <cell r="C684">
            <v>178474</v>
          </cell>
        </row>
        <row r="685">
          <cell r="A685" t="str">
            <v>Totals:</v>
          </cell>
          <cell r="B685" t="str">
            <v>__________</v>
          </cell>
          <cell r="C685" t="str">
            <v>__________</v>
          </cell>
        </row>
        <row r="686">
          <cell r="A686">
            <v>1996</v>
          </cell>
          <cell r="B686">
            <v>770706</v>
          </cell>
          <cell r="C686">
            <v>2237898</v>
          </cell>
        </row>
        <row r="688">
          <cell r="A688">
            <v>35431</v>
          </cell>
          <cell r="B688">
            <v>63384</v>
          </cell>
          <cell r="C688">
            <v>176546</v>
          </cell>
        </row>
        <row r="689">
          <cell r="A689">
            <v>35462</v>
          </cell>
          <cell r="B689">
            <v>57339</v>
          </cell>
          <cell r="C689">
            <v>158419</v>
          </cell>
        </row>
        <row r="690">
          <cell r="A690">
            <v>35490</v>
          </cell>
          <cell r="B690">
            <v>64795</v>
          </cell>
          <cell r="C690">
            <v>173483</v>
          </cell>
        </row>
        <row r="691">
          <cell r="A691">
            <v>35521</v>
          </cell>
          <cell r="B691">
            <v>69925</v>
          </cell>
          <cell r="C691">
            <v>172576</v>
          </cell>
        </row>
        <row r="692">
          <cell r="A692">
            <v>35551</v>
          </cell>
          <cell r="B692">
            <v>70543</v>
          </cell>
          <cell r="C692">
            <v>169007</v>
          </cell>
        </row>
        <row r="693">
          <cell r="A693">
            <v>35582</v>
          </cell>
          <cell r="B693">
            <v>66374</v>
          </cell>
          <cell r="C693">
            <v>170721</v>
          </cell>
        </row>
        <row r="694">
          <cell r="A694">
            <v>35612</v>
          </cell>
          <cell r="B694">
            <v>67964</v>
          </cell>
          <cell r="C694">
            <v>172266</v>
          </cell>
        </row>
        <row r="695">
          <cell r="A695">
            <v>35643</v>
          </cell>
          <cell r="B695">
            <v>68134</v>
          </cell>
          <cell r="C695">
            <v>175699</v>
          </cell>
        </row>
        <row r="696">
          <cell r="A696">
            <v>35674</v>
          </cell>
          <cell r="B696">
            <v>63778</v>
          </cell>
          <cell r="C696">
            <v>171074</v>
          </cell>
        </row>
        <row r="697">
          <cell r="A697">
            <v>35704</v>
          </cell>
          <cell r="B697">
            <v>67215</v>
          </cell>
          <cell r="C697">
            <v>167225</v>
          </cell>
        </row>
        <row r="698">
          <cell r="A698">
            <v>35735</v>
          </cell>
          <cell r="B698">
            <v>63530</v>
          </cell>
          <cell r="C698">
            <v>154174</v>
          </cell>
        </row>
        <row r="699">
          <cell r="A699">
            <v>35765</v>
          </cell>
          <cell r="B699">
            <v>63726</v>
          </cell>
          <cell r="C699">
            <v>156292</v>
          </cell>
        </row>
        <row r="700">
          <cell r="A700" t="str">
            <v>Totals:</v>
          </cell>
          <cell r="B700" t="str">
            <v>__________</v>
          </cell>
          <cell r="C700" t="str">
            <v>__________</v>
          </cell>
        </row>
        <row r="701">
          <cell r="A701">
            <v>1997</v>
          </cell>
          <cell r="B701">
            <v>786707</v>
          </cell>
          <cell r="C701">
            <v>2017482</v>
          </cell>
        </row>
        <row r="703">
          <cell r="A703">
            <v>35796</v>
          </cell>
          <cell r="B703">
            <v>61708</v>
          </cell>
          <cell r="C703">
            <v>159996</v>
          </cell>
        </row>
        <row r="704">
          <cell r="A704">
            <v>35827</v>
          </cell>
          <cell r="B704">
            <v>56675</v>
          </cell>
          <cell r="C704">
            <v>143078</v>
          </cell>
        </row>
        <row r="705">
          <cell r="A705">
            <v>35855</v>
          </cell>
          <cell r="B705">
            <v>61923</v>
          </cell>
          <cell r="C705">
            <v>166163</v>
          </cell>
        </row>
        <row r="706">
          <cell r="A706">
            <v>35886</v>
          </cell>
          <cell r="B706">
            <v>59468</v>
          </cell>
          <cell r="C706">
            <v>167007</v>
          </cell>
        </row>
        <row r="707">
          <cell r="A707">
            <v>35916</v>
          </cell>
          <cell r="B707">
            <v>61242</v>
          </cell>
          <cell r="C707">
            <v>168941</v>
          </cell>
        </row>
        <row r="708">
          <cell r="A708">
            <v>35947</v>
          </cell>
          <cell r="B708">
            <v>58242</v>
          </cell>
          <cell r="C708">
            <v>167694</v>
          </cell>
        </row>
        <row r="709">
          <cell r="A709">
            <v>35977</v>
          </cell>
          <cell r="B709">
            <v>58730</v>
          </cell>
          <cell r="C709">
            <v>164234</v>
          </cell>
        </row>
        <row r="710">
          <cell r="A710">
            <v>36008</v>
          </cell>
          <cell r="B710">
            <v>58826</v>
          </cell>
          <cell r="C710">
            <v>160646</v>
          </cell>
        </row>
        <row r="711">
          <cell r="A711">
            <v>36039</v>
          </cell>
          <cell r="B711">
            <v>55747</v>
          </cell>
          <cell r="C711">
            <v>144523</v>
          </cell>
        </row>
        <row r="712">
          <cell r="A712">
            <v>36069</v>
          </cell>
          <cell r="B712">
            <v>59007</v>
          </cell>
          <cell r="C712">
            <v>158896</v>
          </cell>
        </row>
        <row r="713">
          <cell r="A713">
            <v>36100</v>
          </cell>
          <cell r="B713">
            <v>54698</v>
          </cell>
          <cell r="C713">
            <v>145490</v>
          </cell>
        </row>
        <row r="714">
          <cell r="A714">
            <v>36130</v>
          </cell>
          <cell r="B714">
            <v>56604</v>
          </cell>
          <cell r="C714">
            <v>129117</v>
          </cell>
        </row>
        <row r="715">
          <cell r="A715" t="str">
            <v>Totals:</v>
          </cell>
          <cell r="B715" t="str">
            <v>__________</v>
          </cell>
          <cell r="C715" t="str">
            <v>__________</v>
          </cell>
        </row>
        <row r="716">
          <cell r="A716">
            <v>1998</v>
          </cell>
          <cell r="B716">
            <v>702870</v>
          </cell>
          <cell r="C716">
            <v>1875785</v>
          </cell>
        </row>
        <row r="718">
          <cell r="A718">
            <v>36161</v>
          </cell>
          <cell r="B718">
            <v>54942</v>
          </cell>
          <cell r="C718">
            <v>151557</v>
          </cell>
        </row>
        <row r="719">
          <cell r="A719">
            <v>36192</v>
          </cell>
          <cell r="B719">
            <v>52365</v>
          </cell>
          <cell r="C719">
            <v>138169</v>
          </cell>
        </row>
        <row r="720">
          <cell r="A720">
            <v>36220</v>
          </cell>
          <cell r="B720">
            <v>55220</v>
          </cell>
          <cell r="C720">
            <v>145193</v>
          </cell>
        </row>
        <row r="721">
          <cell r="A721">
            <v>36251</v>
          </cell>
          <cell r="B721">
            <v>53549</v>
          </cell>
          <cell r="C721">
            <v>146692</v>
          </cell>
        </row>
        <row r="722">
          <cell r="A722">
            <v>36281</v>
          </cell>
          <cell r="B722">
            <v>53439</v>
          </cell>
          <cell r="C722">
            <v>147220</v>
          </cell>
        </row>
        <row r="723">
          <cell r="A723">
            <v>36312</v>
          </cell>
          <cell r="B723">
            <v>50175</v>
          </cell>
          <cell r="C723">
            <v>144967</v>
          </cell>
        </row>
        <row r="724">
          <cell r="A724">
            <v>36342</v>
          </cell>
          <cell r="B724">
            <v>52528</v>
          </cell>
          <cell r="C724">
            <v>149348</v>
          </cell>
        </row>
        <row r="725">
          <cell r="A725">
            <v>36373</v>
          </cell>
          <cell r="B725">
            <v>50627</v>
          </cell>
          <cell r="C725">
            <v>147884</v>
          </cell>
        </row>
        <row r="726">
          <cell r="A726">
            <v>36404</v>
          </cell>
          <cell r="B726">
            <v>48246</v>
          </cell>
          <cell r="C726">
            <v>145642</v>
          </cell>
        </row>
        <row r="727">
          <cell r="A727">
            <v>36434</v>
          </cell>
          <cell r="B727">
            <v>47718</v>
          </cell>
          <cell r="C727">
            <v>156199</v>
          </cell>
        </row>
        <row r="728">
          <cell r="A728">
            <v>36465</v>
          </cell>
          <cell r="B728">
            <v>48520</v>
          </cell>
          <cell r="C728">
            <v>144236</v>
          </cell>
        </row>
        <row r="729">
          <cell r="A729">
            <v>36495</v>
          </cell>
          <cell r="B729">
            <v>50092</v>
          </cell>
          <cell r="C729">
            <v>152711</v>
          </cell>
        </row>
        <row r="730">
          <cell r="A730" t="str">
            <v>Totals:</v>
          </cell>
          <cell r="B730" t="str">
            <v>__________</v>
          </cell>
          <cell r="C730" t="str">
            <v>__________</v>
          </cell>
        </row>
        <row r="731">
          <cell r="A731">
            <v>1999</v>
          </cell>
          <cell r="B731">
            <v>617421</v>
          </cell>
          <cell r="C731">
            <v>1769818</v>
          </cell>
        </row>
        <row r="733">
          <cell r="A733">
            <v>36526</v>
          </cell>
          <cell r="B733">
            <v>50407</v>
          </cell>
          <cell r="C733">
            <v>145657</v>
          </cell>
        </row>
        <row r="734">
          <cell r="A734">
            <v>36557</v>
          </cell>
          <cell r="B734">
            <v>50726</v>
          </cell>
          <cell r="C734">
            <v>142968</v>
          </cell>
        </row>
        <row r="735">
          <cell r="A735">
            <v>36586</v>
          </cell>
          <cell r="B735">
            <v>49543</v>
          </cell>
          <cell r="C735">
            <v>158041</v>
          </cell>
        </row>
        <row r="736">
          <cell r="A736">
            <v>36617</v>
          </cell>
          <cell r="B736">
            <v>50207</v>
          </cell>
          <cell r="C736">
            <v>153678</v>
          </cell>
        </row>
        <row r="737">
          <cell r="A737">
            <v>36647</v>
          </cell>
          <cell r="B737">
            <v>50234</v>
          </cell>
          <cell r="C737">
            <v>149984</v>
          </cell>
        </row>
        <row r="738">
          <cell r="A738">
            <v>36678</v>
          </cell>
          <cell r="B738">
            <v>48515</v>
          </cell>
          <cell r="C738">
            <v>145449</v>
          </cell>
        </row>
        <row r="739">
          <cell r="A739">
            <v>36708</v>
          </cell>
          <cell r="B739">
            <v>49116</v>
          </cell>
          <cell r="C739">
            <v>147932</v>
          </cell>
        </row>
        <row r="740">
          <cell r="A740">
            <v>36739</v>
          </cell>
          <cell r="B740">
            <v>51020</v>
          </cell>
          <cell r="C740">
            <v>142279</v>
          </cell>
        </row>
        <row r="741">
          <cell r="A741">
            <v>36770</v>
          </cell>
          <cell r="B741">
            <v>48432</v>
          </cell>
          <cell r="C741">
            <v>130297</v>
          </cell>
        </row>
        <row r="742">
          <cell r="A742">
            <v>36800</v>
          </cell>
          <cell r="B742">
            <v>51528</v>
          </cell>
          <cell r="C742">
            <v>151513</v>
          </cell>
        </row>
        <row r="743">
          <cell r="A743">
            <v>36831</v>
          </cell>
          <cell r="B743">
            <v>47282</v>
          </cell>
          <cell r="C743">
            <v>127092</v>
          </cell>
        </row>
        <row r="744">
          <cell r="A744">
            <v>36861</v>
          </cell>
          <cell r="B744">
            <v>45529</v>
          </cell>
          <cell r="C744">
            <v>127971</v>
          </cell>
        </row>
        <row r="745">
          <cell r="A745" t="str">
            <v>Totals:</v>
          </cell>
          <cell r="B745" t="str">
            <v>__________</v>
          </cell>
          <cell r="C745" t="str">
            <v>__________</v>
          </cell>
        </row>
        <row r="746">
          <cell r="A746">
            <v>2000</v>
          </cell>
          <cell r="B746">
            <v>592539</v>
          </cell>
          <cell r="C746">
            <v>1722861</v>
          </cell>
        </row>
        <row r="748">
          <cell r="A748">
            <v>36892</v>
          </cell>
          <cell r="B748">
            <v>47863</v>
          </cell>
          <cell r="C748">
            <v>124023</v>
          </cell>
        </row>
        <row r="749">
          <cell r="A749">
            <v>36923</v>
          </cell>
          <cell r="B749">
            <v>41794</v>
          </cell>
          <cell r="C749">
            <v>125403</v>
          </cell>
        </row>
        <row r="750">
          <cell r="A750">
            <v>36951</v>
          </cell>
          <cell r="B750">
            <v>46586</v>
          </cell>
          <cell r="C750">
            <v>141469</v>
          </cell>
        </row>
        <row r="751">
          <cell r="A751">
            <v>36982</v>
          </cell>
          <cell r="B751">
            <v>46494</v>
          </cell>
          <cell r="C751">
            <v>137061</v>
          </cell>
        </row>
        <row r="752">
          <cell r="A752">
            <v>37012</v>
          </cell>
          <cell r="B752">
            <v>54382</v>
          </cell>
          <cell r="C752">
            <v>139212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p94"/>
    </sheetNames>
    <sheetDataSet>
      <sheetData sheetId="0">
        <row r="55">
          <cell r="A55">
            <v>34578</v>
          </cell>
          <cell r="B55">
            <v>49459</v>
          </cell>
          <cell r="C55">
            <v>1006316</v>
          </cell>
          <cell r="D55" t="str">
            <v>35,122     20347       41.52     148</v>
          </cell>
        </row>
        <row r="56">
          <cell r="A56">
            <v>34608</v>
          </cell>
          <cell r="B56">
            <v>91665</v>
          </cell>
          <cell r="C56">
            <v>1979147</v>
          </cell>
          <cell r="D56" t="str">
            <v>78,790     21592       46.22     146</v>
          </cell>
        </row>
        <row r="57">
          <cell r="A57">
            <v>34639</v>
          </cell>
          <cell r="B57">
            <v>79722</v>
          </cell>
          <cell r="C57">
            <v>1731861</v>
          </cell>
          <cell r="D57" t="str">
            <v>73,570     21724       47.99     141</v>
          </cell>
        </row>
        <row r="58">
          <cell r="A58">
            <v>34669</v>
          </cell>
          <cell r="B58">
            <v>71433</v>
          </cell>
          <cell r="C58">
            <v>1735442</v>
          </cell>
          <cell r="D58" t="str">
            <v>71,707     24295       50.10     146</v>
          </cell>
        </row>
        <row r="59">
          <cell r="A59" t="str">
            <v>Totals: __</v>
          </cell>
          <cell r="B59" t="str">
            <v>________</v>
          </cell>
          <cell r="C59" t="str">
            <v>__________</v>
          </cell>
          <cell r="D59" t="str">
            <v>__________</v>
          </cell>
        </row>
        <row r="60">
          <cell r="A60">
            <v>1994</v>
          </cell>
          <cell r="B60">
            <v>292279</v>
          </cell>
          <cell r="C60">
            <v>6452766</v>
          </cell>
          <cell r="D60">
            <v>259189</v>
          </cell>
        </row>
        <row r="62">
          <cell r="A62">
            <v>34700</v>
          </cell>
          <cell r="B62">
            <v>60761</v>
          </cell>
          <cell r="C62">
            <v>1513985</v>
          </cell>
          <cell r="D62" t="str">
            <v>61,916     24918       50.47     145</v>
          </cell>
        </row>
        <row r="63">
          <cell r="A63">
            <v>34731</v>
          </cell>
          <cell r="B63">
            <v>51398</v>
          </cell>
          <cell r="C63">
            <v>1225550</v>
          </cell>
          <cell r="D63" t="str">
            <v>51,319     23845       49.96     142</v>
          </cell>
        </row>
        <row r="64">
          <cell r="A64">
            <v>34759</v>
          </cell>
          <cell r="B64">
            <v>48593</v>
          </cell>
          <cell r="C64">
            <v>1331797</v>
          </cell>
          <cell r="D64" t="str">
            <v>47,575     27408       49.47     143</v>
          </cell>
        </row>
        <row r="65">
          <cell r="A65">
            <v>34790</v>
          </cell>
          <cell r="B65">
            <v>51030</v>
          </cell>
          <cell r="C65">
            <v>1187398</v>
          </cell>
          <cell r="D65" t="str">
            <v>62,129     23269       54.90     143</v>
          </cell>
        </row>
        <row r="66">
          <cell r="A66">
            <v>34820</v>
          </cell>
          <cell r="B66">
            <v>45914</v>
          </cell>
          <cell r="C66">
            <v>1117560</v>
          </cell>
          <cell r="D66" t="str">
            <v>69,044     24341       60.06     140</v>
          </cell>
        </row>
        <row r="67">
          <cell r="A67">
            <v>34851</v>
          </cell>
          <cell r="B67">
            <v>42383</v>
          </cell>
          <cell r="C67">
            <v>1095905</v>
          </cell>
          <cell r="D67" t="str">
            <v>72,607     25858       63.14     143</v>
          </cell>
        </row>
        <row r="68">
          <cell r="A68">
            <v>34881</v>
          </cell>
          <cell r="B68">
            <v>35386</v>
          </cell>
          <cell r="C68">
            <v>1094616</v>
          </cell>
          <cell r="D68" t="str">
            <v>74,251     30934       67.72     141</v>
          </cell>
        </row>
        <row r="69">
          <cell r="A69">
            <v>34912</v>
          </cell>
          <cell r="B69">
            <v>35822</v>
          </cell>
          <cell r="C69">
            <v>1095981</v>
          </cell>
          <cell r="D69" t="str">
            <v>75,820     30596       67.91     141</v>
          </cell>
        </row>
        <row r="70">
          <cell r="A70">
            <v>34943</v>
          </cell>
          <cell r="B70">
            <v>35681</v>
          </cell>
          <cell r="C70">
            <v>1037399</v>
          </cell>
          <cell r="D70" t="str">
            <v>73,857     29075       67.43     139</v>
          </cell>
        </row>
        <row r="71">
          <cell r="A71">
            <v>34973</v>
          </cell>
          <cell r="B71">
            <v>36880</v>
          </cell>
          <cell r="C71">
            <v>940276</v>
          </cell>
          <cell r="D71" t="str">
            <v>71,509     25496       65.97     137</v>
          </cell>
        </row>
        <row r="72">
          <cell r="A72">
            <v>35004</v>
          </cell>
          <cell r="B72">
            <v>35563</v>
          </cell>
          <cell r="C72">
            <v>860078</v>
          </cell>
          <cell r="D72" t="str">
            <v>73,609     24185       67.42     138</v>
          </cell>
        </row>
        <row r="73">
          <cell r="A73">
            <v>35034</v>
          </cell>
          <cell r="B73">
            <v>32375</v>
          </cell>
          <cell r="C73">
            <v>818116</v>
          </cell>
          <cell r="D73" t="str">
            <v>70,137     25270       68.42     138</v>
          </cell>
        </row>
        <row r="74">
          <cell r="A74" t="str">
            <v>Totals: __</v>
          </cell>
          <cell r="B74" t="str">
            <v>________</v>
          </cell>
          <cell r="C74" t="str">
            <v>__________</v>
          </cell>
          <cell r="D74" t="str">
            <v>__________</v>
          </cell>
        </row>
        <row r="75">
          <cell r="A75">
            <v>1995</v>
          </cell>
          <cell r="B75">
            <v>511786</v>
          </cell>
          <cell r="C75">
            <v>13318661</v>
          </cell>
          <cell r="D75">
            <v>803773</v>
          </cell>
        </row>
        <row r="77">
          <cell r="A77">
            <v>35065</v>
          </cell>
          <cell r="B77">
            <v>33178</v>
          </cell>
          <cell r="C77">
            <v>943791</v>
          </cell>
          <cell r="D77" t="str">
            <v>75,719     28447       69.53     135</v>
          </cell>
        </row>
        <row r="78">
          <cell r="A78">
            <v>35096</v>
          </cell>
          <cell r="B78">
            <v>36654</v>
          </cell>
          <cell r="C78">
            <v>858283</v>
          </cell>
          <cell r="D78" t="str">
            <v>71,069     23416       65.97     130</v>
          </cell>
        </row>
        <row r="79">
          <cell r="A79">
            <v>35125</v>
          </cell>
          <cell r="B79">
            <v>44967</v>
          </cell>
          <cell r="C79">
            <v>863014</v>
          </cell>
          <cell r="D79" t="str">
            <v>77,900     19193       63.40     133</v>
          </cell>
        </row>
        <row r="80">
          <cell r="A80">
            <v>35156</v>
          </cell>
          <cell r="B80">
            <v>47997</v>
          </cell>
          <cell r="C80">
            <v>856763</v>
          </cell>
          <cell r="D80" t="str">
            <v>83,923     17851       63.62     135</v>
          </cell>
        </row>
        <row r="81">
          <cell r="A81">
            <v>35186</v>
          </cell>
          <cell r="B81">
            <v>46139</v>
          </cell>
          <cell r="C81">
            <v>854014</v>
          </cell>
          <cell r="D81" t="str">
            <v>96,427     18510       67.64     137</v>
          </cell>
        </row>
        <row r="82">
          <cell r="A82">
            <v>35217</v>
          </cell>
          <cell r="B82">
            <v>40249</v>
          </cell>
          <cell r="C82">
            <v>779615</v>
          </cell>
          <cell r="D82" t="str">
            <v>90,688     19370       69.26     135</v>
          </cell>
        </row>
        <row r="83">
          <cell r="A83">
            <v>35247</v>
          </cell>
          <cell r="B83">
            <v>36217</v>
          </cell>
          <cell r="C83">
            <v>768658</v>
          </cell>
          <cell r="D83" t="str">
            <v>83,600     21224       69.77     134</v>
          </cell>
        </row>
        <row r="84">
          <cell r="A84">
            <v>35278</v>
          </cell>
          <cell r="B84">
            <v>37282</v>
          </cell>
          <cell r="C84">
            <v>763548</v>
          </cell>
          <cell r="D84" t="str">
            <v>83,653     20481       69.17     132</v>
          </cell>
        </row>
        <row r="85">
          <cell r="A85">
            <v>35309</v>
          </cell>
          <cell r="B85">
            <v>32686</v>
          </cell>
          <cell r="C85">
            <v>732495</v>
          </cell>
          <cell r="D85" t="str">
            <v>82,699     22411       71.67     132</v>
          </cell>
        </row>
        <row r="86">
          <cell r="A86">
            <v>35339</v>
          </cell>
          <cell r="B86">
            <v>30863</v>
          </cell>
          <cell r="C86">
            <v>690888</v>
          </cell>
          <cell r="D86" t="str">
            <v>77,700     22386       71.57     133</v>
          </cell>
        </row>
        <row r="87">
          <cell r="A87">
            <v>35370</v>
          </cell>
          <cell r="B87">
            <v>27721</v>
          </cell>
          <cell r="C87">
            <v>676102</v>
          </cell>
          <cell r="D87" t="str">
            <v>77,339     24390       73.61     132</v>
          </cell>
        </row>
        <row r="88">
          <cell r="A88">
            <v>35400</v>
          </cell>
          <cell r="B88">
            <v>29752</v>
          </cell>
          <cell r="C88">
            <v>657920</v>
          </cell>
          <cell r="D88" t="str">
            <v>76,699     22114       72.05     132</v>
          </cell>
        </row>
        <row r="89">
          <cell r="A89" t="str">
            <v>Totals: __</v>
          </cell>
          <cell r="B89" t="str">
            <v>________</v>
          </cell>
          <cell r="C89" t="str">
            <v>__________</v>
          </cell>
          <cell r="D89" t="str">
            <v>__________</v>
          </cell>
        </row>
        <row r="90">
          <cell r="A90">
            <v>1996</v>
          </cell>
          <cell r="B90">
            <v>443705</v>
          </cell>
          <cell r="C90">
            <v>9445091</v>
          </cell>
          <cell r="D90">
            <v>977416</v>
          </cell>
        </row>
        <row r="92">
          <cell r="A92">
            <v>35431</v>
          </cell>
          <cell r="B92">
            <v>29504</v>
          </cell>
          <cell r="C92">
            <v>637594</v>
          </cell>
          <cell r="D92" t="str">
            <v>67,348     21611       69.54     134</v>
          </cell>
        </row>
        <row r="93">
          <cell r="A93">
            <v>35462</v>
          </cell>
          <cell r="B93">
            <v>29443</v>
          </cell>
          <cell r="C93">
            <v>589498</v>
          </cell>
          <cell r="D93" t="str">
            <v>66,053     20022       69.17     132</v>
          </cell>
        </row>
        <row r="94">
          <cell r="A94">
            <v>35490</v>
          </cell>
          <cell r="B94">
            <v>32062</v>
          </cell>
          <cell r="C94">
            <v>619958</v>
          </cell>
          <cell r="D94" t="str">
            <v>62,024     19337       65.92     132</v>
          </cell>
        </row>
        <row r="95">
          <cell r="A95">
            <v>35521</v>
          </cell>
          <cell r="B95">
            <v>29480</v>
          </cell>
          <cell r="C95">
            <v>564429</v>
          </cell>
          <cell r="D95" t="str">
            <v>59,755     19147       66.96     132</v>
          </cell>
        </row>
        <row r="96">
          <cell r="A96">
            <v>35551</v>
          </cell>
          <cell r="B96">
            <v>28916</v>
          </cell>
          <cell r="C96">
            <v>789209</v>
          </cell>
          <cell r="D96" t="str">
            <v>134,050     27294       82.26     131</v>
          </cell>
        </row>
        <row r="97">
          <cell r="A97">
            <v>35582</v>
          </cell>
          <cell r="B97">
            <v>26630</v>
          </cell>
          <cell r="C97">
            <v>614546</v>
          </cell>
          <cell r="D97" t="str">
            <v>94,469     23078       78.01     131</v>
          </cell>
        </row>
        <row r="98">
          <cell r="A98">
            <v>35612</v>
          </cell>
          <cell r="B98">
            <v>25035</v>
          </cell>
          <cell r="C98">
            <v>605194</v>
          </cell>
          <cell r="D98" t="str">
            <v>108,222     24174       81.21     128</v>
          </cell>
        </row>
        <row r="99">
          <cell r="A99">
            <v>35643</v>
          </cell>
          <cell r="B99">
            <v>24350</v>
          </cell>
          <cell r="C99">
            <v>580559</v>
          </cell>
          <cell r="D99" t="str">
            <v>124,927     23843       83.69     131</v>
          </cell>
        </row>
        <row r="100">
          <cell r="A100">
            <v>35674</v>
          </cell>
          <cell r="B100">
            <v>24806</v>
          </cell>
          <cell r="C100">
            <v>527833</v>
          </cell>
          <cell r="D100" t="str">
            <v>97,408     21279       79.70     129</v>
          </cell>
        </row>
        <row r="101">
          <cell r="A101">
            <v>35704</v>
          </cell>
          <cell r="B101">
            <v>24840</v>
          </cell>
          <cell r="C101">
            <v>549271</v>
          </cell>
          <cell r="D101" t="str">
            <v>58,627     22113       70.24     127</v>
          </cell>
        </row>
        <row r="102">
          <cell r="A102">
            <v>35735</v>
          </cell>
          <cell r="B102">
            <v>22930</v>
          </cell>
          <cell r="C102">
            <v>538003</v>
          </cell>
          <cell r="D102" t="str">
            <v>57,307     23463       71.42     126</v>
          </cell>
        </row>
        <row r="103">
          <cell r="A103">
            <v>35765</v>
          </cell>
          <cell r="B103">
            <v>22820</v>
          </cell>
          <cell r="C103">
            <v>516503</v>
          </cell>
          <cell r="D103" t="str">
            <v>64,982     22634       74.01     126</v>
          </cell>
        </row>
        <row r="104">
          <cell r="A104" t="str">
            <v>Totals: __</v>
          </cell>
          <cell r="B104" t="str">
            <v>________</v>
          </cell>
          <cell r="C104" t="str">
            <v>__________</v>
          </cell>
          <cell r="D104" t="str">
            <v>__________</v>
          </cell>
        </row>
        <row r="105">
          <cell r="A105">
            <v>1997</v>
          </cell>
          <cell r="B105">
            <v>320816</v>
          </cell>
          <cell r="C105">
            <v>7132597</v>
          </cell>
          <cell r="D105">
            <v>995172</v>
          </cell>
        </row>
        <row r="107">
          <cell r="A107">
            <v>35796</v>
          </cell>
          <cell r="B107">
            <v>23743</v>
          </cell>
          <cell r="C107">
            <v>522537</v>
          </cell>
          <cell r="D107" t="str">
            <v>63,829     22009       72.89     126</v>
          </cell>
        </row>
        <row r="108">
          <cell r="A108">
            <v>35827</v>
          </cell>
          <cell r="B108">
            <v>19570</v>
          </cell>
          <cell r="C108">
            <v>464034</v>
          </cell>
          <cell r="D108" t="str">
            <v>56,632     23712       74.32     127</v>
          </cell>
        </row>
        <row r="109">
          <cell r="A109">
            <v>35855</v>
          </cell>
          <cell r="B109">
            <v>21991</v>
          </cell>
          <cell r="C109">
            <v>499129</v>
          </cell>
          <cell r="D109" t="str">
            <v>71,093     22697       76.38     127</v>
          </cell>
        </row>
        <row r="110">
          <cell r="A110">
            <v>35886</v>
          </cell>
          <cell r="B110">
            <v>20055</v>
          </cell>
          <cell r="C110">
            <v>468973</v>
          </cell>
          <cell r="D110" t="str">
            <v>69,103     23385       77.51     124</v>
          </cell>
        </row>
        <row r="111">
          <cell r="A111">
            <v>35916</v>
          </cell>
          <cell r="B111">
            <v>19126</v>
          </cell>
          <cell r="C111">
            <v>495323</v>
          </cell>
          <cell r="D111" t="str">
            <v>65,348     25898       77.36     125</v>
          </cell>
        </row>
        <row r="112">
          <cell r="A112">
            <v>35947</v>
          </cell>
          <cell r="B112">
            <v>19175</v>
          </cell>
          <cell r="C112">
            <v>466541</v>
          </cell>
          <cell r="D112" t="str">
            <v>65,952     24331       77.47     124</v>
          </cell>
        </row>
        <row r="113">
          <cell r="A113">
            <v>35977</v>
          </cell>
          <cell r="B113">
            <v>19700</v>
          </cell>
          <cell r="C113">
            <v>461944</v>
          </cell>
          <cell r="D113" t="str">
            <v>68,848     23449       77.75     124</v>
          </cell>
        </row>
        <row r="114">
          <cell r="A114">
            <v>36008</v>
          </cell>
          <cell r="B114">
            <v>19603</v>
          </cell>
          <cell r="C114">
            <v>520894</v>
          </cell>
          <cell r="D114" t="str">
            <v>69,656     26573       78.04     123</v>
          </cell>
        </row>
        <row r="115">
          <cell r="A115">
            <v>36039</v>
          </cell>
          <cell r="B115">
            <v>16551</v>
          </cell>
          <cell r="C115">
            <v>474524</v>
          </cell>
          <cell r="D115" t="str">
            <v>68,001     28671       80.43     123</v>
          </cell>
        </row>
        <row r="116">
          <cell r="A116">
            <v>36069</v>
          </cell>
          <cell r="B116">
            <v>17090</v>
          </cell>
          <cell r="C116">
            <v>442886</v>
          </cell>
          <cell r="D116" t="str">
            <v>66,215     25915       79.49     121</v>
          </cell>
        </row>
        <row r="117">
          <cell r="A117">
            <v>36100</v>
          </cell>
          <cell r="B117">
            <v>15182</v>
          </cell>
          <cell r="C117">
            <v>404024</v>
          </cell>
          <cell r="D117" t="str">
            <v>61,948     26613       80.32     115</v>
          </cell>
        </row>
        <row r="118">
          <cell r="A118">
            <v>36130</v>
          </cell>
          <cell r="B118">
            <v>14878</v>
          </cell>
          <cell r="C118">
            <v>419908</v>
          </cell>
          <cell r="D118" t="str">
            <v>63,523     28224       81.02     115</v>
          </cell>
        </row>
        <row r="119">
          <cell r="A119" t="str">
            <v>Totals: __</v>
          </cell>
          <cell r="B119" t="str">
            <v>________</v>
          </cell>
          <cell r="C119" t="str">
            <v>__________</v>
          </cell>
          <cell r="D119" t="str">
            <v>__________</v>
          </cell>
        </row>
        <row r="120">
          <cell r="A120">
            <v>1998</v>
          </cell>
          <cell r="B120">
            <v>226664</v>
          </cell>
          <cell r="C120">
            <v>5640717</v>
          </cell>
          <cell r="D120">
            <v>790148</v>
          </cell>
        </row>
        <row r="122">
          <cell r="A122">
            <v>36161</v>
          </cell>
          <cell r="B122">
            <v>16579</v>
          </cell>
          <cell r="C122">
            <v>419150</v>
          </cell>
          <cell r="D122" t="str">
            <v>63,548     25282       79.31     118</v>
          </cell>
        </row>
        <row r="123">
          <cell r="A123">
            <v>36192</v>
          </cell>
          <cell r="B123">
            <v>14867</v>
          </cell>
          <cell r="C123">
            <v>361459</v>
          </cell>
          <cell r="D123" t="str">
            <v>56,664     24313       79.22     117</v>
          </cell>
        </row>
        <row r="124">
          <cell r="A124">
            <v>36220</v>
          </cell>
          <cell r="B124">
            <v>16148</v>
          </cell>
          <cell r="C124">
            <v>381537</v>
          </cell>
          <cell r="D124" t="str">
            <v>61,988     23628       79.33     115</v>
          </cell>
        </row>
        <row r="125">
          <cell r="A125">
            <v>36251</v>
          </cell>
          <cell r="B125">
            <v>16638</v>
          </cell>
          <cell r="C125">
            <v>365359</v>
          </cell>
          <cell r="D125" t="str">
            <v>49,436     21960       74.82     112</v>
          </cell>
        </row>
        <row r="126">
          <cell r="A126">
            <v>36281</v>
          </cell>
          <cell r="B126">
            <v>15750</v>
          </cell>
          <cell r="C126">
            <v>379611</v>
          </cell>
          <cell r="D126" t="str">
            <v>23,607     24103       59.98     108</v>
          </cell>
        </row>
        <row r="127">
          <cell r="A127">
            <v>36312</v>
          </cell>
          <cell r="B127">
            <v>14261</v>
          </cell>
          <cell r="C127">
            <v>362594</v>
          </cell>
          <cell r="D127" t="str">
            <v>20,021     25426       58.40     107</v>
          </cell>
        </row>
        <row r="128">
          <cell r="A128">
            <v>36342</v>
          </cell>
          <cell r="B128">
            <v>16223</v>
          </cell>
          <cell r="C128">
            <v>398453</v>
          </cell>
          <cell r="D128" t="str">
            <v>22,847     24561       58.48     109</v>
          </cell>
        </row>
        <row r="129">
          <cell r="A129">
            <v>36373</v>
          </cell>
          <cell r="B129">
            <v>16430</v>
          </cell>
          <cell r="C129">
            <v>363395</v>
          </cell>
          <cell r="D129" t="str">
            <v>23,026     22118       58.36     109</v>
          </cell>
        </row>
        <row r="130">
          <cell r="A130">
            <v>36404</v>
          </cell>
          <cell r="B130">
            <v>15970</v>
          </cell>
          <cell r="C130">
            <v>354813</v>
          </cell>
          <cell r="D130" t="str">
            <v>21,179     22218       57.01     109</v>
          </cell>
        </row>
        <row r="131">
          <cell r="A131">
            <v>36434</v>
          </cell>
          <cell r="B131">
            <v>16889</v>
          </cell>
          <cell r="C131">
            <v>355830</v>
          </cell>
          <cell r="D131" t="str">
            <v>24,313     21069       59.01     108</v>
          </cell>
        </row>
        <row r="132">
          <cell r="A132">
            <v>36465</v>
          </cell>
          <cell r="B132">
            <v>15943</v>
          </cell>
          <cell r="C132">
            <v>346884</v>
          </cell>
          <cell r="D132" t="str">
            <v>29,331     21758       64.79     106</v>
          </cell>
        </row>
        <row r="133">
          <cell r="A133">
            <v>36495</v>
          </cell>
          <cell r="B133">
            <v>17374</v>
          </cell>
          <cell r="C133">
            <v>386811</v>
          </cell>
          <cell r="D133" t="str">
            <v>30,330     22264       63.58     108</v>
          </cell>
        </row>
        <row r="134">
          <cell r="A134" t="str">
            <v>Totals: __</v>
          </cell>
          <cell r="B134" t="str">
            <v>________</v>
          </cell>
          <cell r="C134" t="str">
            <v>__________</v>
          </cell>
          <cell r="D134" t="str">
            <v>__________</v>
          </cell>
        </row>
        <row r="135">
          <cell r="A135">
            <v>1999</v>
          </cell>
          <cell r="B135">
            <v>193072</v>
          </cell>
          <cell r="C135">
            <v>4475896</v>
          </cell>
          <cell r="D135">
            <v>426290</v>
          </cell>
        </row>
        <row r="137">
          <cell r="A137">
            <v>36526</v>
          </cell>
          <cell r="B137">
            <v>18621</v>
          </cell>
          <cell r="C137">
            <v>373772</v>
          </cell>
          <cell r="D137" t="str">
            <v>31,037     20073       62.50     109</v>
          </cell>
        </row>
        <row r="138">
          <cell r="A138">
            <v>36557</v>
          </cell>
          <cell r="B138">
            <v>16590</v>
          </cell>
          <cell r="C138">
            <v>312378</v>
          </cell>
          <cell r="D138" t="str">
            <v>25,852     18830       60.91     103</v>
          </cell>
        </row>
        <row r="139">
          <cell r="A139">
            <v>36586</v>
          </cell>
          <cell r="B139">
            <v>17112</v>
          </cell>
          <cell r="C139">
            <v>343259</v>
          </cell>
          <cell r="D139" t="str">
            <v>30,257     20060       63.88     109</v>
          </cell>
        </row>
        <row r="140">
          <cell r="A140">
            <v>36617</v>
          </cell>
          <cell r="B140">
            <v>15093</v>
          </cell>
          <cell r="C140">
            <v>331107</v>
          </cell>
          <cell r="D140" t="str">
            <v>25,829     21938       63.12     107</v>
          </cell>
        </row>
        <row r="141">
          <cell r="A141">
            <v>36647</v>
          </cell>
          <cell r="B141">
            <v>14899</v>
          </cell>
          <cell r="C141">
            <v>346783</v>
          </cell>
          <cell r="D141" t="str">
            <v>26,647     23276       64.14     107</v>
          </cell>
        </row>
        <row r="142">
          <cell r="A142">
            <v>36678</v>
          </cell>
          <cell r="B142">
            <v>13996</v>
          </cell>
          <cell r="C142">
            <v>320566</v>
          </cell>
          <cell r="D142" t="str">
            <v>24,702     22905       63.83     108</v>
          </cell>
        </row>
        <row r="143">
          <cell r="A143">
            <v>36708</v>
          </cell>
          <cell r="B143">
            <v>14648</v>
          </cell>
          <cell r="C143">
            <v>360805</v>
          </cell>
          <cell r="D143" t="str">
            <v>25,451     24632       63.47     107</v>
          </cell>
        </row>
        <row r="144">
          <cell r="A144">
            <v>36739</v>
          </cell>
          <cell r="B144">
            <v>14434</v>
          </cell>
          <cell r="C144">
            <v>356822</v>
          </cell>
          <cell r="D144" t="str">
            <v>27,731     24721       65.77     104</v>
          </cell>
        </row>
        <row r="145">
          <cell r="A145">
            <v>36770</v>
          </cell>
          <cell r="B145">
            <v>13949</v>
          </cell>
          <cell r="C145">
            <v>334399</v>
          </cell>
          <cell r="D145" t="str">
            <v>26,938     23973       65.88     104</v>
          </cell>
        </row>
        <row r="146">
          <cell r="A146">
            <v>36800</v>
          </cell>
          <cell r="B146">
            <v>14175</v>
          </cell>
          <cell r="C146">
            <v>317034</v>
          </cell>
          <cell r="D146" t="str">
            <v>29,646     22366       67.65     102</v>
          </cell>
        </row>
        <row r="147">
          <cell r="A147">
            <v>36831</v>
          </cell>
          <cell r="B147">
            <v>12638</v>
          </cell>
          <cell r="C147">
            <v>296316</v>
          </cell>
          <cell r="D147" t="str">
            <v>29,174     23447       69.77     101</v>
          </cell>
        </row>
        <row r="148">
          <cell r="A148">
            <v>36861</v>
          </cell>
          <cell r="B148">
            <v>13843</v>
          </cell>
          <cell r="C148">
            <v>322702</v>
          </cell>
          <cell r="D148" t="str">
            <v>37,433     23312       73.00     101</v>
          </cell>
        </row>
        <row r="149">
          <cell r="A149" t="str">
            <v>Totals: __</v>
          </cell>
          <cell r="B149" t="str">
            <v>________</v>
          </cell>
          <cell r="C149" t="str">
            <v>__________</v>
          </cell>
          <cell r="D149" t="str">
            <v>__________</v>
          </cell>
        </row>
        <row r="150">
          <cell r="A150">
            <v>2000</v>
          </cell>
          <cell r="B150">
            <v>179998</v>
          </cell>
          <cell r="C150">
            <v>4015943</v>
          </cell>
          <cell r="D150">
            <v>340697</v>
          </cell>
        </row>
        <row r="152">
          <cell r="A152">
            <v>36892</v>
          </cell>
          <cell r="B152">
            <v>13197</v>
          </cell>
          <cell r="C152">
            <v>301877</v>
          </cell>
          <cell r="D152" t="str">
            <v>33,706     22875       71.86     103</v>
          </cell>
        </row>
        <row r="153">
          <cell r="A153">
            <v>36923</v>
          </cell>
          <cell r="B153">
            <v>12725</v>
          </cell>
          <cell r="C153">
            <v>267271</v>
          </cell>
          <cell r="D153" t="str">
            <v>29,534     21004       69.89     105</v>
          </cell>
        </row>
        <row r="154">
          <cell r="A154">
            <v>36951</v>
          </cell>
          <cell r="B154">
            <v>14575</v>
          </cell>
          <cell r="C154">
            <v>283764</v>
          </cell>
          <cell r="D154" t="str">
            <v>36,643     19470       71.54     104</v>
          </cell>
        </row>
        <row r="155">
          <cell r="A155">
            <v>36982</v>
          </cell>
          <cell r="B155">
            <v>12454</v>
          </cell>
          <cell r="C155">
            <v>290499</v>
          </cell>
          <cell r="D155" t="str">
            <v>30,375     23326       70.92     103</v>
          </cell>
        </row>
        <row r="156">
          <cell r="A156">
            <v>37012</v>
          </cell>
          <cell r="B156">
            <v>12401</v>
          </cell>
          <cell r="C156">
            <v>334307</v>
          </cell>
          <cell r="D156" t="str">
            <v>29,247     26959       70.22     100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Jan1958-Dec1958"/>
    </sheetNames>
    <sheetDataSet>
      <sheetData sheetId="0">
        <row r="643">
          <cell r="A643">
            <v>34335</v>
          </cell>
          <cell r="B643">
            <v>2512106</v>
          </cell>
          <cell r="C643">
            <v>1111955</v>
          </cell>
        </row>
        <row r="644">
          <cell r="A644">
            <v>34366</v>
          </cell>
          <cell r="B644">
            <v>2240214</v>
          </cell>
          <cell r="C644">
            <v>1018138</v>
          </cell>
        </row>
        <row r="645">
          <cell r="A645">
            <v>34394</v>
          </cell>
          <cell r="B645">
            <v>2526625</v>
          </cell>
          <cell r="C645">
            <v>1164627</v>
          </cell>
        </row>
        <row r="646">
          <cell r="A646">
            <v>34425</v>
          </cell>
          <cell r="B646">
            <v>2428569</v>
          </cell>
          <cell r="C646">
            <v>1145187</v>
          </cell>
        </row>
        <row r="647">
          <cell r="A647">
            <v>34455</v>
          </cell>
          <cell r="B647">
            <v>2514402</v>
          </cell>
          <cell r="C647">
            <v>1167831</v>
          </cell>
        </row>
        <row r="648">
          <cell r="A648">
            <v>34486</v>
          </cell>
          <cell r="B648">
            <v>2416011</v>
          </cell>
          <cell r="C648">
            <v>1127351</v>
          </cell>
        </row>
        <row r="649">
          <cell r="A649">
            <v>34516</v>
          </cell>
          <cell r="B649">
            <v>2447390</v>
          </cell>
          <cell r="C649">
            <v>1160637</v>
          </cell>
        </row>
        <row r="650">
          <cell r="A650">
            <v>34547</v>
          </cell>
          <cell r="B650">
            <v>2448142</v>
          </cell>
          <cell r="C650">
            <v>1142066</v>
          </cell>
        </row>
        <row r="651">
          <cell r="A651">
            <v>34578</v>
          </cell>
          <cell r="B651">
            <v>2350055</v>
          </cell>
          <cell r="C651">
            <v>1096508</v>
          </cell>
        </row>
        <row r="652">
          <cell r="A652">
            <v>34608</v>
          </cell>
          <cell r="B652">
            <v>2391727</v>
          </cell>
          <cell r="C652">
            <v>1059371</v>
          </cell>
        </row>
        <row r="653">
          <cell r="A653">
            <v>34639</v>
          </cell>
          <cell r="B653">
            <v>2302028</v>
          </cell>
          <cell r="C653">
            <v>1027734</v>
          </cell>
        </row>
        <row r="654">
          <cell r="A654">
            <v>34669</v>
          </cell>
          <cell r="B654">
            <v>2342962</v>
          </cell>
          <cell r="C654">
            <v>1017567</v>
          </cell>
        </row>
        <row r="655">
          <cell r="A655" t="str">
            <v>Totals:</v>
          </cell>
          <cell r="B655" t="str">
            <v>__________</v>
          </cell>
          <cell r="C655" t="str">
            <v>__________</v>
          </cell>
        </row>
        <row r="656">
          <cell r="A656">
            <v>1994</v>
          </cell>
          <cell r="B656">
            <v>28920231</v>
          </cell>
          <cell r="C656">
            <v>13238972</v>
          </cell>
        </row>
        <row r="658">
          <cell r="A658">
            <v>34700</v>
          </cell>
          <cell r="B658">
            <v>2312969</v>
          </cell>
          <cell r="C658">
            <v>975953</v>
          </cell>
        </row>
        <row r="659">
          <cell r="A659">
            <v>34731</v>
          </cell>
          <cell r="B659">
            <v>2094312</v>
          </cell>
          <cell r="C659">
            <v>894121</v>
          </cell>
        </row>
        <row r="660">
          <cell r="A660">
            <v>34759</v>
          </cell>
          <cell r="B660">
            <v>2304850</v>
          </cell>
          <cell r="C660">
            <v>1024793</v>
          </cell>
        </row>
        <row r="661">
          <cell r="A661">
            <v>34790</v>
          </cell>
          <cell r="B661">
            <v>2191673</v>
          </cell>
          <cell r="C661">
            <v>1003676</v>
          </cell>
        </row>
        <row r="662">
          <cell r="A662">
            <v>34820</v>
          </cell>
          <cell r="B662">
            <v>2271346</v>
          </cell>
          <cell r="C662">
            <v>1055284</v>
          </cell>
        </row>
        <row r="663">
          <cell r="A663">
            <v>34851</v>
          </cell>
          <cell r="B663">
            <v>2177904</v>
          </cell>
          <cell r="C663">
            <v>1080058</v>
          </cell>
        </row>
        <row r="664">
          <cell r="A664">
            <v>34881</v>
          </cell>
          <cell r="B664">
            <v>2184756</v>
          </cell>
          <cell r="C664">
            <v>1061100</v>
          </cell>
        </row>
        <row r="665">
          <cell r="A665">
            <v>34912</v>
          </cell>
          <cell r="B665">
            <v>2180415</v>
          </cell>
          <cell r="C665">
            <v>1057266</v>
          </cell>
        </row>
        <row r="666">
          <cell r="A666">
            <v>34943</v>
          </cell>
          <cell r="B666">
            <v>2101271</v>
          </cell>
          <cell r="C666">
            <v>1002758</v>
          </cell>
        </row>
        <row r="667">
          <cell r="A667">
            <v>34973</v>
          </cell>
          <cell r="B667">
            <v>2145187</v>
          </cell>
          <cell r="C667">
            <v>900854</v>
          </cell>
        </row>
        <row r="668">
          <cell r="A668">
            <v>35004</v>
          </cell>
          <cell r="B668">
            <v>2064567</v>
          </cell>
          <cell r="C668">
            <v>943824</v>
          </cell>
        </row>
        <row r="669">
          <cell r="A669">
            <v>35034</v>
          </cell>
          <cell r="B669">
            <v>2109197</v>
          </cell>
          <cell r="C669">
            <v>952047</v>
          </cell>
        </row>
        <row r="670">
          <cell r="A670" t="str">
            <v>Totals:</v>
          </cell>
          <cell r="B670" t="str">
            <v>__________</v>
          </cell>
          <cell r="C670" t="str">
            <v>__________</v>
          </cell>
        </row>
        <row r="671">
          <cell r="A671">
            <v>1995</v>
          </cell>
          <cell r="B671">
            <v>26138447</v>
          </cell>
          <cell r="C671">
            <v>11951734</v>
          </cell>
        </row>
        <row r="673">
          <cell r="A673">
            <v>35065</v>
          </cell>
          <cell r="B673">
            <v>2087068</v>
          </cell>
          <cell r="C673">
            <v>942952</v>
          </cell>
        </row>
        <row r="674">
          <cell r="A674">
            <v>35096</v>
          </cell>
          <cell r="B674">
            <v>1967187</v>
          </cell>
          <cell r="C674">
            <v>901013</v>
          </cell>
        </row>
        <row r="675">
          <cell r="A675">
            <v>35125</v>
          </cell>
          <cell r="B675">
            <v>2073011</v>
          </cell>
          <cell r="C675">
            <v>974235</v>
          </cell>
        </row>
        <row r="676">
          <cell r="A676">
            <v>35156</v>
          </cell>
          <cell r="B676">
            <v>1997326</v>
          </cell>
          <cell r="C676">
            <v>946633</v>
          </cell>
        </row>
        <row r="677">
          <cell r="A677">
            <v>35186</v>
          </cell>
          <cell r="B677">
            <v>2054178</v>
          </cell>
          <cell r="C677">
            <v>1005312</v>
          </cell>
        </row>
        <row r="678">
          <cell r="A678">
            <v>35217</v>
          </cell>
          <cell r="B678">
            <v>1982386</v>
          </cell>
          <cell r="C678">
            <v>972016</v>
          </cell>
        </row>
        <row r="679">
          <cell r="A679">
            <v>35247</v>
          </cell>
          <cell r="B679">
            <v>1978357</v>
          </cell>
          <cell r="C679">
            <v>974100</v>
          </cell>
        </row>
        <row r="680">
          <cell r="A680">
            <v>35278</v>
          </cell>
          <cell r="B680">
            <v>1972764</v>
          </cell>
          <cell r="C680">
            <v>986158</v>
          </cell>
        </row>
        <row r="681">
          <cell r="A681">
            <v>35309</v>
          </cell>
          <cell r="B681">
            <v>1908313</v>
          </cell>
          <cell r="C681">
            <v>940943</v>
          </cell>
        </row>
        <row r="682">
          <cell r="A682">
            <v>35339</v>
          </cell>
          <cell r="B682">
            <v>1926591</v>
          </cell>
          <cell r="C682">
            <v>928243</v>
          </cell>
        </row>
        <row r="683">
          <cell r="A683">
            <v>35370</v>
          </cell>
          <cell r="B683">
            <v>1804719</v>
          </cell>
          <cell r="C683">
            <v>850555</v>
          </cell>
        </row>
        <row r="684">
          <cell r="A684">
            <v>35400</v>
          </cell>
          <cell r="B684">
            <v>1869005</v>
          </cell>
          <cell r="C684">
            <v>865833</v>
          </cell>
        </row>
        <row r="685">
          <cell r="A685" t="str">
            <v>Totals:</v>
          </cell>
          <cell r="B685" t="str">
            <v>__________</v>
          </cell>
          <cell r="C685" t="str">
            <v>__________</v>
          </cell>
        </row>
        <row r="686">
          <cell r="A686">
            <v>1996</v>
          </cell>
          <cell r="B686">
            <v>23620905</v>
          </cell>
          <cell r="C686">
            <v>11287993</v>
          </cell>
        </row>
        <row r="688">
          <cell r="A688">
            <v>35431</v>
          </cell>
          <cell r="B688">
            <v>1833919</v>
          </cell>
          <cell r="C688">
            <v>816604</v>
          </cell>
        </row>
        <row r="689">
          <cell r="A689">
            <v>35462</v>
          </cell>
          <cell r="B689">
            <v>1659267</v>
          </cell>
          <cell r="C689">
            <v>781526</v>
          </cell>
        </row>
        <row r="690">
          <cell r="A690">
            <v>35490</v>
          </cell>
          <cell r="B690">
            <v>1815839</v>
          </cell>
          <cell r="C690">
            <v>870594</v>
          </cell>
        </row>
        <row r="691">
          <cell r="A691">
            <v>35521</v>
          </cell>
          <cell r="B691">
            <v>1686950</v>
          </cell>
          <cell r="C691">
            <v>830776</v>
          </cell>
        </row>
        <row r="692">
          <cell r="A692">
            <v>35551</v>
          </cell>
          <cell r="B692">
            <v>1716443</v>
          </cell>
          <cell r="C692">
            <v>857136</v>
          </cell>
        </row>
        <row r="693">
          <cell r="A693">
            <v>35582</v>
          </cell>
          <cell r="B693">
            <v>1642400</v>
          </cell>
          <cell r="C693">
            <v>832683</v>
          </cell>
        </row>
        <row r="694">
          <cell r="A694">
            <v>35612</v>
          </cell>
          <cell r="B694">
            <v>1681515</v>
          </cell>
          <cell r="C694">
            <v>855684</v>
          </cell>
        </row>
        <row r="695">
          <cell r="A695">
            <v>35643</v>
          </cell>
          <cell r="B695">
            <v>1674881</v>
          </cell>
          <cell r="C695">
            <v>827690</v>
          </cell>
        </row>
        <row r="696">
          <cell r="A696">
            <v>35674</v>
          </cell>
          <cell r="B696">
            <v>1594978</v>
          </cell>
          <cell r="C696">
            <v>794603</v>
          </cell>
        </row>
        <row r="697">
          <cell r="A697">
            <v>35704</v>
          </cell>
          <cell r="B697">
            <v>1636065</v>
          </cell>
          <cell r="C697">
            <v>806009</v>
          </cell>
        </row>
        <row r="698">
          <cell r="A698">
            <v>35735</v>
          </cell>
          <cell r="B698">
            <v>1575643</v>
          </cell>
          <cell r="C698">
            <v>720637</v>
          </cell>
        </row>
        <row r="699">
          <cell r="A699">
            <v>35765</v>
          </cell>
          <cell r="B699">
            <v>1621540</v>
          </cell>
          <cell r="C699">
            <v>762340</v>
          </cell>
        </row>
        <row r="700">
          <cell r="A700" t="str">
            <v>Totals:</v>
          </cell>
          <cell r="B700" t="str">
            <v>__________</v>
          </cell>
          <cell r="C700" t="str">
            <v>__________</v>
          </cell>
        </row>
        <row r="701">
          <cell r="A701">
            <v>1997</v>
          </cell>
          <cell r="B701">
            <v>20139440</v>
          </cell>
          <cell r="C701">
            <v>9756282</v>
          </cell>
        </row>
        <row r="703">
          <cell r="A703">
            <v>35796</v>
          </cell>
          <cell r="B703">
            <v>1590507</v>
          </cell>
          <cell r="C703">
            <v>730647</v>
          </cell>
        </row>
        <row r="704">
          <cell r="A704">
            <v>35827</v>
          </cell>
          <cell r="B704">
            <v>1410589</v>
          </cell>
          <cell r="C704">
            <v>649447</v>
          </cell>
        </row>
        <row r="705">
          <cell r="A705">
            <v>35855</v>
          </cell>
          <cell r="B705">
            <v>1532421</v>
          </cell>
          <cell r="C705">
            <v>744718</v>
          </cell>
        </row>
        <row r="706">
          <cell r="A706">
            <v>35886</v>
          </cell>
          <cell r="B706">
            <v>1427330</v>
          </cell>
          <cell r="C706">
            <v>697956</v>
          </cell>
        </row>
        <row r="707">
          <cell r="A707">
            <v>35916</v>
          </cell>
          <cell r="B707">
            <v>1467570</v>
          </cell>
          <cell r="C707">
            <v>761248</v>
          </cell>
        </row>
        <row r="708">
          <cell r="A708">
            <v>35947</v>
          </cell>
          <cell r="B708">
            <v>1389672</v>
          </cell>
          <cell r="C708">
            <v>725138</v>
          </cell>
        </row>
        <row r="709">
          <cell r="A709">
            <v>35977</v>
          </cell>
          <cell r="B709">
            <v>1394318</v>
          </cell>
          <cell r="C709">
            <v>752095</v>
          </cell>
        </row>
        <row r="710">
          <cell r="A710">
            <v>36008</v>
          </cell>
          <cell r="B710">
            <v>1363234</v>
          </cell>
          <cell r="C710">
            <v>717155</v>
          </cell>
        </row>
        <row r="711">
          <cell r="A711">
            <v>36039</v>
          </cell>
          <cell r="B711">
            <v>1279273</v>
          </cell>
          <cell r="C711">
            <v>655464</v>
          </cell>
        </row>
        <row r="712">
          <cell r="A712">
            <v>36069</v>
          </cell>
          <cell r="B712">
            <v>1312762</v>
          </cell>
          <cell r="C712">
            <v>662149</v>
          </cell>
        </row>
        <row r="713">
          <cell r="A713">
            <v>36100</v>
          </cell>
          <cell r="B713">
            <v>1236371</v>
          </cell>
          <cell r="C713">
            <v>615658</v>
          </cell>
        </row>
        <row r="714">
          <cell r="A714">
            <v>36130</v>
          </cell>
          <cell r="B714">
            <v>1224348</v>
          </cell>
          <cell r="C714">
            <v>593078</v>
          </cell>
        </row>
        <row r="715">
          <cell r="A715" t="str">
            <v>Totals:</v>
          </cell>
          <cell r="B715" t="str">
            <v>__________</v>
          </cell>
          <cell r="C715" t="str">
            <v>__________</v>
          </cell>
        </row>
        <row r="716">
          <cell r="A716">
            <v>1998</v>
          </cell>
          <cell r="B716">
            <v>16628395</v>
          </cell>
          <cell r="C716">
            <v>8304753</v>
          </cell>
        </row>
        <row r="718">
          <cell r="A718">
            <v>36161</v>
          </cell>
          <cell r="B718">
            <v>1183611</v>
          </cell>
          <cell r="C718">
            <v>583639</v>
          </cell>
        </row>
        <row r="719">
          <cell r="A719">
            <v>36192</v>
          </cell>
          <cell r="B719">
            <v>1070545</v>
          </cell>
          <cell r="C719">
            <v>559476</v>
          </cell>
        </row>
        <row r="720">
          <cell r="A720">
            <v>36220</v>
          </cell>
          <cell r="B720">
            <v>1156874</v>
          </cell>
          <cell r="C720">
            <v>618228</v>
          </cell>
        </row>
        <row r="721">
          <cell r="A721">
            <v>36251</v>
          </cell>
          <cell r="B721">
            <v>1082268</v>
          </cell>
          <cell r="C721">
            <v>574227</v>
          </cell>
        </row>
        <row r="722">
          <cell r="A722">
            <v>36281</v>
          </cell>
          <cell r="B722">
            <v>1089786</v>
          </cell>
          <cell r="C722">
            <v>591897</v>
          </cell>
        </row>
        <row r="723">
          <cell r="A723">
            <v>36312</v>
          </cell>
          <cell r="B723">
            <v>1031611</v>
          </cell>
          <cell r="C723">
            <v>597845</v>
          </cell>
        </row>
        <row r="724">
          <cell r="A724">
            <v>36342</v>
          </cell>
          <cell r="B724">
            <v>1038557</v>
          </cell>
          <cell r="C724">
            <v>580013</v>
          </cell>
        </row>
        <row r="725">
          <cell r="A725">
            <v>36373</v>
          </cell>
          <cell r="B725">
            <v>1015892</v>
          </cell>
          <cell r="C725">
            <v>544395</v>
          </cell>
        </row>
        <row r="726">
          <cell r="A726">
            <v>36404</v>
          </cell>
          <cell r="B726">
            <v>966117</v>
          </cell>
          <cell r="C726">
            <v>584552</v>
          </cell>
        </row>
        <row r="727">
          <cell r="A727">
            <v>36434</v>
          </cell>
          <cell r="B727">
            <v>971276</v>
          </cell>
          <cell r="C727">
            <v>565579</v>
          </cell>
        </row>
        <row r="728">
          <cell r="A728">
            <v>36465</v>
          </cell>
          <cell r="B728">
            <v>909703</v>
          </cell>
          <cell r="C728">
            <v>570325</v>
          </cell>
        </row>
        <row r="729">
          <cell r="A729">
            <v>36495</v>
          </cell>
          <cell r="B729">
            <v>913360</v>
          </cell>
          <cell r="C729">
            <v>511710</v>
          </cell>
        </row>
        <row r="730">
          <cell r="A730" t="str">
            <v>Totals:</v>
          </cell>
          <cell r="B730" t="str">
            <v>__________</v>
          </cell>
          <cell r="C730" t="str">
            <v>__________</v>
          </cell>
        </row>
        <row r="731">
          <cell r="A731">
            <v>1999</v>
          </cell>
          <cell r="B731">
            <v>12429600</v>
          </cell>
          <cell r="C731">
            <v>6881886</v>
          </cell>
        </row>
        <row r="733">
          <cell r="A733">
            <v>36526</v>
          </cell>
          <cell r="B733">
            <v>889669</v>
          </cell>
          <cell r="C733">
            <v>509367</v>
          </cell>
        </row>
        <row r="734">
          <cell r="A734">
            <v>36557</v>
          </cell>
          <cell r="B734">
            <v>822414</v>
          </cell>
          <cell r="C734">
            <v>480558</v>
          </cell>
        </row>
        <row r="735">
          <cell r="A735">
            <v>36586</v>
          </cell>
          <cell r="B735">
            <v>860531</v>
          </cell>
          <cell r="C735">
            <v>509181</v>
          </cell>
        </row>
        <row r="736">
          <cell r="A736">
            <v>36617</v>
          </cell>
          <cell r="B736">
            <v>821461</v>
          </cell>
          <cell r="C736">
            <v>498559</v>
          </cell>
        </row>
        <row r="737">
          <cell r="A737">
            <v>36647</v>
          </cell>
          <cell r="B737">
            <v>802935</v>
          </cell>
          <cell r="C737">
            <v>507727</v>
          </cell>
        </row>
        <row r="738">
          <cell r="A738">
            <v>36678</v>
          </cell>
          <cell r="B738">
            <v>772478</v>
          </cell>
          <cell r="C738">
            <v>487321</v>
          </cell>
        </row>
        <row r="739">
          <cell r="A739">
            <v>36708</v>
          </cell>
          <cell r="B739">
            <v>771582</v>
          </cell>
          <cell r="C739">
            <v>525547</v>
          </cell>
        </row>
        <row r="740">
          <cell r="A740">
            <v>36739</v>
          </cell>
          <cell r="B740">
            <v>760482</v>
          </cell>
          <cell r="C740">
            <v>512010</v>
          </cell>
        </row>
        <row r="741">
          <cell r="A741">
            <v>36770</v>
          </cell>
          <cell r="B741">
            <v>712735</v>
          </cell>
          <cell r="C741">
            <v>483632</v>
          </cell>
        </row>
        <row r="742">
          <cell r="A742">
            <v>36800</v>
          </cell>
          <cell r="B742">
            <v>727406</v>
          </cell>
          <cell r="C742">
            <v>490451</v>
          </cell>
        </row>
        <row r="743">
          <cell r="A743">
            <v>36831</v>
          </cell>
          <cell r="B743">
            <v>677733</v>
          </cell>
          <cell r="C743">
            <v>431682</v>
          </cell>
        </row>
        <row r="744">
          <cell r="A744">
            <v>36861</v>
          </cell>
          <cell r="B744">
            <v>514473</v>
          </cell>
          <cell r="C744">
            <v>368993</v>
          </cell>
        </row>
        <row r="745">
          <cell r="A745" t="str">
            <v>Totals:</v>
          </cell>
          <cell r="B745" t="str">
            <v>__________</v>
          </cell>
          <cell r="C745" t="str">
            <v>__________</v>
          </cell>
        </row>
        <row r="746">
          <cell r="A746">
            <v>2000</v>
          </cell>
          <cell r="B746">
            <v>9133899</v>
          </cell>
          <cell r="C746">
            <v>5805028</v>
          </cell>
        </row>
        <row r="748">
          <cell r="A748">
            <v>36892</v>
          </cell>
          <cell r="B748">
            <v>661654</v>
          </cell>
          <cell r="C748">
            <v>419231</v>
          </cell>
        </row>
        <row r="749">
          <cell r="A749">
            <v>36923</v>
          </cell>
          <cell r="B749">
            <v>595739</v>
          </cell>
          <cell r="C749">
            <v>376382</v>
          </cell>
        </row>
        <row r="750">
          <cell r="A750">
            <v>36951</v>
          </cell>
          <cell r="B750">
            <v>641993</v>
          </cell>
          <cell r="C750">
            <v>396374</v>
          </cell>
        </row>
        <row r="751">
          <cell r="A751">
            <v>36982</v>
          </cell>
          <cell r="B751">
            <v>624723</v>
          </cell>
          <cell r="C751">
            <v>418857</v>
          </cell>
        </row>
        <row r="752">
          <cell r="A752">
            <v>37012</v>
          </cell>
          <cell r="B752">
            <v>590066</v>
          </cell>
          <cell r="C752">
            <v>400728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Jan1959-Dec1959"/>
    </sheetNames>
    <sheetDataSet>
      <sheetData sheetId="0">
        <row r="627">
          <cell r="A627">
            <v>34335</v>
          </cell>
          <cell r="B627">
            <v>42293</v>
          </cell>
          <cell r="C627">
            <v>212960</v>
          </cell>
        </row>
        <row r="628">
          <cell r="A628">
            <v>34366</v>
          </cell>
          <cell r="B628">
            <v>37878</v>
          </cell>
          <cell r="C628">
            <v>198501</v>
          </cell>
        </row>
        <row r="629">
          <cell r="A629">
            <v>34394</v>
          </cell>
          <cell r="B629">
            <v>41053</v>
          </cell>
          <cell r="C629">
            <v>229750</v>
          </cell>
        </row>
        <row r="630">
          <cell r="A630">
            <v>34425</v>
          </cell>
          <cell r="B630">
            <v>39614</v>
          </cell>
          <cell r="C630">
            <v>217753</v>
          </cell>
        </row>
        <row r="631">
          <cell r="A631">
            <v>34455</v>
          </cell>
          <cell r="B631">
            <v>39748</v>
          </cell>
          <cell r="C631">
            <v>212853</v>
          </cell>
        </row>
        <row r="632">
          <cell r="A632">
            <v>34486</v>
          </cell>
          <cell r="B632">
            <v>37697</v>
          </cell>
          <cell r="C632">
            <v>212083</v>
          </cell>
        </row>
        <row r="633">
          <cell r="A633">
            <v>34516</v>
          </cell>
          <cell r="B633">
            <v>39449</v>
          </cell>
          <cell r="C633">
            <v>213178</v>
          </cell>
        </row>
        <row r="634">
          <cell r="A634">
            <v>34547</v>
          </cell>
          <cell r="B634">
            <v>40612</v>
          </cell>
          <cell r="C634">
            <v>224140</v>
          </cell>
        </row>
        <row r="635">
          <cell r="A635">
            <v>34578</v>
          </cell>
          <cell r="B635">
            <v>39514</v>
          </cell>
          <cell r="C635">
            <v>236217</v>
          </cell>
        </row>
        <row r="636">
          <cell r="A636">
            <v>34608</v>
          </cell>
          <cell r="B636">
            <v>39843</v>
          </cell>
          <cell r="C636">
            <v>245264</v>
          </cell>
        </row>
        <row r="637">
          <cell r="A637">
            <v>34639</v>
          </cell>
          <cell r="B637">
            <v>38097</v>
          </cell>
          <cell r="C637">
            <v>226660</v>
          </cell>
        </row>
        <row r="638">
          <cell r="A638">
            <v>34669</v>
          </cell>
          <cell r="B638">
            <v>39929</v>
          </cell>
          <cell r="C638">
            <v>213773</v>
          </cell>
        </row>
        <row r="639">
          <cell r="A639" t="str">
            <v>Totals:</v>
          </cell>
          <cell r="B639" t="str">
            <v>__________</v>
          </cell>
          <cell r="C639" t="str">
            <v>__________</v>
          </cell>
        </row>
        <row r="640">
          <cell r="A640">
            <v>1994</v>
          </cell>
          <cell r="B640">
            <v>475727</v>
          </cell>
          <cell r="C640">
            <v>2643132</v>
          </cell>
        </row>
        <row r="642">
          <cell r="A642">
            <v>34700</v>
          </cell>
          <cell r="B642">
            <v>40932</v>
          </cell>
          <cell r="C642">
            <v>207063</v>
          </cell>
        </row>
        <row r="643">
          <cell r="A643">
            <v>34731</v>
          </cell>
          <cell r="B643">
            <v>37111</v>
          </cell>
          <cell r="C643">
            <v>189866</v>
          </cell>
        </row>
        <row r="644">
          <cell r="A644">
            <v>34759</v>
          </cell>
          <cell r="B644">
            <v>40042</v>
          </cell>
          <cell r="C644">
            <v>204434</v>
          </cell>
        </row>
        <row r="645">
          <cell r="A645">
            <v>34790</v>
          </cell>
          <cell r="B645">
            <v>36889</v>
          </cell>
          <cell r="C645">
            <v>205761</v>
          </cell>
        </row>
        <row r="646">
          <cell r="A646">
            <v>34820</v>
          </cell>
          <cell r="B646">
            <v>38218</v>
          </cell>
          <cell r="C646">
            <v>201837</v>
          </cell>
        </row>
        <row r="647">
          <cell r="A647">
            <v>34851</v>
          </cell>
          <cell r="B647">
            <v>36168</v>
          </cell>
          <cell r="C647">
            <v>194948</v>
          </cell>
        </row>
        <row r="648">
          <cell r="A648">
            <v>34881</v>
          </cell>
          <cell r="B648">
            <v>37944</v>
          </cell>
          <cell r="C648">
            <v>190639</v>
          </cell>
        </row>
        <row r="649">
          <cell r="A649">
            <v>34912</v>
          </cell>
          <cell r="B649">
            <v>37224</v>
          </cell>
          <cell r="C649">
            <v>197454</v>
          </cell>
        </row>
        <row r="650">
          <cell r="A650">
            <v>34943</v>
          </cell>
          <cell r="B650">
            <v>36081</v>
          </cell>
          <cell r="C650">
            <v>179058</v>
          </cell>
        </row>
        <row r="651">
          <cell r="A651">
            <v>34973</v>
          </cell>
          <cell r="B651">
            <v>37950</v>
          </cell>
          <cell r="C651">
            <v>150764</v>
          </cell>
        </row>
        <row r="652">
          <cell r="A652">
            <v>35004</v>
          </cell>
          <cell r="B652">
            <v>36456</v>
          </cell>
          <cell r="C652">
            <v>189386</v>
          </cell>
        </row>
        <row r="653">
          <cell r="A653">
            <v>35034</v>
          </cell>
          <cell r="B653">
            <v>37884</v>
          </cell>
          <cell r="C653">
            <v>171762</v>
          </cell>
        </row>
        <row r="654">
          <cell r="A654" t="str">
            <v>Totals:</v>
          </cell>
          <cell r="B654" t="str">
            <v>__________</v>
          </cell>
          <cell r="C654" t="str">
            <v>__________</v>
          </cell>
        </row>
        <row r="655">
          <cell r="A655">
            <v>1995</v>
          </cell>
          <cell r="B655">
            <v>452899</v>
          </cell>
          <cell r="C655">
            <v>2282972</v>
          </cell>
        </row>
        <row r="657">
          <cell r="A657">
            <v>35065</v>
          </cell>
          <cell r="B657">
            <v>35932</v>
          </cell>
          <cell r="C657">
            <v>177207</v>
          </cell>
        </row>
        <row r="658">
          <cell r="A658">
            <v>35096</v>
          </cell>
          <cell r="B658">
            <v>35094</v>
          </cell>
          <cell r="C658">
            <v>168041</v>
          </cell>
        </row>
        <row r="659">
          <cell r="A659">
            <v>35125</v>
          </cell>
          <cell r="B659">
            <v>36993</v>
          </cell>
          <cell r="C659">
            <v>189053</v>
          </cell>
        </row>
        <row r="660">
          <cell r="A660">
            <v>35156</v>
          </cell>
          <cell r="B660">
            <v>35395</v>
          </cell>
          <cell r="C660">
            <v>182524</v>
          </cell>
        </row>
        <row r="661">
          <cell r="A661">
            <v>35186</v>
          </cell>
          <cell r="B661">
            <v>36816</v>
          </cell>
          <cell r="C661">
            <v>180272</v>
          </cell>
        </row>
        <row r="662">
          <cell r="A662">
            <v>35217</v>
          </cell>
          <cell r="B662">
            <v>34677</v>
          </cell>
          <cell r="C662">
            <v>172752</v>
          </cell>
        </row>
        <row r="663">
          <cell r="A663">
            <v>35247</v>
          </cell>
          <cell r="B663">
            <v>35116</v>
          </cell>
          <cell r="C663">
            <v>169748</v>
          </cell>
        </row>
        <row r="664">
          <cell r="A664">
            <v>35278</v>
          </cell>
          <cell r="B664">
            <v>34547</v>
          </cell>
          <cell r="C664">
            <v>180932</v>
          </cell>
        </row>
        <row r="665">
          <cell r="A665">
            <v>35309</v>
          </cell>
          <cell r="B665">
            <v>32764</v>
          </cell>
          <cell r="C665">
            <v>184469</v>
          </cell>
        </row>
        <row r="666">
          <cell r="A666">
            <v>35339</v>
          </cell>
          <cell r="B666">
            <v>34803</v>
          </cell>
          <cell r="C666">
            <v>200680</v>
          </cell>
        </row>
        <row r="667">
          <cell r="A667">
            <v>35370</v>
          </cell>
          <cell r="B667">
            <v>34381</v>
          </cell>
          <cell r="C667">
            <v>181931</v>
          </cell>
        </row>
        <row r="668">
          <cell r="A668">
            <v>35400</v>
          </cell>
          <cell r="B668">
            <v>35594</v>
          </cell>
          <cell r="C668">
            <v>178938</v>
          </cell>
        </row>
        <row r="669">
          <cell r="A669" t="str">
            <v>Totals:</v>
          </cell>
          <cell r="B669" t="str">
            <v>__________</v>
          </cell>
          <cell r="C669" t="str">
            <v>__________</v>
          </cell>
        </row>
        <row r="670">
          <cell r="A670">
            <v>1996</v>
          </cell>
          <cell r="B670">
            <v>422112</v>
          </cell>
          <cell r="C670">
            <v>2166547</v>
          </cell>
        </row>
        <row r="672">
          <cell r="A672">
            <v>35431</v>
          </cell>
          <cell r="B672">
            <v>35379</v>
          </cell>
          <cell r="C672">
            <v>181359</v>
          </cell>
        </row>
        <row r="673">
          <cell r="A673">
            <v>35462</v>
          </cell>
          <cell r="B673">
            <v>32466</v>
          </cell>
          <cell r="C673">
            <v>164012</v>
          </cell>
        </row>
        <row r="674">
          <cell r="A674">
            <v>35490</v>
          </cell>
          <cell r="B674">
            <v>35507</v>
          </cell>
          <cell r="C674">
            <v>177092</v>
          </cell>
        </row>
        <row r="675">
          <cell r="A675">
            <v>35521</v>
          </cell>
          <cell r="B675">
            <v>34860</v>
          </cell>
          <cell r="C675">
            <v>176451</v>
          </cell>
        </row>
        <row r="676">
          <cell r="A676">
            <v>35551</v>
          </cell>
          <cell r="B676">
            <v>33865</v>
          </cell>
          <cell r="C676">
            <v>175664</v>
          </cell>
        </row>
        <row r="677">
          <cell r="A677">
            <v>35582</v>
          </cell>
          <cell r="B677">
            <v>32001</v>
          </cell>
          <cell r="C677">
            <v>168641</v>
          </cell>
        </row>
        <row r="678">
          <cell r="A678">
            <v>35612</v>
          </cell>
          <cell r="B678">
            <v>31707</v>
          </cell>
          <cell r="C678">
            <v>162294</v>
          </cell>
        </row>
        <row r="679">
          <cell r="A679">
            <v>35643</v>
          </cell>
          <cell r="B679">
            <v>32011</v>
          </cell>
          <cell r="C679">
            <v>167234</v>
          </cell>
        </row>
        <row r="680">
          <cell r="A680">
            <v>35674</v>
          </cell>
          <cell r="B680">
            <v>31994</v>
          </cell>
          <cell r="C680">
            <v>153550</v>
          </cell>
        </row>
        <row r="681">
          <cell r="A681">
            <v>35704</v>
          </cell>
          <cell r="B681">
            <v>33170</v>
          </cell>
          <cell r="C681">
            <v>150956</v>
          </cell>
        </row>
        <row r="682">
          <cell r="A682">
            <v>35735</v>
          </cell>
          <cell r="B682">
            <v>32071</v>
          </cell>
          <cell r="C682">
            <v>144833</v>
          </cell>
        </row>
        <row r="683">
          <cell r="A683">
            <v>35765</v>
          </cell>
          <cell r="B683">
            <v>33233</v>
          </cell>
          <cell r="C683">
            <v>139766</v>
          </cell>
        </row>
        <row r="684">
          <cell r="A684" t="str">
            <v>Totals:</v>
          </cell>
          <cell r="B684" t="str">
            <v>__________</v>
          </cell>
          <cell r="C684" t="str">
            <v>__________</v>
          </cell>
        </row>
        <row r="685">
          <cell r="A685">
            <v>1997</v>
          </cell>
          <cell r="B685">
            <v>398264</v>
          </cell>
          <cell r="C685">
            <v>1961852</v>
          </cell>
        </row>
        <row r="687">
          <cell r="A687">
            <v>35796</v>
          </cell>
          <cell r="B687">
            <v>33315</v>
          </cell>
          <cell r="C687">
            <v>144619</v>
          </cell>
        </row>
        <row r="688">
          <cell r="A688">
            <v>35827</v>
          </cell>
          <cell r="B688">
            <v>30517</v>
          </cell>
          <cell r="C688">
            <v>132967</v>
          </cell>
        </row>
        <row r="689">
          <cell r="A689">
            <v>35855</v>
          </cell>
          <cell r="B689">
            <v>33346</v>
          </cell>
          <cell r="C689">
            <v>149197</v>
          </cell>
        </row>
        <row r="690">
          <cell r="A690">
            <v>35886</v>
          </cell>
          <cell r="B690">
            <v>32391</v>
          </cell>
          <cell r="C690">
            <v>145757</v>
          </cell>
        </row>
        <row r="691">
          <cell r="A691">
            <v>35916</v>
          </cell>
          <cell r="B691">
            <v>34185</v>
          </cell>
          <cell r="C691">
            <v>150019</v>
          </cell>
        </row>
        <row r="692">
          <cell r="A692">
            <v>35947</v>
          </cell>
          <cell r="B692">
            <v>32086</v>
          </cell>
          <cell r="C692">
            <v>150619</v>
          </cell>
        </row>
        <row r="693">
          <cell r="A693">
            <v>35977</v>
          </cell>
          <cell r="B693">
            <v>31923</v>
          </cell>
          <cell r="C693">
            <v>149701</v>
          </cell>
        </row>
        <row r="694">
          <cell r="A694">
            <v>36008</v>
          </cell>
          <cell r="B694">
            <v>31733</v>
          </cell>
          <cell r="C694">
            <v>147581</v>
          </cell>
        </row>
        <row r="695">
          <cell r="A695">
            <v>36039</v>
          </cell>
          <cell r="B695">
            <v>31728</v>
          </cell>
          <cell r="C695">
            <v>135926</v>
          </cell>
        </row>
        <row r="696">
          <cell r="A696">
            <v>36069</v>
          </cell>
          <cell r="B696">
            <v>32306</v>
          </cell>
          <cell r="C696">
            <v>148217</v>
          </cell>
        </row>
        <row r="697">
          <cell r="A697">
            <v>36100</v>
          </cell>
          <cell r="B697">
            <v>29550</v>
          </cell>
          <cell r="C697">
            <v>135365</v>
          </cell>
        </row>
        <row r="698">
          <cell r="A698">
            <v>36130</v>
          </cell>
          <cell r="B698">
            <v>28165</v>
          </cell>
          <cell r="C698">
            <v>127575</v>
          </cell>
        </row>
        <row r="699">
          <cell r="A699" t="str">
            <v>Totals:</v>
          </cell>
          <cell r="B699" t="str">
            <v>__________</v>
          </cell>
          <cell r="C699" t="str">
            <v>__________</v>
          </cell>
        </row>
        <row r="700">
          <cell r="A700">
            <v>1998</v>
          </cell>
          <cell r="B700">
            <v>381245</v>
          </cell>
          <cell r="C700">
            <v>1717543</v>
          </cell>
        </row>
        <row r="702">
          <cell r="A702">
            <v>36161</v>
          </cell>
          <cell r="B702">
            <v>29333</v>
          </cell>
          <cell r="C702">
            <v>138821</v>
          </cell>
        </row>
        <row r="703">
          <cell r="A703">
            <v>36192</v>
          </cell>
          <cell r="B703">
            <v>26780</v>
          </cell>
          <cell r="C703">
            <v>121635</v>
          </cell>
        </row>
        <row r="704">
          <cell r="A704">
            <v>36220</v>
          </cell>
          <cell r="B704">
            <v>30074</v>
          </cell>
          <cell r="C704">
            <v>137955</v>
          </cell>
        </row>
        <row r="705">
          <cell r="A705">
            <v>36251</v>
          </cell>
          <cell r="B705">
            <v>28680</v>
          </cell>
          <cell r="C705">
            <v>136806</v>
          </cell>
        </row>
        <row r="706">
          <cell r="A706">
            <v>36281</v>
          </cell>
          <cell r="B706">
            <v>30014</v>
          </cell>
          <cell r="C706">
            <v>138762</v>
          </cell>
        </row>
        <row r="707">
          <cell r="A707">
            <v>36312</v>
          </cell>
          <cell r="B707">
            <v>29342</v>
          </cell>
          <cell r="C707">
            <v>134825</v>
          </cell>
        </row>
        <row r="708">
          <cell r="A708">
            <v>36342</v>
          </cell>
          <cell r="B708">
            <v>30100</v>
          </cell>
          <cell r="C708">
            <v>139217</v>
          </cell>
        </row>
        <row r="709">
          <cell r="A709">
            <v>36373</v>
          </cell>
          <cell r="B709">
            <v>31718</v>
          </cell>
          <cell r="C709">
            <v>133771</v>
          </cell>
        </row>
        <row r="710">
          <cell r="A710">
            <v>36404</v>
          </cell>
          <cell r="B710">
            <v>30479</v>
          </cell>
          <cell r="C710">
            <v>143081</v>
          </cell>
        </row>
        <row r="711">
          <cell r="A711">
            <v>36434</v>
          </cell>
          <cell r="B711">
            <v>29371</v>
          </cell>
          <cell r="C711">
            <v>145130</v>
          </cell>
        </row>
        <row r="712">
          <cell r="A712">
            <v>36465</v>
          </cell>
          <cell r="B712">
            <v>29589</v>
          </cell>
          <cell r="C712">
            <v>145064</v>
          </cell>
        </row>
        <row r="713">
          <cell r="A713">
            <v>36495</v>
          </cell>
          <cell r="B713">
            <v>28338</v>
          </cell>
          <cell r="C713">
            <v>148990</v>
          </cell>
        </row>
        <row r="714">
          <cell r="A714" t="str">
            <v>Totals:</v>
          </cell>
          <cell r="B714" t="str">
            <v>__________</v>
          </cell>
          <cell r="C714" t="str">
            <v>__________</v>
          </cell>
        </row>
        <row r="715">
          <cell r="A715">
            <v>1999</v>
          </cell>
          <cell r="B715">
            <v>353818</v>
          </cell>
          <cell r="C715">
            <v>1664057</v>
          </cell>
        </row>
        <row r="717">
          <cell r="A717">
            <v>36526</v>
          </cell>
          <cell r="B717">
            <v>28808</v>
          </cell>
          <cell r="C717">
            <v>149973</v>
          </cell>
        </row>
        <row r="718">
          <cell r="A718">
            <v>36557</v>
          </cell>
          <cell r="B718">
            <v>26836</v>
          </cell>
          <cell r="C718">
            <v>145135</v>
          </cell>
        </row>
        <row r="719">
          <cell r="A719">
            <v>36586</v>
          </cell>
          <cell r="B719">
            <v>27714</v>
          </cell>
          <cell r="C719">
            <v>162180</v>
          </cell>
        </row>
        <row r="720">
          <cell r="A720">
            <v>36617</v>
          </cell>
          <cell r="B720">
            <v>26582</v>
          </cell>
          <cell r="C720">
            <v>146312</v>
          </cell>
        </row>
        <row r="721">
          <cell r="A721">
            <v>36647</v>
          </cell>
          <cell r="B721">
            <v>28112</v>
          </cell>
          <cell r="C721">
            <v>159888</v>
          </cell>
        </row>
        <row r="722">
          <cell r="A722">
            <v>36678</v>
          </cell>
          <cell r="B722">
            <v>28425</v>
          </cell>
          <cell r="C722">
            <v>152245</v>
          </cell>
        </row>
        <row r="723">
          <cell r="A723">
            <v>36708</v>
          </cell>
          <cell r="B723">
            <v>27338</v>
          </cell>
          <cell r="C723">
            <v>155236</v>
          </cell>
        </row>
        <row r="724">
          <cell r="A724">
            <v>36739</v>
          </cell>
          <cell r="B724">
            <v>26954</v>
          </cell>
          <cell r="C724">
            <v>149804</v>
          </cell>
        </row>
        <row r="725">
          <cell r="A725">
            <v>36770</v>
          </cell>
          <cell r="B725">
            <v>26283</v>
          </cell>
          <cell r="C725">
            <v>147040</v>
          </cell>
        </row>
        <row r="726">
          <cell r="A726">
            <v>36800</v>
          </cell>
          <cell r="B726">
            <v>27456</v>
          </cell>
          <cell r="C726">
            <v>151029</v>
          </cell>
        </row>
        <row r="727">
          <cell r="A727">
            <v>36831</v>
          </cell>
          <cell r="B727">
            <v>27478</v>
          </cell>
          <cell r="C727">
            <v>144422</v>
          </cell>
        </row>
        <row r="728">
          <cell r="A728">
            <v>36861</v>
          </cell>
          <cell r="B728">
            <v>24385</v>
          </cell>
          <cell r="C728">
            <v>141208</v>
          </cell>
        </row>
        <row r="729">
          <cell r="A729" t="str">
            <v>Totals:</v>
          </cell>
          <cell r="B729" t="str">
            <v>__________</v>
          </cell>
          <cell r="C729" t="str">
            <v>__________</v>
          </cell>
        </row>
        <row r="730">
          <cell r="A730">
            <v>2000</v>
          </cell>
          <cell r="B730">
            <v>326371</v>
          </cell>
          <cell r="C730">
            <v>1804472</v>
          </cell>
        </row>
        <row r="732">
          <cell r="A732">
            <v>36892</v>
          </cell>
          <cell r="B732">
            <v>26327</v>
          </cell>
          <cell r="C732">
            <v>134152</v>
          </cell>
        </row>
        <row r="733">
          <cell r="A733">
            <v>36923</v>
          </cell>
          <cell r="B733">
            <v>24507</v>
          </cell>
          <cell r="C733">
            <v>130416</v>
          </cell>
        </row>
        <row r="734">
          <cell r="A734">
            <v>36951</v>
          </cell>
          <cell r="B734">
            <v>26005</v>
          </cell>
          <cell r="C734">
            <v>139819</v>
          </cell>
        </row>
        <row r="735">
          <cell r="A735">
            <v>36982</v>
          </cell>
          <cell r="B735">
            <v>25549</v>
          </cell>
          <cell r="C735">
            <v>131676</v>
          </cell>
        </row>
        <row r="736">
          <cell r="A736">
            <v>37012</v>
          </cell>
          <cell r="B736">
            <v>23566</v>
          </cell>
          <cell r="C736">
            <v>133437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Jan1960-Dec1960"/>
    </sheetNames>
    <sheetDataSet>
      <sheetData sheetId="0">
        <row r="611">
          <cell r="A611">
            <v>34335</v>
          </cell>
          <cell r="B611">
            <v>21727</v>
          </cell>
          <cell r="C611">
            <v>205455</v>
          </cell>
        </row>
        <row r="612">
          <cell r="A612">
            <v>34366</v>
          </cell>
          <cell r="B612">
            <v>20479</v>
          </cell>
          <cell r="C612">
            <v>180468</v>
          </cell>
        </row>
        <row r="613">
          <cell r="A613">
            <v>34394</v>
          </cell>
          <cell r="B613">
            <v>23161</v>
          </cell>
          <cell r="C613">
            <v>200726</v>
          </cell>
        </row>
        <row r="614">
          <cell r="A614">
            <v>34425</v>
          </cell>
          <cell r="B614">
            <v>23277</v>
          </cell>
          <cell r="C614">
            <v>198899</v>
          </cell>
        </row>
        <row r="615">
          <cell r="A615">
            <v>34455</v>
          </cell>
          <cell r="B615">
            <v>22295</v>
          </cell>
          <cell r="C615">
            <v>220057</v>
          </cell>
        </row>
        <row r="616">
          <cell r="A616">
            <v>34486</v>
          </cell>
          <cell r="B616">
            <v>21612</v>
          </cell>
          <cell r="C616">
            <v>206574</v>
          </cell>
        </row>
        <row r="617">
          <cell r="A617">
            <v>34516</v>
          </cell>
          <cell r="B617">
            <v>20520</v>
          </cell>
          <cell r="C617">
            <v>211522</v>
          </cell>
        </row>
        <row r="618">
          <cell r="A618">
            <v>34547</v>
          </cell>
          <cell r="B618">
            <v>20848</v>
          </cell>
          <cell r="C618">
            <v>220548</v>
          </cell>
        </row>
        <row r="619">
          <cell r="A619">
            <v>34578</v>
          </cell>
          <cell r="B619">
            <v>19430</v>
          </cell>
          <cell r="C619">
            <v>215398</v>
          </cell>
        </row>
        <row r="620">
          <cell r="A620">
            <v>34608</v>
          </cell>
          <cell r="B620">
            <v>19833</v>
          </cell>
          <cell r="C620">
            <v>211702</v>
          </cell>
        </row>
        <row r="621">
          <cell r="A621">
            <v>34639</v>
          </cell>
          <cell r="B621">
            <v>20110</v>
          </cell>
          <cell r="C621">
            <v>204767</v>
          </cell>
        </row>
        <row r="622">
          <cell r="A622">
            <v>34669</v>
          </cell>
          <cell r="B622">
            <v>20394</v>
          </cell>
          <cell r="C622">
            <v>205281</v>
          </cell>
        </row>
        <row r="623">
          <cell r="A623" t="str">
            <v>Totals:</v>
          </cell>
          <cell r="B623" t="str">
            <v>__________</v>
          </cell>
          <cell r="C623" t="str">
            <v>__________</v>
          </cell>
        </row>
        <row r="624">
          <cell r="A624">
            <v>1994</v>
          </cell>
          <cell r="B624">
            <v>253686</v>
          </cell>
          <cell r="C624">
            <v>2481397</v>
          </cell>
        </row>
        <row r="626">
          <cell r="A626">
            <v>34700</v>
          </cell>
          <cell r="B626">
            <v>20796</v>
          </cell>
          <cell r="C626">
            <v>212078</v>
          </cell>
        </row>
        <row r="627">
          <cell r="A627">
            <v>34731</v>
          </cell>
          <cell r="B627">
            <v>18502</v>
          </cell>
          <cell r="C627">
            <v>187993</v>
          </cell>
        </row>
        <row r="628">
          <cell r="A628">
            <v>34759</v>
          </cell>
          <cell r="B628">
            <v>19450</v>
          </cell>
          <cell r="C628">
            <v>202315</v>
          </cell>
        </row>
        <row r="629">
          <cell r="A629">
            <v>34790</v>
          </cell>
          <cell r="B629">
            <v>19783</v>
          </cell>
          <cell r="C629">
            <v>201011</v>
          </cell>
        </row>
        <row r="630">
          <cell r="A630">
            <v>34820</v>
          </cell>
          <cell r="B630">
            <v>19871</v>
          </cell>
          <cell r="C630">
            <v>217289</v>
          </cell>
        </row>
        <row r="631">
          <cell r="A631">
            <v>34851</v>
          </cell>
          <cell r="B631">
            <v>20287</v>
          </cell>
          <cell r="C631">
            <v>203627</v>
          </cell>
        </row>
        <row r="632">
          <cell r="A632">
            <v>34881</v>
          </cell>
          <cell r="B632">
            <v>20592</v>
          </cell>
          <cell r="C632">
            <v>203657</v>
          </cell>
        </row>
        <row r="633">
          <cell r="A633">
            <v>34912</v>
          </cell>
          <cell r="B633">
            <v>17425</v>
          </cell>
          <cell r="C633">
            <v>209625</v>
          </cell>
        </row>
        <row r="634">
          <cell r="A634">
            <v>34943</v>
          </cell>
          <cell r="B634">
            <v>17817</v>
          </cell>
          <cell r="C634">
            <v>196500</v>
          </cell>
        </row>
        <row r="635">
          <cell r="A635">
            <v>34973</v>
          </cell>
          <cell r="B635">
            <v>18343</v>
          </cell>
          <cell r="C635">
            <v>166241</v>
          </cell>
        </row>
        <row r="636">
          <cell r="A636">
            <v>35004</v>
          </cell>
          <cell r="B636">
            <v>18733</v>
          </cell>
          <cell r="C636">
            <v>194201</v>
          </cell>
        </row>
        <row r="637">
          <cell r="A637">
            <v>35034</v>
          </cell>
          <cell r="B637">
            <v>19691</v>
          </cell>
          <cell r="C637">
            <v>179321</v>
          </cell>
        </row>
        <row r="638">
          <cell r="A638" t="str">
            <v>Totals:</v>
          </cell>
          <cell r="B638" t="str">
            <v>__________</v>
          </cell>
          <cell r="C638" t="str">
            <v>__________</v>
          </cell>
        </row>
        <row r="639">
          <cell r="A639">
            <v>1995</v>
          </cell>
          <cell r="B639">
            <v>231290</v>
          </cell>
          <cell r="C639">
            <v>2373858</v>
          </cell>
        </row>
        <row r="641">
          <cell r="A641">
            <v>35065</v>
          </cell>
          <cell r="B641">
            <v>18844</v>
          </cell>
          <cell r="C641">
            <v>189172</v>
          </cell>
        </row>
        <row r="642">
          <cell r="A642">
            <v>35096</v>
          </cell>
          <cell r="B642">
            <v>17253</v>
          </cell>
          <cell r="C642">
            <v>181744</v>
          </cell>
        </row>
        <row r="643">
          <cell r="A643">
            <v>35125</v>
          </cell>
          <cell r="B643">
            <v>19168</v>
          </cell>
          <cell r="C643">
            <v>204983</v>
          </cell>
        </row>
        <row r="644">
          <cell r="A644">
            <v>35156</v>
          </cell>
          <cell r="B644">
            <v>18762</v>
          </cell>
          <cell r="C644">
            <v>199880</v>
          </cell>
        </row>
        <row r="645">
          <cell r="A645">
            <v>35186</v>
          </cell>
          <cell r="B645">
            <v>20367</v>
          </cell>
          <cell r="C645">
            <v>214296</v>
          </cell>
        </row>
        <row r="646">
          <cell r="A646">
            <v>35217</v>
          </cell>
          <cell r="B646">
            <v>19019</v>
          </cell>
          <cell r="C646">
            <v>209178</v>
          </cell>
        </row>
        <row r="647">
          <cell r="A647">
            <v>35247</v>
          </cell>
          <cell r="B647">
            <v>18854</v>
          </cell>
          <cell r="C647">
            <v>206654</v>
          </cell>
        </row>
        <row r="648">
          <cell r="A648">
            <v>35278</v>
          </cell>
          <cell r="B648">
            <v>19161</v>
          </cell>
          <cell r="C648">
            <v>197702</v>
          </cell>
        </row>
        <row r="649">
          <cell r="A649">
            <v>35309</v>
          </cell>
          <cell r="B649">
            <v>17639</v>
          </cell>
          <cell r="C649">
            <v>205085</v>
          </cell>
        </row>
        <row r="650">
          <cell r="A650">
            <v>35339</v>
          </cell>
          <cell r="B650">
            <v>19026</v>
          </cell>
          <cell r="C650">
            <v>201814</v>
          </cell>
        </row>
        <row r="651">
          <cell r="A651">
            <v>35370</v>
          </cell>
          <cell r="B651">
            <v>17568</v>
          </cell>
          <cell r="C651">
            <v>205272</v>
          </cell>
        </row>
        <row r="652">
          <cell r="A652">
            <v>35400</v>
          </cell>
          <cell r="B652">
            <v>18561</v>
          </cell>
          <cell r="C652">
            <v>195825</v>
          </cell>
        </row>
        <row r="653">
          <cell r="A653" t="str">
            <v>Totals:</v>
          </cell>
          <cell r="B653" t="str">
            <v>__________</v>
          </cell>
          <cell r="C653" t="str">
            <v>__________</v>
          </cell>
        </row>
        <row r="654">
          <cell r="A654">
            <v>1996</v>
          </cell>
          <cell r="B654">
            <v>224222</v>
          </cell>
          <cell r="C654">
            <v>2411605</v>
          </cell>
        </row>
        <row r="656">
          <cell r="A656">
            <v>35431</v>
          </cell>
          <cell r="B656">
            <v>18130</v>
          </cell>
          <cell r="C656">
            <v>184985</v>
          </cell>
        </row>
        <row r="657">
          <cell r="A657">
            <v>35462</v>
          </cell>
          <cell r="B657">
            <v>16203</v>
          </cell>
          <cell r="C657">
            <v>166149</v>
          </cell>
        </row>
        <row r="658">
          <cell r="A658">
            <v>35490</v>
          </cell>
          <cell r="B658">
            <v>18403</v>
          </cell>
          <cell r="C658">
            <v>186153</v>
          </cell>
        </row>
        <row r="659">
          <cell r="A659">
            <v>35521</v>
          </cell>
          <cell r="B659">
            <v>18420</v>
          </cell>
          <cell r="C659">
            <v>173395</v>
          </cell>
        </row>
        <row r="660">
          <cell r="A660">
            <v>35551</v>
          </cell>
          <cell r="B660">
            <v>19564</v>
          </cell>
          <cell r="C660">
            <v>176990</v>
          </cell>
        </row>
        <row r="661">
          <cell r="A661">
            <v>35582</v>
          </cell>
          <cell r="B661">
            <v>16034</v>
          </cell>
          <cell r="C661">
            <v>170526</v>
          </cell>
        </row>
        <row r="662">
          <cell r="A662">
            <v>35612</v>
          </cell>
          <cell r="B662">
            <v>16554</v>
          </cell>
          <cell r="C662">
            <v>171646</v>
          </cell>
        </row>
        <row r="663">
          <cell r="A663">
            <v>35643</v>
          </cell>
          <cell r="B663">
            <v>16660</v>
          </cell>
          <cell r="C663">
            <v>187695</v>
          </cell>
        </row>
        <row r="664">
          <cell r="A664">
            <v>35674</v>
          </cell>
          <cell r="B664">
            <v>17116</v>
          </cell>
          <cell r="C664">
            <v>171129</v>
          </cell>
        </row>
        <row r="665">
          <cell r="A665">
            <v>35704</v>
          </cell>
          <cell r="B665">
            <v>17351</v>
          </cell>
          <cell r="C665">
            <v>182436</v>
          </cell>
        </row>
        <row r="666">
          <cell r="A666">
            <v>35735</v>
          </cell>
          <cell r="B666">
            <v>16944</v>
          </cell>
          <cell r="C666">
            <v>176442</v>
          </cell>
        </row>
        <row r="667">
          <cell r="A667">
            <v>35765</v>
          </cell>
          <cell r="B667">
            <v>17566</v>
          </cell>
          <cell r="C667">
            <v>198024</v>
          </cell>
        </row>
        <row r="668">
          <cell r="A668" t="str">
            <v>Totals:</v>
          </cell>
          <cell r="B668" t="str">
            <v>__________</v>
          </cell>
          <cell r="C668" t="str">
            <v>__________</v>
          </cell>
        </row>
        <row r="669">
          <cell r="A669">
            <v>1997</v>
          </cell>
          <cell r="B669">
            <v>208945</v>
          </cell>
          <cell r="C669">
            <v>2145570</v>
          </cell>
        </row>
        <row r="671">
          <cell r="A671">
            <v>35796</v>
          </cell>
          <cell r="B671">
            <v>16722</v>
          </cell>
          <cell r="C671">
            <v>195487</v>
          </cell>
        </row>
        <row r="672">
          <cell r="A672">
            <v>35827</v>
          </cell>
          <cell r="B672">
            <v>14768</v>
          </cell>
          <cell r="C672">
            <v>170550</v>
          </cell>
        </row>
        <row r="673">
          <cell r="A673">
            <v>35855</v>
          </cell>
          <cell r="B673">
            <v>16088</v>
          </cell>
          <cell r="C673">
            <v>182846</v>
          </cell>
        </row>
        <row r="674">
          <cell r="A674">
            <v>35886</v>
          </cell>
          <cell r="B674">
            <v>14948</v>
          </cell>
          <cell r="C674">
            <v>178130</v>
          </cell>
        </row>
        <row r="675">
          <cell r="A675">
            <v>35916</v>
          </cell>
          <cell r="B675">
            <v>16250</v>
          </cell>
          <cell r="C675">
            <v>186171</v>
          </cell>
        </row>
        <row r="676">
          <cell r="A676">
            <v>35947</v>
          </cell>
          <cell r="B676">
            <v>15808</v>
          </cell>
          <cell r="C676">
            <v>175629</v>
          </cell>
        </row>
        <row r="677">
          <cell r="A677">
            <v>35977</v>
          </cell>
          <cell r="B677">
            <v>15608</v>
          </cell>
          <cell r="C677">
            <v>177837</v>
          </cell>
        </row>
        <row r="678">
          <cell r="A678">
            <v>36008</v>
          </cell>
          <cell r="B678">
            <v>15644</v>
          </cell>
          <cell r="C678">
            <v>184642</v>
          </cell>
        </row>
        <row r="679">
          <cell r="A679">
            <v>36039</v>
          </cell>
          <cell r="B679">
            <v>15547</v>
          </cell>
          <cell r="C679">
            <v>169224</v>
          </cell>
        </row>
        <row r="680">
          <cell r="A680">
            <v>36069</v>
          </cell>
          <cell r="B680">
            <v>15812</v>
          </cell>
          <cell r="C680">
            <v>178890</v>
          </cell>
        </row>
        <row r="681">
          <cell r="A681">
            <v>36100</v>
          </cell>
          <cell r="B681">
            <v>15491</v>
          </cell>
          <cell r="C681">
            <v>169489</v>
          </cell>
        </row>
        <row r="682">
          <cell r="A682">
            <v>36130</v>
          </cell>
          <cell r="B682">
            <v>14239</v>
          </cell>
          <cell r="C682">
            <v>157871</v>
          </cell>
        </row>
        <row r="683">
          <cell r="A683" t="str">
            <v>Totals:</v>
          </cell>
          <cell r="B683" t="str">
            <v>__________</v>
          </cell>
          <cell r="C683" t="str">
            <v>__________</v>
          </cell>
        </row>
        <row r="684">
          <cell r="A684">
            <v>1998</v>
          </cell>
          <cell r="B684">
            <v>186925</v>
          </cell>
          <cell r="C684">
            <v>2126766</v>
          </cell>
        </row>
        <row r="686">
          <cell r="A686">
            <v>36161</v>
          </cell>
          <cell r="B686">
            <v>15358</v>
          </cell>
          <cell r="C686">
            <v>164712</v>
          </cell>
        </row>
        <row r="687">
          <cell r="A687">
            <v>36192</v>
          </cell>
          <cell r="B687">
            <v>13822</v>
          </cell>
          <cell r="C687">
            <v>159288</v>
          </cell>
        </row>
        <row r="688">
          <cell r="A688">
            <v>36220</v>
          </cell>
          <cell r="B688">
            <v>14356</v>
          </cell>
          <cell r="C688">
            <v>166686</v>
          </cell>
        </row>
        <row r="689">
          <cell r="A689">
            <v>36251</v>
          </cell>
          <cell r="B689">
            <v>12866</v>
          </cell>
          <cell r="C689">
            <v>169520</v>
          </cell>
        </row>
        <row r="690">
          <cell r="A690">
            <v>36281</v>
          </cell>
          <cell r="B690">
            <v>12991</v>
          </cell>
          <cell r="C690">
            <v>175216</v>
          </cell>
        </row>
        <row r="691">
          <cell r="A691">
            <v>36312</v>
          </cell>
          <cell r="B691">
            <v>12280</v>
          </cell>
          <cell r="C691">
            <v>169340</v>
          </cell>
        </row>
        <row r="692">
          <cell r="A692">
            <v>36342</v>
          </cell>
          <cell r="B692">
            <v>13387</v>
          </cell>
          <cell r="C692">
            <v>163807</v>
          </cell>
        </row>
        <row r="693">
          <cell r="A693">
            <v>36373</v>
          </cell>
          <cell r="B693">
            <v>13302</v>
          </cell>
          <cell r="C693">
            <v>146896</v>
          </cell>
        </row>
        <row r="694">
          <cell r="A694">
            <v>36404</v>
          </cell>
          <cell r="B694">
            <v>13273</v>
          </cell>
          <cell r="C694">
            <v>162066</v>
          </cell>
        </row>
        <row r="695">
          <cell r="A695">
            <v>36434</v>
          </cell>
          <cell r="B695">
            <v>14737</v>
          </cell>
          <cell r="C695">
            <v>165828</v>
          </cell>
        </row>
        <row r="696">
          <cell r="A696">
            <v>36465</v>
          </cell>
          <cell r="B696">
            <v>13930</v>
          </cell>
          <cell r="C696">
            <v>161282</v>
          </cell>
        </row>
        <row r="697">
          <cell r="A697">
            <v>36495</v>
          </cell>
          <cell r="B697">
            <v>14428</v>
          </cell>
          <cell r="C697">
            <v>162103</v>
          </cell>
        </row>
        <row r="698">
          <cell r="A698" t="str">
            <v>Totals:</v>
          </cell>
          <cell r="B698" t="str">
            <v>__________</v>
          </cell>
          <cell r="C698" t="str">
            <v>__________</v>
          </cell>
        </row>
        <row r="699">
          <cell r="A699">
            <v>1999</v>
          </cell>
          <cell r="B699">
            <v>164730</v>
          </cell>
          <cell r="C699">
            <v>1966744</v>
          </cell>
        </row>
        <row r="701">
          <cell r="A701">
            <v>36526</v>
          </cell>
          <cell r="B701">
            <v>14137</v>
          </cell>
          <cell r="C701">
            <v>157873</v>
          </cell>
        </row>
        <row r="702">
          <cell r="A702">
            <v>36557</v>
          </cell>
          <cell r="B702">
            <v>13592</v>
          </cell>
          <cell r="C702">
            <v>148505</v>
          </cell>
        </row>
        <row r="703">
          <cell r="A703">
            <v>36586</v>
          </cell>
          <cell r="B703">
            <v>14344</v>
          </cell>
          <cell r="C703">
            <v>151432</v>
          </cell>
        </row>
        <row r="704">
          <cell r="A704">
            <v>36617</v>
          </cell>
          <cell r="B704">
            <v>13875</v>
          </cell>
          <cell r="C704">
            <v>149335</v>
          </cell>
        </row>
        <row r="705">
          <cell r="A705">
            <v>36647</v>
          </cell>
          <cell r="B705">
            <v>14259</v>
          </cell>
          <cell r="C705">
            <v>151945</v>
          </cell>
        </row>
        <row r="706">
          <cell r="A706">
            <v>36678</v>
          </cell>
          <cell r="B706">
            <v>13189</v>
          </cell>
          <cell r="C706">
            <v>150345</v>
          </cell>
        </row>
        <row r="707">
          <cell r="A707">
            <v>36708</v>
          </cell>
          <cell r="B707">
            <v>12999</v>
          </cell>
          <cell r="C707">
            <v>153598</v>
          </cell>
        </row>
        <row r="708">
          <cell r="A708">
            <v>36739</v>
          </cell>
          <cell r="B708">
            <v>13229</v>
          </cell>
          <cell r="C708">
            <v>149591</v>
          </cell>
        </row>
        <row r="709">
          <cell r="A709">
            <v>36770</v>
          </cell>
          <cell r="B709">
            <v>12787</v>
          </cell>
          <cell r="C709">
            <v>147176</v>
          </cell>
        </row>
        <row r="710">
          <cell r="A710">
            <v>36800</v>
          </cell>
          <cell r="B710">
            <v>14271</v>
          </cell>
          <cell r="C710">
            <v>153010</v>
          </cell>
        </row>
        <row r="711">
          <cell r="A711">
            <v>36831</v>
          </cell>
          <cell r="B711">
            <v>14907</v>
          </cell>
          <cell r="C711">
            <v>134971</v>
          </cell>
        </row>
        <row r="712">
          <cell r="A712">
            <v>36861</v>
          </cell>
          <cell r="B712">
            <v>14385</v>
          </cell>
          <cell r="C712">
            <v>134653</v>
          </cell>
        </row>
        <row r="713">
          <cell r="A713" t="str">
            <v>Totals:</v>
          </cell>
          <cell r="B713" t="str">
            <v>__________</v>
          </cell>
          <cell r="C713" t="str">
            <v>__________</v>
          </cell>
        </row>
        <row r="714">
          <cell r="A714">
            <v>2000</v>
          </cell>
          <cell r="B714">
            <v>165974</v>
          </cell>
          <cell r="C714">
            <v>1782434</v>
          </cell>
        </row>
        <row r="716">
          <cell r="A716">
            <v>36892</v>
          </cell>
          <cell r="B716">
            <v>15465</v>
          </cell>
          <cell r="C716">
            <v>136931</v>
          </cell>
        </row>
        <row r="717">
          <cell r="A717">
            <v>36923</v>
          </cell>
          <cell r="B717">
            <v>14611</v>
          </cell>
          <cell r="C717">
            <v>129603</v>
          </cell>
        </row>
        <row r="718">
          <cell r="A718">
            <v>36951</v>
          </cell>
          <cell r="B718">
            <v>15073</v>
          </cell>
          <cell r="C718">
            <v>142293</v>
          </cell>
        </row>
        <row r="719">
          <cell r="A719">
            <v>36982</v>
          </cell>
          <cell r="B719">
            <v>13886</v>
          </cell>
          <cell r="C719">
            <v>132996</v>
          </cell>
        </row>
        <row r="720">
          <cell r="A720">
            <v>37012</v>
          </cell>
          <cell r="B720">
            <v>13734</v>
          </cell>
          <cell r="C720">
            <v>135466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Jan1961-Dec1961"/>
    </sheetNames>
    <sheetDataSet>
      <sheetData sheetId="0">
        <row r="595">
          <cell r="A595">
            <v>34335</v>
          </cell>
          <cell r="B595">
            <v>30454</v>
          </cell>
          <cell r="C595">
            <v>214371</v>
          </cell>
        </row>
        <row r="596">
          <cell r="A596">
            <v>34366</v>
          </cell>
          <cell r="B596">
            <v>27017</v>
          </cell>
          <cell r="C596">
            <v>189595</v>
          </cell>
        </row>
        <row r="597">
          <cell r="A597">
            <v>34394</v>
          </cell>
          <cell r="B597">
            <v>29229</v>
          </cell>
          <cell r="C597">
            <v>211663</v>
          </cell>
        </row>
        <row r="598">
          <cell r="A598">
            <v>34425</v>
          </cell>
          <cell r="B598">
            <v>28272</v>
          </cell>
          <cell r="C598">
            <v>212016</v>
          </cell>
        </row>
        <row r="599">
          <cell r="A599">
            <v>34455</v>
          </cell>
          <cell r="B599">
            <v>28043</v>
          </cell>
          <cell r="C599">
            <v>214095</v>
          </cell>
        </row>
        <row r="600">
          <cell r="A600">
            <v>34486</v>
          </cell>
          <cell r="B600">
            <v>28326</v>
          </cell>
          <cell r="C600">
            <v>206493</v>
          </cell>
        </row>
        <row r="601">
          <cell r="A601">
            <v>34516</v>
          </cell>
          <cell r="B601">
            <v>28126</v>
          </cell>
          <cell r="C601">
            <v>213645</v>
          </cell>
        </row>
        <row r="602">
          <cell r="A602">
            <v>34547</v>
          </cell>
          <cell r="B602">
            <v>28471</v>
          </cell>
          <cell r="C602">
            <v>220876</v>
          </cell>
        </row>
        <row r="603">
          <cell r="A603">
            <v>34578</v>
          </cell>
          <cell r="B603">
            <v>28312</v>
          </cell>
          <cell r="C603">
            <v>204897</v>
          </cell>
        </row>
        <row r="604">
          <cell r="A604">
            <v>34608</v>
          </cell>
          <cell r="B604">
            <v>29289</v>
          </cell>
          <cell r="C604">
            <v>207368</v>
          </cell>
        </row>
        <row r="605">
          <cell r="A605">
            <v>34639</v>
          </cell>
          <cell r="B605">
            <v>28958</v>
          </cell>
          <cell r="C605">
            <v>194188</v>
          </cell>
        </row>
        <row r="606">
          <cell r="A606">
            <v>34669</v>
          </cell>
          <cell r="B606">
            <v>29235</v>
          </cell>
          <cell r="C606">
            <v>197425</v>
          </cell>
        </row>
        <row r="607">
          <cell r="A607" t="str">
            <v>Totals:</v>
          </cell>
          <cell r="B607" t="str">
            <v>__________</v>
          </cell>
          <cell r="C607" t="str">
            <v>__________</v>
          </cell>
        </row>
        <row r="608">
          <cell r="A608">
            <v>1994</v>
          </cell>
          <cell r="B608">
            <v>343732</v>
          </cell>
          <cell r="C608">
            <v>2486632</v>
          </cell>
        </row>
        <row r="610">
          <cell r="A610">
            <v>34700</v>
          </cell>
          <cell r="B610">
            <v>28695</v>
          </cell>
          <cell r="C610">
            <v>200550</v>
          </cell>
        </row>
        <row r="611">
          <cell r="A611">
            <v>34731</v>
          </cell>
          <cell r="B611">
            <v>27336</v>
          </cell>
          <cell r="C611">
            <v>172390</v>
          </cell>
        </row>
        <row r="612">
          <cell r="A612">
            <v>34759</v>
          </cell>
          <cell r="B612">
            <v>28275</v>
          </cell>
          <cell r="C612">
            <v>180134</v>
          </cell>
        </row>
        <row r="613">
          <cell r="A613">
            <v>34790</v>
          </cell>
          <cell r="B613">
            <v>29661</v>
          </cell>
          <cell r="C613">
            <v>182278</v>
          </cell>
        </row>
        <row r="614">
          <cell r="A614">
            <v>34820</v>
          </cell>
          <cell r="B614">
            <v>28377</v>
          </cell>
          <cell r="C614">
            <v>206385</v>
          </cell>
        </row>
        <row r="615">
          <cell r="A615">
            <v>34851</v>
          </cell>
          <cell r="B615">
            <v>27207</v>
          </cell>
          <cell r="C615">
            <v>204934</v>
          </cell>
        </row>
        <row r="616">
          <cell r="A616">
            <v>34881</v>
          </cell>
          <cell r="B616">
            <v>27611</v>
          </cell>
          <cell r="C616">
            <v>200914</v>
          </cell>
        </row>
        <row r="617">
          <cell r="A617">
            <v>34912</v>
          </cell>
          <cell r="B617">
            <v>26583</v>
          </cell>
          <cell r="C617">
            <v>203787</v>
          </cell>
        </row>
        <row r="618">
          <cell r="A618">
            <v>34943</v>
          </cell>
          <cell r="B618">
            <v>25211</v>
          </cell>
          <cell r="C618">
            <v>197315</v>
          </cell>
        </row>
        <row r="619">
          <cell r="A619">
            <v>34973</v>
          </cell>
          <cell r="B619">
            <v>26027</v>
          </cell>
          <cell r="C619">
            <v>174249</v>
          </cell>
        </row>
        <row r="620">
          <cell r="A620">
            <v>35004</v>
          </cell>
          <cell r="B620">
            <v>25662</v>
          </cell>
          <cell r="C620">
            <v>189523</v>
          </cell>
        </row>
        <row r="621">
          <cell r="A621">
            <v>35034</v>
          </cell>
          <cell r="B621">
            <v>26021</v>
          </cell>
          <cell r="C621">
            <v>193395</v>
          </cell>
        </row>
        <row r="622">
          <cell r="A622" t="str">
            <v>Totals:</v>
          </cell>
          <cell r="B622" t="str">
            <v>__________</v>
          </cell>
          <cell r="C622" t="str">
            <v>__________</v>
          </cell>
        </row>
        <row r="623">
          <cell r="A623">
            <v>1995</v>
          </cell>
          <cell r="B623">
            <v>326666</v>
          </cell>
          <cell r="C623">
            <v>2305854</v>
          </cell>
        </row>
        <row r="625">
          <cell r="A625">
            <v>35065</v>
          </cell>
          <cell r="B625">
            <v>26170</v>
          </cell>
          <cell r="C625">
            <v>202058</v>
          </cell>
        </row>
        <row r="626">
          <cell r="A626">
            <v>35096</v>
          </cell>
          <cell r="B626">
            <v>24789</v>
          </cell>
          <cell r="C626">
            <v>191226</v>
          </cell>
        </row>
        <row r="627">
          <cell r="A627">
            <v>35125</v>
          </cell>
          <cell r="B627">
            <v>26579</v>
          </cell>
          <cell r="C627">
            <v>204623</v>
          </cell>
        </row>
        <row r="628">
          <cell r="A628">
            <v>35156</v>
          </cell>
          <cell r="B628">
            <v>26832</v>
          </cell>
          <cell r="C628">
            <v>194941</v>
          </cell>
        </row>
        <row r="629">
          <cell r="A629">
            <v>35186</v>
          </cell>
          <cell r="B629">
            <v>26363</v>
          </cell>
          <cell r="C629">
            <v>201601</v>
          </cell>
        </row>
        <row r="630">
          <cell r="A630">
            <v>35217</v>
          </cell>
          <cell r="B630">
            <v>25732</v>
          </cell>
          <cell r="C630">
            <v>187510</v>
          </cell>
        </row>
        <row r="631">
          <cell r="A631">
            <v>35247</v>
          </cell>
          <cell r="B631">
            <v>27705</v>
          </cell>
          <cell r="C631">
            <v>191534</v>
          </cell>
        </row>
        <row r="632">
          <cell r="A632">
            <v>35278</v>
          </cell>
          <cell r="B632">
            <v>26593</v>
          </cell>
          <cell r="C632">
            <v>191631</v>
          </cell>
        </row>
        <row r="633">
          <cell r="A633">
            <v>35309</v>
          </cell>
          <cell r="B633">
            <v>26094</v>
          </cell>
          <cell r="C633">
            <v>179975</v>
          </cell>
        </row>
        <row r="634">
          <cell r="A634">
            <v>35339</v>
          </cell>
          <cell r="B634">
            <v>26345</v>
          </cell>
          <cell r="C634">
            <v>206252</v>
          </cell>
        </row>
        <row r="635">
          <cell r="A635">
            <v>35370</v>
          </cell>
          <cell r="B635">
            <v>24292</v>
          </cell>
          <cell r="C635">
            <v>196023</v>
          </cell>
        </row>
        <row r="636">
          <cell r="A636">
            <v>35400</v>
          </cell>
          <cell r="B636">
            <v>25900</v>
          </cell>
          <cell r="C636">
            <v>197626</v>
          </cell>
        </row>
        <row r="637">
          <cell r="A637" t="str">
            <v>Totals:</v>
          </cell>
          <cell r="B637" t="str">
            <v>__________</v>
          </cell>
          <cell r="C637" t="str">
            <v>__________</v>
          </cell>
        </row>
        <row r="638">
          <cell r="A638">
            <v>1996</v>
          </cell>
          <cell r="B638">
            <v>313394</v>
          </cell>
          <cell r="C638">
            <v>2345000</v>
          </cell>
        </row>
        <row r="640">
          <cell r="A640">
            <v>35431</v>
          </cell>
          <cell r="B640">
            <v>25511</v>
          </cell>
          <cell r="C640">
            <v>190453</v>
          </cell>
        </row>
        <row r="641">
          <cell r="A641">
            <v>35462</v>
          </cell>
          <cell r="B641">
            <v>24231</v>
          </cell>
          <cell r="C641">
            <v>179133</v>
          </cell>
        </row>
        <row r="642">
          <cell r="A642">
            <v>35490</v>
          </cell>
          <cell r="B642">
            <v>27461</v>
          </cell>
          <cell r="C642">
            <v>187667</v>
          </cell>
        </row>
        <row r="643">
          <cell r="A643">
            <v>35521</v>
          </cell>
          <cell r="B643">
            <v>26546</v>
          </cell>
          <cell r="C643">
            <v>187682</v>
          </cell>
        </row>
        <row r="644">
          <cell r="A644">
            <v>35551</v>
          </cell>
          <cell r="B644">
            <v>25253</v>
          </cell>
          <cell r="C644">
            <v>197775</v>
          </cell>
        </row>
        <row r="645">
          <cell r="A645">
            <v>35582</v>
          </cell>
          <cell r="B645">
            <v>24539</v>
          </cell>
          <cell r="C645">
            <v>187329</v>
          </cell>
        </row>
        <row r="646">
          <cell r="A646">
            <v>35612</v>
          </cell>
          <cell r="B646">
            <v>24549</v>
          </cell>
          <cell r="C646">
            <v>195582</v>
          </cell>
        </row>
        <row r="647">
          <cell r="A647">
            <v>35643</v>
          </cell>
          <cell r="B647">
            <v>24799</v>
          </cell>
          <cell r="C647">
            <v>194401</v>
          </cell>
        </row>
        <row r="648">
          <cell r="A648">
            <v>35674</v>
          </cell>
          <cell r="B648">
            <v>24005</v>
          </cell>
          <cell r="C648">
            <v>188189</v>
          </cell>
        </row>
        <row r="649">
          <cell r="A649">
            <v>35704</v>
          </cell>
          <cell r="B649">
            <v>24295</v>
          </cell>
          <cell r="C649">
            <v>191226</v>
          </cell>
        </row>
        <row r="650">
          <cell r="A650">
            <v>35735</v>
          </cell>
          <cell r="B650">
            <v>24627</v>
          </cell>
          <cell r="C650">
            <v>181369</v>
          </cell>
        </row>
        <row r="651">
          <cell r="A651">
            <v>35765</v>
          </cell>
          <cell r="B651">
            <v>24624</v>
          </cell>
          <cell r="C651">
            <v>189234</v>
          </cell>
        </row>
        <row r="652">
          <cell r="A652" t="str">
            <v>Totals:</v>
          </cell>
          <cell r="B652" t="str">
            <v>__________</v>
          </cell>
          <cell r="C652" t="str">
            <v>__________</v>
          </cell>
        </row>
        <row r="653">
          <cell r="A653">
            <v>1997</v>
          </cell>
          <cell r="B653">
            <v>300440</v>
          </cell>
          <cell r="C653">
            <v>2270040</v>
          </cell>
        </row>
        <row r="655">
          <cell r="A655">
            <v>35796</v>
          </cell>
          <cell r="B655">
            <v>23382</v>
          </cell>
          <cell r="C655">
            <v>189416</v>
          </cell>
        </row>
        <row r="656">
          <cell r="A656">
            <v>35827</v>
          </cell>
          <cell r="B656">
            <v>21586</v>
          </cell>
          <cell r="C656">
            <v>169235</v>
          </cell>
        </row>
        <row r="657">
          <cell r="A657">
            <v>35855</v>
          </cell>
          <cell r="B657">
            <v>23596</v>
          </cell>
          <cell r="C657">
            <v>184206</v>
          </cell>
        </row>
        <row r="658">
          <cell r="A658">
            <v>35886</v>
          </cell>
          <cell r="B658">
            <v>23501</v>
          </cell>
          <cell r="C658">
            <v>177681</v>
          </cell>
        </row>
        <row r="659">
          <cell r="A659">
            <v>35916</v>
          </cell>
          <cell r="B659">
            <v>25008</v>
          </cell>
          <cell r="C659">
            <v>174979</v>
          </cell>
        </row>
        <row r="660">
          <cell r="A660">
            <v>35947</v>
          </cell>
          <cell r="B660">
            <v>21543</v>
          </cell>
          <cell r="C660">
            <v>166116</v>
          </cell>
        </row>
        <row r="661">
          <cell r="A661">
            <v>35977</v>
          </cell>
          <cell r="B661">
            <v>21627</v>
          </cell>
          <cell r="C661">
            <v>164638</v>
          </cell>
        </row>
        <row r="662">
          <cell r="A662">
            <v>36008</v>
          </cell>
          <cell r="B662">
            <v>22827</v>
          </cell>
          <cell r="C662">
            <v>171045</v>
          </cell>
        </row>
        <row r="663">
          <cell r="A663">
            <v>36039</v>
          </cell>
          <cell r="B663">
            <v>22460</v>
          </cell>
          <cell r="C663">
            <v>158381</v>
          </cell>
        </row>
        <row r="664">
          <cell r="A664">
            <v>36069</v>
          </cell>
          <cell r="B664">
            <v>23227</v>
          </cell>
          <cell r="C664">
            <v>172872</v>
          </cell>
        </row>
        <row r="665">
          <cell r="A665">
            <v>36100</v>
          </cell>
          <cell r="B665">
            <v>21612</v>
          </cell>
          <cell r="C665">
            <v>152456</v>
          </cell>
        </row>
        <row r="666">
          <cell r="A666">
            <v>36130</v>
          </cell>
          <cell r="B666">
            <v>20910</v>
          </cell>
          <cell r="C666">
            <v>160784</v>
          </cell>
        </row>
        <row r="667">
          <cell r="A667" t="str">
            <v>Totals:</v>
          </cell>
          <cell r="B667" t="str">
            <v>__________</v>
          </cell>
          <cell r="C667" t="str">
            <v>__________</v>
          </cell>
        </row>
        <row r="668">
          <cell r="A668">
            <v>1998</v>
          </cell>
          <cell r="B668">
            <v>271279</v>
          </cell>
          <cell r="C668">
            <v>2041809</v>
          </cell>
        </row>
        <row r="670">
          <cell r="A670">
            <v>36161</v>
          </cell>
          <cell r="B670">
            <v>21316</v>
          </cell>
          <cell r="C670">
            <v>166994</v>
          </cell>
        </row>
        <row r="671">
          <cell r="A671">
            <v>36192</v>
          </cell>
          <cell r="B671">
            <v>19880</v>
          </cell>
          <cell r="C671">
            <v>146398</v>
          </cell>
        </row>
        <row r="672">
          <cell r="A672">
            <v>36220</v>
          </cell>
          <cell r="B672">
            <v>20064</v>
          </cell>
          <cell r="C672">
            <v>161530</v>
          </cell>
        </row>
        <row r="673">
          <cell r="A673">
            <v>36251</v>
          </cell>
          <cell r="B673">
            <v>21115</v>
          </cell>
          <cell r="C673">
            <v>150483</v>
          </cell>
        </row>
        <row r="674">
          <cell r="A674">
            <v>36281</v>
          </cell>
          <cell r="B674">
            <v>21251</v>
          </cell>
          <cell r="C674">
            <v>155938</v>
          </cell>
        </row>
        <row r="675">
          <cell r="A675">
            <v>36312</v>
          </cell>
          <cell r="B675">
            <v>19900</v>
          </cell>
          <cell r="C675">
            <v>158267</v>
          </cell>
        </row>
        <row r="676">
          <cell r="A676">
            <v>36342</v>
          </cell>
          <cell r="B676">
            <v>21059</v>
          </cell>
          <cell r="C676">
            <v>160776</v>
          </cell>
        </row>
        <row r="677">
          <cell r="A677">
            <v>36373</v>
          </cell>
          <cell r="B677">
            <v>20792</v>
          </cell>
          <cell r="C677">
            <v>143029</v>
          </cell>
        </row>
        <row r="678">
          <cell r="A678">
            <v>36404</v>
          </cell>
          <cell r="B678">
            <v>20396</v>
          </cell>
          <cell r="C678">
            <v>154173</v>
          </cell>
        </row>
        <row r="679">
          <cell r="A679">
            <v>36434</v>
          </cell>
          <cell r="B679">
            <v>22035</v>
          </cell>
          <cell r="C679">
            <v>162143</v>
          </cell>
        </row>
        <row r="680">
          <cell r="A680">
            <v>36465</v>
          </cell>
          <cell r="B680">
            <v>22085</v>
          </cell>
          <cell r="C680">
            <v>156989</v>
          </cell>
        </row>
        <row r="681">
          <cell r="A681">
            <v>36495</v>
          </cell>
          <cell r="B681">
            <v>21266</v>
          </cell>
          <cell r="C681">
            <v>162850</v>
          </cell>
        </row>
        <row r="682">
          <cell r="A682" t="str">
            <v>Totals:</v>
          </cell>
          <cell r="B682" t="str">
            <v>__________</v>
          </cell>
          <cell r="C682" t="str">
            <v>__________</v>
          </cell>
        </row>
        <row r="683">
          <cell r="A683">
            <v>1999</v>
          </cell>
          <cell r="B683">
            <v>251159</v>
          </cell>
          <cell r="C683">
            <v>1879570</v>
          </cell>
        </row>
        <row r="685">
          <cell r="A685">
            <v>36526</v>
          </cell>
          <cell r="B685">
            <v>20386</v>
          </cell>
          <cell r="C685">
            <v>146540</v>
          </cell>
        </row>
        <row r="686">
          <cell r="A686">
            <v>36557</v>
          </cell>
          <cell r="B686">
            <v>20861</v>
          </cell>
          <cell r="C686">
            <v>136128</v>
          </cell>
        </row>
        <row r="687">
          <cell r="A687">
            <v>36586</v>
          </cell>
          <cell r="B687">
            <v>20796</v>
          </cell>
          <cell r="C687">
            <v>157299</v>
          </cell>
        </row>
        <row r="688">
          <cell r="A688">
            <v>36617</v>
          </cell>
          <cell r="B688">
            <v>20568</v>
          </cell>
          <cell r="C688">
            <v>148721</v>
          </cell>
        </row>
        <row r="689">
          <cell r="A689">
            <v>36647</v>
          </cell>
          <cell r="B689">
            <v>20840</v>
          </cell>
          <cell r="C689">
            <v>148434</v>
          </cell>
        </row>
        <row r="690">
          <cell r="A690">
            <v>36678</v>
          </cell>
          <cell r="B690">
            <v>20019</v>
          </cell>
          <cell r="C690">
            <v>144345</v>
          </cell>
        </row>
        <row r="691">
          <cell r="A691">
            <v>36708</v>
          </cell>
          <cell r="B691">
            <v>19460</v>
          </cell>
          <cell r="C691">
            <v>147799</v>
          </cell>
        </row>
        <row r="692">
          <cell r="A692">
            <v>36739</v>
          </cell>
          <cell r="B692">
            <v>19472</v>
          </cell>
          <cell r="C692">
            <v>153199</v>
          </cell>
        </row>
        <row r="693">
          <cell r="A693">
            <v>36770</v>
          </cell>
          <cell r="B693">
            <v>20377</v>
          </cell>
          <cell r="C693">
            <v>147925</v>
          </cell>
        </row>
        <row r="694">
          <cell r="A694">
            <v>36800</v>
          </cell>
          <cell r="B694">
            <v>20852</v>
          </cell>
          <cell r="C694">
            <v>154948</v>
          </cell>
        </row>
        <row r="695">
          <cell r="A695">
            <v>36831</v>
          </cell>
          <cell r="B695">
            <v>19137</v>
          </cell>
          <cell r="C695">
            <v>142013</v>
          </cell>
        </row>
        <row r="696">
          <cell r="A696">
            <v>36861</v>
          </cell>
          <cell r="B696">
            <v>18479</v>
          </cell>
          <cell r="C696">
            <v>132588</v>
          </cell>
        </row>
        <row r="697">
          <cell r="A697" t="str">
            <v>Totals:</v>
          </cell>
          <cell r="B697" t="str">
            <v>__________</v>
          </cell>
          <cell r="C697" t="str">
            <v>__________</v>
          </cell>
        </row>
        <row r="698">
          <cell r="A698">
            <v>2000</v>
          </cell>
          <cell r="B698">
            <v>241247</v>
          </cell>
          <cell r="C698">
            <v>1759939</v>
          </cell>
        </row>
        <row r="700">
          <cell r="A700">
            <v>36892</v>
          </cell>
          <cell r="B700">
            <v>19369</v>
          </cell>
          <cell r="C700">
            <v>140201</v>
          </cell>
        </row>
        <row r="701">
          <cell r="A701">
            <v>36923</v>
          </cell>
          <cell r="B701">
            <v>17925</v>
          </cell>
          <cell r="C701">
            <v>141284</v>
          </cell>
        </row>
        <row r="702">
          <cell r="A702">
            <v>36951</v>
          </cell>
          <cell r="B702">
            <v>18910</v>
          </cell>
          <cell r="C702">
            <v>163821</v>
          </cell>
        </row>
        <row r="703">
          <cell r="A703">
            <v>36982</v>
          </cell>
          <cell r="B703">
            <v>17860</v>
          </cell>
          <cell r="C703">
            <v>149917</v>
          </cell>
        </row>
        <row r="704">
          <cell r="A704">
            <v>37012</v>
          </cell>
          <cell r="B704">
            <v>17790</v>
          </cell>
          <cell r="C704">
            <v>146714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Jan1962-Dec1962"/>
    </sheetNames>
    <sheetDataSet>
      <sheetData sheetId="0">
        <row r="579">
          <cell r="A579">
            <v>34335</v>
          </cell>
          <cell r="B579">
            <v>54283</v>
          </cell>
          <cell r="C579">
            <v>158007</v>
          </cell>
        </row>
        <row r="580">
          <cell r="A580">
            <v>34366</v>
          </cell>
          <cell r="B580">
            <v>47620</v>
          </cell>
          <cell r="C580">
            <v>142704</v>
          </cell>
        </row>
        <row r="581">
          <cell r="A581">
            <v>34394</v>
          </cell>
          <cell r="B581">
            <v>53182</v>
          </cell>
          <cell r="C581">
            <v>155822</v>
          </cell>
        </row>
        <row r="582">
          <cell r="A582">
            <v>34425</v>
          </cell>
          <cell r="B582">
            <v>51330</v>
          </cell>
          <cell r="C582">
            <v>160822</v>
          </cell>
        </row>
        <row r="583">
          <cell r="A583">
            <v>34455</v>
          </cell>
          <cell r="B583">
            <v>53316</v>
          </cell>
          <cell r="C583">
            <v>160449</v>
          </cell>
        </row>
        <row r="584">
          <cell r="A584">
            <v>34486</v>
          </cell>
          <cell r="B584">
            <v>50446</v>
          </cell>
          <cell r="C584">
            <v>156240</v>
          </cell>
        </row>
        <row r="585">
          <cell r="A585">
            <v>34516</v>
          </cell>
          <cell r="B585">
            <v>50185</v>
          </cell>
          <cell r="C585">
            <v>155839</v>
          </cell>
        </row>
        <row r="586">
          <cell r="A586">
            <v>34547</v>
          </cell>
          <cell r="B586">
            <v>51517</v>
          </cell>
          <cell r="C586">
            <v>157589</v>
          </cell>
        </row>
        <row r="587">
          <cell r="A587">
            <v>34578</v>
          </cell>
          <cell r="B587">
            <v>50562</v>
          </cell>
          <cell r="C587">
            <v>154507</v>
          </cell>
        </row>
        <row r="588">
          <cell r="A588">
            <v>34608</v>
          </cell>
          <cell r="B588">
            <v>51090</v>
          </cell>
          <cell r="C588">
            <v>163618</v>
          </cell>
        </row>
        <row r="589">
          <cell r="A589">
            <v>34639</v>
          </cell>
          <cell r="B589">
            <v>48865</v>
          </cell>
          <cell r="C589">
            <v>148427</v>
          </cell>
        </row>
        <row r="590">
          <cell r="A590">
            <v>34669</v>
          </cell>
          <cell r="B590">
            <v>49273</v>
          </cell>
          <cell r="C590">
            <v>153149</v>
          </cell>
        </row>
        <row r="591">
          <cell r="A591" t="str">
            <v>Totals:</v>
          </cell>
          <cell r="B591" t="str">
            <v>__________</v>
          </cell>
          <cell r="C591" t="str">
            <v>__________</v>
          </cell>
        </row>
        <row r="592">
          <cell r="A592">
            <v>1994</v>
          </cell>
          <cell r="B592">
            <v>611669</v>
          </cell>
          <cell r="C592">
            <v>1867173</v>
          </cell>
        </row>
        <row r="594">
          <cell r="A594">
            <v>34700</v>
          </cell>
          <cell r="B594">
            <v>50155</v>
          </cell>
          <cell r="C594">
            <v>145338</v>
          </cell>
        </row>
        <row r="595">
          <cell r="A595">
            <v>34731</v>
          </cell>
          <cell r="B595">
            <v>46710</v>
          </cell>
          <cell r="C595">
            <v>134646</v>
          </cell>
        </row>
        <row r="596">
          <cell r="A596">
            <v>34759</v>
          </cell>
          <cell r="B596">
            <v>51123</v>
          </cell>
          <cell r="C596">
            <v>155181</v>
          </cell>
        </row>
        <row r="597">
          <cell r="A597">
            <v>34790</v>
          </cell>
          <cell r="B597">
            <v>49316</v>
          </cell>
          <cell r="C597">
            <v>152615</v>
          </cell>
        </row>
        <row r="598">
          <cell r="A598">
            <v>34820</v>
          </cell>
          <cell r="B598">
            <v>48686</v>
          </cell>
          <cell r="C598">
            <v>149734</v>
          </cell>
        </row>
        <row r="599">
          <cell r="A599">
            <v>34851</v>
          </cell>
          <cell r="B599">
            <v>49372</v>
          </cell>
          <cell r="C599">
            <v>149577</v>
          </cell>
        </row>
        <row r="600">
          <cell r="A600">
            <v>34881</v>
          </cell>
          <cell r="B600">
            <v>48730</v>
          </cell>
          <cell r="C600">
            <v>155934</v>
          </cell>
        </row>
        <row r="601">
          <cell r="A601">
            <v>34912</v>
          </cell>
          <cell r="B601">
            <v>46500</v>
          </cell>
          <cell r="C601">
            <v>150152</v>
          </cell>
        </row>
        <row r="602">
          <cell r="A602">
            <v>34943</v>
          </cell>
          <cell r="B602">
            <v>44771</v>
          </cell>
          <cell r="C602">
            <v>144615</v>
          </cell>
        </row>
        <row r="603">
          <cell r="A603">
            <v>34973</v>
          </cell>
          <cell r="B603">
            <v>45746</v>
          </cell>
          <cell r="C603">
            <v>129239</v>
          </cell>
        </row>
        <row r="604">
          <cell r="A604">
            <v>35004</v>
          </cell>
          <cell r="B604">
            <v>44458</v>
          </cell>
          <cell r="C604">
            <v>135952</v>
          </cell>
        </row>
        <row r="605">
          <cell r="A605">
            <v>35034</v>
          </cell>
          <cell r="B605">
            <v>45401</v>
          </cell>
          <cell r="C605">
            <v>129760</v>
          </cell>
        </row>
        <row r="606">
          <cell r="A606" t="str">
            <v>Totals:</v>
          </cell>
          <cell r="B606" t="str">
            <v>__________</v>
          </cell>
          <cell r="C606" t="str">
            <v>__________</v>
          </cell>
        </row>
        <row r="607">
          <cell r="A607">
            <v>1995</v>
          </cell>
          <cell r="B607">
            <v>570968</v>
          </cell>
          <cell r="C607">
            <v>1732743</v>
          </cell>
        </row>
        <row r="609">
          <cell r="A609">
            <v>35065</v>
          </cell>
          <cell r="B609">
            <v>44719</v>
          </cell>
          <cell r="C609">
            <v>147013</v>
          </cell>
        </row>
        <row r="610">
          <cell r="A610">
            <v>35096</v>
          </cell>
          <cell r="B610">
            <v>43183</v>
          </cell>
          <cell r="C610">
            <v>133947</v>
          </cell>
        </row>
        <row r="611">
          <cell r="A611">
            <v>35125</v>
          </cell>
          <cell r="B611">
            <v>44132</v>
          </cell>
          <cell r="C611">
            <v>144858</v>
          </cell>
        </row>
        <row r="612">
          <cell r="A612">
            <v>35156</v>
          </cell>
          <cell r="B612">
            <v>41709</v>
          </cell>
          <cell r="C612">
            <v>143738</v>
          </cell>
        </row>
        <row r="613">
          <cell r="A613">
            <v>35186</v>
          </cell>
          <cell r="B613">
            <v>44245</v>
          </cell>
          <cell r="C613">
            <v>148700</v>
          </cell>
        </row>
        <row r="614">
          <cell r="A614">
            <v>35217</v>
          </cell>
          <cell r="B614">
            <v>42344</v>
          </cell>
          <cell r="C614">
            <v>132737</v>
          </cell>
        </row>
        <row r="615">
          <cell r="A615">
            <v>35247</v>
          </cell>
          <cell r="B615">
            <v>44704</v>
          </cell>
          <cell r="C615">
            <v>137695</v>
          </cell>
        </row>
        <row r="616">
          <cell r="A616">
            <v>35278</v>
          </cell>
          <cell r="B616">
            <v>45130</v>
          </cell>
          <cell r="C616">
            <v>140215</v>
          </cell>
        </row>
        <row r="617">
          <cell r="A617">
            <v>35309</v>
          </cell>
          <cell r="B617">
            <v>44663</v>
          </cell>
          <cell r="C617">
            <v>136168</v>
          </cell>
        </row>
        <row r="618">
          <cell r="A618">
            <v>35339</v>
          </cell>
          <cell r="B618">
            <v>43167</v>
          </cell>
          <cell r="C618">
            <v>134295</v>
          </cell>
        </row>
        <row r="619">
          <cell r="A619">
            <v>35370</v>
          </cell>
          <cell r="B619">
            <v>42665</v>
          </cell>
          <cell r="C619">
            <v>117807</v>
          </cell>
        </row>
        <row r="620">
          <cell r="A620">
            <v>35400</v>
          </cell>
          <cell r="B620">
            <v>43143</v>
          </cell>
          <cell r="C620">
            <v>125821</v>
          </cell>
        </row>
        <row r="621">
          <cell r="A621" t="str">
            <v>Totals:</v>
          </cell>
          <cell r="B621" t="str">
            <v>__________</v>
          </cell>
          <cell r="C621" t="str">
            <v>__________</v>
          </cell>
        </row>
        <row r="622">
          <cell r="A622">
            <v>1996</v>
          </cell>
          <cell r="B622">
            <v>523804</v>
          </cell>
          <cell r="C622">
            <v>1642994</v>
          </cell>
        </row>
        <row r="624">
          <cell r="A624">
            <v>35431</v>
          </cell>
          <cell r="B624">
            <v>42785</v>
          </cell>
          <cell r="C624">
            <v>123156</v>
          </cell>
        </row>
        <row r="625">
          <cell r="A625">
            <v>35462</v>
          </cell>
          <cell r="B625">
            <v>39582</v>
          </cell>
          <cell r="C625">
            <v>116088</v>
          </cell>
        </row>
        <row r="626">
          <cell r="A626">
            <v>35490</v>
          </cell>
          <cell r="B626">
            <v>43146</v>
          </cell>
          <cell r="C626">
            <v>124342</v>
          </cell>
        </row>
        <row r="627">
          <cell r="A627">
            <v>35521</v>
          </cell>
          <cell r="B627">
            <v>41062</v>
          </cell>
          <cell r="C627">
            <v>122738</v>
          </cell>
        </row>
        <row r="628">
          <cell r="A628">
            <v>35551</v>
          </cell>
          <cell r="B628">
            <v>40033</v>
          </cell>
          <cell r="C628">
            <v>131983</v>
          </cell>
        </row>
        <row r="629">
          <cell r="A629">
            <v>35582</v>
          </cell>
          <cell r="B629">
            <v>36758</v>
          </cell>
          <cell r="C629">
            <v>114829</v>
          </cell>
        </row>
        <row r="630">
          <cell r="A630">
            <v>35612</v>
          </cell>
          <cell r="B630">
            <v>38469</v>
          </cell>
          <cell r="C630">
            <v>113959</v>
          </cell>
        </row>
        <row r="631">
          <cell r="A631">
            <v>35643</v>
          </cell>
          <cell r="B631">
            <v>36771</v>
          </cell>
          <cell r="C631">
            <v>123971</v>
          </cell>
        </row>
        <row r="632">
          <cell r="A632">
            <v>35674</v>
          </cell>
          <cell r="B632">
            <v>36215</v>
          </cell>
          <cell r="C632">
            <v>118135</v>
          </cell>
        </row>
        <row r="633">
          <cell r="A633">
            <v>35704</v>
          </cell>
          <cell r="B633">
            <v>36708</v>
          </cell>
          <cell r="C633">
            <v>116291</v>
          </cell>
        </row>
        <row r="634">
          <cell r="A634">
            <v>35735</v>
          </cell>
          <cell r="B634">
            <v>36127</v>
          </cell>
          <cell r="C634">
            <v>107906</v>
          </cell>
        </row>
        <row r="635">
          <cell r="A635">
            <v>35765</v>
          </cell>
          <cell r="B635">
            <v>37425</v>
          </cell>
          <cell r="C635">
            <v>116421</v>
          </cell>
        </row>
        <row r="636">
          <cell r="A636" t="str">
            <v>Totals:</v>
          </cell>
          <cell r="B636" t="str">
            <v>__________</v>
          </cell>
          <cell r="C636" t="str">
            <v>__________</v>
          </cell>
        </row>
        <row r="637">
          <cell r="A637">
            <v>1997</v>
          </cell>
          <cell r="B637">
            <v>465081</v>
          </cell>
          <cell r="C637">
            <v>1429819</v>
          </cell>
        </row>
        <row r="639">
          <cell r="A639">
            <v>35796</v>
          </cell>
          <cell r="B639">
            <v>39108</v>
          </cell>
          <cell r="C639">
            <v>118963</v>
          </cell>
        </row>
        <row r="640">
          <cell r="A640">
            <v>35827</v>
          </cell>
          <cell r="B640">
            <v>33606</v>
          </cell>
          <cell r="C640">
            <v>105758</v>
          </cell>
        </row>
        <row r="641">
          <cell r="A641">
            <v>35855</v>
          </cell>
          <cell r="B641">
            <v>35987</v>
          </cell>
          <cell r="C641">
            <v>109857</v>
          </cell>
        </row>
        <row r="642">
          <cell r="A642">
            <v>35886</v>
          </cell>
          <cell r="B642">
            <v>35395</v>
          </cell>
          <cell r="C642">
            <v>109451</v>
          </cell>
        </row>
        <row r="643">
          <cell r="A643">
            <v>35916</v>
          </cell>
          <cell r="B643">
            <v>35735</v>
          </cell>
          <cell r="C643">
            <v>113397</v>
          </cell>
        </row>
        <row r="644">
          <cell r="A644">
            <v>35947</v>
          </cell>
          <cell r="B644">
            <v>33177</v>
          </cell>
          <cell r="C644">
            <v>113904</v>
          </cell>
        </row>
        <row r="645">
          <cell r="A645">
            <v>35977</v>
          </cell>
          <cell r="B645">
            <v>32516</v>
          </cell>
          <cell r="C645">
            <v>112542</v>
          </cell>
        </row>
        <row r="646">
          <cell r="A646">
            <v>36008</v>
          </cell>
          <cell r="B646">
            <v>33224</v>
          </cell>
          <cell r="C646">
            <v>121058</v>
          </cell>
        </row>
        <row r="647">
          <cell r="A647">
            <v>36039</v>
          </cell>
          <cell r="B647">
            <v>31700</v>
          </cell>
          <cell r="C647">
            <v>115515</v>
          </cell>
        </row>
        <row r="648">
          <cell r="A648">
            <v>36069</v>
          </cell>
          <cell r="B648">
            <v>31793</v>
          </cell>
          <cell r="C648">
            <v>122224</v>
          </cell>
        </row>
        <row r="649">
          <cell r="A649">
            <v>36100</v>
          </cell>
          <cell r="B649">
            <v>30319</v>
          </cell>
          <cell r="C649">
            <v>109490</v>
          </cell>
        </row>
        <row r="650">
          <cell r="A650">
            <v>36130</v>
          </cell>
          <cell r="B650">
            <v>30827</v>
          </cell>
          <cell r="C650">
            <v>100721</v>
          </cell>
        </row>
        <row r="651">
          <cell r="A651" t="str">
            <v>Totals:</v>
          </cell>
          <cell r="B651" t="str">
            <v>__________</v>
          </cell>
          <cell r="C651" t="str">
            <v>__________</v>
          </cell>
        </row>
        <row r="652">
          <cell r="A652">
            <v>1998</v>
          </cell>
          <cell r="B652">
            <v>403387</v>
          </cell>
          <cell r="C652">
            <v>1352880</v>
          </cell>
        </row>
        <row r="654">
          <cell r="A654">
            <v>36161</v>
          </cell>
          <cell r="B654">
            <v>27675</v>
          </cell>
          <cell r="C654">
            <v>104855</v>
          </cell>
        </row>
        <row r="655">
          <cell r="A655">
            <v>36192</v>
          </cell>
          <cell r="B655">
            <v>29109</v>
          </cell>
          <cell r="C655">
            <v>96615</v>
          </cell>
        </row>
        <row r="656">
          <cell r="A656">
            <v>36220</v>
          </cell>
          <cell r="B656">
            <v>29217</v>
          </cell>
          <cell r="C656">
            <v>101668</v>
          </cell>
        </row>
        <row r="657">
          <cell r="A657">
            <v>36251</v>
          </cell>
          <cell r="B657">
            <v>30460</v>
          </cell>
          <cell r="C657">
            <v>103566</v>
          </cell>
        </row>
        <row r="658">
          <cell r="A658">
            <v>36281</v>
          </cell>
          <cell r="B658">
            <v>30594</v>
          </cell>
          <cell r="C658">
            <v>105333</v>
          </cell>
        </row>
        <row r="659">
          <cell r="A659">
            <v>36312</v>
          </cell>
          <cell r="B659">
            <v>27976</v>
          </cell>
          <cell r="C659">
            <v>101661</v>
          </cell>
        </row>
        <row r="660">
          <cell r="A660">
            <v>36342</v>
          </cell>
          <cell r="B660">
            <v>28267</v>
          </cell>
          <cell r="C660">
            <v>100961</v>
          </cell>
        </row>
        <row r="661">
          <cell r="A661">
            <v>36373</v>
          </cell>
          <cell r="B661">
            <v>27954</v>
          </cell>
          <cell r="C661">
            <v>93962</v>
          </cell>
        </row>
        <row r="662">
          <cell r="A662">
            <v>36404</v>
          </cell>
          <cell r="B662">
            <v>29637</v>
          </cell>
          <cell r="C662">
            <v>97062</v>
          </cell>
        </row>
        <row r="663">
          <cell r="A663">
            <v>36434</v>
          </cell>
          <cell r="B663">
            <v>31133</v>
          </cell>
          <cell r="C663">
            <v>95609</v>
          </cell>
        </row>
        <row r="664">
          <cell r="A664">
            <v>36465</v>
          </cell>
          <cell r="B664">
            <v>31160</v>
          </cell>
          <cell r="C664">
            <v>93796</v>
          </cell>
        </row>
        <row r="665">
          <cell r="A665">
            <v>36495</v>
          </cell>
          <cell r="B665">
            <v>31106</v>
          </cell>
          <cell r="C665">
            <v>95429</v>
          </cell>
        </row>
        <row r="666">
          <cell r="A666" t="str">
            <v>Totals:</v>
          </cell>
          <cell r="B666" t="str">
            <v>__________</v>
          </cell>
          <cell r="C666" t="str">
            <v>__________</v>
          </cell>
        </row>
        <row r="667">
          <cell r="A667">
            <v>1999</v>
          </cell>
          <cell r="B667">
            <v>354288</v>
          </cell>
          <cell r="C667">
            <v>1190517</v>
          </cell>
        </row>
        <row r="669">
          <cell r="A669">
            <v>36526</v>
          </cell>
          <cell r="B669">
            <v>29598</v>
          </cell>
          <cell r="C669">
            <v>94110</v>
          </cell>
        </row>
        <row r="670">
          <cell r="A670">
            <v>36557</v>
          </cell>
          <cell r="B670">
            <v>27843</v>
          </cell>
          <cell r="C670">
            <v>97485</v>
          </cell>
        </row>
        <row r="671">
          <cell r="A671">
            <v>36586</v>
          </cell>
          <cell r="B671">
            <v>30005</v>
          </cell>
          <cell r="C671">
            <v>104142</v>
          </cell>
        </row>
        <row r="672">
          <cell r="A672">
            <v>36617</v>
          </cell>
          <cell r="B672">
            <v>27904</v>
          </cell>
          <cell r="C672">
            <v>103653</v>
          </cell>
        </row>
        <row r="673">
          <cell r="A673">
            <v>36647</v>
          </cell>
          <cell r="B673">
            <v>26947</v>
          </cell>
          <cell r="C673">
            <v>104405</v>
          </cell>
        </row>
        <row r="674">
          <cell r="A674">
            <v>36678</v>
          </cell>
          <cell r="B674">
            <v>26638</v>
          </cell>
          <cell r="C674">
            <v>104424</v>
          </cell>
        </row>
        <row r="675">
          <cell r="A675">
            <v>36708</v>
          </cell>
          <cell r="B675">
            <v>25682</v>
          </cell>
          <cell r="C675">
            <v>98080</v>
          </cell>
        </row>
        <row r="676">
          <cell r="A676">
            <v>36739</v>
          </cell>
          <cell r="B676">
            <v>25212</v>
          </cell>
          <cell r="C676">
            <v>95934</v>
          </cell>
        </row>
        <row r="677">
          <cell r="A677">
            <v>36770</v>
          </cell>
          <cell r="B677">
            <v>24334</v>
          </cell>
          <cell r="C677">
            <v>95970</v>
          </cell>
        </row>
        <row r="678">
          <cell r="A678">
            <v>36800</v>
          </cell>
          <cell r="B678">
            <v>25098</v>
          </cell>
          <cell r="C678">
            <v>94690</v>
          </cell>
        </row>
        <row r="679">
          <cell r="A679">
            <v>36831</v>
          </cell>
          <cell r="B679">
            <v>23483</v>
          </cell>
          <cell r="C679">
            <v>90848</v>
          </cell>
        </row>
        <row r="680">
          <cell r="A680">
            <v>36861</v>
          </cell>
          <cell r="B680">
            <v>20910</v>
          </cell>
          <cell r="C680">
            <v>93308</v>
          </cell>
        </row>
        <row r="681">
          <cell r="A681" t="str">
            <v>Totals:</v>
          </cell>
          <cell r="B681" t="str">
            <v>__________</v>
          </cell>
          <cell r="C681" t="str">
            <v>__________</v>
          </cell>
        </row>
        <row r="682">
          <cell r="A682">
            <v>2000</v>
          </cell>
          <cell r="B682">
            <v>313654</v>
          </cell>
          <cell r="C682">
            <v>1177049</v>
          </cell>
        </row>
        <row r="684">
          <cell r="A684">
            <v>36892</v>
          </cell>
          <cell r="B684">
            <v>24476</v>
          </cell>
          <cell r="C684">
            <v>93256</v>
          </cell>
        </row>
        <row r="685">
          <cell r="A685">
            <v>36923</v>
          </cell>
          <cell r="B685">
            <v>20751</v>
          </cell>
          <cell r="C685">
            <v>86079</v>
          </cell>
        </row>
        <row r="686">
          <cell r="A686">
            <v>36951</v>
          </cell>
          <cell r="B686">
            <v>24296</v>
          </cell>
          <cell r="C686">
            <v>99018</v>
          </cell>
        </row>
        <row r="687">
          <cell r="A687">
            <v>36982</v>
          </cell>
          <cell r="B687">
            <v>25615</v>
          </cell>
          <cell r="C687">
            <v>92282</v>
          </cell>
        </row>
        <row r="688">
          <cell r="A688">
            <v>37012</v>
          </cell>
          <cell r="B688">
            <v>23266</v>
          </cell>
          <cell r="C688">
            <v>85681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Jan1963-Dec1963"/>
    </sheetNames>
    <sheetDataSet>
      <sheetData sheetId="0">
        <row r="563">
          <cell r="A563">
            <v>34335</v>
          </cell>
          <cell r="B563">
            <v>31335</v>
          </cell>
          <cell r="C563">
            <v>212583</v>
          </cell>
        </row>
        <row r="564">
          <cell r="A564">
            <v>34366</v>
          </cell>
          <cell r="B564">
            <v>26948</v>
          </cell>
          <cell r="C564">
            <v>203552</v>
          </cell>
        </row>
        <row r="565">
          <cell r="A565">
            <v>34394</v>
          </cell>
          <cell r="B565">
            <v>31267</v>
          </cell>
          <cell r="C565">
            <v>213822</v>
          </cell>
        </row>
        <row r="566">
          <cell r="A566">
            <v>34425</v>
          </cell>
          <cell r="B566">
            <v>28808</v>
          </cell>
          <cell r="C566">
            <v>222115</v>
          </cell>
        </row>
        <row r="567">
          <cell r="A567">
            <v>34455</v>
          </cell>
          <cell r="B567">
            <v>30350</v>
          </cell>
          <cell r="C567">
            <v>232662</v>
          </cell>
        </row>
        <row r="568">
          <cell r="A568">
            <v>34486</v>
          </cell>
          <cell r="B568">
            <v>32560</v>
          </cell>
          <cell r="C568">
            <v>219177</v>
          </cell>
        </row>
        <row r="569">
          <cell r="A569">
            <v>34516</v>
          </cell>
          <cell r="B569">
            <v>37070</v>
          </cell>
          <cell r="C569">
            <v>221880</v>
          </cell>
        </row>
        <row r="570">
          <cell r="A570">
            <v>34547</v>
          </cell>
          <cell r="B570">
            <v>35116</v>
          </cell>
          <cell r="C570">
            <v>204220</v>
          </cell>
        </row>
        <row r="571">
          <cell r="A571">
            <v>34578</v>
          </cell>
          <cell r="B571">
            <v>35202</v>
          </cell>
          <cell r="C571">
            <v>206064</v>
          </cell>
        </row>
        <row r="572">
          <cell r="A572">
            <v>34608</v>
          </cell>
          <cell r="B572">
            <v>37177</v>
          </cell>
          <cell r="C572">
            <v>202567</v>
          </cell>
        </row>
        <row r="573">
          <cell r="A573">
            <v>34639</v>
          </cell>
          <cell r="B573">
            <v>34798</v>
          </cell>
          <cell r="C573">
            <v>204527</v>
          </cell>
        </row>
        <row r="574">
          <cell r="A574">
            <v>34669</v>
          </cell>
          <cell r="B574">
            <v>35839</v>
          </cell>
          <cell r="C574">
            <v>210711</v>
          </cell>
        </row>
        <row r="575">
          <cell r="A575" t="str">
            <v>Totals:</v>
          </cell>
          <cell r="B575" t="str">
            <v>__________</v>
          </cell>
          <cell r="C575" t="str">
            <v>__________</v>
          </cell>
        </row>
        <row r="576">
          <cell r="A576">
            <v>1994</v>
          </cell>
          <cell r="B576">
            <v>396470</v>
          </cell>
          <cell r="C576">
            <v>2553880</v>
          </cell>
        </row>
        <row r="578">
          <cell r="A578">
            <v>34700</v>
          </cell>
          <cell r="B578">
            <v>34066</v>
          </cell>
          <cell r="C578">
            <v>197170</v>
          </cell>
        </row>
        <row r="579">
          <cell r="A579">
            <v>34731</v>
          </cell>
          <cell r="B579">
            <v>31040</v>
          </cell>
          <cell r="C579">
            <v>183418</v>
          </cell>
        </row>
        <row r="580">
          <cell r="A580">
            <v>34759</v>
          </cell>
          <cell r="B580">
            <v>33907</v>
          </cell>
          <cell r="C580">
            <v>201351</v>
          </cell>
        </row>
        <row r="581">
          <cell r="A581">
            <v>34790</v>
          </cell>
          <cell r="B581">
            <v>32676</v>
          </cell>
          <cell r="C581">
            <v>195287</v>
          </cell>
        </row>
        <row r="582">
          <cell r="A582">
            <v>34820</v>
          </cell>
          <cell r="B582">
            <v>30936</v>
          </cell>
          <cell r="C582">
            <v>204057</v>
          </cell>
        </row>
        <row r="583">
          <cell r="A583">
            <v>34851</v>
          </cell>
          <cell r="B583">
            <v>28227</v>
          </cell>
          <cell r="C583">
            <v>193781</v>
          </cell>
        </row>
        <row r="584">
          <cell r="A584">
            <v>34881</v>
          </cell>
          <cell r="B584">
            <v>30530</v>
          </cell>
          <cell r="C584">
            <v>196738</v>
          </cell>
        </row>
        <row r="585">
          <cell r="A585">
            <v>34912</v>
          </cell>
          <cell r="B585">
            <v>30054</v>
          </cell>
          <cell r="C585">
            <v>189229</v>
          </cell>
        </row>
        <row r="586">
          <cell r="A586">
            <v>34943</v>
          </cell>
          <cell r="B586">
            <v>29113</v>
          </cell>
          <cell r="C586">
            <v>192166</v>
          </cell>
        </row>
        <row r="587">
          <cell r="A587">
            <v>34973</v>
          </cell>
          <cell r="B587">
            <v>28184</v>
          </cell>
          <cell r="C587">
            <v>163605</v>
          </cell>
        </row>
        <row r="588">
          <cell r="A588">
            <v>35004</v>
          </cell>
          <cell r="B588">
            <v>29236</v>
          </cell>
          <cell r="C588">
            <v>182310</v>
          </cell>
        </row>
        <row r="589">
          <cell r="A589">
            <v>35034</v>
          </cell>
          <cell r="B589">
            <v>28170</v>
          </cell>
          <cell r="C589">
            <v>174159</v>
          </cell>
        </row>
        <row r="590">
          <cell r="A590" t="str">
            <v>Totals:</v>
          </cell>
          <cell r="B590" t="str">
            <v>__________</v>
          </cell>
          <cell r="C590" t="str">
            <v>__________</v>
          </cell>
        </row>
        <row r="591">
          <cell r="A591">
            <v>1995</v>
          </cell>
          <cell r="B591">
            <v>366139</v>
          </cell>
          <cell r="C591">
            <v>2273271</v>
          </cell>
        </row>
        <row r="593">
          <cell r="A593">
            <v>35065</v>
          </cell>
          <cell r="B593">
            <v>28592</v>
          </cell>
          <cell r="C593">
            <v>176144</v>
          </cell>
        </row>
        <row r="594">
          <cell r="A594">
            <v>35096</v>
          </cell>
          <cell r="B594">
            <v>26355</v>
          </cell>
          <cell r="C594">
            <v>158843</v>
          </cell>
        </row>
        <row r="595">
          <cell r="A595">
            <v>35125</v>
          </cell>
          <cell r="B595">
            <v>28213</v>
          </cell>
          <cell r="C595">
            <v>191196</v>
          </cell>
        </row>
        <row r="596">
          <cell r="A596">
            <v>35156</v>
          </cell>
          <cell r="B596">
            <v>25680</v>
          </cell>
          <cell r="C596">
            <v>188915</v>
          </cell>
        </row>
        <row r="597">
          <cell r="A597">
            <v>35186</v>
          </cell>
          <cell r="B597">
            <v>26914</v>
          </cell>
          <cell r="C597">
            <v>208770</v>
          </cell>
        </row>
        <row r="598">
          <cell r="A598">
            <v>35217</v>
          </cell>
          <cell r="B598">
            <v>25825</v>
          </cell>
          <cell r="C598">
            <v>188009</v>
          </cell>
        </row>
        <row r="599">
          <cell r="A599">
            <v>35247</v>
          </cell>
          <cell r="B599">
            <v>26531</v>
          </cell>
          <cell r="C599">
            <v>188974</v>
          </cell>
        </row>
        <row r="600">
          <cell r="A600">
            <v>35278</v>
          </cell>
          <cell r="B600">
            <v>26627</v>
          </cell>
          <cell r="C600">
            <v>193859</v>
          </cell>
        </row>
        <row r="601">
          <cell r="A601">
            <v>35309</v>
          </cell>
          <cell r="B601">
            <v>24617</v>
          </cell>
          <cell r="C601">
            <v>179807</v>
          </cell>
        </row>
        <row r="602">
          <cell r="A602">
            <v>35339</v>
          </cell>
          <cell r="B602">
            <v>25876</v>
          </cell>
          <cell r="C602">
            <v>182873</v>
          </cell>
        </row>
        <row r="603">
          <cell r="A603">
            <v>35370</v>
          </cell>
          <cell r="B603">
            <v>27606</v>
          </cell>
          <cell r="C603">
            <v>175221</v>
          </cell>
        </row>
        <row r="604">
          <cell r="A604">
            <v>35400</v>
          </cell>
          <cell r="B604">
            <v>27059</v>
          </cell>
          <cell r="C604">
            <v>183921</v>
          </cell>
        </row>
        <row r="605">
          <cell r="A605" t="str">
            <v>Totals:</v>
          </cell>
          <cell r="B605" t="str">
            <v>__________</v>
          </cell>
          <cell r="C605" t="str">
            <v>__________</v>
          </cell>
        </row>
        <row r="606">
          <cell r="A606">
            <v>1996</v>
          </cell>
          <cell r="B606">
            <v>319895</v>
          </cell>
          <cell r="C606">
            <v>2216532</v>
          </cell>
        </row>
        <row r="608">
          <cell r="A608">
            <v>35431</v>
          </cell>
          <cell r="B608">
            <v>25228</v>
          </cell>
          <cell r="C608">
            <v>178089</v>
          </cell>
        </row>
        <row r="609">
          <cell r="A609">
            <v>35462</v>
          </cell>
          <cell r="B609">
            <v>22707</v>
          </cell>
          <cell r="C609">
            <v>156108</v>
          </cell>
        </row>
        <row r="610">
          <cell r="A610">
            <v>35490</v>
          </cell>
          <cell r="B610">
            <v>26729</v>
          </cell>
          <cell r="C610">
            <v>174373</v>
          </cell>
        </row>
        <row r="611">
          <cell r="A611">
            <v>35521</v>
          </cell>
          <cell r="B611">
            <v>26610</v>
          </cell>
          <cell r="C611">
            <v>170772</v>
          </cell>
        </row>
        <row r="612">
          <cell r="A612">
            <v>35551</v>
          </cell>
          <cell r="B612">
            <v>25676</v>
          </cell>
          <cell r="C612">
            <v>192252</v>
          </cell>
        </row>
        <row r="613">
          <cell r="A613">
            <v>35582</v>
          </cell>
          <cell r="B613">
            <v>24978</v>
          </cell>
          <cell r="C613">
            <v>186996</v>
          </cell>
        </row>
        <row r="614">
          <cell r="A614">
            <v>35612</v>
          </cell>
          <cell r="B614">
            <v>25520</v>
          </cell>
          <cell r="C614">
            <v>174380</v>
          </cell>
        </row>
        <row r="615">
          <cell r="A615">
            <v>35643</v>
          </cell>
          <cell r="B615">
            <v>24713</v>
          </cell>
          <cell r="C615">
            <v>174559</v>
          </cell>
        </row>
        <row r="616">
          <cell r="A616">
            <v>35674</v>
          </cell>
          <cell r="B616">
            <v>24526</v>
          </cell>
          <cell r="C616">
            <v>185956</v>
          </cell>
        </row>
        <row r="617">
          <cell r="A617">
            <v>35704</v>
          </cell>
          <cell r="B617">
            <v>25104</v>
          </cell>
          <cell r="C617">
            <v>183456</v>
          </cell>
        </row>
        <row r="618">
          <cell r="A618">
            <v>35735</v>
          </cell>
          <cell r="B618">
            <v>25006</v>
          </cell>
          <cell r="C618">
            <v>178183</v>
          </cell>
        </row>
        <row r="619">
          <cell r="A619">
            <v>35765</v>
          </cell>
          <cell r="B619">
            <v>29058</v>
          </cell>
          <cell r="C619">
            <v>159218</v>
          </cell>
        </row>
        <row r="620">
          <cell r="A620" t="str">
            <v>Totals:</v>
          </cell>
          <cell r="B620" t="str">
            <v>__________</v>
          </cell>
          <cell r="C620" t="str">
            <v>__________</v>
          </cell>
        </row>
        <row r="621">
          <cell r="A621">
            <v>1997</v>
          </cell>
          <cell r="B621">
            <v>305855</v>
          </cell>
          <cell r="C621">
            <v>2114342</v>
          </cell>
        </row>
        <row r="623">
          <cell r="A623">
            <v>35796</v>
          </cell>
          <cell r="B623">
            <v>28285</v>
          </cell>
          <cell r="C623">
            <v>161241</v>
          </cell>
        </row>
        <row r="624">
          <cell r="A624">
            <v>35827</v>
          </cell>
          <cell r="B624">
            <v>27004</v>
          </cell>
          <cell r="C624">
            <v>156539</v>
          </cell>
        </row>
        <row r="625">
          <cell r="A625">
            <v>35855</v>
          </cell>
          <cell r="B625">
            <v>28922</v>
          </cell>
          <cell r="C625">
            <v>183467</v>
          </cell>
        </row>
        <row r="626">
          <cell r="A626">
            <v>35886</v>
          </cell>
          <cell r="B626">
            <v>27898</v>
          </cell>
          <cell r="C626">
            <v>171387</v>
          </cell>
        </row>
        <row r="627">
          <cell r="A627">
            <v>35916</v>
          </cell>
          <cell r="B627">
            <v>32009</v>
          </cell>
          <cell r="C627">
            <v>179777</v>
          </cell>
        </row>
        <row r="628">
          <cell r="A628">
            <v>35947</v>
          </cell>
          <cell r="B628">
            <v>35238</v>
          </cell>
          <cell r="C628">
            <v>155754</v>
          </cell>
        </row>
        <row r="629">
          <cell r="A629">
            <v>35977</v>
          </cell>
          <cell r="B629">
            <v>36156</v>
          </cell>
          <cell r="C629">
            <v>179133</v>
          </cell>
        </row>
        <row r="630">
          <cell r="A630">
            <v>36008</v>
          </cell>
          <cell r="B630">
            <v>34552</v>
          </cell>
          <cell r="C630">
            <v>169690</v>
          </cell>
        </row>
        <row r="631">
          <cell r="A631">
            <v>36039</v>
          </cell>
          <cell r="B631">
            <v>34000</v>
          </cell>
          <cell r="C631">
            <v>160179</v>
          </cell>
        </row>
        <row r="632">
          <cell r="A632">
            <v>36069</v>
          </cell>
          <cell r="B632">
            <v>32423</v>
          </cell>
          <cell r="C632">
            <v>176691</v>
          </cell>
        </row>
        <row r="633">
          <cell r="A633">
            <v>36100</v>
          </cell>
          <cell r="B633">
            <v>32531</v>
          </cell>
          <cell r="C633">
            <v>173685</v>
          </cell>
        </row>
        <row r="634">
          <cell r="A634">
            <v>36130</v>
          </cell>
          <cell r="B634">
            <v>29214</v>
          </cell>
          <cell r="C634">
            <v>161547</v>
          </cell>
        </row>
        <row r="635">
          <cell r="A635" t="str">
            <v>Totals:</v>
          </cell>
          <cell r="B635" t="str">
            <v>__________</v>
          </cell>
          <cell r="C635" t="str">
            <v>__________</v>
          </cell>
        </row>
        <row r="636">
          <cell r="A636">
            <v>1998</v>
          </cell>
          <cell r="B636">
            <v>378232</v>
          </cell>
          <cell r="C636">
            <v>2029090</v>
          </cell>
        </row>
        <row r="638">
          <cell r="A638">
            <v>36161</v>
          </cell>
          <cell r="B638">
            <v>27079</v>
          </cell>
          <cell r="C638">
            <v>168251</v>
          </cell>
        </row>
        <row r="639">
          <cell r="A639">
            <v>36192</v>
          </cell>
          <cell r="B639">
            <v>24322</v>
          </cell>
          <cell r="C639">
            <v>150071</v>
          </cell>
        </row>
        <row r="640">
          <cell r="A640">
            <v>36220</v>
          </cell>
          <cell r="B640">
            <v>25579</v>
          </cell>
          <cell r="C640">
            <v>167968</v>
          </cell>
        </row>
        <row r="641">
          <cell r="A641">
            <v>36251</v>
          </cell>
          <cell r="B641">
            <v>24439</v>
          </cell>
          <cell r="C641">
            <v>164244</v>
          </cell>
        </row>
        <row r="642">
          <cell r="A642">
            <v>36281</v>
          </cell>
          <cell r="B642">
            <v>24177</v>
          </cell>
          <cell r="C642">
            <v>162060</v>
          </cell>
        </row>
        <row r="643">
          <cell r="A643">
            <v>36312</v>
          </cell>
          <cell r="B643">
            <v>22275</v>
          </cell>
          <cell r="C643">
            <v>153030</v>
          </cell>
        </row>
        <row r="644">
          <cell r="A644">
            <v>36342</v>
          </cell>
          <cell r="B644">
            <v>21719</v>
          </cell>
          <cell r="C644">
            <v>163543</v>
          </cell>
        </row>
        <row r="645">
          <cell r="A645">
            <v>36373</v>
          </cell>
          <cell r="B645">
            <v>22218</v>
          </cell>
          <cell r="C645">
            <v>149153</v>
          </cell>
        </row>
        <row r="646">
          <cell r="A646">
            <v>36404</v>
          </cell>
          <cell r="B646">
            <v>21329</v>
          </cell>
          <cell r="C646">
            <v>155174</v>
          </cell>
        </row>
        <row r="647">
          <cell r="A647">
            <v>36434</v>
          </cell>
          <cell r="B647">
            <v>22914</v>
          </cell>
          <cell r="C647">
            <v>165124</v>
          </cell>
        </row>
        <row r="648">
          <cell r="A648">
            <v>36465</v>
          </cell>
          <cell r="B648">
            <v>23042</v>
          </cell>
          <cell r="C648">
            <v>152643</v>
          </cell>
        </row>
        <row r="649">
          <cell r="A649">
            <v>36495</v>
          </cell>
          <cell r="B649">
            <v>23137</v>
          </cell>
          <cell r="C649">
            <v>161217</v>
          </cell>
        </row>
        <row r="650">
          <cell r="A650" t="str">
            <v>Totals:</v>
          </cell>
          <cell r="B650" t="str">
            <v>__________</v>
          </cell>
          <cell r="C650" t="str">
            <v>__________</v>
          </cell>
        </row>
        <row r="651">
          <cell r="A651">
            <v>1999</v>
          </cell>
          <cell r="B651">
            <v>282230</v>
          </cell>
          <cell r="C651">
            <v>1912478</v>
          </cell>
        </row>
        <row r="653">
          <cell r="A653">
            <v>36526</v>
          </cell>
          <cell r="B653">
            <v>24990</v>
          </cell>
          <cell r="C653">
            <v>151994</v>
          </cell>
        </row>
        <row r="654">
          <cell r="A654">
            <v>36557</v>
          </cell>
          <cell r="B654">
            <v>24418</v>
          </cell>
          <cell r="C654">
            <v>137202</v>
          </cell>
        </row>
        <row r="655">
          <cell r="A655">
            <v>36586</v>
          </cell>
          <cell r="B655">
            <v>25740</v>
          </cell>
          <cell r="C655">
            <v>153758</v>
          </cell>
        </row>
        <row r="656">
          <cell r="A656">
            <v>36617</v>
          </cell>
          <cell r="B656">
            <v>25284</v>
          </cell>
          <cell r="C656">
            <v>143195</v>
          </cell>
        </row>
        <row r="657">
          <cell r="A657">
            <v>36647</v>
          </cell>
          <cell r="B657">
            <v>26203</v>
          </cell>
          <cell r="C657">
            <v>154772</v>
          </cell>
        </row>
        <row r="658">
          <cell r="A658">
            <v>36678</v>
          </cell>
          <cell r="B658">
            <v>24705</v>
          </cell>
          <cell r="C658">
            <v>148094</v>
          </cell>
        </row>
        <row r="659">
          <cell r="A659">
            <v>36708</v>
          </cell>
          <cell r="B659">
            <v>25636</v>
          </cell>
          <cell r="C659">
            <v>150417</v>
          </cell>
        </row>
        <row r="660">
          <cell r="A660">
            <v>36739</v>
          </cell>
          <cell r="B660">
            <v>24431</v>
          </cell>
          <cell r="C660">
            <v>157051</v>
          </cell>
        </row>
        <row r="661">
          <cell r="A661">
            <v>36770</v>
          </cell>
          <cell r="B661">
            <v>23512</v>
          </cell>
          <cell r="C661">
            <v>146169</v>
          </cell>
        </row>
        <row r="662">
          <cell r="A662">
            <v>36800</v>
          </cell>
          <cell r="B662">
            <v>25844</v>
          </cell>
          <cell r="C662">
            <v>146430</v>
          </cell>
        </row>
        <row r="663">
          <cell r="A663">
            <v>36831</v>
          </cell>
          <cell r="B663">
            <v>24856</v>
          </cell>
          <cell r="C663">
            <v>139856</v>
          </cell>
        </row>
        <row r="664">
          <cell r="A664">
            <v>36861</v>
          </cell>
          <cell r="B664">
            <v>22989</v>
          </cell>
          <cell r="C664">
            <v>128266</v>
          </cell>
        </row>
        <row r="665">
          <cell r="A665" t="str">
            <v>Totals:</v>
          </cell>
          <cell r="B665" t="str">
            <v>__________</v>
          </cell>
          <cell r="C665" t="str">
            <v>__________</v>
          </cell>
        </row>
        <row r="666">
          <cell r="A666">
            <v>2000</v>
          </cell>
          <cell r="B666">
            <v>298608</v>
          </cell>
          <cell r="C666">
            <v>1757204</v>
          </cell>
        </row>
        <row r="668">
          <cell r="A668">
            <v>36892</v>
          </cell>
          <cell r="B668">
            <v>22640</v>
          </cell>
          <cell r="C668">
            <v>140628</v>
          </cell>
        </row>
        <row r="669">
          <cell r="A669">
            <v>36923</v>
          </cell>
          <cell r="B669">
            <v>22416</v>
          </cell>
          <cell r="C669">
            <v>142393</v>
          </cell>
        </row>
        <row r="670">
          <cell r="A670">
            <v>36951</v>
          </cell>
          <cell r="B670">
            <v>22694</v>
          </cell>
          <cell r="C670">
            <v>163670</v>
          </cell>
        </row>
        <row r="671">
          <cell r="A671">
            <v>36982</v>
          </cell>
          <cell r="B671">
            <v>23390</v>
          </cell>
          <cell r="C671">
            <v>158492</v>
          </cell>
        </row>
        <row r="672">
          <cell r="A672">
            <v>37012</v>
          </cell>
          <cell r="B672">
            <v>20654</v>
          </cell>
          <cell r="C672">
            <v>161970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Jan1964-Dec1964"/>
    </sheetNames>
    <sheetDataSet>
      <sheetData sheetId="0">
        <row r="547">
          <cell r="A547">
            <v>34335</v>
          </cell>
          <cell r="B547">
            <v>21472</v>
          </cell>
          <cell r="C547">
            <v>616417</v>
          </cell>
        </row>
        <row r="548">
          <cell r="A548">
            <v>34366</v>
          </cell>
          <cell r="B548">
            <v>20007</v>
          </cell>
          <cell r="C548">
            <v>581665</v>
          </cell>
        </row>
        <row r="549">
          <cell r="A549">
            <v>34394</v>
          </cell>
          <cell r="B549">
            <v>21059</v>
          </cell>
          <cell r="C549">
            <v>677128</v>
          </cell>
        </row>
        <row r="550">
          <cell r="A550">
            <v>34425</v>
          </cell>
          <cell r="B550">
            <v>21015</v>
          </cell>
          <cell r="C550">
            <v>644658</v>
          </cell>
        </row>
        <row r="551">
          <cell r="A551">
            <v>34455</v>
          </cell>
          <cell r="B551">
            <v>21316</v>
          </cell>
          <cell r="C551">
            <v>709708</v>
          </cell>
        </row>
        <row r="552">
          <cell r="A552">
            <v>34486</v>
          </cell>
          <cell r="B552">
            <v>19909</v>
          </cell>
          <cell r="C552">
            <v>619378</v>
          </cell>
        </row>
        <row r="553">
          <cell r="A553">
            <v>34516</v>
          </cell>
          <cell r="B553">
            <v>20127</v>
          </cell>
          <cell r="C553">
            <v>669511</v>
          </cell>
        </row>
        <row r="554">
          <cell r="A554">
            <v>34547</v>
          </cell>
          <cell r="B554">
            <v>22015</v>
          </cell>
          <cell r="C554">
            <v>679216</v>
          </cell>
        </row>
        <row r="555">
          <cell r="A555">
            <v>34578</v>
          </cell>
          <cell r="B555">
            <v>20888</v>
          </cell>
          <cell r="C555">
            <v>647027</v>
          </cell>
        </row>
        <row r="556">
          <cell r="A556">
            <v>34608</v>
          </cell>
          <cell r="B556">
            <v>21475</v>
          </cell>
          <cell r="C556">
            <v>660581</v>
          </cell>
        </row>
        <row r="557">
          <cell r="A557">
            <v>34639</v>
          </cell>
          <cell r="B557">
            <v>20570</v>
          </cell>
          <cell r="C557">
            <v>626712</v>
          </cell>
        </row>
        <row r="558">
          <cell r="A558">
            <v>34669</v>
          </cell>
          <cell r="B558">
            <v>21526</v>
          </cell>
          <cell r="C558">
            <v>633497</v>
          </cell>
        </row>
        <row r="559">
          <cell r="A559" t="str">
            <v>Totals:</v>
          </cell>
          <cell r="B559" t="str">
            <v>__________</v>
          </cell>
          <cell r="C559" t="str">
            <v>__________</v>
          </cell>
        </row>
        <row r="560">
          <cell r="A560">
            <v>1994</v>
          </cell>
          <cell r="B560">
            <v>251379</v>
          </cell>
          <cell r="C560">
            <v>7765498</v>
          </cell>
        </row>
        <row r="562">
          <cell r="A562">
            <v>34700</v>
          </cell>
          <cell r="B562">
            <v>20858</v>
          </cell>
          <cell r="C562">
            <v>564618</v>
          </cell>
        </row>
        <row r="563">
          <cell r="A563">
            <v>34731</v>
          </cell>
          <cell r="B563">
            <v>19144</v>
          </cell>
          <cell r="C563">
            <v>508791</v>
          </cell>
        </row>
        <row r="564">
          <cell r="A564">
            <v>34759</v>
          </cell>
          <cell r="B564">
            <v>19369</v>
          </cell>
          <cell r="C564">
            <v>539377</v>
          </cell>
        </row>
        <row r="565">
          <cell r="A565">
            <v>34790</v>
          </cell>
          <cell r="B565">
            <v>19281</v>
          </cell>
          <cell r="C565">
            <v>521524</v>
          </cell>
        </row>
        <row r="566">
          <cell r="A566">
            <v>34820</v>
          </cell>
          <cell r="B566">
            <v>19362</v>
          </cell>
          <cell r="C566">
            <v>560434</v>
          </cell>
        </row>
        <row r="567">
          <cell r="A567">
            <v>34851</v>
          </cell>
          <cell r="B567">
            <v>16361</v>
          </cell>
          <cell r="C567">
            <v>514313</v>
          </cell>
        </row>
        <row r="568">
          <cell r="A568">
            <v>34881</v>
          </cell>
          <cell r="B568">
            <v>17371</v>
          </cell>
          <cell r="C568">
            <v>551858</v>
          </cell>
        </row>
        <row r="569">
          <cell r="A569">
            <v>34912</v>
          </cell>
          <cell r="B569">
            <v>18285</v>
          </cell>
          <cell r="C569">
            <v>556919</v>
          </cell>
        </row>
        <row r="570">
          <cell r="A570">
            <v>34943</v>
          </cell>
          <cell r="B570">
            <v>17405</v>
          </cell>
          <cell r="C570">
            <v>516114</v>
          </cell>
        </row>
        <row r="571">
          <cell r="A571">
            <v>34973</v>
          </cell>
          <cell r="B571">
            <v>17365</v>
          </cell>
          <cell r="C571">
            <v>371531</v>
          </cell>
        </row>
        <row r="572">
          <cell r="A572">
            <v>35004</v>
          </cell>
          <cell r="B572">
            <v>17554</v>
          </cell>
          <cell r="C572">
            <v>532735</v>
          </cell>
        </row>
        <row r="573">
          <cell r="A573">
            <v>35034</v>
          </cell>
          <cell r="B573">
            <v>18227</v>
          </cell>
          <cell r="C573">
            <v>531086</v>
          </cell>
        </row>
        <row r="574">
          <cell r="A574" t="str">
            <v>Totals:</v>
          </cell>
          <cell r="B574" t="str">
            <v>__________</v>
          </cell>
          <cell r="C574" t="str">
            <v>__________</v>
          </cell>
        </row>
        <row r="575">
          <cell r="A575">
            <v>1995</v>
          </cell>
          <cell r="B575">
            <v>220582</v>
          </cell>
          <cell r="C575">
            <v>6269300</v>
          </cell>
        </row>
        <row r="577">
          <cell r="A577">
            <v>35065</v>
          </cell>
          <cell r="B577">
            <v>17641</v>
          </cell>
          <cell r="C577">
            <v>518141</v>
          </cell>
        </row>
        <row r="578">
          <cell r="A578">
            <v>35096</v>
          </cell>
          <cell r="B578">
            <v>16440</v>
          </cell>
          <cell r="C578">
            <v>482834</v>
          </cell>
        </row>
        <row r="579">
          <cell r="A579">
            <v>35125</v>
          </cell>
          <cell r="B579">
            <v>18504</v>
          </cell>
          <cell r="C579">
            <v>547436</v>
          </cell>
        </row>
        <row r="580">
          <cell r="A580">
            <v>35156</v>
          </cell>
          <cell r="B580">
            <v>16565</v>
          </cell>
          <cell r="C580">
            <v>548090</v>
          </cell>
        </row>
        <row r="581">
          <cell r="A581">
            <v>35186</v>
          </cell>
          <cell r="B581">
            <v>17364</v>
          </cell>
          <cell r="C581">
            <v>591155</v>
          </cell>
        </row>
        <row r="582">
          <cell r="A582">
            <v>35217</v>
          </cell>
          <cell r="B582">
            <v>16412</v>
          </cell>
          <cell r="C582">
            <v>551656</v>
          </cell>
        </row>
        <row r="583">
          <cell r="A583">
            <v>35247</v>
          </cell>
          <cell r="B583">
            <v>16347</v>
          </cell>
          <cell r="C583">
            <v>558106</v>
          </cell>
        </row>
        <row r="584">
          <cell r="A584">
            <v>35278</v>
          </cell>
          <cell r="B584">
            <v>16360</v>
          </cell>
          <cell r="C584">
            <v>550225</v>
          </cell>
        </row>
        <row r="585">
          <cell r="A585">
            <v>35309</v>
          </cell>
          <cell r="B585">
            <v>16162</v>
          </cell>
          <cell r="C585">
            <v>535839</v>
          </cell>
        </row>
        <row r="586">
          <cell r="A586">
            <v>35339</v>
          </cell>
          <cell r="B586">
            <v>17105</v>
          </cell>
          <cell r="C586">
            <v>596912</v>
          </cell>
        </row>
        <row r="587">
          <cell r="A587">
            <v>35370</v>
          </cell>
          <cell r="B587">
            <v>16268</v>
          </cell>
          <cell r="C587">
            <v>535180</v>
          </cell>
        </row>
        <row r="588">
          <cell r="A588">
            <v>35400</v>
          </cell>
          <cell r="B588">
            <v>16858</v>
          </cell>
          <cell r="C588">
            <v>521388</v>
          </cell>
        </row>
        <row r="589">
          <cell r="A589" t="str">
            <v>Totals:</v>
          </cell>
          <cell r="B589" t="str">
            <v>__________</v>
          </cell>
          <cell r="C589" t="str">
            <v>__________</v>
          </cell>
        </row>
        <row r="590">
          <cell r="A590">
            <v>1996</v>
          </cell>
          <cell r="B590">
            <v>202026</v>
          </cell>
          <cell r="C590">
            <v>6536962</v>
          </cell>
        </row>
        <row r="592">
          <cell r="A592">
            <v>35431</v>
          </cell>
          <cell r="B592">
            <v>18839</v>
          </cell>
          <cell r="C592">
            <v>519667</v>
          </cell>
        </row>
        <row r="593">
          <cell r="A593">
            <v>35462</v>
          </cell>
          <cell r="B593">
            <v>16802</v>
          </cell>
          <cell r="C593">
            <v>470257</v>
          </cell>
        </row>
        <row r="594">
          <cell r="A594">
            <v>35490</v>
          </cell>
          <cell r="B594">
            <v>17012</v>
          </cell>
          <cell r="C594">
            <v>507630</v>
          </cell>
        </row>
        <row r="595">
          <cell r="A595">
            <v>35521</v>
          </cell>
          <cell r="B595">
            <v>16009</v>
          </cell>
          <cell r="C595">
            <v>493444</v>
          </cell>
        </row>
        <row r="596">
          <cell r="A596">
            <v>35551</v>
          </cell>
          <cell r="B596">
            <v>18520</v>
          </cell>
          <cell r="C596">
            <v>367341</v>
          </cell>
        </row>
        <row r="597">
          <cell r="A597">
            <v>35582</v>
          </cell>
          <cell r="B597">
            <v>16232</v>
          </cell>
          <cell r="C597">
            <v>467873</v>
          </cell>
        </row>
        <row r="598">
          <cell r="A598">
            <v>35612</v>
          </cell>
          <cell r="B598">
            <v>17699</v>
          </cell>
          <cell r="C598">
            <v>509231</v>
          </cell>
        </row>
        <row r="599">
          <cell r="A599">
            <v>35643</v>
          </cell>
          <cell r="B599">
            <v>16385</v>
          </cell>
          <cell r="C599">
            <v>491859</v>
          </cell>
        </row>
        <row r="600">
          <cell r="A600">
            <v>35674</v>
          </cell>
          <cell r="B600">
            <v>15933</v>
          </cell>
          <cell r="C600">
            <v>474282</v>
          </cell>
        </row>
        <row r="601">
          <cell r="A601">
            <v>35704</v>
          </cell>
          <cell r="B601">
            <v>17221</v>
          </cell>
          <cell r="C601">
            <v>462899</v>
          </cell>
        </row>
        <row r="602">
          <cell r="A602">
            <v>35735</v>
          </cell>
          <cell r="B602">
            <v>16914</v>
          </cell>
          <cell r="C602">
            <v>451062</v>
          </cell>
        </row>
        <row r="603">
          <cell r="A603">
            <v>35765</v>
          </cell>
          <cell r="B603">
            <v>16976</v>
          </cell>
          <cell r="C603">
            <v>453351</v>
          </cell>
        </row>
        <row r="604">
          <cell r="A604" t="str">
            <v>Totals:</v>
          </cell>
          <cell r="B604" t="str">
            <v>__________</v>
          </cell>
          <cell r="C604" t="str">
            <v>__________</v>
          </cell>
        </row>
        <row r="605">
          <cell r="A605">
            <v>1997</v>
          </cell>
          <cell r="B605">
            <v>204542</v>
          </cell>
          <cell r="C605">
            <v>5668896</v>
          </cell>
        </row>
        <row r="607">
          <cell r="A607">
            <v>35796</v>
          </cell>
          <cell r="B607">
            <v>16753</v>
          </cell>
          <cell r="C607">
            <v>442919</v>
          </cell>
        </row>
        <row r="608">
          <cell r="A608">
            <v>35827</v>
          </cell>
          <cell r="B608">
            <v>14412</v>
          </cell>
          <cell r="C608">
            <v>428551</v>
          </cell>
        </row>
        <row r="609">
          <cell r="A609">
            <v>35855</v>
          </cell>
          <cell r="B609">
            <v>15288</v>
          </cell>
          <cell r="C609">
            <v>461274</v>
          </cell>
        </row>
        <row r="610">
          <cell r="A610">
            <v>35886</v>
          </cell>
          <cell r="B610">
            <v>15416</v>
          </cell>
          <cell r="C610">
            <v>434511</v>
          </cell>
        </row>
        <row r="611">
          <cell r="A611">
            <v>35916</v>
          </cell>
          <cell r="B611">
            <v>15048</v>
          </cell>
          <cell r="C611">
            <v>387131</v>
          </cell>
        </row>
        <row r="612">
          <cell r="A612">
            <v>35947</v>
          </cell>
          <cell r="B612">
            <v>14165</v>
          </cell>
          <cell r="C612">
            <v>410808</v>
          </cell>
        </row>
        <row r="613">
          <cell r="A613">
            <v>35977</v>
          </cell>
          <cell r="B613">
            <v>14049</v>
          </cell>
          <cell r="C613">
            <v>419767</v>
          </cell>
        </row>
        <row r="614">
          <cell r="A614">
            <v>36008</v>
          </cell>
          <cell r="B614">
            <v>13945</v>
          </cell>
          <cell r="C614">
            <v>443025</v>
          </cell>
        </row>
        <row r="615">
          <cell r="A615">
            <v>36039</v>
          </cell>
          <cell r="B615">
            <v>13279</v>
          </cell>
          <cell r="C615">
            <v>420557</v>
          </cell>
        </row>
        <row r="616">
          <cell r="A616">
            <v>36069</v>
          </cell>
          <cell r="B616">
            <v>13895</v>
          </cell>
          <cell r="C616">
            <v>427336</v>
          </cell>
        </row>
        <row r="617">
          <cell r="A617">
            <v>36100</v>
          </cell>
          <cell r="B617">
            <v>13655</v>
          </cell>
          <cell r="C617">
            <v>417689</v>
          </cell>
        </row>
        <row r="618">
          <cell r="A618">
            <v>36130</v>
          </cell>
          <cell r="B618">
            <v>13536</v>
          </cell>
          <cell r="C618">
            <v>411498</v>
          </cell>
        </row>
        <row r="619">
          <cell r="A619" t="str">
            <v>Totals:</v>
          </cell>
          <cell r="B619" t="str">
            <v>__________</v>
          </cell>
          <cell r="C619" t="str">
            <v>__________</v>
          </cell>
        </row>
        <row r="620">
          <cell r="A620">
            <v>1998</v>
          </cell>
          <cell r="B620">
            <v>173441</v>
          </cell>
          <cell r="C620">
            <v>5105066</v>
          </cell>
        </row>
        <row r="622">
          <cell r="A622">
            <v>36161</v>
          </cell>
          <cell r="B622">
            <v>13579</v>
          </cell>
          <cell r="C622">
            <v>431277</v>
          </cell>
        </row>
        <row r="623">
          <cell r="A623">
            <v>36192</v>
          </cell>
          <cell r="B623">
            <v>11550</v>
          </cell>
          <cell r="C623">
            <v>391322</v>
          </cell>
        </row>
        <row r="624">
          <cell r="A624">
            <v>36220</v>
          </cell>
          <cell r="B624">
            <v>13641</v>
          </cell>
          <cell r="C624">
            <v>305514</v>
          </cell>
        </row>
        <row r="625">
          <cell r="A625">
            <v>36251</v>
          </cell>
          <cell r="B625">
            <v>11753</v>
          </cell>
          <cell r="C625">
            <v>371551</v>
          </cell>
        </row>
        <row r="626">
          <cell r="A626">
            <v>36281</v>
          </cell>
          <cell r="B626">
            <v>13090</v>
          </cell>
          <cell r="C626">
            <v>417889</v>
          </cell>
        </row>
        <row r="627">
          <cell r="A627">
            <v>36312</v>
          </cell>
          <cell r="B627">
            <v>12100</v>
          </cell>
          <cell r="C627">
            <v>423832</v>
          </cell>
        </row>
        <row r="628">
          <cell r="A628">
            <v>36342</v>
          </cell>
          <cell r="B628">
            <v>12582</v>
          </cell>
          <cell r="C628">
            <v>381152</v>
          </cell>
        </row>
        <row r="629">
          <cell r="A629">
            <v>36373</v>
          </cell>
          <cell r="B629">
            <v>13023</v>
          </cell>
          <cell r="C629">
            <v>369386</v>
          </cell>
        </row>
        <row r="630">
          <cell r="A630">
            <v>36404</v>
          </cell>
          <cell r="B630">
            <v>13572</v>
          </cell>
          <cell r="C630">
            <v>404655</v>
          </cell>
        </row>
        <row r="631">
          <cell r="A631">
            <v>36434</v>
          </cell>
          <cell r="B631">
            <v>13736</v>
          </cell>
          <cell r="C631">
            <v>417158</v>
          </cell>
        </row>
        <row r="632">
          <cell r="A632">
            <v>36465</v>
          </cell>
          <cell r="B632">
            <v>12580</v>
          </cell>
          <cell r="C632">
            <v>383994</v>
          </cell>
        </row>
        <row r="633">
          <cell r="A633">
            <v>36495</v>
          </cell>
          <cell r="B633">
            <v>13558</v>
          </cell>
          <cell r="C633">
            <v>400433</v>
          </cell>
        </row>
        <row r="634">
          <cell r="A634" t="str">
            <v>Totals:</v>
          </cell>
          <cell r="B634" t="str">
            <v>__________</v>
          </cell>
          <cell r="C634" t="str">
            <v>__________</v>
          </cell>
        </row>
        <row r="635">
          <cell r="A635">
            <v>1999</v>
          </cell>
          <cell r="B635">
            <v>154764</v>
          </cell>
          <cell r="C635">
            <v>4698163</v>
          </cell>
        </row>
        <row r="637">
          <cell r="A637">
            <v>36526</v>
          </cell>
          <cell r="B637">
            <v>13256</v>
          </cell>
          <cell r="C637">
            <v>383023</v>
          </cell>
        </row>
        <row r="638">
          <cell r="A638">
            <v>36557</v>
          </cell>
          <cell r="B638">
            <v>12990</v>
          </cell>
          <cell r="C638">
            <v>309510</v>
          </cell>
        </row>
        <row r="639">
          <cell r="A639">
            <v>36586</v>
          </cell>
          <cell r="B639">
            <v>13159</v>
          </cell>
          <cell r="C639">
            <v>369447</v>
          </cell>
        </row>
        <row r="640">
          <cell r="A640">
            <v>36617</v>
          </cell>
          <cell r="B640">
            <v>13722</v>
          </cell>
          <cell r="C640">
            <v>375572</v>
          </cell>
        </row>
        <row r="641">
          <cell r="A641">
            <v>36647</v>
          </cell>
          <cell r="B641">
            <v>13583</v>
          </cell>
          <cell r="C641">
            <v>372403</v>
          </cell>
        </row>
        <row r="642">
          <cell r="A642">
            <v>36678</v>
          </cell>
          <cell r="B642">
            <v>12942</v>
          </cell>
          <cell r="C642">
            <v>375668</v>
          </cell>
        </row>
        <row r="643">
          <cell r="A643">
            <v>36708</v>
          </cell>
          <cell r="B643">
            <v>12527</v>
          </cell>
          <cell r="C643">
            <v>383352</v>
          </cell>
        </row>
        <row r="644">
          <cell r="A644">
            <v>36739</v>
          </cell>
          <cell r="B644">
            <v>12721</v>
          </cell>
          <cell r="C644">
            <v>391199</v>
          </cell>
        </row>
        <row r="645">
          <cell r="A645">
            <v>36770</v>
          </cell>
          <cell r="B645">
            <v>12004</v>
          </cell>
          <cell r="C645">
            <v>362619</v>
          </cell>
        </row>
        <row r="646">
          <cell r="A646">
            <v>36800</v>
          </cell>
          <cell r="B646">
            <v>12190</v>
          </cell>
          <cell r="C646">
            <v>371656</v>
          </cell>
        </row>
        <row r="647">
          <cell r="A647">
            <v>36831</v>
          </cell>
          <cell r="B647">
            <v>11635</v>
          </cell>
          <cell r="C647">
            <v>349371</v>
          </cell>
        </row>
        <row r="648">
          <cell r="A648">
            <v>36861</v>
          </cell>
          <cell r="B648">
            <v>12202</v>
          </cell>
          <cell r="C648">
            <v>334122</v>
          </cell>
        </row>
        <row r="649">
          <cell r="A649" t="str">
            <v>Totals:</v>
          </cell>
          <cell r="B649" t="str">
            <v>__________</v>
          </cell>
          <cell r="C649" t="str">
            <v>__________</v>
          </cell>
        </row>
        <row r="650">
          <cell r="A650">
            <v>2000</v>
          </cell>
          <cell r="B650">
            <v>152931</v>
          </cell>
          <cell r="C650">
            <v>4377942</v>
          </cell>
        </row>
        <row r="652">
          <cell r="A652">
            <v>36892</v>
          </cell>
          <cell r="B652">
            <v>11756</v>
          </cell>
          <cell r="C652">
            <v>346953</v>
          </cell>
        </row>
        <row r="653">
          <cell r="A653">
            <v>36923</v>
          </cell>
          <cell r="B653">
            <v>10064</v>
          </cell>
          <cell r="C653">
            <v>327917</v>
          </cell>
        </row>
        <row r="654">
          <cell r="A654">
            <v>36951</v>
          </cell>
          <cell r="B654">
            <v>11871</v>
          </cell>
          <cell r="C654">
            <v>344966</v>
          </cell>
        </row>
        <row r="655">
          <cell r="A655">
            <v>36982</v>
          </cell>
          <cell r="B655">
            <v>11793</v>
          </cell>
          <cell r="C655">
            <v>348843</v>
          </cell>
        </row>
        <row r="656">
          <cell r="A656">
            <v>37012</v>
          </cell>
          <cell r="B656">
            <v>11570</v>
          </cell>
          <cell r="C656">
            <v>355198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Jan1965-Dec1965"/>
    </sheetNames>
    <sheetDataSet>
      <sheetData sheetId="0">
        <row r="531">
          <cell r="A531">
            <v>34335</v>
          </cell>
          <cell r="B531">
            <v>212881</v>
          </cell>
          <cell r="C531">
            <v>3813187</v>
          </cell>
        </row>
        <row r="532">
          <cell r="A532">
            <v>34366</v>
          </cell>
          <cell r="B532">
            <v>194807</v>
          </cell>
          <cell r="C532">
            <v>3402752</v>
          </cell>
        </row>
        <row r="533">
          <cell r="A533">
            <v>34394</v>
          </cell>
          <cell r="B533">
            <v>212208</v>
          </cell>
          <cell r="C533">
            <v>3851667</v>
          </cell>
        </row>
        <row r="534">
          <cell r="A534">
            <v>34425</v>
          </cell>
          <cell r="B534">
            <v>208392</v>
          </cell>
          <cell r="C534">
            <v>3696105</v>
          </cell>
        </row>
        <row r="535">
          <cell r="A535">
            <v>34455</v>
          </cell>
          <cell r="B535">
            <v>207923</v>
          </cell>
          <cell r="C535">
            <v>3794929</v>
          </cell>
        </row>
        <row r="536">
          <cell r="A536">
            <v>34486</v>
          </cell>
          <cell r="B536">
            <v>221656</v>
          </cell>
          <cell r="C536">
            <v>3603121</v>
          </cell>
        </row>
        <row r="537">
          <cell r="A537">
            <v>34516</v>
          </cell>
          <cell r="B537">
            <v>226098</v>
          </cell>
          <cell r="C537">
            <v>3835698</v>
          </cell>
        </row>
        <row r="538">
          <cell r="A538">
            <v>34547</v>
          </cell>
          <cell r="B538">
            <v>222901</v>
          </cell>
          <cell r="C538">
            <v>3616655</v>
          </cell>
        </row>
        <row r="539">
          <cell r="A539">
            <v>34578</v>
          </cell>
          <cell r="B539">
            <v>225276</v>
          </cell>
          <cell r="C539">
            <v>3529746</v>
          </cell>
        </row>
        <row r="540">
          <cell r="A540">
            <v>34608</v>
          </cell>
          <cell r="B540">
            <v>229058</v>
          </cell>
          <cell r="C540">
            <v>3580723</v>
          </cell>
        </row>
        <row r="541">
          <cell r="A541">
            <v>34639</v>
          </cell>
          <cell r="B541">
            <v>228313</v>
          </cell>
          <cell r="C541">
            <v>3533987</v>
          </cell>
        </row>
        <row r="542">
          <cell r="A542">
            <v>34669</v>
          </cell>
          <cell r="B542">
            <v>235527</v>
          </cell>
          <cell r="C542">
            <v>3625572</v>
          </cell>
        </row>
        <row r="543">
          <cell r="A543" t="str">
            <v>Totals:</v>
          </cell>
          <cell r="B543" t="str">
            <v>__________</v>
          </cell>
          <cell r="C543" t="str">
            <v>__________</v>
          </cell>
        </row>
        <row r="544">
          <cell r="A544">
            <v>1994</v>
          </cell>
          <cell r="B544">
            <v>2625040</v>
          </cell>
          <cell r="C544">
            <v>43884142</v>
          </cell>
        </row>
        <row r="546">
          <cell r="A546">
            <v>34700</v>
          </cell>
          <cell r="B546">
            <v>236097</v>
          </cell>
          <cell r="C546">
            <v>3685006</v>
          </cell>
        </row>
        <row r="547">
          <cell r="A547">
            <v>34731</v>
          </cell>
          <cell r="B547">
            <v>211910</v>
          </cell>
          <cell r="C547">
            <v>3306058</v>
          </cell>
        </row>
        <row r="548">
          <cell r="A548">
            <v>34759</v>
          </cell>
          <cell r="B548">
            <v>228152</v>
          </cell>
          <cell r="C548">
            <v>3694646</v>
          </cell>
        </row>
        <row r="549">
          <cell r="A549">
            <v>34790</v>
          </cell>
          <cell r="B549">
            <v>218215</v>
          </cell>
          <cell r="C549">
            <v>3595170</v>
          </cell>
        </row>
        <row r="550">
          <cell r="A550">
            <v>34820</v>
          </cell>
          <cell r="B550">
            <v>211902</v>
          </cell>
          <cell r="C550">
            <v>3639945</v>
          </cell>
        </row>
        <row r="551">
          <cell r="A551">
            <v>34851</v>
          </cell>
          <cell r="B551">
            <v>210600</v>
          </cell>
          <cell r="C551">
            <v>3500450</v>
          </cell>
        </row>
        <row r="552">
          <cell r="A552">
            <v>34881</v>
          </cell>
          <cell r="B552">
            <v>216044</v>
          </cell>
          <cell r="C552">
            <v>3523661</v>
          </cell>
        </row>
        <row r="553">
          <cell r="A553">
            <v>34912</v>
          </cell>
          <cell r="B553">
            <v>217852</v>
          </cell>
          <cell r="C553">
            <v>3599577</v>
          </cell>
        </row>
        <row r="554">
          <cell r="A554">
            <v>34943</v>
          </cell>
          <cell r="B554">
            <v>212172</v>
          </cell>
          <cell r="C554">
            <v>3437014</v>
          </cell>
        </row>
        <row r="555">
          <cell r="A555">
            <v>34973</v>
          </cell>
          <cell r="B555">
            <v>229888</v>
          </cell>
          <cell r="C555">
            <v>3600843</v>
          </cell>
        </row>
        <row r="556">
          <cell r="A556">
            <v>35004</v>
          </cell>
          <cell r="B556">
            <v>226161</v>
          </cell>
          <cell r="C556">
            <v>3436322</v>
          </cell>
        </row>
        <row r="557">
          <cell r="A557">
            <v>35034</v>
          </cell>
          <cell r="B557">
            <v>231270</v>
          </cell>
          <cell r="C557">
            <v>3417260</v>
          </cell>
        </row>
        <row r="558">
          <cell r="A558" t="str">
            <v>Totals:</v>
          </cell>
          <cell r="B558" t="str">
            <v>__________</v>
          </cell>
          <cell r="C558" t="str">
            <v>__________</v>
          </cell>
        </row>
        <row r="559">
          <cell r="A559">
            <v>1995</v>
          </cell>
          <cell r="B559">
            <v>2650263</v>
          </cell>
          <cell r="C559">
            <v>42435952</v>
          </cell>
        </row>
        <row r="561">
          <cell r="A561">
            <v>35065</v>
          </cell>
          <cell r="B561">
            <v>227098</v>
          </cell>
          <cell r="C561">
            <v>3440940</v>
          </cell>
        </row>
        <row r="562">
          <cell r="A562">
            <v>35096</v>
          </cell>
          <cell r="B562">
            <v>217523</v>
          </cell>
          <cell r="C562">
            <v>3257788</v>
          </cell>
        </row>
        <row r="563">
          <cell r="A563">
            <v>35125</v>
          </cell>
          <cell r="B563">
            <v>235536</v>
          </cell>
          <cell r="C563">
            <v>3489438</v>
          </cell>
        </row>
        <row r="564">
          <cell r="A564">
            <v>35156</v>
          </cell>
          <cell r="B564">
            <v>225351</v>
          </cell>
          <cell r="C564">
            <v>3416025</v>
          </cell>
        </row>
        <row r="565">
          <cell r="A565">
            <v>35186</v>
          </cell>
          <cell r="B565">
            <v>214792</v>
          </cell>
          <cell r="C565">
            <v>3511595</v>
          </cell>
        </row>
        <row r="566">
          <cell r="A566">
            <v>35217</v>
          </cell>
          <cell r="B566">
            <v>218706</v>
          </cell>
          <cell r="C566">
            <v>3456704</v>
          </cell>
        </row>
        <row r="567">
          <cell r="A567">
            <v>35247</v>
          </cell>
          <cell r="B567">
            <v>219643</v>
          </cell>
          <cell r="C567">
            <v>3599032</v>
          </cell>
        </row>
        <row r="568">
          <cell r="A568">
            <v>35278</v>
          </cell>
          <cell r="B568">
            <v>209630</v>
          </cell>
          <cell r="C568">
            <v>3563320</v>
          </cell>
        </row>
        <row r="569">
          <cell r="A569">
            <v>35309</v>
          </cell>
          <cell r="B569">
            <v>196809</v>
          </cell>
          <cell r="C569">
            <v>3223363</v>
          </cell>
        </row>
        <row r="570">
          <cell r="A570">
            <v>35339</v>
          </cell>
          <cell r="B570">
            <v>203659</v>
          </cell>
          <cell r="C570">
            <v>3337085</v>
          </cell>
        </row>
        <row r="571">
          <cell r="A571">
            <v>35370</v>
          </cell>
          <cell r="B571">
            <v>194212</v>
          </cell>
          <cell r="C571">
            <v>3156468</v>
          </cell>
        </row>
        <row r="572">
          <cell r="A572">
            <v>35400</v>
          </cell>
          <cell r="B572">
            <v>202453</v>
          </cell>
          <cell r="C572">
            <v>3191626</v>
          </cell>
        </row>
        <row r="573">
          <cell r="A573" t="str">
            <v>Totals:</v>
          </cell>
          <cell r="B573" t="str">
            <v>__________</v>
          </cell>
          <cell r="C573" t="str">
            <v>__________</v>
          </cell>
        </row>
        <row r="574">
          <cell r="A574">
            <v>1996</v>
          </cell>
          <cell r="B574">
            <v>2565412</v>
          </cell>
          <cell r="C574">
            <v>40643384</v>
          </cell>
        </row>
        <row r="576">
          <cell r="A576">
            <v>35431</v>
          </cell>
          <cell r="B576">
            <v>204416</v>
          </cell>
          <cell r="C576">
            <v>3191140</v>
          </cell>
        </row>
        <row r="577">
          <cell r="A577">
            <v>35462</v>
          </cell>
          <cell r="B577">
            <v>185456</v>
          </cell>
          <cell r="C577">
            <v>2900361</v>
          </cell>
        </row>
        <row r="578">
          <cell r="A578">
            <v>35490</v>
          </cell>
          <cell r="B578">
            <v>203570</v>
          </cell>
          <cell r="C578">
            <v>3417011</v>
          </cell>
        </row>
        <row r="579">
          <cell r="A579">
            <v>35521</v>
          </cell>
          <cell r="B579">
            <v>189616</v>
          </cell>
          <cell r="C579">
            <v>3275359</v>
          </cell>
        </row>
        <row r="580">
          <cell r="A580">
            <v>35551</v>
          </cell>
          <cell r="B580">
            <v>181746</v>
          </cell>
          <cell r="C580">
            <v>3318504</v>
          </cell>
        </row>
        <row r="581">
          <cell r="A581">
            <v>35582</v>
          </cell>
          <cell r="B581">
            <v>185171</v>
          </cell>
          <cell r="C581">
            <v>3172442</v>
          </cell>
        </row>
        <row r="582">
          <cell r="A582">
            <v>35612</v>
          </cell>
          <cell r="B582">
            <v>183047</v>
          </cell>
          <cell r="C582">
            <v>3227846</v>
          </cell>
        </row>
        <row r="583">
          <cell r="A583">
            <v>35643</v>
          </cell>
          <cell r="B583">
            <v>187796</v>
          </cell>
          <cell r="C583">
            <v>3317345</v>
          </cell>
        </row>
        <row r="584">
          <cell r="A584">
            <v>35674</v>
          </cell>
          <cell r="B584">
            <v>191247</v>
          </cell>
          <cell r="C584">
            <v>3347776</v>
          </cell>
        </row>
        <row r="585">
          <cell r="A585">
            <v>35704</v>
          </cell>
          <cell r="B585">
            <v>190783</v>
          </cell>
          <cell r="C585">
            <v>3491454</v>
          </cell>
        </row>
        <row r="586">
          <cell r="A586">
            <v>35735</v>
          </cell>
          <cell r="B586">
            <v>188746</v>
          </cell>
          <cell r="C586">
            <v>3334818</v>
          </cell>
        </row>
        <row r="587">
          <cell r="A587">
            <v>35765</v>
          </cell>
          <cell r="B587">
            <v>195178</v>
          </cell>
          <cell r="C587">
            <v>3392955</v>
          </cell>
        </row>
        <row r="588">
          <cell r="A588" t="str">
            <v>Totals:</v>
          </cell>
          <cell r="B588" t="str">
            <v>__________</v>
          </cell>
          <cell r="C588" t="str">
            <v>__________</v>
          </cell>
        </row>
        <row r="589">
          <cell r="A589">
            <v>1997</v>
          </cell>
          <cell r="B589">
            <v>2286772</v>
          </cell>
          <cell r="C589">
            <v>39387011</v>
          </cell>
        </row>
        <row r="591">
          <cell r="A591">
            <v>35796</v>
          </cell>
          <cell r="B591">
            <v>196493</v>
          </cell>
          <cell r="C591">
            <v>3503810</v>
          </cell>
        </row>
        <row r="592">
          <cell r="A592">
            <v>35827</v>
          </cell>
          <cell r="B592">
            <v>172075</v>
          </cell>
          <cell r="C592">
            <v>3132926</v>
          </cell>
        </row>
        <row r="593">
          <cell r="A593">
            <v>35855</v>
          </cell>
          <cell r="B593">
            <v>192112</v>
          </cell>
          <cell r="C593">
            <v>3503784</v>
          </cell>
        </row>
        <row r="594">
          <cell r="A594">
            <v>35886</v>
          </cell>
          <cell r="B594">
            <v>185663</v>
          </cell>
          <cell r="C594">
            <v>3398374</v>
          </cell>
        </row>
        <row r="595">
          <cell r="A595">
            <v>35916</v>
          </cell>
          <cell r="B595">
            <v>181508</v>
          </cell>
          <cell r="C595">
            <v>3306275</v>
          </cell>
        </row>
        <row r="596">
          <cell r="A596">
            <v>35947</v>
          </cell>
          <cell r="B596">
            <v>179191</v>
          </cell>
          <cell r="C596">
            <v>3205701</v>
          </cell>
        </row>
        <row r="597">
          <cell r="A597">
            <v>35977</v>
          </cell>
          <cell r="B597">
            <v>181005</v>
          </cell>
          <cell r="C597">
            <v>3282259</v>
          </cell>
        </row>
        <row r="598">
          <cell r="A598">
            <v>36008</v>
          </cell>
          <cell r="B598">
            <v>180747</v>
          </cell>
          <cell r="C598">
            <v>3311605</v>
          </cell>
        </row>
        <row r="599">
          <cell r="A599">
            <v>36039</v>
          </cell>
          <cell r="B599">
            <v>173734</v>
          </cell>
          <cell r="C599">
            <v>3257802</v>
          </cell>
        </row>
        <row r="600">
          <cell r="A600">
            <v>36069</v>
          </cell>
          <cell r="B600">
            <v>178432</v>
          </cell>
          <cell r="C600">
            <v>3375573</v>
          </cell>
        </row>
        <row r="601">
          <cell r="A601">
            <v>36100</v>
          </cell>
          <cell r="B601">
            <v>173003</v>
          </cell>
          <cell r="C601">
            <v>3195057</v>
          </cell>
        </row>
        <row r="602">
          <cell r="A602">
            <v>36130</v>
          </cell>
          <cell r="B602">
            <v>177410</v>
          </cell>
          <cell r="C602">
            <v>3263057</v>
          </cell>
        </row>
        <row r="603">
          <cell r="A603" t="str">
            <v>Totals:</v>
          </cell>
          <cell r="B603" t="str">
            <v>__________</v>
          </cell>
          <cell r="C603" t="str">
            <v>__________</v>
          </cell>
        </row>
        <row r="604">
          <cell r="A604">
            <v>1998</v>
          </cell>
          <cell r="B604">
            <v>2171373</v>
          </cell>
          <cell r="C604">
            <v>39736223</v>
          </cell>
        </row>
        <row r="606">
          <cell r="A606">
            <v>36161</v>
          </cell>
          <cell r="B606">
            <v>179158</v>
          </cell>
          <cell r="C606">
            <v>3257451</v>
          </cell>
        </row>
        <row r="607">
          <cell r="A607">
            <v>36192</v>
          </cell>
          <cell r="B607">
            <v>160853</v>
          </cell>
          <cell r="C607">
            <v>2966666</v>
          </cell>
        </row>
        <row r="608">
          <cell r="A608">
            <v>36220</v>
          </cell>
          <cell r="B608">
            <v>177311</v>
          </cell>
          <cell r="C608">
            <v>3284985</v>
          </cell>
        </row>
        <row r="609">
          <cell r="A609">
            <v>36251</v>
          </cell>
          <cell r="B609">
            <v>165757</v>
          </cell>
          <cell r="C609">
            <v>3118224</v>
          </cell>
        </row>
        <row r="610">
          <cell r="A610">
            <v>36281</v>
          </cell>
          <cell r="B610">
            <v>163289</v>
          </cell>
          <cell r="C610">
            <v>3150916</v>
          </cell>
        </row>
        <row r="611">
          <cell r="A611">
            <v>36312</v>
          </cell>
          <cell r="B611">
            <v>160013</v>
          </cell>
          <cell r="C611">
            <v>3158703</v>
          </cell>
        </row>
        <row r="612">
          <cell r="A612">
            <v>36342</v>
          </cell>
          <cell r="B612">
            <v>164205</v>
          </cell>
          <cell r="C612">
            <v>3112981</v>
          </cell>
        </row>
        <row r="613">
          <cell r="A613">
            <v>36373</v>
          </cell>
          <cell r="B613">
            <v>163071</v>
          </cell>
          <cell r="C613">
            <v>3145663</v>
          </cell>
        </row>
        <row r="614">
          <cell r="A614">
            <v>36404</v>
          </cell>
          <cell r="B614">
            <v>159036</v>
          </cell>
          <cell r="C614">
            <v>3023331</v>
          </cell>
        </row>
        <row r="615">
          <cell r="A615">
            <v>36434</v>
          </cell>
          <cell r="B615">
            <v>164184</v>
          </cell>
          <cell r="C615">
            <v>3142558</v>
          </cell>
        </row>
        <row r="616">
          <cell r="A616">
            <v>36465</v>
          </cell>
          <cell r="B616">
            <v>156958</v>
          </cell>
          <cell r="C616">
            <v>3068226</v>
          </cell>
        </row>
        <row r="617">
          <cell r="A617">
            <v>36495</v>
          </cell>
          <cell r="B617">
            <v>164392</v>
          </cell>
          <cell r="C617">
            <v>3192549</v>
          </cell>
        </row>
        <row r="618">
          <cell r="A618" t="str">
            <v>Totals:</v>
          </cell>
          <cell r="B618" t="str">
            <v>__________</v>
          </cell>
          <cell r="C618" t="str">
            <v>__________</v>
          </cell>
        </row>
        <row r="619">
          <cell r="A619">
            <v>1999</v>
          </cell>
          <cell r="B619">
            <v>1978227</v>
          </cell>
          <cell r="C619">
            <v>37622253</v>
          </cell>
        </row>
        <row r="621">
          <cell r="A621">
            <v>36526</v>
          </cell>
          <cell r="B621">
            <v>163824</v>
          </cell>
          <cell r="C621">
            <v>3180351</v>
          </cell>
        </row>
        <row r="622">
          <cell r="A622">
            <v>36557</v>
          </cell>
          <cell r="B622">
            <v>151333</v>
          </cell>
          <cell r="C622">
            <v>2947653</v>
          </cell>
        </row>
        <row r="623">
          <cell r="A623">
            <v>36586</v>
          </cell>
          <cell r="B623">
            <v>156656</v>
          </cell>
          <cell r="C623">
            <v>3253668</v>
          </cell>
        </row>
        <row r="624">
          <cell r="A624">
            <v>36617</v>
          </cell>
          <cell r="B624">
            <v>155182</v>
          </cell>
          <cell r="C624">
            <v>3194651</v>
          </cell>
        </row>
        <row r="625">
          <cell r="A625">
            <v>36647</v>
          </cell>
          <cell r="B625">
            <v>146712</v>
          </cell>
          <cell r="C625">
            <v>3373947</v>
          </cell>
        </row>
        <row r="626">
          <cell r="A626">
            <v>36678</v>
          </cell>
          <cell r="B626">
            <v>146336</v>
          </cell>
          <cell r="C626">
            <v>3462687</v>
          </cell>
        </row>
        <row r="627">
          <cell r="A627">
            <v>36708</v>
          </cell>
          <cell r="B627">
            <v>148462</v>
          </cell>
          <cell r="C627">
            <v>3435808</v>
          </cell>
        </row>
        <row r="628">
          <cell r="A628">
            <v>36739</v>
          </cell>
          <cell r="B628">
            <v>145784</v>
          </cell>
          <cell r="C628">
            <v>3397074</v>
          </cell>
        </row>
        <row r="629">
          <cell r="A629">
            <v>36770</v>
          </cell>
          <cell r="B629">
            <v>140197</v>
          </cell>
          <cell r="C629">
            <v>3294925</v>
          </cell>
        </row>
        <row r="630">
          <cell r="A630">
            <v>36800</v>
          </cell>
          <cell r="B630">
            <v>144662</v>
          </cell>
          <cell r="C630">
            <v>3371031</v>
          </cell>
        </row>
        <row r="631">
          <cell r="A631">
            <v>36831</v>
          </cell>
          <cell r="B631">
            <v>144130</v>
          </cell>
          <cell r="C631">
            <v>3227376</v>
          </cell>
        </row>
        <row r="632">
          <cell r="A632">
            <v>36861</v>
          </cell>
          <cell r="B632">
            <v>145598</v>
          </cell>
          <cell r="C632">
            <v>3199187</v>
          </cell>
        </row>
        <row r="633">
          <cell r="A633" t="str">
            <v>Totals:</v>
          </cell>
          <cell r="B633" t="str">
            <v>__________</v>
          </cell>
          <cell r="C633" t="str">
            <v>__________</v>
          </cell>
        </row>
        <row r="634">
          <cell r="A634">
            <v>2000</v>
          </cell>
          <cell r="B634">
            <v>1788876</v>
          </cell>
          <cell r="C634">
            <v>39338358</v>
          </cell>
        </row>
        <row r="636">
          <cell r="A636">
            <v>36892</v>
          </cell>
          <cell r="B636">
            <v>146289</v>
          </cell>
          <cell r="C636">
            <v>3345485</v>
          </cell>
        </row>
        <row r="637">
          <cell r="A637">
            <v>36923</v>
          </cell>
          <cell r="B637">
            <v>130350</v>
          </cell>
          <cell r="C637">
            <v>3176155</v>
          </cell>
        </row>
        <row r="638">
          <cell r="A638">
            <v>36951</v>
          </cell>
          <cell r="B638">
            <v>139330</v>
          </cell>
          <cell r="C638">
            <v>3434528</v>
          </cell>
        </row>
        <row r="639">
          <cell r="A639">
            <v>36982</v>
          </cell>
          <cell r="B639">
            <v>130032</v>
          </cell>
          <cell r="C639">
            <v>3280393</v>
          </cell>
        </row>
        <row r="640">
          <cell r="A640">
            <v>37012</v>
          </cell>
          <cell r="B640">
            <v>125185</v>
          </cell>
          <cell r="C640">
            <v>3317302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Jan1966-Dec1967"/>
    </sheetNames>
    <sheetDataSet>
      <sheetData sheetId="0">
        <row r="515">
          <cell r="A515">
            <v>34335</v>
          </cell>
          <cell r="B515">
            <v>79787</v>
          </cell>
          <cell r="C515">
            <v>339405</v>
          </cell>
        </row>
        <row r="516">
          <cell r="A516">
            <v>34366</v>
          </cell>
          <cell r="B516">
            <v>72332</v>
          </cell>
          <cell r="C516">
            <v>295970</v>
          </cell>
        </row>
        <row r="517">
          <cell r="A517">
            <v>34394</v>
          </cell>
          <cell r="B517">
            <v>89484</v>
          </cell>
          <cell r="C517">
            <v>329542</v>
          </cell>
        </row>
        <row r="518">
          <cell r="A518">
            <v>34425</v>
          </cell>
          <cell r="B518">
            <v>83508</v>
          </cell>
          <cell r="C518">
            <v>308642</v>
          </cell>
        </row>
        <row r="519">
          <cell r="A519">
            <v>34455</v>
          </cell>
          <cell r="B519">
            <v>83826</v>
          </cell>
          <cell r="C519">
            <v>302301</v>
          </cell>
        </row>
        <row r="520">
          <cell r="A520">
            <v>34486</v>
          </cell>
          <cell r="B520">
            <v>80983</v>
          </cell>
          <cell r="C520">
            <v>271096</v>
          </cell>
        </row>
        <row r="521">
          <cell r="A521">
            <v>34516</v>
          </cell>
          <cell r="B521">
            <v>83459</v>
          </cell>
          <cell r="C521">
            <v>283887</v>
          </cell>
        </row>
        <row r="522">
          <cell r="A522">
            <v>34547</v>
          </cell>
          <cell r="B522">
            <v>82387</v>
          </cell>
          <cell r="C522">
            <v>290574</v>
          </cell>
        </row>
        <row r="523">
          <cell r="A523">
            <v>34578</v>
          </cell>
          <cell r="B523">
            <v>81220</v>
          </cell>
          <cell r="C523">
            <v>270027</v>
          </cell>
        </row>
        <row r="524">
          <cell r="A524">
            <v>34608</v>
          </cell>
          <cell r="B524">
            <v>81384</v>
          </cell>
          <cell r="C524">
            <v>282827</v>
          </cell>
        </row>
        <row r="525">
          <cell r="A525">
            <v>34639</v>
          </cell>
          <cell r="B525">
            <v>77858</v>
          </cell>
          <cell r="C525">
            <v>262516</v>
          </cell>
        </row>
        <row r="526">
          <cell r="A526">
            <v>34669</v>
          </cell>
          <cell r="B526">
            <v>82831</v>
          </cell>
          <cell r="C526">
            <v>280629</v>
          </cell>
        </row>
        <row r="527">
          <cell r="A527" t="str">
            <v>Totals:</v>
          </cell>
          <cell r="B527" t="str">
            <v>__________</v>
          </cell>
          <cell r="C527" t="str">
            <v>__________</v>
          </cell>
        </row>
        <row r="528">
          <cell r="A528">
            <v>1994</v>
          </cell>
          <cell r="B528">
            <v>979059</v>
          </cell>
          <cell r="C528">
            <v>3517416</v>
          </cell>
        </row>
        <row r="530">
          <cell r="A530">
            <v>34700</v>
          </cell>
          <cell r="B530">
            <v>79136</v>
          </cell>
          <cell r="C530">
            <v>259259</v>
          </cell>
        </row>
        <row r="531">
          <cell r="A531">
            <v>34731</v>
          </cell>
          <cell r="B531">
            <v>73298</v>
          </cell>
          <cell r="C531">
            <v>216758</v>
          </cell>
        </row>
        <row r="532">
          <cell r="A532">
            <v>34759</v>
          </cell>
          <cell r="B532">
            <v>80600</v>
          </cell>
          <cell r="C532">
            <v>241065</v>
          </cell>
        </row>
        <row r="533">
          <cell r="A533">
            <v>34790</v>
          </cell>
          <cell r="B533">
            <v>78832</v>
          </cell>
          <cell r="C533">
            <v>221706</v>
          </cell>
        </row>
        <row r="534">
          <cell r="A534">
            <v>34820</v>
          </cell>
          <cell r="B534">
            <v>77365</v>
          </cell>
          <cell r="C534">
            <v>261534</v>
          </cell>
        </row>
        <row r="535">
          <cell r="A535">
            <v>34851</v>
          </cell>
          <cell r="B535">
            <v>76128</v>
          </cell>
          <cell r="C535">
            <v>256314</v>
          </cell>
        </row>
        <row r="536">
          <cell r="A536">
            <v>34881</v>
          </cell>
          <cell r="B536">
            <v>75512</v>
          </cell>
          <cell r="C536">
            <v>276335</v>
          </cell>
        </row>
        <row r="537">
          <cell r="A537">
            <v>34912</v>
          </cell>
          <cell r="B537">
            <v>76797</v>
          </cell>
          <cell r="C537">
            <v>331791</v>
          </cell>
        </row>
        <row r="538">
          <cell r="A538">
            <v>34943</v>
          </cell>
          <cell r="B538">
            <v>73740</v>
          </cell>
          <cell r="C538">
            <v>401060</v>
          </cell>
        </row>
        <row r="539">
          <cell r="A539">
            <v>34973</v>
          </cell>
          <cell r="B539">
            <v>77296</v>
          </cell>
          <cell r="C539">
            <v>389849</v>
          </cell>
        </row>
        <row r="540">
          <cell r="A540">
            <v>35004</v>
          </cell>
          <cell r="B540">
            <v>76977</v>
          </cell>
          <cell r="C540">
            <v>385011</v>
          </cell>
        </row>
        <row r="541">
          <cell r="A541">
            <v>35034</v>
          </cell>
          <cell r="B541">
            <v>76771</v>
          </cell>
          <cell r="C541">
            <v>406676</v>
          </cell>
        </row>
        <row r="542">
          <cell r="A542" t="str">
            <v>Totals:</v>
          </cell>
          <cell r="B542" t="str">
            <v>__________</v>
          </cell>
          <cell r="C542" t="str">
            <v>__________</v>
          </cell>
        </row>
        <row r="543">
          <cell r="A543">
            <v>1995</v>
          </cell>
          <cell r="B543">
            <v>922452</v>
          </cell>
          <cell r="C543">
            <v>3647358</v>
          </cell>
        </row>
        <row r="545">
          <cell r="A545">
            <v>35065</v>
          </cell>
          <cell r="B545">
            <v>72495</v>
          </cell>
          <cell r="C545">
            <v>400604</v>
          </cell>
        </row>
        <row r="546">
          <cell r="A546">
            <v>35096</v>
          </cell>
          <cell r="B546">
            <v>70606</v>
          </cell>
          <cell r="C546">
            <v>368802</v>
          </cell>
        </row>
        <row r="547">
          <cell r="A547">
            <v>35125</v>
          </cell>
          <cell r="B547">
            <v>74806</v>
          </cell>
          <cell r="C547">
            <v>379830</v>
          </cell>
        </row>
        <row r="548">
          <cell r="A548">
            <v>35156</v>
          </cell>
          <cell r="B548">
            <v>70992</v>
          </cell>
          <cell r="C548">
            <v>337487</v>
          </cell>
        </row>
        <row r="549">
          <cell r="A549">
            <v>35186</v>
          </cell>
          <cell r="B549">
            <v>72145</v>
          </cell>
          <cell r="C549">
            <v>358560</v>
          </cell>
        </row>
        <row r="550">
          <cell r="A550">
            <v>35217</v>
          </cell>
          <cell r="B550">
            <v>67501</v>
          </cell>
          <cell r="C550">
            <v>330843</v>
          </cell>
        </row>
        <row r="551">
          <cell r="A551">
            <v>35247</v>
          </cell>
          <cell r="B551">
            <v>68204</v>
          </cell>
          <cell r="C551">
            <v>333909</v>
          </cell>
        </row>
        <row r="552">
          <cell r="A552">
            <v>35278</v>
          </cell>
          <cell r="B552">
            <v>67360</v>
          </cell>
          <cell r="C552">
            <v>319544</v>
          </cell>
        </row>
        <row r="553">
          <cell r="A553">
            <v>35309</v>
          </cell>
          <cell r="B553">
            <v>65904</v>
          </cell>
          <cell r="C553">
            <v>301577</v>
          </cell>
        </row>
        <row r="554">
          <cell r="A554">
            <v>35339</v>
          </cell>
          <cell r="B554">
            <v>69193</v>
          </cell>
          <cell r="C554">
            <v>311213</v>
          </cell>
        </row>
        <row r="555">
          <cell r="A555">
            <v>35370</v>
          </cell>
          <cell r="B555">
            <v>66025</v>
          </cell>
          <cell r="C555">
            <v>291326</v>
          </cell>
        </row>
        <row r="556">
          <cell r="A556">
            <v>35400</v>
          </cell>
          <cell r="B556">
            <v>66696</v>
          </cell>
          <cell r="C556">
            <v>275173</v>
          </cell>
        </row>
        <row r="557">
          <cell r="A557" t="str">
            <v>Totals:</v>
          </cell>
          <cell r="B557" t="str">
            <v>__________</v>
          </cell>
          <cell r="C557" t="str">
            <v>__________</v>
          </cell>
        </row>
        <row r="558">
          <cell r="A558">
            <v>1996</v>
          </cell>
          <cell r="B558">
            <v>831927</v>
          </cell>
          <cell r="C558">
            <v>4008868</v>
          </cell>
        </row>
        <row r="560">
          <cell r="A560">
            <v>35431</v>
          </cell>
          <cell r="B560">
            <v>61700</v>
          </cell>
          <cell r="C560">
            <v>274407</v>
          </cell>
        </row>
        <row r="561">
          <cell r="A561">
            <v>35462</v>
          </cell>
          <cell r="B561">
            <v>55057</v>
          </cell>
          <cell r="C561">
            <v>237476</v>
          </cell>
        </row>
        <row r="562">
          <cell r="A562">
            <v>35490</v>
          </cell>
          <cell r="B562">
            <v>58206</v>
          </cell>
          <cell r="C562">
            <v>310560</v>
          </cell>
        </row>
        <row r="563">
          <cell r="A563">
            <v>35521</v>
          </cell>
          <cell r="B563">
            <v>58610</v>
          </cell>
          <cell r="C563">
            <v>291328</v>
          </cell>
        </row>
        <row r="564">
          <cell r="A564">
            <v>35551</v>
          </cell>
          <cell r="B564">
            <v>62972</v>
          </cell>
          <cell r="C564">
            <v>306163</v>
          </cell>
        </row>
        <row r="565">
          <cell r="A565">
            <v>35582</v>
          </cell>
          <cell r="B565">
            <v>60722</v>
          </cell>
          <cell r="C565">
            <v>257123</v>
          </cell>
        </row>
        <row r="566">
          <cell r="A566">
            <v>35612</v>
          </cell>
          <cell r="B566">
            <v>61759</v>
          </cell>
          <cell r="C566">
            <v>254641</v>
          </cell>
        </row>
        <row r="567">
          <cell r="A567">
            <v>35643</v>
          </cell>
          <cell r="B567">
            <v>62763</v>
          </cell>
          <cell r="C567">
            <v>282478</v>
          </cell>
        </row>
        <row r="568">
          <cell r="A568">
            <v>35674</v>
          </cell>
          <cell r="B568">
            <v>58879</v>
          </cell>
          <cell r="C568">
            <v>268549</v>
          </cell>
        </row>
        <row r="569">
          <cell r="A569">
            <v>35704</v>
          </cell>
          <cell r="B569">
            <v>58629</v>
          </cell>
          <cell r="C569">
            <v>293694</v>
          </cell>
        </row>
        <row r="570">
          <cell r="A570">
            <v>35735</v>
          </cell>
          <cell r="B570">
            <v>55817</v>
          </cell>
          <cell r="C570">
            <v>270630</v>
          </cell>
        </row>
        <row r="571">
          <cell r="A571">
            <v>35765</v>
          </cell>
          <cell r="B571">
            <v>58810</v>
          </cell>
          <cell r="C571">
            <v>264513</v>
          </cell>
        </row>
        <row r="572">
          <cell r="A572" t="str">
            <v>Totals:</v>
          </cell>
          <cell r="B572" t="str">
            <v>__________</v>
          </cell>
          <cell r="C572" t="str">
            <v>__________</v>
          </cell>
        </row>
        <row r="573">
          <cell r="A573">
            <v>1997</v>
          </cell>
          <cell r="B573">
            <v>713924</v>
          </cell>
          <cell r="C573">
            <v>3311562</v>
          </cell>
        </row>
        <row r="575">
          <cell r="A575">
            <v>35796</v>
          </cell>
          <cell r="B575">
            <v>55812</v>
          </cell>
          <cell r="C575">
            <v>254162</v>
          </cell>
        </row>
        <row r="576">
          <cell r="A576">
            <v>35827</v>
          </cell>
          <cell r="B576">
            <v>51295</v>
          </cell>
          <cell r="C576">
            <v>264379</v>
          </cell>
        </row>
        <row r="577">
          <cell r="A577">
            <v>35855</v>
          </cell>
          <cell r="B577">
            <v>58784</v>
          </cell>
          <cell r="C577">
            <v>260375</v>
          </cell>
        </row>
        <row r="578">
          <cell r="A578">
            <v>35886</v>
          </cell>
          <cell r="B578">
            <v>56060</v>
          </cell>
          <cell r="C578">
            <v>251611</v>
          </cell>
        </row>
        <row r="579">
          <cell r="A579">
            <v>35916</v>
          </cell>
          <cell r="B579">
            <v>58985</v>
          </cell>
          <cell r="C579">
            <v>252073</v>
          </cell>
        </row>
        <row r="580">
          <cell r="A580">
            <v>35947</v>
          </cell>
          <cell r="B580">
            <v>54559</v>
          </cell>
          <cell r="C580">
            <v>232253</v>
          </cell>
        </row>
        <row r="581">
          <cell r="A581">
            <v>35977</v>
          </cell>
          <cell r="B581">
            <v>53466</v>
          </cell>
          <cell r="C581">
            <v>243478</v>
          </cell>
        </row>
        <row r="582">
          <cell r="A582">
            <v>36008</v>
          </cell>
          <cell r="B582">
            <v>55496</v>
          </cell>
          <cell r="C582">
            <v>247937</v>
          </cell>
        </row>
        <row r="583">
          <cell r="A583">
            <v>36039</v>
          </cell>
          <cell r="B583">
            <v>51133</v>
          </cell>
          <cell r="C583">
            <v>239432</v>
          </cell>
        </row>
        <row r="584">
          <cell r="A584">
            <v>36069</v>
          </cell>
          <cell r="B584">
            <v>52195</v>
          </cell>
          <cell r="C584">
            <v>239709</v>
          </cell>
        </row>
        <row r="585">
          <cell r="A585">
            <v>36100</v>
          </cell>
          <cell r="B585">
            <v>52118</v>
          </cell>
          <cell r="C585">
            <v>229149</v>
          </cell>
        </row>
        <row r="586">
          <cell r="A586">
            <v>36130</v>
          </cell>
          <cell r="B586">
            <v>51731</v>
          </cell>
          <cell r="C586">
            <v>240075</v>
          </cell>
        </row>
        <row r="587">
          <cell r="A587" t="str">
            <v>Totals:</v>
          </cell>
          <cell r="B587" t="str">
            <v>__________</v>
          </cell>
          <cell r="C587" t="str">
            <v>__________</v>
          </cell>
        </row>
        <row r="588">
          <cell r="A588">
            <v>1998</v>
          </cell>
          <cell r="B588">
            <v>651634</v>
          </cell>
          <cell r="C588">
            <v>2954633</v>
          </cell>
        </row>
        <row r="590">
          <cell r="A590">
            <v>36161</v>
          </cell>
          <cell r="B590">
            <v>47974</v>
          </cell>
          <cell r="C590">
            <v>229539</v>
          </cell>
        </row>
        <row r="591">
          <cell r="A591">
            <v>36192</v>
          </cell>
          <cell r="B591">
            <v>43000</v>
          </cell>
          <cell r="C591">
            <v>210775</v>
          </cell>
        </row>
        <row r="592">
          <cell r="A592">
            <v>36220</v>
          </cell>
          <cell r="B592">
            <v>48213</v>
          </cell>
          <cell r="C592">
            <v>231848</v>
          </cell>
        </row>
        <row r="593">
          <cell r="A593">
            <v>36251</v>
          </cell>
          <cell r="B593">
            <v>48427</v>
          </cell>
          <cell r="C593">
            <v>244870</v>
          </cell>
        </row>
        <row r="594">
          <cell r="A594">
            <v>36281</v>
          </cell>
          <cell r="B594">
            <v>50149</v>
          </cell>
          <cell r="C594">
            <v>242506</v>
          </cell>
        </row>
        <row r="595">
          <cell r="A595">
            <v>36312</v>
          </cell>
          <cell r="B595">
            <v>48862</v>
          </cell>
          <cell r="C595">
            <v>227855</v>
          </cell>
        </row>
        <row r="596">
          <cell r="A596">
            <v>36342</v>
          </cell>
          <cell r="B596">
            <v>50325</v>
          </cell>
          <cell r="C596">
            <v>217991</v>
          </cell>
        </row>
        <row r="597">
          <cell r="A597">
            <v>36373</v>
          </cell>
          <cell r="B597">
            <v>50307</v>
          </cell>
          <cell r="C597">
            <v>214639</v>
          </cell>
        </row>
        <row r="598">
          <cell r="A598">
            <v>36404</v>
          </cell>
          <cell r="B598">
            <v>49208</v>
          </cell>
          <cell r="C598">
            <v>218436</v>
          </cell>
        </row>
        <row r="599">
          <cell r="A599">
            <v>36434</v>
          </cell>
          <cell r="B599">
            <v>51506</v>
          </cell>
          <cell r="C599">
            <v>214342</v>
          </cell>
        </row>
        <row r="600">
          <cell r="A600">
            <v>36465</v>
          </cell>
          <cell r="B600">
            <v>50212</v>
          </cell>
          <cell r="C600">
            <v>202667</v>
          </cell>
        </row>
        <row r="601">
          <cell r="A601">
            <v>36495</v>
          </cell>
          <cell r="B601">
            <v>51096</v>
          </cell>
          <cell r="C601">
            <v>192170</v>
          </cell>
        </row>
        <row r="602">
          <cell r="A602" t="str">
            <v>Totals:</v>
          </cell>
          <cell r="B602" t="str">
            <v>__________</v>
          </cell>
          <cell r="C602" t="str">
            <v>__________</v>
          </cell>
        </row>
        <row r="603">
          <cell r="A603">
            <v>1999</v>
          </cell>
          <cell r="B603">
            <v>589279</v>
          </cell>
          <cell r="C603">
            <v>2647638</v>
          </cell>
        </row>
        <row r="605">
          <cell r="A605">
            <v>36526</v>
          </cell>
          <cell r="B605">
            <v>49735</v>
          </cell>
          <cell r="C605">
            <v>189408</v>
          </cell>
        </row>
        <row r="606">
          <cell r="A606">
            <v>36557</v>
          </cell>
          <cell r="B606">
            <v>46354</v>
          </cell>
          <cell r="C606">
            <v>194295</v>
          </cell>
        </row>
        <row r="607">
          <cell r="A607">
            <v>36586</v>
          </cell>
          <cell r="B607">
            <v>49494</v>
          </cell>
          <cell r="C607">
            <v>200669</v>
          </cell>
        </row>
        <row r="608">
          <cell r="A608">
            <v>36617</v>
          </cell>
          <cell r="B608">
            <v>46108</v>
          </cell>
          <cell r="C608">
            <v>176131</v>
          </cell>
        </row>
        <row r="609">
          <cell r="A609">
            <v>36647</v>
          </cell>
          <cell r="B609">
            <v>45031</v>
          </cell>
          <cell r="C609">
            <v>193426</v>
          </cell>
        </row>
        <row r="610">
          <cell r="A610">
            <v>36678</v>
          </cell>
          <cell r="B610">
            <v>46198</v>
          </cell>
          <cell r="C610">
            <v>181304</v>
          </cell>
        </row>
        <row r="611">
          <cell r="A611">
            <v>36708</v>
          </cell>
          <cell r="B611">
            <v>46709</v>
          </cell>
          <cell r="C611">
            <v>191539</v>
          </cell>
        </row>
        <row r="612">
          <cell r="A612">
            <v>36739</v>
          </cell>
          <cell r="B612">
            <v>47023</v>
          </cell>
          <cell r="C612">
            <v>199283</v>
          </cell>
        </row>
        <row r="613">
          <cell r="A613">
            <v>36770</v>
          </cell>
          <cell r="B613">
            <v>44635</v>
          </cell>
          <cell r="C613">
            <v>205213</v>
          </cell>
        </row>
        <row r="614">
          <cell r="A614">
            <v>36800</v>
          </cell>
          <cell r="B614">
            <v>43803</v>
          </cell>
          <cell r="C614">
            <v>203547</v>
          </cell>
        </row>
        <row r="615">
          <cell r="A615">
            <v>36831</v>
          </cell>
          <cell r="B615">
            <v>43120</v>
          </cell>
          <cell r="C615">
            <v>179974</v>
          </cell>
        </row>
        <row r="616">
          <cell r="A616">
            <v>36861</v>
          </cell>
          <cell r="B616">
            <v>38942</v>
          </cell>
          <cell r="C616">
            <v>175749</v>
          </cell>
        </row>
        <row r="617">
          <cell r="A617" t="str">
            <v>Totals:</v>
          </cell>
          <cell r="B617" t="str">
            <v>__________</v>
          </cell>
          <cell r="C617" t="str">
            <v>__________</v>
          </cell>
        </row>
        <row r="618">
          <cell r="A618">
            <v>2000</v>
          </cell>
          <cell r="B618">
            <v>547152</v>
          </cell>
          <cell r="C618">
            <v>2290538</v>
          </cell>
        </row>
        <row r="620">
          <cell r="A620">
            <v>36892</v>
          </cell>
          <cell r="B620">
            <v>44118</v>
          </cell>
          <cell r="C620">
            <v>174519</v>
          </cell>
        </row>
        <row r="621">
          <cell r="A621">
            <v>36923</v>
          </cell>
          <cell r="B621">
            <v>39125</v>
          </cell>
          <cell r="C621">
            <v>153970</v>
          </cell>
        </row>
        <row r="622">
          <cell r="A622">
            <v>36951</v>
          </cell>
          <cell r="B622">
            <v>44920</v>
          </cell>
          <cell r="C622">
            <v>170933</v>
          </cell>
        </row>
        <row r="623">
          <cell r="A623">
            <v>36982</v>
          </cell>
          <cell r="B623">
            <v>43797</v>
          </cell>
          <cell r="C623">
            <v>165855</v>
          </cell>
        </row>
        <row r="624">
          <cell r="A624">
            <v>37012</v>
          </cell>
          <cell r="B624">
            <v>45287</v>
          </cell>
          <cell r="C624">
            <v>162828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Jan1967-Dec1967"/>
    </sheetNames>
    <sheetDataSet>
      <sheetData sheetId="0">
        <row r="499">
          <cell r="A499">
            <v>34335</v>
          </cell>
          <cell r="B499">
            <v>51722</v>
          </cell>
          <cell r="C499">
            <v>183479</v>
          </cell>
        </row>
        <row r="500">
          <cell r="A500">
            <v>34366</v>
          </cell>
          <cell r="B500">
            <v>40148</v>
          </cell>
          <cell r="C500">
            <v>184772</v>
          </cell>
        </row>
        <row r="501">
          <cell r="A501">
            <v>34394</v>
          </cell>
          <cell r="B501">
            <v>47064</v>
          </cell>
          <cell r="C501">
            <v>203387</v>
          </cell>
        </row>
        <row r="502">
          <cell r="A502">
            <v>34425</v>
          </cell>
          <cell r="B502">
            <v>47430</v>
          </cell>
          <cell r="C502">
            <v>207671</v>
          </cell>
        </row>
        <row r="503">
          <cell r="A503">
            <v>34455</v>
          </cell>
          <cell r="B503">
            <v>46501</v>
          </cell>
          <cell r="C503">
            <v>206704</v>
          </cell>
        </row>
        <row r="504">
          <cell r="A504">
            <v>34486</v>
          </cell>
          <cell r="B504">
            <v>43954</v>
          </cell>
          <cell r="C504">
            <v>200302</v>
          </cell>
        </row>
        <row r="505">
          <cell r="A505">
            <v>34516</v>
          </cell>
          <cell r="B505">
            <v>43827</v>
          </cell>
          <cell r="C505">
            <v>208581</v>
          </cell>
        </row>
        <row r="506">
          <cell r="A506">
            <v>34547</v>
          </cell>
          <cell r="B506">
            <v>45246</v>
          </cell>
          <cell r="C506">
            <v>198376</v>
          </cell>
        </row>
        <row r="507">
          <cell r="A507">
            <v>34578</v>
          </cell>
          <cell r="B507">
            <v>44171</v>
          </cell>
          <cell r="C507">
            <v>189918</v>
          </cell>
        </row>
        <row r="508">
          <cell r="A508">
            <v>34608</v>
          </cell>
          <cell r="B508">
            <v>45204</v>
          </cell>
          <cell r="C508">
            <v>182616</v>
          </cell>
        </row>
        <row r="509">
          <cell r="A509">
            <v>34639</v>
          </cell>
          <cell r="B509">
            <v>44663</v>
          </cell>
          <cell r="C509">
            <v>173873</v>
          </cell>
        </row>
        <row r="510">
          <cell r="A510">
            <v>34669</v>
          </cell>
          <cell r="B510">
            <v>44474</v>
          </cell>
          <cell r="C510">
            <v>182613</v>
          </cell>
        </row>
        <row r="511">
          <cell r="A511" t="str">
            <v>Totals:</v>
          </cell>
          <cell r="B511" t="str">
            <v>__________</v>
          </cell>
          <cell r="C511" t="str">
            <v>__________</v>
          </cell>
        </row>
        <row r="512">
          <cell r="A512">
            <v>1994</v>
          </cell>
          <cell r="B512">
            <v>544404</v>
          </cell>
          <cell r="C512">
            <v>2322292</v>
          </cell>
        </row>
        <row r="514">
          <cell r="A514">
            <v>34700</v>
          </cell>
          <cell r="B514">
            <v>45929</v>
          </cell>
          <cell r="C514">
            <v>189606</v>
          </cell>
        </row>
        <row r="515">
          <cell r="A515">
            <v>34731</v>
          </cell>
          <cell r="B515">
            <v>42996</v>
          </cell>
          <cell r="C515">
            <v>170340</v>
          </cell>
        </row>
        <row r="516">
          <cell r="A516">
            <v>34759</v>
          </cell>
          <cell r="B516">
            <v>45589</v>
          </cell>
          <cell r="C516">
            <v>188047</v>
          </cell>
        </row>
        <row r="517">
          <cell r="A517">
            <v>34790</v>
          </cell>
          <cell r="B517">
            <v>45995</v>
          </cell>
          <cell r="C517">
            <v>183286</v>
          </cell>
        </row>
        <row r="518">
          <cell r="A518">
            <v>34820</v>
          </cell>
          <cell r="B518">
            <v>45265</v>
          </cell>
          <cell r="C518">
            <v>186490</v>
          </cell>
        </row>
        <row r="519">
          <cell r="A519">
            <v>34851</v>
          </cell>
          <cell r="B519">
            <v>42563</v>
          </cell>
          <cell r="C519">
            <v>179574</v>
          </cell>
        </row>
        <row r="520">
          <cell r="A520">
            <v>34881</v>
          </cell>
          <cell r="B520">
            <v>43761</v>
          </cell>
          <cell r="C520">
            <v>175647</v>
          </cell>
        </row>
        <row r="521">
          <cell r="A521">
            <v>34912</v>
          </cell>
          <cell r="B521">
            <v>46379</v>
          </cell>
          <cell r="C521">
            <v>174670</v>
          </cell>
        </row>
        <row r="522">
          <cell r="A522">
            <v>34943</v>
          </cell>
          <cell r="B522">
            <v>44128</v>
          </cell>
          <cell r="C522">
            <v>174421</v>
          </cell>
        </row>
        <row r="523">
          <cell r="A523">
            <v>34973</v>
          </cell>
          <cell r="B523">
            <v>45597</v>
          </cell>
          <cell r="C523">
            <v>161772</v>
          </cell>
        </row>
        <row r="524">
          <cell r="A524">
            <v>35004</v>
          </cell>
          <cell r="B524">
            <v>42714</v>
          </cell>
          <cell r="C524">
            <v>169860</v>
          </cell>
        </row>
        <row r="525">
          <cell r="A525">
            <v>35034</v>
          </cell>
          <cell r="B525">
            <v>44357</v>
          </cell>
          <cell r="C525">
            <v>168662</v>
          </cell>
        </row>
        <row r="526">
          <cell r="A526" t="str">
            <v>Totals:</v>
          </cell>
          <cell r="B526" t="str">
            <v>__________</v>
          </cell>
          <cell r="C526" t="str">
            <v>__________</v>
          </cell>
        </row>
        <row r="527">
          <cell r="A527">
            <v>1995</v>
          </cell>
          <cell r="B527">
            <v>535273</v>
          </cell>
          <cell r="C527">
            <v>2122375</v>
          </cell>
        </row>
        <row r="529">
          <cell r="A529">
            <v>35065</v>
          </cell>
          <cell r="B529">
            <v>43107</v>
          </cell>
          <cell r="C529">
            <v>162802</v>
          </cell>
        </row>
        <row r="530">
          <cell r="A530">
            <v>35096</v>
          </cell>
          <cell r="B530">
            <v>40004</v>
          </cell>
          <cell r="C530">
            <v>154921</v>
          </cell>
        </row>
        <row r="531">
          <cell r="A531">
            <v>35125</v>
          </cell>
          <cell r="B531">
            <v>43209</v>
          </cell>
          <cell r="C531">
            <v>168583</v>
          </cell>
        </row>
        <row r="532">
          <cell r="A532">
            <v>35156</v>
          </cell>
          <cell r="B532">
            <v>43043</v>
          </cell>
          <cell r="C532">
            <v>150893</v>
          </cell>
        </row>
        <row r="533">
          <cell r="A533">
            <v>35186</v>
          </cell>
          <cell r="B533">
            <v>46389</v>
          </cell>
          <cell r="C533">
            <v>156093</v>
          </cell>
        </row>
        <row r="534">
          <cell r="A534">
            <v>35217</v>
          </cell>
          <cell r="B534">
            <v>46140</v>
          </cell>
          <cell r="C534">
            <v>154252</v>
          </cell>
        </row>
        <row r="535">
          <cell r="A535">
            <v>35247</v>
          </cell>
          <cell r="B535">
            <v>47400</v>
          </cell>
          <cell r="C535">
            <v>158661</v>
          </cell>
        </row>
        <row r="536">
          <cell r="A536">
            <v>35278</v>
          </cell>
          <cell r="B536">
            <v>46783</v>
          </cell>
          <cell r="C536">
            <v>155505</v>
          </cell>
        </row>
        <row r="537">
          <cell r="A537">
            <v>35309</v>
          </cell>
          <cell r="B537">
            <v>43155</v>
          </cell>
          <cell r="C537">
            <v>147009</v>
          </cell>
        </row>
        <row r="538">
          <cell r="A538">
            <v>35339</v>
          </cell>
          <cell r="B538">
            <v>46961</v>
          </cell>
          <cell r="C538">
            <v>149879</v>
          </cell>
        </row>
        <row r="539">
          <cell r="A539">
            <v>35370</v>
          </cell>
          <cell r="B539">
            <v>44061</v>
          </cell>
          <cell r="C539">
            <v>145521</v>
          </cell>
        </row>
        <row r="540">
          <cell r="A540">
            <v>35400</v>
          </cell>
          <cell r="B540">
            <v>44217</v>
          </cell>
          <cell r="C540">
            <v>136234</v>
          </cell>
        </row>
        <row r="541">
          <cell r="A541" t="str">
            <v>Totals:</v>
          </cell>
          <cell r="B541" t="str">
            <v>__________</v>
          </cell>
          <cell r="C541" t="str">
            <v>__________</v>
          </cell>
        </row>
        <row r="542">
          <cell r="A542">
            <v>1996</v>
          </cell>
          <cell r="B542">
            <v>534469</v>
          </cell>
          <cell r="C542">
            <v>1840353</v>
          </cell>
        </row>
        <row r="544">
          <cell r="A544">
            <v>35431</v>
          </cell>
          <cell r="B544">
            <v>41328</v>
          </cell>
          <cell r="C544">
            <v>149217</v>
          </cell>
        </row>
        <row r="545">
          <cell r="A545">
            <v>35462</v>
          </cell>
          <cell r="B545">
            <v>38191</v>
          </cell>
          <cell r="C545">
            <v>128659</v>
          </cell>
        </row>
        <row r="546">
          <cell r="A546">
            <v>35490</v>
          </cell>
          <cell r="B546">
            <v>41764</v>
          </cell>
          <cell r="C546">
            <v>146680</v>
          </cell>
        </row>
        <row r="547">
          <cell r="A547">
            <v>35521</v>
          </cell>
          <cell r="B547">
            <v>41771</v>
          </cell>
          <cell r="C547">
            <v>141871</v>
          </cell>
        </row>
        <row r="548">
          <cell r="A548">
            <v>35551</v>
          </cell>
          <cell r="B548">
            <v>41900</v>
          </cell>
          <cell r="C548">
            <v>136459</v>
          </cell>
        </row>
        <row r="549">
          <cell r="A549">
            <v>35582</v>
          </cell>
          <cell r="B549">
            <v>40088</v>
          </cell>
          <cell r="C549">
            <v>140211</v>
          </cell>
        </row>
        <row r="550">
          <cell r="A550">
            <v>35612</v>
          </cell>
          <cell r="B550">
            <v>41857</v>
          </cell>
          <cell r="C550">
            <v>140032</v>
          </cell>
        </row>
        <row r="551">
          <cell r="A551">
            <v>35643</v>
          </cell>
          <cell r="B551">
            <v>41751</v>
          </cell>
          <cell r="C551">
            <v>143857</v>
          </cell>
        </row>
        <row r="552">
          <cell r="A552">
            <v>35674</v>
          </cell>
          <cell r="B552">
            <v>40867</v>
          </cell>
          <cell r="C552">
            <v>140658</v>
          </cell>
        </row>
        <row r="553">
          <cell r="A553">
            <v>35704</v>
          </cell>
          <cell r="B553">
            <v>41157</v>
          </cell>
          <cell r="C553">
            <v>139232</v>
          </cell>
        </row>
        <row r="554">
          <cell r="A554">
            <v>35735</v>
          </cell>
          <cell r="B554">
            <v>37926</v>
          </cell>
          <cell r="C554">
            <v>131595</v>
          </cell>
        </row>
        <row r="555">
          <cell r="A555">
            <v>35765</v>
          </cell>
          <cell r="B555">
            <v>40848</v>
          </cell>
          <cell r="C555">
            <v>130402</v>
          </cell>
        </row>
        <row r="556">
          <cell r="A556" t="str">
            <v>Totals:</v>
          </cell>
          <cell r="B556" t="str">
            <v>__________</v>
          </cell>
          <cell r="C556" t="str">
            <v>__________</v>
          </cell>
        </row>
        <row r="557">
          <cell r="A557">
            <v>1997</v>
          </cell>
          <cell r="B557">
            <v>489448</v>
          </cell>
          <cell r="C557">
            <v>1668873</v>
          </cell>
        </row>
        <row r="559">
          <cell r="A559">
            <v>35796</v>
          </cell>
          <cell r="B559">
            <v>39789</v>
          </cell>
          <cell r="C559">
            <v>136009</v>
          </cell>
        </row>
        <row r="560">
          <cell r="A560">
            <v>35827</v>
          </cell>
          <cell r="B560">
            <v>35815</v>
          </cell>
          <cell r="C560">
            <v>118064</v>
          </cell>
        </row>
        <row r="561">
          <cell r="A561">
            <v>35855</v>
          </cell>
          <cell r="B561">
            <v>39289</v>
          </cell>
          <cell r="C561">
            <v>128415</v>
          </cell>
        </row>
        <row r="562">
          <cell r="A562">
            <v>35886</v>
          </cell>
          <cell r="B562">
            <v>40122</v>
          </cell>
          <cell r="C562">
            <v>128744</v>
          </cell>
        </row>
        <row r="563">
          <cell r="A563">
            <v>35916</v>
          </cell>
          <cell r="B563">
            <v>39937</v>
          </cell>
          <cell r="C563">
            <v>140438</v>
          </cell>
        </row>
        <row r="564">
          <cell r="A564">
            <v>35947</v>
          </cell>
          <cell r="B564">
            <v>35727</v>
          </cell>
          <cell r="C564">
            <v>133064</v>
          </cell>
        </row>
        <row r="565">
          <cell r="A565">
            <v>35977</v>
          </cell>
          <cell r="B565">
            <v>34703</v>
          </cell>
          <cell r="C565">
            <v>131549</v>
          </cell>
        </row>
        <row r="566">
          <cell r="A566">
            <v>36008</v>
          </cell>
          <cell r="B566">
            <v>36480</v>
          </cell>
          <cell r="C566">
            <v>137901</v>
          </cell>
        </row>
        <row r="567">
          <cell r="A567">
            <v>36039</v>
          </cell>
          <cell r="B567">
            <v>34581</v>
          </cell>
          <cell r="C567">
            <v>131615</v>
          </cell>
        </row>
        <row r="568">
          <cell r="A568">
            <v>36069</v>
          </cell>
          <cell r="B568">
            <v>35293</v>
          </cell>
          <cell r="C568">
            <v>131315</v>
          </cell>
        </row>
        <row r="569">
          <cell r="A569">
            <v>36100</v>
          </cell>
          <cell r="B569">
            <v>33661</v>
          </cell>
          <cell r="C569">
            <v>121554</v>
          </cell>
        </row>
        <row r="570">
          <cell r="A570">
            <v>36130</v>
          </cell>
          <cell r="B570">
            <v>33657</v>
          </cell>
          <cell r="C570">
            <v>115153</v>
          </cell>
        </row>
        <row r="571">
          <cell r="A571" t="str">
            <v>Totals:</v>
          </cell>
          <cell r="B571" t="str">
            <v>__________</v>
          </cell>
          <cell r="C571" t="str">
            <v>__________</v>
          </cell>
        </row>
        <row r="572">
          <cell r="A572">
            <v>1998</v>
          </cell>
          <cell r="B572">
            <v>439054</v>
          </cell>
          <cell r="C572">
            <v>1553821</v>
          </cell>
        </row>
        <row r="574">
          <cell r="A574">
            <v>36161</v>
          </cell>
          <cell r="B574">
            <v>31808</v>
          </cell>
          <cell r="C574">
            <v>133400</v>
          </cell>
        </row>
        <row r="575">
          <cell r="A575">
            <v>36192</v>
          </cell>
          <cell r="B575">
            <v>30388</v>
          </cell>
          <cell r="C575">
            <v>124328</v>
          </cell>
        </row>
        <row r="576">
          <cell r="A576">
            <v>36220</v>
          </cell>
          <cell r="B576">
            <v>31290</v>
          </cell>
          <cell r="C576">
            <v>138873</v>
          </cell>
        </row>
        <row r="577">
          <cell r="A577">
            <v>36251</v>
          </cell>
          <cell r="B577">
            <v>30929</v>
          </cell>
          <cell r="C577">
            <v>132055</v>
          </cell>
        </row>
        <row r="578">
          <cell r="A578">
            <v>36281</v>
          </cell>
          <cell r="B578">
            <v>34419</v>
          </cell>
          <cell r="C578">
            <v>131308</v>
          </cell>
        </row>
        <row r="579">
          <cell r="A579">
            <v>36312</v>
          </cell>
          <cell r="B579">
            <v>31080</v>
          </cell>
          <cell r="C579">
            <v>129029</v>
          </cell>
        </row>
        <row r="580">
          <cell r="A580">
            <v>36342</v>
          </cell>
          <cell r="B580">
            <v>33802</v>
          </cell>
          <cell r="C580">
            <v>126542</v>
          </cell>
        </row>
        <row r="581">
          <cell r="A581">
            <v>36373</v>
          </cell>
          <cell r="B581">
            <v>34529</v>
          </cell>
          <cell r="C581">
            <v>107888</v>
          </cell>
        </row>
        <row r="582">
          <cell r="A582">
            <v>36404</v>
          </cell>
          <cell r="B582">
            <v>32734</v>
          </cell>
          <cell r="C582">
            <v>105655</v>
          </cell>
        </row>
        <row r="583">
          <cell r="A583">
            <v>36434</v>
          </cell>
          <cell r="B583">
            <v>33106</v>
          </cell>
          <cell r="C583">
            <v>114694</v>
          </cell>
        </row>
        <row r="584">
          <cell r="A584">
            <v>36465</v>
          </cell>
          <cell r="B584">
            <v>33606</v>
          </cell>
          <cell r="C584">
            <v>106942</v>
          </cell>
        </row>
        <row r="585">
          <cell r="A585">
            <v>36495</v>
          </cell>
          <cell r="B585">
            <v>34005</v>
          </cell>
          <cell r="C585">
            <v>113835</v>
          </cell>
        </row>
        <row r="586">
          <cell r="A586" t="str">
            <v>Totals:</v>
          </cell>
          <cell r="B586" t="str">
            <v>__________</v>
          </cell>
          <cell r="C586" t="str">
            <v>__________</v>
          </cell>
        </row>
        <row r="587">
          <cell r="A587">
            <v>1999</v>
          </cell>
          <cell r="B587">
            <v>391696</v>
          </cell>
          <cell r="C587">
            <v>1464549</v>
          </cell>
        </row>
        <row r="589">
          <cell r="A589">
            <v>36526</v>
          </cell>
          <cell r="B589">
            <v>34794</v>
          </cell>
          <cell r="C589">
            <v>113135</v>
          </cell>
        </row>
        <row r="590">
          <cell r="A590">
            <v>36557</v>
          </cell>
          <cell r="B590">
            <v>32331</v>
          </cell>
          <cell r="C590">
            <v>108850</v>
          </cell>
        </row>
        <row r="591">
          <cell r="A591">
            <v>36586</v>
          </cell>
          <cell r="B591">
            <v>33182</v>
          </cell>
          <cell r="C591">
            <v>106364</v>
          </cell>
        </row>
        <row r="592">
          <cell r="A592">
            <v>36617</v>
          </cell>
          <cell r="B592">
            <v>31776</v>
          </cell>
          <cell r="C592">
            <v>101400</v>
          </cell>
        </row>
        <row r="593">
          <cell r="A593">
            <v>36647</v>
          </cell>
          <cell r="B593">
            <v>32884</v>
          </cell>
          <cell r="C593">
            <v>124506</v>
          </cell>
        </row>
        <row r="594">
          <cell r="A594">
            <v>36678</v>
          </cell>
          <cell r="B594">
            <v>29554</v>
          </cell>
          <cell r="C594">
            <v>118905</v>
          </cell>
        </row>
        <row r="595">
          <cell r="A595">
            <v>36708</v>
          </cell>
          <cell r="B595">
            <v>31404</v>
          </cell>
          <cell r="C595">
            <v>128190</v>
          </cell>
        </row>
        <row r="596">
          <cell r="A596">
            <v>36739</v>
          </cell>
          <cell r="B596">
            <v>31750</v>
          </cell>
          <cell r="C596">
            <v>121725</v>
          </cell>
        </row>
        <row r="597">
          <cell r="A597">
            <v>36770</v>
          </cell>
          <cell r="B597">
            <v>29628</v>
          </cell>
          <cell r="C597">
            <v>122081</v>
          </cell>
        </row>
        <row r="598">
          <cell r="A598">
            <v>36800</v>
          </cell>
          <cell r="B598">
            <v>32146</v>
          </cell>
          <cell r="C598">
            <v>129235</v>
          </cell>
        </row>
        <row r="599">
          <cell r="A599">
            <v>36831</v>
          </cell>
          <cell r="B599">
            <v>29358</v>
          </cell>
          <cell r="C599">
            <v>117791</v>
          </cell>
        </row>
        <row r="600">
          <cell r="A600">
            <v>36861</v>
          </cell>
          <cell r="B600">
            <v>28573</v>
          </cell>
          <cell r="C600">
            <v>121018</v>
          </cell>
        </row>
        <row r="601">
          <cell r="A601" t="str">
            <v>Totals:</v>
          </cell>
          <cell r="B601" t="str">
            <v>__________</v>
          </cell>
          <cell r="C601" t="str">
            <v>__________</v>
          </cell>
        </row>
        <row r="602">
          <cell r="A602">
            <v>2000</v>
          </cell>
          <cell r="B602">
            <v>377380</v>
          </cell>
          <cell r="C602">
            <v>1413200</v>
          </cell>
        </row>
        <row r="604">
          <cell r="A604">
            <v>36892</v>
          </cell>
          <cell r="B604">
            <v>29383</v>
          </cell>
          <cell r="C604">
            <v>120008</v>
          </cell>
        </row>
        <row r="605">
          <cell r="A605">
            <v>36923</v>
          </cell>
          <cell r="B605">
            <v>26809</v>
          </cell>
          <cell r="C605">
            <v>110188</v>
          </cell>
        </row>
        <row r="606">
          <cell r="A606">
            <v>36951</v>
          </cell>
          <cell r="B606">
            <v>28548</v>
          </cell>
          <cell r="C606">
            <v>127133</v>
          </cell>
        </row>
        <row r="607">
          <cell r="A607">
            <v>36982</v>
          </cell>
          <cell r="B607">
            <v>27410</v>
          </cell>
          <cell r="C607">
            <v>111998</v>
          </cell>
        </row>
        <row r="608">
          <cell r="A608">
            <v>37012</v>
          </cell>
          <cell r="B608">
            <v>31883</v>
          </cell>
          <cell r="C608">
            <v>107199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2:K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D2" s="1"/>
      <c r="E2" s="1"/>
      <c r="F2" s="1"/>
      <c r="G2" s="1"/>
      <c r="H2" s="1"/>
      <c r="I2" s="1"/>
      <c r="J2" s="1"/>
      <c r="K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A189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FS19" activeCellId="0" sqref="FS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2.99"/>
    <col collapsed="false" customWidth="true" hidden="false" outlineLevel="0" max="3" min="3" style="0" width="10.28"/>
    <col collapsed="false" customWidth="true" hidden="false" outlineLevel="0" max="4" min="4" style="0" width="10.56"/>
    <col collapsed="false" customWidth="true" hidden="false" outlineLevel="0" max="5" min="5" style="0" width="10.28"/>
    <col collapsed="false" customWidth="true" hidden="false" outlineLevel="0" max="6" min="6" style="0" width="11.7"/>
    <col collapsed="false" customWidth="true" hidden="false" outlineLevel="0" max="19" min="7" style="0" width="10.28"/>
    <col collapsed="false" customWidth="true" hidden="false" outlineLevel="0" max="20" min="20" style="0" width="10.56"/>
    <col collapsed="false" customWidth="true" hidden="false" outlineLevel="0" max="22" min="21" style="0" width="10.28"/>
    <col collapsed="false" customWidth="true" hidden="false" outlineLevel="0" max="23" min="23" style="0" width="10.56"/>
    <col collapsed="false" customWidth="true" hidden="false" outlineLevel="0" max="24" min="24" style="0" width="10.28"/>
    <col collapsed="false" customWidth="true" hidden="false" outlineLevel="0" max="26" min="25" style="0" width="10.56"/>
    <col collapsed="false" customWidth="true" hidden="false" outlineLevel="0" max="28" min="27" style="0" width="10.28"/>
    <col collapsed="false" customWidth="true" hidden="false" outlineLevel="0" max="29" min="29" style="0" width="10.56"/>
    <col collapsed="false" customWidth="true" hidden="false" outlineLevel="0" max="30" min="30" style="0" width="10.28"/>
    <col collapsed="false" customWidth="true" hidden="false" outlineLevel="0" max="31" min="31" style="0" width="10.56"/>
    <col collapsed="false" customWidth="true" hidden="false" outlineLevel="0" max="34" min="32" style="0" width="10.28"/>
    <col collapsed="false" customWidth="true" hidden="false" outlineLevel="0" max="36" min="35" style="0" width="10.56"/>
    <col collapsed="false" customWidth="true" hidden="false" outlineLevel="0" max="37" min="37" style="0" width="10.28"/>
    <col collapsed="false" customWidth="true" hidden="false" outlineLevel="0" max="38" min="38" style="0" width="10.56"/>
    <col collapsed="false" customWidth="true" hidden="false" outlineLevel="0" max="40" min="39" style="0" width="10.28"/>
    <col collapsed="false" customWidth="true" hidden="false" outlineLevel="0" max="41" min="41" style="0" width="10.56"/>
    <col collapsed="false" customWidth="true" hidden="false" outlineLevel="0" max="42" min="42" style="0" width="10.28"/>
    <col collapsed="false" customWidth="true" hidden="false" outlineLevel="0" max="43" min="43" style="0" width="10.56"/>
    <col collapsed="false" customWidth="true" hidden="false" outlineLevel="0" max="44" min="44" style="0" width="10.28"/>
    <col collapsed="false" customWidth="true" hidden="false" outlineLevel="0" max="45" min="45" style="0" width="10.56"/>
    <col collapsed="false" customWidth="true" hidden="false" outlineLevel="0" max="47" min="46" style="0" width="10.28"/>
    <col collapsed="false" customWidth="true" hidden="false" outlineLevel="0" max="49" min="48" style="0" width="10.56"/>
    <col collapsed="false" customWidth="true" hidden="false" outlineLevel="0" max="51" min="50" style="0" width="10.28"/>
    <col collapsed="false" customWidth="true" hidden="false" outlineLevel="0" max="53" min="52" style="0" width="10.56"/>
    <col collapsed="false" customWidth="true" hidden="false" outlineLevel="0" max="54" min="54" style="0" width="10.28"/>
    <col collapsed="false" customWidth="true" hidden="false" outlineLevel="0" max="58" min="55" style="0" width="10.56"/>
    <col collapsed="false" customWidth="true" hidden="false" outlineLevel="0" max="64" min="59" style="0" width="10.28"/>
    <col collapsed="false" customWidth="true" hidden="false" outlineLevel="0" max="65" min="65" style="0" width="8.85"/>
    <col collapsed="false" customWidth="true" hidden="false" outlineLevel="0" max="71" min="66" style="0" width="10.28"/>
    <col collapsed="false" customWidth="true" hidden="false" outlineLevel="0" max="72" min="72" style="0" width="8.85"/>
    <col collapsed="false" customWidth="true" hidden="false" outlineLevel="0" max="73" min="73" style="0" width="8.7"/>
    <col collapsed="false" customWidth="true" hidden="false" outlineLevel="0" max="74" min="74" style="0" width="9.28"/>
    <col collapsed="false" customWidth="true" hidden="false" outlineLevel="0" max="76" min="76" style="0" width="8.7"/>
    <col collapsed="false" customWidth="true" hidden="false" outlineLevel="0" max="77" min="77" style="0" width="8.85"/>
    <col collapsed="false" customWidth="true" hidden="false" outlineLevel="0" max="79" min="79" style="0" width="8.7"/>
    <col collapsed="false" customWidth="true" hidden="false" outlineLevel="0" max="80" min="80" style="0" width="9.28"/>
    <col collapsed="false" customWidth="true" hidden="false" outlineLevel="0" max="81" min="81" style="0" width="8.7"/>
    <col collapsed="false" customWidth="true" hidden="false" outlineLevel="0" max="82" min="82" style="0" width="8.56"/>
    <col collapsed="false" customWidth="true" hidden="false" outlineLevel="0" max="84" min="84" style="0" width="8.85"/>
    <col collapsed="false" customWidth="true" hidden="false" outlineLevel="0" max="85" min="85" style="0" width="8.7"/>
    <col collapsed="false" customWidth="true" hidden="false" outlineLevel="0" max="94" min="94" style="2" width="13.56"/>
    <col collapsed="false" customWidth="true" hidden="false" outlineLevel="0" max="95" min="95" style="0" width="9.85"/>
  </cols>
  <sheetData>
    <row r="1" customFormat="false" ht="12.75" hidden="false" customHeight="false" outlineLevel="0" collapsed="false">
      <c r="CQ1" s="0" t="n">
        <v>92</v>
      </c>
      <c r="CR1" s="0" t="n">
        <v>93</v>
      </c>
      <c r="CS1" s="0" t="n">
        <v>94</v>
      </c>
      <c r="CT1" s="0" t="n">
        <v>95</v>
      </c>
      <c r="CU1" s="0" t="n">
        <v>96</v>
      </c>
      <c r="CV1" s="0" t="n">
        <v>97</v>
      </c>
      <c r="CW1" s="0" t="n">
        <v>98</v>
      </c>
      <c r="CX1" s="0" t="n">
        <v>99</v>
      </c>
      <c r="CY1" s="0" t="n">
        <v>100</v>
      </c>
      <c r="CZ1" s="0" t="n">
        <v>101</v>
      </c>
      <c r="DA1" s="0" t="n">
        <v>102</v>
      </c>
      <c r="DB1" s="0" t="n">
        <v>103</v>
      </c>
      <c r="DC1" s="0" t="n">
        <v>104</v>
      </c>
      <c r="DD1" s="0" t="n">
        <v>105</v>
      </c>
      <c r="DE1" s="0" t="n">
        <v>106</v>
      </c>
      <c r="DF1" s="0" t="n">
        <v>107</v>
      </c>
      <c r="DG1" s="0" t="n">
        <v>108</v>
      </c>
      <c r="DH1" s="0" t="n">
        <v>109</v>
      </c>
      <c r="DI1" s="0" t="n">
        <v>110</v>
      </c>
      <c r="DJ1" s="0" t="n">
        <v>111</v>
      </c>
      <c r="DK1" s="0" t="n">
        <v>112</v>
      </c>
      <c r="DL1" s="0" t="n">
        <v>113</v>
      </c>
      <c r="DM1" s="0" t="n">
        <v>114</v>
      </c>
      <c r="DN1" s="0" t="n">
        <v>115</v>
      </c>
      <c r="DO1" s="0" t="n">
        <v>116</v>
      </c>
      <c r="DP1" s="0" t="n">
        <v>117</v>
      </c>
      <c r="DQ1" s="0" t="n">
        <v>118</v>
      </c>
      <c r="DR1" s="0" t="n">
        <v>119</v>
      </c>
      <c r="DS1" s="0" t="n">
        <v>120</v>
      </c>
      <c r="DT1" s="0" t="n">
        <v>121</v>
      </c>
      <c r="DU1" s="0" t="n">
        <v>122</v>
      </c>
      <c r="DV1" s="0" t="n">
        <v>123</v>
      </c>
      <c r="DW1" s="0" t="n">
        <v>124</v>
      </c>
      <c r="DX1" s="0" t="n">
        <v>125</v>
      </c>
      <c r="DY1" s="0" t="n">
        <v>126</v>
      </c>
      <c r="DZ1" s="0" t="n">
        <v>127</v>
      </c>
      <c r="EA1" s="0" t="n">
        <v>128</v>
      </c>
      <c r="EB1" s="0" t="n">
        <v>129</v>
      </c>
      <c r="EC1" s="0" t="n">
        <v>130</v>
      </c>
      <c r="ED1" s="0" t="n">
        <v>131</v>
      </c>
      <c r="EE1" s="0" t="n">
        <v>132</v>
      </c>
      <c r="EF1" s="0" t="n">
        <v>133</v>
      </c>
      <c r="EG1" s="0" t="n">
        <v>134</v>
      </c>
      <c r="EH1" s="0" t="n">
        <v>135</v>
      </c>
      <c r="EI1" s="0" t="n">
        <v>136</v>
      </c>
      <c r="EJ1" s="0" t="n">
        <v>137</v>
      </c>
      <c r="EK1" s="0" t="n">
        <v>138</v>
      </c>
      <c r="EL1" s="0" t="n">
        <v>139</v>
      </c>
      <c r="EM1" s="0" t="n">
        <v>140</v>
      </c>
      <c r="EN1" s="0" t="n">
        <v>141</v>
      </c>
      <c r="EO1" s="0" t="n">
        <v>142</v>
      </c>
      <c r="EP1" s="0" t="n">
        <v>143</v>
      </c>
      <c r="EQ1" s="0" t="n">
        <v>144</v>
      </c>
      <c r="ER1" s="0" t="n">
        <v>145</v>
      </c>
      <c r="ES1" s="0" t="n">
        <v>146</v>
      </c>
      <c r="ET1" s="0" t="n">
        <v>147</v>
      </c>
      <c r="EU1" s="0" t="n">
        <v>148</v>
      </c>
      <c r="EV1" s="0" t="n">
        <v>149</v>
      </c>
      <c r="EW1" s="0" t="n">
        <v>150</v>
      </c>
      <c r="EX1" s="0" t="n">
        <v>151</v>
      </c>
      <c r="EY1" s="0" t="n">
        <v>152</v>
      </c>
      <c r="EZ1" s="0" t="n">
        <v>153</v>
      </c>
      <c r="FA1" s="0" t="n">
        <v>154</v>
      </c>
      <c r="FB1" s="0" t="n">
        <v>155</v>
      </c>
      <c r="FC1" s="0" t="n">
        <v>156</v>
      </c>
      <c r="FD1" s="0" t="n">
        <v>157</v>
      </c>
      <c r="FE1" s="0" t="n">
        <v>158</v>
      </c>
      <c r="FF1" s="0" t="n">
        <v>159</v>
      </c>
      <c r="FG1" s="0" t="n">
        <v>160</v>
      </c>
      <c r="FH1" s="0" t="n">
        <v>161</v>
      </c>
      <c r="FI1" s="0" t="n">
        <v>162</v>
      </c>
      <c r="FJ1" s="0" t="n">
        <v>163</v>
      </c>
      <c r="FK1" s="0" t="n">
        <v>164</v>
      </c>
      <c r="FL1" s="0" t="n">
        <v>165</v>
      </c>
      <c r="FM1" s="0" t="n">
        <v>166</v>
      </c>
      <c r="FN1" s="0" t="n">
        <v>167</v>
      </c>
      <c r="FO1" s="0" t="n">
        <v>168</v>
      </c>
      <c r="FP1" s="0" t="n">
        <v>169</v>
      </c>
      <c r="FQ1" s="0" t="n">
        <v>170</v>
      </c>
      <c r="FR1" s="0" t="n">
        <v>171</v>
      </c>
      <c r="FS1" s="0" t="n">
        <v>172</v>
      </c>
      <c r="FT1" s="0" t="n">
        <v>173</v>
      </c>
      <c r="FU1" s="0" t="n">
        <v>174</v>
      </c>
      <c r="FV1" s="0" t="n">
        <v>175</v>
      </c>
      <c r="FW1" s="0" t="n">
        <v>176</v>
      </c>
      <c r="FX1" s="0" t="n">
        <v>177</v>
      </c>
    </row>
    <row r="2" customFormat="false" ht="12.75" hidden="false" customHeight="false" outlineLevel="0" collapsed="false">
      <c r="C2" s="2" t="s">
        <v>0</v>
      </c>
      <c r="D2" s="3" t="n">
        <v>34335</v>
      </c>
      <c r="E2" s="3" t="n">
        <v>34366</v>
      </c>
      <c r="F2" s="3" t="n">
        <v>34394</v>
      </c>
      <c r="G2" s="3" t="n">
        <v>34425</v>
      </c>
      <c r="H2" s="3" t="n">
        <v>34455</v>
      </c>
      <c r="I2" s="3" t="n">
        <v>34486</v>
      </c>
      <c r="J2" s="3" t="n">
        <v>34516</v>
      </c>
      <c r="K2" s="3" t="n">
        <v>34547</v>
      </c>
      <c r="L2" s="3" t="n">
        <v>34578</v>
      </c>
      <c r="M2" s="3" t="n">
        <v>34608</v>
      </c>
      <c r="N2" s="3" t="n">
        <v>34639</v>
      </c>
      <c r="O2" s="3" t="n">
        <v>34669</v>
      </c>
      <c r="P2" s="3" t="n">
        <v>34700</v>
      </c>
      <c r="Q2" s="3" t="n">
        <v>34731</v>
      </c>
      <c r="R2" s="3" t="n">
        <v>34759</v>
      </c>
      <c r="S2" s="3" t="n">
        <v>34790</v>
      </c>
      <c r="T2" s="3" t="n">
        <v>34820</v>
      </c>
      <c r="U2" s="3" t="n">
        <v>34851</v>
      </c>
      <c r="V2" s="3" t="n">
        <v>34881</v>
      </c>
      <c r="W2" s="3" t="n">
        <v>34912</v>
      </c>
      <c r="X2" s="3" t="n">
        <v>34943</v>
      </c>
      <c r="Y2" s="3" t="n">
        <v>34973</v>
      </c>
      <c r="Z2" s="3" t="n">
        <v>35004</v>
      </c>
      <c r="AA2" s="3" t="n">
        <v>35034</v>
      </c>
      <c r="AB2" s="3" t="n">
        <v>35065</v>
      </c>
      <c r="AC2" s="3" t="n">
        <v>35096</v>
      </c>
      <c r="AD2" s="3" t="n">
        <v>35125</v>
      </c>
      <c r="AE2" s="3" t="n">
        <v>35156</v>
      </c>
      <c r="AF2" s="3" t="n">
        <v>35186</v>
      </c>
      <c r="AG2" s="3" t="n">
        <v>35217</v>
      </c>
      <c r="AH2" s="3" t="n">
        <v>35247</v>
      </c>
      <c r="AI2" s="3" t="n">
        <v>35278</v>
      </c>
      <c r="AJ2" s="3" t="n">
        <v>35309</v>
      </c>
      <c r="AK2" s="3" t="n">
        <v>35339</v>
      </c>
      <c r="AL2" s="3" t="n">
        <v>35370</v>
      </c>
      <c r="AM2" s="3" t="n">
        <v>35400</v>
      </c>
      <c r="AN2" s="3" t="n">
        <v>35431</v>
      </c>
      <c r="AO2" s="3" t="n">
        <v>35462</v>
      </c>
      <c r="AP2" s="3" t="n">
        <v>35490</v>
      </c>
      <c r="AQ2" s="3" t="n">
        <v>35521</v>
      </c>
      <c r="AR2" s="3" t="n">
        <v>35551</v>
      </c>
      <c r="AS2" s="3" t="n">
        <v>35582</v>
      </c>
      <c r="AT2" s="3" t="n">
        <v>35612</v>
      </c>
      <c r="AU2" s="3" t="n">
        <v>35643</v>
      </c>
      <c r="AV2" s="3" t="n">
        <v>35674</v>
      </c>
      <c r="AW2" s="3" t="n">
        <v>35704</v>
      </c>
      <c r="AX2" s="3" t="n">
        <v>35735</v>
      </c>
      <c r="AY2" s="3" t="n">
        <v>35765</v>
      </c>
      <c r="AZ2" s="3" t="n">
        <v>35796</v>
      </c>
      <c r="BA2" s="3" t="n">
        <v>35827</v>
      </c>
      <c r="BB2" s="3" t="n">
        <v>35855</v>
      </c>
      <c r="BC2" s="3" t="n">
        <v>35886</v>
      </c>
      <c r="BD2" s="3" t="n">
        <v>35916</v>
      </c>
      <c r="BE2" s="3" t="n">
        <v>35947</v>
      </c>
      <c r="BF2" s="3" t="n">
        <v>35977</v>
      </c>
      <c r="BG2" s="3" t="n">
        <v>36008</v>
      </c>
      <c r="BH2" s="3" t="n">
        <v>36039</v>
      </c>
      <c r="BI2" s="3" t="n">
        <v>36069</v>
      </c>
      <c r="BJ2" s="3" t="n">
        <v>36100</v>
      </c>
      <c r="BK2" s="3" t="n">
        <v>36130</v>
      </c>
      <c r="BL2" s="3" t="n">
        <v>36161</v>
      </c>
      <c r="BM2" s="3" t="n">
        <v>36192</v>
      </c>
      <c r="BN2" s="3" t="n">
        <v>36220</v>
      </c>
      <c r="BO2" s="3" t="n">
        <v>36251</v>
      </c>
      <c r="BP2" s="3" t="n">
        <v>36281</v>
      </c>
      <c r="BQ2" s="3" t="n">
        <v>36312</v>
      </c>
      <c r="BR2" s="3" t="n">
        <v>36342</v>
      </c>
      <c r="BS2" s="3" t="n">
        <v>36373</v>
      </c>
      <c r="BT2" s="3" t="n">
        <v>36404</v>
      </c>
      <c r="BU2" s="3" t="n">
        <v>36434</v>
      </c>
      <c r="BV2" s="3" t="n">
        <v>36465</v>
      </c>
      <c r="BW2" s="3" t="n">
        <v>36495</v>
      </c>
      <c r="BX2" s="3" t="n">
        <v>36526</v>
      </c>
      <c r="BY2" s="3" t="n">
        <v>36557</v>
      </c>
      <c r="BZ2" s="3" t="n">
        <v>36586</v>
      </c>
      <c r="CA2" s="3" t="n">
        <v>36617</v>
      </c>
      <c r="CB2" s="3" t="n">
        <v>36647</v>
      </c>
      <c r="CC2" s="3" t="n">
        <v>36678</v>
      </c>
      <c r="CD2" s="3" t="n">
        <v>36708</v>
      </c>
      <c r="CE2" s="3" t="n">
        <v>36739</v>
      </c>
      <c r="CF2" s="3" t="n">
        <v>36770</v>
      </c>
      <c r="CG2" s="3" t="n">
        <v>36800</v>
      </c>
      <c r="CH2" s="3" t="n">
        <v>36831</v>
      </c>
      <c r="CI2" s="3" t="n">
        <v>36861</v>
      </c>
      <c r="CJ2" s="3" t="n">
        <v>36892</v>
      </c>
      <c r="CK2" s="3" t="n">
        <v>36923</v>
      </c>
      <c r="CL2" s="3" t="n">
        <v>36951</v>
      </c>
      <c r="CM2" s="3" t="n">
        <v>36982</v>
      </c>
      <c r="CN2" s="3" t="n">
        <v>37012</v>
      </c>
      <c r="CO2" s="3"/>
      <c r="CP2" s="4" t="s">
        <v>1</v>
      </c>
      <c r="CQ2" s="3" t="n">
        <v>34335</v>
      </c>
      <c r="CR2" s="3" t="n">
        <v>34366</v>
      </c>
      <c r="CS2" s="3" t="n">
        <v>34394</v>
      </c>
      <c r="CT2" s="3" t="n">
        <v>34425</v>
      </c>
      <c r="CU2" s="3" t="n">
        <v>34455</v>
      </c>
      <c r="CV2" s="3" t="n">
        <v>34486</v>
      </c>
      <c r="CW2" s="3" t="n">
        <v>34516</v>
      </c>
      <c r="CX2" s="3" t="n">
        <v>34547</v>
      </c>
      <c r="CY2" s="3" t="n">
        <v>34578</v>
      </c>
      <c r="CZ2" s="3" t="n">
        <v>34608</v>
      </c>
      <c r="DA2" s="3" t="n">
        <v>34639</v>
      </c>
      <c r="DB2" s="3" t="n">
        <v>34669</v>
      </c>
      <c r="DC2" s="3" t="n">
        <v>34700</v>
      </c>
      <c r="DD2" s="3" t="n">
        <v>34731</v>
      </c>
      <c r="DE2" s="3" t="n">
        <v>34759</v>
      </c>
      <c r="DF2" s="3" t="n">
        <v>34790</v>
      </c>
      <c r="DG2" s="3" t="n">
        <v>34820</v>
      </c>
      <c r="DH2" s="3" t="n">
        <v>34851</v>
      </c>
      <c r="DI2" s="3" t="n">
        <v>34881</v>
      </c>
      <c r="DJ2" s="3" t="n">
        <v>34912</v>
      </c>
      <c r="DK2" s="3" t="n">
        <v>34943</v>
      </c>
      <c r="DL2" s="3" t="n">
        <v>34973</v>
      </c>
      <c r="DM2" s="3" t="n">
        <v>35004</v>
      </c>
      <c r="DN2" s="3" t="n">
        <v>35034</v>
      </c>
      <c r="DO2" s="3" t="n">
        <v>35065</v>
      </c>
      <c r="DP2" s="3" t="n">
        <v>35096</v>
      </c>
      <c r="DQ2" s="3" t="n">
        <v>35125</v>
      </c>
      <c r="DR2" s="3" t="n">
        <v>35156</v>
      </c>
      <c r="DS2" s="3" t="n">
        <v>35186</v>
      </c>
      <c r="DT2" s="3" t="n">
        <v>35217</v>
      </c>
      <c r="DU2" s="3" t="n">
        <v>35247</v>
      </c>
      <c r="DV2" s="3" t="n">
        <v>35278</v>
      </c>
      <c r="DW2" s="3" t="n">
        <v>35309</v>
      </c>
      <c r="DX2" s="3" t="n">
        <v>35339</v>
      </c>
      <c r="DY2" s="3" t="n">
        <v>35370</v>
      </c>
      <c r="DZ2" s="3" t="n">
        <v>35400</v>
      </c>
      <c r="EA2" s="3" t="n">
        <v>35431</v>
      </c>
      <c r="EB2" s="3" t="n">
        <v>35462</v>
      </c>
      <c r="EC2" s="3" t="n">
        <v>35490</v>
      </c>
      <c r="ED2" s="3" t="n">
        <v>35521</v>
      </c>
      <c r="EE2" s="3" t="n">
        <v>35551</v>
      </c>
      <c r="EF2" s="3" t="n">
        <v>35582</v>
      </c>
      <c r="EG2" s="3" t="n">
        <v>35612</v>
      </c>
      <c r="EH2" s="3" t="n">
        <v>35643</v>
      </c>
      <c r="EI2" s="3" t="n">
        <v>35674</v>
      </c>
      <c r="EJ2" s="3" t="n">
        <v>35704</v>
      </c>
      <c r="EK2" s="3" t="n">
        <v>35735</v>
      </c>
      <c r="EL2" s="3" t="n">
        <v>35765</v>
      </c>
      <c r="EM2" s="3" t="n">
        <v>35796</v>
      </c>
      <c r="EN2" s="3" t="n">
        <v>35827</v>
      </c>
      <c r="EO2" s="3" t="n">
        <v>35855</v>
      </c>
      <c r="EP2" s="3" t="n">
        <v>35886</v>
      </c>
      <c r="EQ2" s="3" t="n">
        <v>35916</v>
      </c>
      <c r="ER2" s="3" t="n">
        <v>35947</v>
      </c>
      <c r="ES2" s="3" t="n">
        <v>35977</v>
      </c>
      <c r="ET2" s="3" t="n">
        <v>36008</v>
      </c>
      <c r="EU2" s="3" t="n">
        <v>36039</v>
      </c>
      <c r="EV2" s="3" t="n">
        <v>36069</v>
      </c>
      <c r="EW2" s="3" t="n">
        <v>36100</v>
      </c>
      <c r="EX2" s="3" t="n">
        <v>36130</v>
      </c>
      <c r="EY2" s="3" t="n">
        <v>36161</v>
      </c>
      <c r="EZ2" s="3" t="n">
        <v>36192</v>
      </c>
      <c r="FA2" s="3" t="n">
        <v>36220</v>
      </c>
      <c r="FB2" s="3" t="n">
        <v>36251</v>
      </c>
      <c r="FC2" s="3" t="n">
        <v>36281</v>
      </c>
      <c r="FD2" s="3" t="n">
        <v>36312</v>
      </c>
      <c r="FE2" s="3" t="n">
        <v>36342</v>
      </c>
      <c r="FF2" s="3" t="n">
        <v>36373</v>
      </c>
      <c r="FG2" s="3" t="n">
        <v>36404</v>
      </c>
      <c r="FH2" s="3" t="n">
        <v>36434</v>
      </c>
      <c r="FI2" s="3" t="n">
        <v>36465</v>
      </c>
      <c r="FJ2" s="3" t="n">
        <v>36495</v>
      </c>
      <c r="FK2" s="3" t="n">
        <v>36526</v>
      </c>
      <c r="FL2" s="3" t="n">
        <v>36557</v>
      </c>
      <c r="FM2" s="3" t="n">
        <v>36586</v>
      </c>
      <c r="FN2" s="3" t="n">
        <v>36617</v>
      </c>
      <c r="FO2" s="3" t="n">
        <v>36647</v>
      </c>
      <c r="FP2" s="3" t="n">
        <v>36678</v>
      </c>
      <c r="FQ2" s="3" t="n">
        <v>36708</v>
      </c>
      <c r="FR2" s="3" t="n">
        <v>36739</v>
      </c>
      <c r="FS2" s="3" t="n">
        <v>36770</v>
      </c>
      <c r="FT2" s="3" t="n">
        <v>36800</v>
      </c>
      <c r="FU2" s="3" t="n">
        <v>36831</v>
      </c>
      <c r="FV2" s="3" t="n">
        <v>36861</v>
      </c>
      <c r="FW2" s="3" t="n">
        <v>36892</v>
      </c>
      <c r="FX2" s="3" t="n">
        <v>36923</v>
      </c>
      <c r="FY2" s="3" t="n">
        <v>36951</v>
      </c>
      <c r="FZ2" s="3" t="n">
        <v>36982</v>
      </c>
      <c r="GA2" s="3" t="n">
        <v>37012</v>
      </c>
    </row>
    <row r="3" customFormat="false" ht="12.75" hidden="false" customHeight="false" outlineLevel="0" collapsed="false">
      <c r="B3" s="3" t="n">
        <v>34335</v>
      </c>
      <c r="C3" s="5" t="n">
        <v>88404140</v>
      </c>
      <c r="D3" s="6" t="n">
        <f aca="false">VLOOKUP(B3,[1]jan94!$A$59:$XFD$168,3,0)</f>
        <v>1456064</v>
      </c>
      <c r="CP3" s="2" t="s">
        <v>2</v>
      </c>
      <c r="CQ3" s="7" t="n">
        <f aca="false">(D95-$D$95)/$D$95</f>
        <v>0</v>
      </c>
      <c r="CR3" s="7" t="n">
        <f aca="false">(E96-$E$96)/$E$96</f>
        <v>0</v>
      </c>
      <c r="CS3" s="7" t="n">
        <f aca="false">(F97-$F$97)/$F$97</f>
        <v>0</v>
      </c>
      <c r="CT3" s="7" t="n">
        <f aca="false">(G98-$G$98)/$G$98</f>
        <v>0</v>
      </c>
      <c r="CU3" s="7" t="n">
        <f aca="false">(H99-$H$99)/$H$99</f>
        <v>0</v>
      </c>
      <c r="CV3" s="7" t="n">
        <f aca="false">(I100-$I$100)/$I$100</f>
        <v>0</v>
      </c>
      <c r="CW3" s="7" t="n">
        <f aca="false">(J101-$J$101)/$J$101</f>
        <v>0</v>
      </c>
      <c r="CX3" s="7" t="n">
        <f aca="false">(K102-$K$102)/$K$102</f>
        <v>0</v>
      </c>
      <c r="CY3" s="7" t="n">
        <f aca="false">(L103-$L$103)/$L$103</f>
        <v>0</v>
      </c>
      <c r="CZ3" s="7" t="n">
        <f aca="false">(M104-$M$104)/$M$104</f>
        <v>0</v>
      </c>
      <c r="DA3" s="7" t="n">
        <f aca="false">(N105-$N$105)/$N$105</f>
        <v>0</v>
      </c>
      <c r="DB3" s="7" t="n">
        <f aca="false">(O106-$O$106)/$O$106</f>
        <v>0</v>
      </c>
      <c r="DC3" s="7" t="n">
        <f aca="false">(P107-$P$107)/$P$107</f>
        <v>0</v>
      </c>
      <c r="DD3" s="7" t="n">
        <f aca="false">(Q108-$Q$108)/$Q$108</f>
        <v>0</v>
      </c>
      <c r="DE3" s="7" t="n">
        <f aca="false">(R109-$R$109)/R109</f>
        <v>0</v>
      </c>
      <c r="DF3" s="7" t="n">
        <f aca="false">(S110-$S$110)/$S$110</f>
        <v>0</v>
      </c>
      <c r="DG3" s="7" t="n">
        <f aca="false">(T111-$T$111)/$T$111</f>
        <v>0</v>
      </c>
      <c r="DH3" s="7" t="n">
        <f aca="false">(U112-$U$112)/$U$112</f>
        <v>0</v>
      </c>
      <c r="DI3" s="7" t="n">
        <f aca="false">(V113-$V$113)/$V$113</f>
        <v>0</v>
      </c>
      <c r="DJ3" s="7" t="n">
        <f aca="false">(W114-$W$114)/$W$114</f>
        <v>0</v>
      </c>
      <c r="DK3" s="7" t="n">
        <f aca="false">(X115-$X$115)/$X$115</f>
        <v>0</v>
      </c>
      <c r="DL3" s="7" t="n">
        <f aca="false">(Y116-$Y$116)/$Y$116</f>
        <v>0</v>
      </c>
      <c r="DM3" s="7" t="n">
        <f aca="false">(Z117-$Z$117)/$Z$117</f>
        <v>0</v>
      </c>
      <c r="DN3" s="7" t="n">
        <f aca="false">(AA118-$AA$118)/$AA$118</f>
        <v>0</v>
      </c>
      <c r="DO3" s="7" t="n">
        <f aca="false">(AB119-$AB$119)/$AB$119</f>
        <v>0</v>
      </c>
      <c r="DP3" s="7" t="n">
        <f aca="false">(AC120-$AC$120)/$AC$120</f>
        <v>0</v>
      </c>
      <c r="DQ3" s="7" t="n">
        <f aca="false">(AD121-$AD$121)/$AD$121</f>
        <v>0</v>
      </c>
      <c r="DR3" s="7" t="n">
        <f aca="false">(AE122-$AE$122)/$AE$122</f>
        <v>0</v>
      </c>
      <c r="DS3" s="7" t="n">
        <f aca="false">(AF123-$AF$123)/$AF$123</f>
        <v>0</v>
      </c>
      <c r="DT3" s="7" t="n">
        <f aca="false">(AG124-$AG$124)/$AG$124</f>
        <v>0</v>
      </c>
      <c r="DU3" s="7" t="n">
        <f aca="false">(AH125-$AH$125)/$AH$125</f>
        <v>0</v>
      </c>
      <c r="DV3" s="7" t="n">
        <f aca="false">(AI126-$AI$126)/$AI$126</f>
        <v>0</v>
      </c>
      <c r="DW3" s="7" t="n">
        <f aca="false">(AJ127-$AJ$127)/$AJ$127</f>
        <v>0</v>
      </c>
      <c r="DX3" s="7" t="n">
        <f aca="false">(AK128-$AK$128)/$AK$128</f>
        <v>0</v>
      </c>
      <c r="DY3" s="7" t="n">
        <f aca="false">(AL129-$AL$129)/$AL$129</f>
        <v>0</v>
      </c>
      <c r="DZ3" s="7" t="n">
        <f aca="false">(AM130-$AM$130)/$AM$130</f>
        <v>0</v>
      </c>
      <c r="EA3" s="7" t="n">
        <f aca="false">(AN131-$AN$131)/$AN$131</f>
        <v>0</v>
      </c>
      <c r="EB3" s="7" t="n">
        <f aca="false">(AO132-$AO$132)/$AO$132</f>
        <v>0</v>
      </c>
      <c r="EC3" s="7" t="n">
        <f aca="false">(AP133-$AP$133)/$AP$133</f>
        <v>0</v>
      </c>
      <c r="ED3" s="7" t="n">
        <f aca="false">(AQ134-$AQ$134)/$AQ$134</f>
        <v>0</v>
      </c>
      <c r="EE3" s="7" t="n">
        <f aca="false">(AR135-$AR$135)/$AR$135</f>
        <v>0</v>
      </c>
      <c r="EF3" s="7" t="n">
        <f aca="false">(AS136-$AS$136)/$AS$136</f>
        <v>0</v>
      </c>
      <c r="EG3" s="7" t="n">
        <f aca="false">(AT137-$AT$137)/$AT$137</f>
        <v>0</v>
      </c>
      <c r="EH3" s="7" t="n">
        <f aca="false">(AU138-$AU$138)/$AU$138</f>
        <v>0</v>
      </c>
      <c r="EI3" s="7" t="n">
        <f aca="false">(AV139-$AV$139)/$AV$139</f>
        <v>0</v>
      </c>
      <c r="EJ3" s="7" t="n">
        <f aca="false">(AW140-$AW$140)/$AW$140</f>
        <v>0</v>
      </c>
      <c r="EK3" s="7" t="n">
        <f aca="false">(AX141-$AX$141)/$AX$141</f>
        <v>0</v>
      </c>
      <c r="EL3" s="7" t="n">
        <f aca="false">(AY142-$AY$142)/$AY$142</f>
        <v>0</v>
      </c>
      <c r="EM3" s="7" t="n">
        <f aca="false">(AZ143-$AZ$143)/$AZ$143</f>
        <v>0</v>
      </c>
      <c r="EN3" s="7" t="n">
        <f aca="false">(BA144-$BA$144)/$BA$144</f>
        <v>0</v>
      </c>
      <c r="EO3" s="7" t="n">
        <f aca="false">(BB145-$BB$145)/$BB$145</f>
        <v>0</v>
      </c>
      <c r="EP3" s="7" t="n">
        <f aca="false">(BC146-$BC$146)/$BC$146</f>
        <v>0</v>
      </c>
      <c r="EQ3" s="7" t="n">
        <f aca="false">(BD147-$BD$147)/$BD$147</f>
        <v>0</v>
      </c>
      <c r="ER3" s="7" t="n">
        <f aca="false">(BE148-$BE$148)/$BE$148</f>
        <v>0</v>
      </c>
      <c r="ES3" s="7" t="n">
        <f aca="false">(BF149-$BF$149)/$BF$149</f>
        <v>0</v>
      </c>
      <c r="ET3" s="7" t="n">
        <f aca="false">(BG150-$BG$150)/$BG$150</f>
        <v>0</v>
      </c>
      <c r="EU3" s="7" t="n">
        <f aca="false">(BH151-$BH$151)/$BH$151</f>
        <v>0</v>
      </c>
      <c r="EV3" s="7" t="n">
        <f aca="false">(BI152-$BI$152)/$BI$152</f>
        <v>0</v>
      </c>
      <c r="EW3" s="7" t="n">
        <f aca="false">(BJ153-$BJ$153)/$BJ$153</f>
        <v>0</v>
      </c>
      <c r="EX3" s="7" t="n">
        <f aca="false">(BK154-$BK$154)/$BK$154</f>
        <v>0</v>
      </c>
      <c r="EY3" s="7" t="n">
        <f aca="false">(BL155-$BL$155)/$BL$155</f>
        <v>0</v>
      </c>
      <c r="EZ3" s="7" t="n">
        <f aca="false">(BM156-$BM$156)/$BM$156</f>
        <v>0</v>
      </c>
      <c r="FA3" s="7" t="n">
        <f aca="false">(BN157-$BN$157)/$BN$157</f>
        <v>0</v>
      </c>
      <c r="FB3" s="7" t="n">
        <f aca="false">(BO158-$BO$158)/$BO$158</f>
        <v>0</v>
      </c>
      <c r="FC3" s="7" t="n">
        <f aca="false">(BP159-$BP$159)/$BP$159</f>
        <v>0</v>
      </c>
      <c r="FD3" s="7" t="n">
        <f aca="false">(BQ160-$BQ$160)/$BQ$160</f>
        <v>0</v>
      </c>
      <c r="FE3" s="7" t="n">
        <f aca="false">(BR161-$BR$161)/$BR$161</f>
        <v>0</v>
      </c>
      <c r="FF3" s="7" t="n">
        <f aca="false">(BS162-$BS$162)/$BS$162</f>
        <v>0</v>
      </c>
      <c r="FG3" s="7" t="n">
        <f aca="false">(BT163-$BT$163)/$BT$163</f>
        <v>0</v>
      </c>
      <c r="FH3" s="7" t="n">
        <f aca="false">(BU164-$BU$164)/$BU$164</f>
        <v>0</v>
      </c>
      <c r="FI3" s="7" t="n">
        <f aca="false">(BV165-$BV$165)/$BV$165</f>
        <v>0</v>
      </c>
      <c r="FJ3" s="7" t="n">
        <f aca="false">(BW166-$BW$166)/$BW$166</f>
        <v>0</v>
      </c>
      <c r="FK3" s="7" t="n">
        <f aca="false">(BX167-$BX$167)/$BX$167</f>
        <v>0</v>
      </c>
      <c r="FL3" s="7" t="n">
        <f aca="false">(BY168-$BY$168)/$BY$168</f>
        <v>0</v>
      </c>
      <c r="FM3" s="7" t="n">
        <f aca="false">(BZ169-$BZ$169)/$BZ$169</f>
        <v>0</v>
      </c>
      <c r="FN3" s="7" t="n">
        <f aca="false">(CA170-$CA$170)/$CA$170</f>
        <v>0</v>
      </c>
      <c r="FO3" s="7" t="n">
        <f aca="false">(CB171-$CB$171)/$CB$171</f>
        <v>0</v>
      </c>
      <c r="FP3" s="7" t="n">
        <f aca="false">(CC172-$CC$172)/$CC$172</f>
        <v>0</v>
      </c>
      <c r="FQ3" s="7" t="n">
        <f aca="false">(CD173-$CD$173)/$CD$173</f>
        <v>0</v>
      </c>
      <c r="FR3" s="7" t="n">
        <f aca="false">(CE174-$CE$174)/$CE$174</f>
        <v>0</v>
      </c>
      <c r="FS3" s="7" t="n">
        <f aca="false">(CF175-$CF$175)/$CF$175</f>
        <v>0</v>
      </c>
      <c r="FT3" s="7" t="n">
        <f aca="false">(CG176-$CG$176)/$CG$176</f>
        <v>0</v>
      </c>
      <c r="FU3" s="7" t="n">
        <f aca="false">(CH177-$CH$177)/$CH$177</f>
        <v>0</v>
      </c>
      <c r="FV3" s="7" t="n">
        <f aca="false">(CI178-$CI$178)/$CI$178</f>
        <v>0</v>
      </c>
      <c r="FW3" s="7" t="n">
        <f aca="false">(CJ179-$CJ$179)/$CJ$179</f>
        <v>0</v>
      </c>
      <c r="FX3" s="7" t="n">
        <f aca="false">(CK180-$CK$180)/$CK$180</f>
        <v>0</v>
      </c>
      <c r="FY3" s="7" t="n">
        <f aca="false">(CL181-$CL$181)/$CL$181</f>
        <v>0</v>
      </c>
      <c r="FZ3" s="7" t="n">
        <f aca="false">(CM182-$CM$182)/$CM$182</f>
        <v>0</v>
      </c>
      <c r="GA3" s="7"/>
    </row>
    <row r="4" customFormat="false" ht="12.75" hidden="false" customHeight="false" outlineLevel="0" collapsed="false">
      <c r="B4" s="3" t="n">
        <v>34366</v>
      </c>
      <c r="C4" s="5" t="n">
        <v>78476399</v>
      </c>
      <c r="D4" s="6" t="n">
        <f aca="false">VLOOKUP(B4,[1]jan94!$A$59:$XFD$168,3,0)</f>
        <v>2444322</v>
      </c>
      <c r="E4" s="6" t="n">
        <f aca="false">VLOOKUP(B4,[2]feb94!$A$51:$XFD$159,3,0)</f>
        <v>1036450</v>
      </c>
      <c r="CP4" s="2" t="s">
        <v>3</v>
      </c>
      <c r="CQ4" s="7" t="n">
        <f aca="false">(D96-$D$95)/$D$95</f>
        <v>-0.0734833494694788</v>
      </c>
      <c r="CR4" s="7" t="n">
        <f aca="false">(E97-$E$96)/$E$96</f>
        <v>-0.112224940446952</v>
      </c>
      <c r="CS4" s="7" t="n">
        <f aca="false">(F98-$F$97)/$F$97</f>
        <v>-0.164555825516136</v>
      </c>
      <c r="CT4" s="7" t="n">
        <f aca="false">(G99-$G$98)/$G$98</f>
        <v>-0.103430699996494</v>
      </c>
      <c r="CU4" s="7" t="n">
        <f aca="false">(H100-$H$99)/$H$99</f>
        <v>-0.063576476202508</v>
      </c>
      <c r="CV4" s="7" t="n">
        <f aca="false">(I101-$I$100)/$I$100</f>
        <v>-0.144124729367274</v>
      </c>
      <c r="CW4" s="7" t="n">
        <f aca="false">(J102-$J$101)/$J$101</f>
        <v>-0.00742739462610279</v>
      </c>
      <c r="CX4" s="7" t="n">
        <f aca="false">(K103-$K$102)/$K$102</f>
        <v>-0.131679337221064</v>
      </c>
      <c r="CY4" s="7" t="n">
        <f aca="false">(L104-$L$103)/$L$103</f>
        <v>-0.0957772717236264</v>
      </c>
      <c r="CZ4" s="7" t="n">
        <f aca="false">(M105-$M$104)/$M$104</f>
        <v>-0.077773678902136</v>
      </c>
      <c r="DA4" s="7" t="n">
        <f aca="false">(N106-$N$105)/$N$105</f>
        <v>-0.139707979209469</v>
      </c>
      <c r="DB4" s="7" t="n">
        <f aca="false">(O107-$O$106)/$O$106</f>
        <v>-0.102888223298407</v>
      </c>
      <c r="DC4" s="7" t="n">
        <f aca="false">(P108-$P$107)/$P$107</f>
        <v>-0.109116372413924</v>
      </c>
      <c r="DD4" s="7" t="n">
        <f aca="false">(Q109-$Q$108)/$Q$108</f>
        <v>-0.0920333694858062</v>
      </c>
      <c r="DE4" s="7" t="n">
        <f aca="false">(R110-$R$109)/R110</f>
        <v>-0.093068395124055</v>
      </c>
      <c r="DF4" s="7" t="n">
        <f aca="false">(S111-$S$110)/$S$110</f>
        <v>-0.0161572902099991</v>
      </c>
      <c r="DG4" s="7" t="n">
        <f aca="false">(T112-$T$111)/$T$111</f>
        <v>-0.158196685388723</v>
      </c>
      <c r="DH4" s="7" t="n">
        <f aca="false">(U113-$U$112)/$U$112</f>
        <v>-0.135372634972544</v>
      </c>
      <c r="DI4" s="7" t="n">
        <f aca="false">(V114-$V$113)/$V$113</f>
        <v>-0.155881283191772</v>
      </c>
      <c r="DJ4" s="7" t="n">
        <f aca="false">(W115-$W$114)/$W$114</f>
        <v>-0.0740447415447825</v>
      </c>
      <c r="DK4" s="7" t="n">
        <f aca="false">(X116-$X$115)/$X$115</f>
        <v>-0.00387726851710493</v>
      </c>
      <c r="DL4" s="7" t="n">
        <f aca="false">(Y117-$Y$116)/$Y$116</f>
        <v>-0.0249523882428271</v>
      </c>
      <c r="DM4" s="7" t="n">
        <f aca="false">(Z118-$Z$117)/$Z$117</f>
        <v>-0.0507018005217862</v>
      </c>
      <c r="DN4" s="7" t="n">
        <f aca="false">(AA119-$AA$118)/$AA$118</f>
        <v>-0.0839626936853848</v>
      </c>
      <c r="DO4" s="7" t="n">
        <f aca="false">(AB120-$AB$119)/$AB$119</f>
        <v>-0.151010637364883</v>
      </c>
      <c r="DP4" s="7" t="n">
        <f aca="false">(AC121-$AC$120)/$AC$120</f>
        <v>-0.142523235749799</v>
      </c>
      <c r="DQ4" s="7" t="n">
        <f aca="false">(AD122-$AD$121)/$AD$121</f>
        <v>-0.139843558350533</v>
      </c>
      <c r="DR4" s="7" t="n">
        <f aca="false">(AE123-$AE$122)/$AE$122</f>
        <v>-0.120337304448214</v>
      </c>
      <c r="DS4" s="7" t="n">
        <f aca="false">(AF124-$AF$123)/$AF$123</f>
        <v>-0.0860183175714514</v>
      </c>
      <c r="DT4" s="7" t="n">
        <f aca="false">(AG125-$AG$124)/$AG$124</f>
        <v>-0.075471036020524</v>
      </c>
      <c r="DU4" s="7" t="n">
        <f aca="false">(AH126-$AH$125)/$AH$125</f>
        <v>-0.101324213500765</v>
      </c>
      <c r="DV4" s="7" t="n">
        <f aca="false">(AI127-$AI$126)/$AI$126</f>
        <v>-0.171969300525804</v>
      </c>
      <c r="DW4" s="7" t="n">
        <f aca="false">(AJ128-$AJ$127)/$AJ$127</f>
        <v>-0.109848520567167</v>
      </c>
      <c r="DX4" s="7" t="n">
        <f aca="false">(AK129-$AK$128)/$AK$128</f>
        <v>-0.0637958651257346</v>
      </c>
      <c r="DY4" s="7" t="n">
        <f aca="false">(AL130-$AL$129)/$AL$129</f>
        <v>-0.10780953031772</v>
      </c>
      <c r="DZ4" s="7" t="n">
        <f aca="false">(AM131-$AM$130)/$AM$130</f>
        <v>-0.153445922168179</v>
      </c>
      <c r="EA4" s="7" t="n">
        <f aca="false">(AN132-$AN$131)/$AN$131</f>
        <v>-0.132489232095984</v>
      </c>
      <c r="EB4" s="7" t="n">
        <f aca="false">(AO133-$AO$132)/$AO$132</f>
        <v>-0.13638796075198</v>
      </c>
      <c r="EC4" s="7" t="n">
        <f aca="false">(AP134-$AP$133)/$AP$133</f>
        <v>-0.0867009561155819</v>
      </c>
      <c r="ED4" s="7" t="n">
        <f aca="false">(AQ135-$AQ$134)/$AQ$134</f>
        <v>-0.0900335122161084</v>
      </c>
      <c r="EE4" s="7" t="n">
        <f aca="false">(AR136-$AR$135)/$AR$135</f>
        <v>-0.139790941322572</v>
      </c>
      <c r="EF4" s="7" t="n">
        <f aca="false">(AS137-$AS$136)/$AS$136</f>
        <v>-0.147614836377567</v>
      </c>
      <c r="EG4" s="7" t="n">
        <f aca="false">(AT138-$AT$137)/$AT$137</f>
        <v>-0.0980759575948718</v>
      </c>
      <c r="EH4" s="7" t="n">
        <f aca="false">(AU139-$AU$138)/$AU$138</f>
        <v>-0.102768377327285</v>
      </c>
      <c r="EI4" s="7" t="n">
        <f aca="false">(AV140-$AV$139)/$AV$139</f>
        <v>0.173191483005219</v>
      </c>
      <c r="EJ4" s="7" t="n">
        <f aca="false">(AW141-$AW$140)/$AW$140</f>
        <v>-0.0966528373556244</v>
      </c>
      <c r="EK4" s="7" t="n">
        <f aca="false">(AX142-$AX$141)/$AX$141</f>
        <v>-0.165502087783716</v>
      </c>
      <c r="EL4" s="7" t="n">
        <f aca="false">(AY143-$AY$142)/$AY$142</f>
        <v>-0.122000716620657</v>
      </c>
      <c r="EM4" s="7" t="n">
        <f aca="false">(AZ144-$AZ$143)/$AZ$143</f>
        <v>-0.322542920367612</v>
      </c>
      <c r="EN4" s="7" t="n">
        <f aca="false">(BA145-$BA$144)/$BA$144</f>
        <v>-0.238724589479591</v>
      </c>
      <c r="EO4" s="7" t="n">
        <f aca="false">(BB146-$BB$145)/$BB$145</f>
        <v>-0.161290402911812</v>
      </c>
      <c r="EP4" s="7" t="n">
        <f aca="false">(BC147-$BC$146)/$BC$146</f>
        <v>-0.0936336192533643</v>
      </c>
      <c r="EQ4" s="7" t="n">
        <f aca="false">(BD148-$BD$147)/$BD$147</f>
        <v>-0.266553624304792</v>
      </c>
      <c r="ER4" s="7" t="n">
        <f aca="false">(BE149-$BE$148)/$BE$148</f>
        <v>-0.0981429879070438</v>
      </c>
      <c r="ES4" s="7" t="n">
        <f aca="false">(BF150-$BF$149)/$BF$149</f>
        <v>-0.0388151994555309</v>
      </c>
      <c r="ET4" s="7" t="n">
        <f aca="false">(BG151-$BG$150)/$BG$150</f>
        <v>-0.155411501686849</v>
      </c>
      <c r="EU4" s="7" t="n">
        <f aca="false">(BH152-$BH$151)/$BH$151</f>
        <v>-0.0888873807193118</v>
      </c>
      <c r="EV4" s="7" t="n">
        <f aca="false">(BI153-$BI$152)/$BI$152</f>
        <v>0.0187503507125083</v>
      </c>
      <c r="EW4" s="7" t="n">
        <f aca="false">(BJ154-$BJ$153)/$BJ$153</f>
        <v>-0.13949719876475</v>
      </c>
      <c r="EX4" s="7" t="n">
        <f aca="false">(BK155-$BK$154)/$BK$154</f>
        <v>-0.186996248588461</v>
      </c>
      <c r="EY4" s="7" t="n">
        <f aca="false">(BL156-$BL$155)/$BL$155</f>
        <v>-0.130380067146684</v>
      </c>
      <c r="EZ4" s="7" t="n">
        <f aca="false">(BM157-$BM$156)/$BM$156</f>
        <v>-0.159616895453639</v>
      </c>
      <c r="FA4" s="7" t="n">
        <f aca="false">(BN158-$BN$157)/$BN$157</f>
        <v>-0.130790804879388</v>
      </c>
      <c r="FB4" s="7" t="n">
        <f aca="false">(BO159-$BO$158)/$BO$158</f>
        <v>-0.181074738481739</v>
      </c>
      <c r="FC4" s="7" t="n">
        <f aca="false">(BP160-$BP$159)/$BP$159</f>
        <v>-0.154052315179389</v>
      </c>
      <c r="FD4" s="7" t="n">
        <f aca="false">(BQ161-$BQ$160)/$BQ$160</f>
        <v>-0.0525647087183507</v>
      </c>
      <c r="FE4" s="7" t="n">
        <f aca="false">(BR162-$BR$161)/$BR$161</f>
        <v>-0.132570023357407</v>
      </c>
      <c r="FF4" s="7" t="n">
        <f aca="false">(BS163-$BS$162)/$BS$162</f>
        <v>-0.13030335720276</v>
      </c>
      <c r="FG4" s="7" t="n">
        <f aca="false">(BT164-$BT$163)/$BT$163</f>
        <v>-0.149063859895976</v>
      </c>
      <c r="FH4" s="7" t="n">
        <f aca="false">(BU165-$BU$164)/$BU$164</f>
        <v>-0.147959093358904</v>
      </c>
      <c r="FI4" s="7" t="n">
        <f aca="false">(BV166-$BV$165)/$BV$165</f>
        <v>-0.165745000732725</v>
      </c>
      <c r="FJ4" s="7" t="n">
        <f aca="false">(BW167-$BW$166)/$BW$166</f>
        <v>-0.0277034419193819</v>
      </c>
      <c r="FK4" s="7" t="n">
        <f aca="false">(BX168-$BX$167)/$BX$167</f>
        <v>-0.158797233611848</v>
      </c>
      <c r="FL4" s="7" t="n">
        <f aca="false">(BY169-$BY$168)/$BY$168</f>
        <v>-0.158081315551803</v>
      </c>
      <c r="FM4" s="7" t="n">
        <f aca="false">(BZ170-$BZ$169)/$BZ$169</f>
        <v>-0.10831015836153</v>
      </c>
      <c r="FN4" s="7" t="n">
        <f aca="false">(CA171-$CA$170)/$CA$170</f>
        <v>-0.15457308860574</v>
      </c>
      <c r="FO4" s="7" t="n">
        <f aca="false">(CB172-$CB$171)/$CB$171</f>
        <v>-0.147145234140609</v>
      </c>
      <c r="FP4" s="7" t="n">
        <f aca="false">(CC173-$CC$172)/$CC$172</f>
        <v>-0.135971397055746</v>
      </c>
      <c r="FQ4" s="7" t="n">
        <f aca="false">(CD174-$CD$173)/$CD$173</f>
        <v>-0.160069891661384</v>
      </c>
      <c r="FR4" s="7" t="n">
        <f aca="false">(CE175-$CE$174)/$CE$174</f>
        <v>-0.203576706050877</v>
      </c>
      <c r="FS4" s="7" t="n">
        <f aca="false">(CF176-$CF$175)/$CF$175</f>
        <v>-0.202010592511863</v>
      </c>
      <c r="FT4" s="7" t="n">
        <f aca="false">(CG177-$CG$176)/$CG$176</f>
        <v>-0.172451625784211</v>
      </c>
      <c r="FU4" s="7" t="n">
        <f aca="false">(CH178-$CH$177)/$CH$177</f>
        <v>-0.239629968021928</v>
      </c>
      <c r="FV4" s="7" t="n">
        <f aca="false">(CI179-$CI$178)/$CI$178</f>
        <v>-0.248452328741172</v>
      </c>
      <c r="FW4" s="7" t="n">
        <f aca="false">(CJ180-$CJ$179)/$CJ$179</f>
        <v>-0.15948325811836</v>
      </c>
      <c r="FX4" s="7" t="n">
        <f aca="false">(CK181-$CK$180)/$CK$180</f>
        <v>-0.195892394699392</v>
      </c>
      <c r="FY4" s="7" t="n">
        <f aca="false">(CL182-$CL$181)/$CL$181</f>
        <v>-0.133843128066219</v>
      </c>
      <c r="FZ4" s="7" t="n">
        <f aca="false">(CM183-$CM$182)/$CM$182</f>
        <v>-1</v>
      </c>
    </row>
    <row r="5" customFormat="false" ht="12.75" hidden="false" customHeight="false" outlineLevel="0" collapsed="false">
      <c r="B5" s="3" t="n">
        <v>34394</v>
      </c>
      <c r="C5" s="5" t="n">
        <v>86337809</v>
      </c>
      <c r="D5" s="6" t="n">
        <f aca="false">VLOOKUP(B5,[1]jan94!$A$59:$XFD$168,3,0)</f>
        <v>2507352</v>
      </c>
      <c r="E5" s="6" t="n">
        <f aca="false">VLOOKUP(B5,[2]feb94!$A$51:$XFD$159,3,0)</f>
        <v>1866823</v>
      </c>
      <c r="F5" s="6" t="n">
        <f aca="false">VLOOKUP(B5,[3]mar94!$A$56:$XFD$164,3,0)</f>
        <v>1471162</v>
      </c>
      <c r="CP5" s="2" t="s">
        <v>4</v>
      </c>
      <c r="CQ5" s="7" t="n">
        <f aca="false">(D97-$D$95)/$D$95</f>
        <v>-0.159159881554067</v>
      </c>
      <c r="CR5" s="7" t="n">
        <f aca="false">(E98-$E$96)/$E$96</f>
        <v>-0.24232827643542</v>
      </c>
      <c r="CS5" s="7" t="n">
        <f aca="false">(F99-$F$97)/$F$97</f>
        <v>-0.238046760110248</v>
      </c>
      <c r="CT5" s="7" t="n">
        <f aca="false">(G100-$G$98)/$G$98</f>
        <v>-0.177061734611081</v>
      </c>
      <c r="CU5" s="7" t="n">
        <f aca="false">(H101-$H$99)/$H$99</f>
        <v>-0.194837424800181</v>
      </c>
      <c r="CV5" s="7" t="n">
        <f aca="false">(I102-$I$100)/$I$100</f>
        <v>-0.198781509679976</v>
      </c>
      <c r="CW5" s="7" t="n">
        <f aca="false">(J103-$J$101)/$J$101</f>
        <v>-0.113354089173795</v>
      </c>
      <c r="CX5" s="7" t="n">
        <f aca="false">(K104-$K$102)/$K$102</f>
        <v>-0.2009185672228</v>
      </c>
      <c r="CY5" s="7" t="n">
        <f aca="false">(L105-$L$103)/$L$103</f>
        <v>-0.123136381481517</v>
      </c>
      <c r="CZ5" s="7" t="n">
        <f aca="false">(M106-$M$104)/$M$104</f>
        <v>-0.136186301786718</v>
      </c>
      <c r="DA5" s="7" t="n">
        <f aca="false">(N107-$N$105)/$N$105</f>
        <v>-0.257920729036477</v>
      </c>
      <c r="DB5" s="7" t="n">
        <f aca="false">(O108-$O$106)/$O$106</f>
        <v>-0.187185712441952</v>
      </c>
      <c r="DC5" s="7" t="n">
        <f aca="false">(P109-$P$107)/$P$107</f>
        <v>-0.181525195224641</v>
      </c>
      <c r="DD5" s="7" t="n">
        <f aca="false">(Q110-$Q$108)/$Q$108</f>
        <v>-0.145976907607836</v>
      </c>
      <c r="DE5" s="7" t="n">
        <f aca="false">(R111-$R$109)/R111</f>
        <v>-0.203534932816879</v>
      </c>
      <c r="DF5" s="7" t="n">
        <f aca="false">(S112-$S$110)/$S$110</f>
        <v>-0.155546631288321</v>
      </c>
      <c r="DG5" s="7" t="n">
        <f aca="false">(T113-$T$111)/$T$111</f>
        <v>-0.217712064769857</v>
      </c>
      <c r="DH5" s="7" t="n">
        <f aca="false">(U114-$U$112)/$U$112</f>
        <v>-0.232887164827603</v>
      </c>
      <c r="DI5" s="7" t="n">
        <f aca="false">(V115-$V$113)/$V$113</f>
        <v>-0.218478314973286</v>
      </c>
      <c r="DJ5" s="7" t="n">
        <f aca="false">(W116-$W$114)/$W$114</f>
        <v>-0.091757951937641</v>
      </c>
      <c r="DK5" s="7" t="n">
        <f aca="false">(X117-$X$115)/$X$115</f>
        <v>0.000597728174906098</v>
      </c>
      <c r="DL5" s="7" t="n">
        <f aca="false">(Y118-$Y$116)/$Y$116</f>
        <v>-0.139119209097428</v>
      </c>
      <c r="DM5" s="7" t="n">
        <f aca="false">(Z119-$Z$117)/$Z$117</f>
        <v>-0.10823308815389</v>
      </c>
      <c r="DN5" s="7" t="n">
        <f aca="false">(AA120-$AA$118)/$AA$118</f>
        <v>-0.174839607267495</v>
      </c>
      <c r="DO5" s="7" t="n">
        <f aca="false">(AB121-$AB$119)/$AB$119</f>
        <v>-0.258666829351767</v>
      </c>
      <c r="DP5" s="7" t="n">
        <f aca="false">(AC122-$AC$120)/$AC$120</f>
        <v>-0.256933434924999</v>
      </c>
      <c r="DQ5" s="7" t="n">
        <f aca="false">(AD123-$AD$121)/$AD$121</f>
        <v>-0.26311118731724</v>
      </c>
      <c r="DR5" s="7" t="n">
        <f aca="false">(AE124-$AE$122)/$AE$122</f>
        <v>-0.176528789872093</v>
      </c>
      <c r="DS5" s="7" t="n">
        <f aca="false">(AF125-$AF$123)/$AF$123</f>
        <v>-0.188321410679821</v>
      </c>
      <c r="DT5" s="7" t="n">
        <f aca="false">(AG126-$AG$124)/$AG$124</f>
        <v>-0.233216561879652</v>
      </c>
      <c r="DU5" s="7" t="n">
        <f aca="false">(AH127-$AH$125)/$AH$125</f>
        <v>-0.202720368605837</v>
      </c>
      <c r="DV5" s="7" t="n">
        <f aca="false">(AI128-$AI$126)/$AI$126</f>
        <v>-0.283271797449892</v>
      </c>
      <c r="DW5" s="7" t="n">
        <f aca="false">(AJ129-$AJ$127)/$AJ$127</f>
        <v>-0.192386044126594</v>
      </c>
      <c r="DX5" s="7" t="n">
        <f aca="false">(AK130-$AK$128)/$AK$128</f>
        <v>-0.215579412258954</v>
      </c>
      <c r="DY5" s="7" t="n">
        <f aca="false">(AL131-$AL$129)/$AL$129</f>
        <v>-0.199583714418726</v>
      </c>
      <c r="DZ5" s="7" t="n">
        <f aca="false">(AM132-$AM$130)/$AM$130</f>
        <v>-0.227372309988518</v>
      </c>
      <c r="EA5" s="7" t="n">
        <f aca="false">(AN133-$AN$131)/$AN$131</f>
        <v>-0.233891095399397</v>
      </c>
      <c r="EB5" s="7" t="n">
        <f aca="false">(AO134-$AO$132)/$AO$132</f>
        <v>-0.304369619667475</v>
      </c>
      <c r="EC5" s="7" t="n">
        <f aca="false">(AP135-$AP$133)/$AP$133</f>
        <v>-0.174775527478901</v>
      </c>
      <c r="ED5" s="7" t="n">
        <f aca="false">(AQ136-$AQ$134)/$AQ$134</f>
        <v>-0.215690920896109</v>
      </c>
      <c r="EE5" s="7" t="n">
        <f aca="false">(AR137-$AR$135)/$AR$135</f>
        <v>-0.26520427116524</v>
      </c>
      <c r="EF5" s="7" t="n">
        <f aca="false">(AS138-$AS$136)/$AS$136</f>
        <v>-0.24801400898544</v>
      </c>
      <c r="EG5" s="7" t="n">
        <f aca="false">(AT139-$AT$137)/$AT$137</f>
        <v>-0.212064186354042</v>
      </c>
      <c r="EH5" s="7" t="n">
        <f aca="false">(AU140-$AU$138)/$AU$138</f>
        <v>-0.188273393448817</v>
      </c>
      <c r="EI5" s="7" t="n">
        <f aca="false">(AV141-$AV$139)/$AV$139</f>
        <v>0.172451536299888</v>
      </c>
      <c r="EJ5" s="7" t="n">
        <f aca="false">(AW142-$AW$140)/$AW$140</f>
        <v>-0.159646360455222</v>
      </c>
      <c r="EK5" s="7" t="n">
        <f aca="false">(AX143-$AX$141)/$AX$141</f>
        <v>-0.273272938131492</v>
      </c>
      <c r="EL5" s="7" t="n">
        <f aca="false">(AY144-$AY$142)/$AY$142</f>
        <v>-0.10634272869453</v>
      </c>
      <c r="EM5" s="7" t="n">
        <f aca="false">(AZ145-$AZ$143)/$AZ$143</f>
        <v>-0.431827014783373</v>
      </c>
      <c r="EN5" s="7" t="n">
        <f aca="false">(BA146-$BA$144)/$BA$144</f>
        <v>-0.358762976720961</v>
      </c>
      <c r="EO5" s="7" t="n">
        <f aca="false">(BB147-$BB$145)/$BB$145</f>
        <v>-0.182023100539101</v>
      </c>
      <c r="EP5" s="7" t="n">
        <f aca="false">(BC148-$BC$146)/$BC$146</f>
        <v>-0.206694350665335</v>
      </c>
      <c r="EQ5" s="7" t="n">
        <f aca="false">(BD149-$BD$147)/$BD$147</f>
        <v>-0.33517485391541</v>
      </c>
      <c r="ER5" s="7" t="n">
        <f aca="false">(BE150-$BE$148)/$BE$148</f>
        <v>-0.179469577192584</v>
      </c>
      <c r="ES5" s="7" t="n">
        <f aca="false">(BF151-$BF$149)/$BF$149</f>
        <v>-0.122670262092046</v>
      </c>
      <c r="ET5" s="7" t="n">
        <f aca="false">(BG152-$BG$150)/$BG$150</f>
        <v>-0.256765780237225</v>
      </c>
      <c r="EU5" s="7" t="n">
        <f aca="false">(BH153-$BH$151)/$BH$151</f>
        <v>-0.219921465174324</v>
      </c>
      <c r="EV5" s="7" t="n">
        <f aca="false">(BI154-$BI$152)/$BI$152</f>
        <v>-0.112047150733601</v>
      </c>
      <c r="EW5" s="7" t="n">
        <f aca="false">(BJ155-$BJ$153)/$BJ$153</f>
        <v>-0.255598746236155</v>
      </c>
      <c r="EX5" s="7" t="n">
        <f aca="false">(BK156-$BK$154)/$BK$154</f>
        <v>-0.273693320667763</v>
      </c>
      <c r="EY5" s="7" t="n">
        <f aca="false">(BL157-$BL$155)/$BL$155</f>
        <v>-0.195782781504194</v>
      </c>
      <c r="EZ5" s="7" t="n">
        <f aca="false">(BM158-$BM$156)/$BM$156</f>
        <v>-0.267641945125474</v>
      </c>
      <c r="FA5" s="7" t="n">
        <f aca="false">(BN159-$BN$157)/$BN$157</f>
        <v>-0.194128278910781</v>
      </c>
      <c r="FB5" s="7" t="n">
        <f aca="false">(BO160-$BO$158)/$BO$158</f>
        <v>-0.255339923528186</v>
      </c>
      <c r="FC5" s="7" t="n">
        <f aca="false">(BP161-$BP$159)/$BP$159</f>
        <v>-0.286178901900518</v>
      </c>
      <c r="FD5" s="7" t="n">
        <f aca="false">(BQ162-$BQ$160)/$BQ$160</f>
        <v>-0.0716223926346699</v>
      </c>
      <c r="FE5" s="7" t="n">
        <f aca="false">(BR163-$BR$161)/$BR$161</f>
        <v>-0.261933208239269</v>
      </c>
      <c r="FF5" s="7" t="n">
        <f aca="false">(BS164-$BS$162)/$BS$162</f>
        <v>-0.18696985114855</v>
      </c>
      <c r="FG5" s="7" t="n">
        <f aca="false">(BT165-$BT$163)/$BT$163</f>
        <v>-0.168118965876975</v>
      </c>
      <c r="FH5" s="7" t="n">
        <f aca="false">(BU166-$BU$164)/$BU$164</f>
        <v>-0.272394194007877</v>
      </c>
      <c r="FI5" s="7" t="n">
        <f aca="false">(BV167-$BV$165)/$BV$165</f>
        <v>-0.172589734521357</v>
      </c>
      <c r="FJ5" s="7" t="n">
        <f aca="false">(BW168-$BW$166)/$BW$166</f>
        <v>-0.123575675520921</v>
      </c>
      <c r="FK5" s="7" t="n">
        <f aca="false">(BX169-$BX$167)/$BX$167</f>
        <v>-0.241891137841416</v>
      </c>
      <c r="FL5" s="7" t="n">
        <f aca="false">(BY170-$BY$168)/$BY$168</f>
        <v>-0.275559803394291</v>
      </c>
      <c r="FM5" s="7" t="n">
        <f aca="false">(BZ171-$BZ$169)/$BZ$169</f>
        <v>-0.248903413654263</v>
      </c>
      <c r="FN5" s="7" t="n">
        <f aca="false">(CA172-$CA$170)/$CA$170</f>
        <v>-0.286301697952651</v>
      </c>
      <c r="FO5" s="7" t="n">
        <f aca="false">(CB173-$CB$171)/$CB$171</f>
        <v>-0.240981255900952</v>
      </c>
      <c r="FP5" s="7" t="n">
        <f aca="false">(CC174-$CC$172)/$CC$172</f>
        <v>-0.164618629461747</v>
      </c>
      <c r="FQ5" s="7" t="n">
        <f aca="false">(CD175-$CD$173)/$CD$173</f>
        <v>-0.278536112357187</v>
      </c>
      <c r="FR5" s="7" t="n">
        <f aca="false">(CE176-$CE$174)/$CE$174</f>
        <v>-0.297276298201979</v>
      </c>
      <c r="FS5" s="7" t="n">
        <f aca="false">(CF177-$CF$175)/$CF$175</f>
        <v>-0.314161009437852</v>
      </c>
      <c r="FT5" s="7" t="n">
        <f aca="false">(CG178-$CG$176)/$CG$176</f>
        <v>-0.304911111781722</v>
      </c>
      <c r="FU5" s="7" t="n">
        <f aca="false">(CH179-$CH$177)/$CH$177</f>
        <v>-0.360328072040223</v>
      </c>
      <c r="FV5" s="7" t="n">
        <f aca="false">(CI180-$CI$178)/$CI$178</f>
        <v>-0.35324136964355</v>
      </c>
      <c r="FW5" s="7" t="n">
        <f aca="false">(CJ181-$CJ$179)/$CJ$179</f>
        <v>-0.269727231888954</v>
      </c>
      <c r="FX5" s="7" t="n">
        <f aca="false">(CK182-$CK$180)/$CK$180</f>
        <v>-0.374010408556227</v>
      </c>
      <c r="FY5" s="7" t="n">
        <f aca="false">(CL183-$CL$181)/$CL$181</f>
        <v>-1</v>
      </c>
      <c r="FZ5" s="7" t="n">
        <f aca="false">(CM184-$CM$182)/$CM$182</f>
        <v>-1</v>
      </c>
    </row>
    <row r="6" customFormat="false" ht="12.75" hidden="false" customHeight="false" outlineLevel="0" collapsed="false">
      <c r="B6" s="3" t="n">
        <v>34425</v>
      </c>
      <c r="C6" s="5" t="n">
        <v>81266574</v>
      </c>
      <c r="D6" s="6" t="n">
        <f aca="false">VLOOKUP(B6,[1]jan94!$A$59:$XFD$168,3,0)</f>
        <v>2202090</v>
      </c>
      <c r="E6" s="6" t="n">
        <f aca="false">VLOOKUP(B6,[2]feb94!$A$51:$XFD$159,3,0)</f>
        <v>1603857</v>
      </c>
      <c r="F6" s="6" t="n">
        <f aca="false">VLOOKUP(B6,[3]mar94!$A$56:$XFD$164,3,0)</f>
        <v>2470439</v>
      </c>
      <c r="G6" s="6" t="n">
        <f aca="false">VLOOKUP(B6,[4]apr94!$A$64:$XFD$170,3,0)</f>
        <v>1066714</v>
      </c>
      <c r="CP6" s="2" t="s">
        <v>5</v>
      </c>
      <c r="CQ6" s="7" t="n">
        <f aca="false">(D98-$D$95)/$D$95</f>
        <v>-0.255542146379479</v>
      </c>
      <c r="CR6" s="7" t="n">
        <f aca="false">(E99-$E$96)/$E$96</f>
        <v>-0.275194345330721</v>
      </c>
      <c r="CS6" s="7" t="n">
        <f aca="false">(F100-$F$97)/$F$97</f>
        <v>-0.312359776620086</v>
      </c>
      <c r="CT6" s="7" t="n">
        <f aca="false">(G101-$G$98)/$G$98</f>
        <v>-0.374094430069752</v>
      </c>
      <c r="CU6" s="7" t="n">
        <f aca="false">(H102-$H$99)/$H$99</f>
        <v>-0.310780655394465</v>
      </c>
      <c r="CV6" s="7" t="n">
        <f aca="false">(I103-$I$100)/$I$100</f>
        <v>-0.339756363401676</v>
      </c>
      <c r="CW6" s="7" t="n">
        <f aca="false">(J104-$J$101)/$J$101</f>
        <v>-0.195861180396461</v>
      </c>
      <c r="CX6" s="7" t="n">
        <f aca="false">(K105-$K$102)/$K$102</f>
        <v>-0.375068139059517</v>
      </c>
      <c r="CY6" s="7" t="n">
        <f aca="false">(L106-$L$103)/$L$103</f>
        <v>-0.235031556524099</v>
      </c>
      <c r="CZ6" s="7" t="n">
        <f aca="false">(M107-$M$104)/$M$104</f>
        <v>-0.167097818984688</v>
      </c>
      <c r="DA6" s="7" t="n">
        <f aca="false">(N108-$N$105)/$N$105</f>
        <v>-0.256440318810352</v>
      </c>
      <c r="DB6" s="7" t="n">
        <f aca="false">(O109-$O$106)/$O$106</f>
        <v>-0.232259611365044</v>
      </c>
      <c r="DC6" s="7" t="n">
        <f aca="false">(P110-$P$107)/$P$107</f>
        <v>-0.239989290844455</v>
      </c>
      <c r="DD6" s="7" t="n">
        <f aca="false">(Q111-$Q$108)/$Q$108</f>
        <v>-0.228403039820443</v>
      </c>
      <c r="DE6" s="7" t="n">
        <f aca="false">(R112-$R$109)/R112</f>
        <v>-0.381808008335624</v>
      </c>
      <c r="DF6" s="7" t="n">
        <f aca="false">(S113-$S$110)/$S$110</f>
        <v>-0.22226254078669</v>
      </c>
      <c r="DG6" s="7" t="n">
        <f aca="false">(T114-$T$111)/$T$111</f>
        <v>-0.311906089858181</v>
      </c>
      <c r="DH6" s="7" t="n">
        <f aca="false">(U115-$U$112)/$U$112</f>
        <v>-0.389517050231647</v>
      </c>
      <c r="DI6" s="7" t="n">
        <f aca="false">(V116-$V$113)/$V$113</f>
        <v>-0.298363805400093</v>
      </c>
      <c r="DJ6" s="7" t="n">
        <f aca="false">(W117-$W$114)/$W$114</f>
        <v>-0.235732382589145</v>
      </c>
      <c r="DK6" s="7" t="n">
        <f aca="false">(X118-$X$115)/$X$115</f>
        <v>-0.170655592537177</v>
      </c>
      <c r="DL6" s="7" t="n">
        <f aca="false">(Y119-$Y$116)/$Y$116</f>
        <v>-0.213171945375938</v>
      </c>
      <c r="DM6" s="7" t="n">
        <f aca="false">(Z120-$Z$117)/$Z$117</f>
        <v>-0.227031097169906</v>
      </c>
      <c r="DN6" s="7" t="n">
        <f aca="false">(AA121-$AA$118)/$AA$118</f>
        <v>-0.234289860275221</v>
      </c>
      <c r="DO6" s="7" t="n">
        <f aca="false">(AB122-$AB$119)/$AB$119</f>
        <v>-0.351646164282838</v>
      </c>
      <c r="DP6" s="7" t="n">
        <f aca="false">(AC123-$AC$120)/$AC$120</f>
        <v>-0.345267286538654</v>
      </c>
      <c r="DQ6" s="7" t="n">
        <f aca="false">(AD124-$AD$121)/$AD$121</f>
        <v>-0.297858018114768</v>
      </c>
      <c r="DR6" s="7" t="n">
        <f aca="false">(AE125-$AE$122)/$AE$122</f>
        <v>-0.310018687838364</v>
      </c>
      <c r="DS6" s="7" t="n">
        <f aca="false">(AF126-$AF$123)/$AF$123</f>
        <v>-0.295720610578228</v>
      </c>
      <c r="DT6" s="7" t="n">
        <f aca="false">(AG127-$AG$124)/$AG$124</f>
        <v>-0.278914465604066</v>
      </c>
      <c r="DU6" s="7" t="n">
        <f aca="false">(AH128-$AH$125)/$AH$125</f>
        <v>-0.289921654708266</v>
      </c>
      <c r="DV6" s="7" t="n">
        <f aca="false">(AI129-$AI$126)/$AI$126</f>
        <v>-0.381193884830073</v>
      </c>
      <c r="DW6" s="7" t="n">
        <f aca="false">(AJ130-$AJ$127)/$AJ$127</f>
        <v>-0.247833844218875</v>
      </c>
      <c r="DX6" s="7" t="n">
        <f aca="false">(AK131-$AK$128)/$AK$128</f>
        <v>-0.35384710674182</v>
      </c>
      <c r="DY6" s="7" t="n">
        <f aca="false">(AL132-$AL$129)/$AL$129</f>
        <v>-0.292763211282284</v>
      </c>
      <c r="DZ6" s="7" t="n">
        <f aca="false">(AM133-$AM$130)/$AM$130</f>
        <v>-0.341171710440195</v>
      </c>
      <c r="EA6" s="7" t="n">
        <f aca="false">(AN134-$AN$131)/$AN$131</f>
        <v>-0.300802041210059</v>
      </c>
      <c r="EB6" s="7" t="n">
        <f aca="false">(AO135-$AO$132)/$AO$132</f>
        <v>-0.349290762325505</v>
      </c>
      <c r="EC6" s="7" t="n">
        <f aca="false">(AP136-$AP$133)/$AP$133</f>
        <v>-0.18873475626093</v>
      </c>
      <c r="ED6" s="7" t="n">
        <f aca="false">(AQ137-$AQ$134)/$AQ$134</f>
        <v>-0.277098212804679</v>
      </c>
      <c r="EE6" s="7" t="n">
        <f aca="false">(AR138-$AR$135)/$AR$135</f>
        <v>-0.353630263839484</v>
      </c>
      <c r="EF6" s="7" t="n">
        <f aca="false">(AS139-$AS$136)/$AS$136</f>
        <v>-0.325064384050419</v>
      </c>
      <c r="EG6" s="7" t="n">
        <f aca="false">(AT140-$AT$137)/$AT$137</f>
        <v>-0.294254790633356</v>
      </c>
      <c r="EH6" s="7" t="n">
        <f aca="false">(AU141-$AU$138)/$AU$138</f>
        <v>-0.276066639258344</v>
      </c>
      <c r="EI6" s="7" t="n">
        <f aca="false">(AV142-$AV$139)/$AV$139</f>
        <v>0.0416084689825182</v>
      </c>
      <c r="EJ6" s="7" t="n">
        <f aca="false">(AW143-$AW$140)/$AW$140</f>
        <v>-0.244337297665059</v>
      </c>
      <c r="EK6" s="7" t="n">
        <f aca="false">(AX144-$AX$141)/$AX$141</f>
        <v>-0.33067430292083</v>
      </c>
      <c r="EL6" s="7" t="n">
        <f aca="false">(AY145-$AY$142)/$AY$142</f>
        <v>-0.193232251089696</v>
      </c>
      <c r="EM6" s="7" t="n">
        <f aca="false">(AZ146-$AZ$143)/$AZ$143</f>
        <v>-0.464662939936096</v>
      </c>
      <c r="EN6" s="7" t="n">
        <f aca="false">(BA147-$BA$144)/$BA$144</f>
        <v>-0.435551631987572</v>
      </c>
      <c r="EO6" s="7" t="n">
        <f aca="false">(BB148-$BB$145)/$BB$145</f>
        <v>-0.290391022799311</v>
      </c>
      <c r="EP6" s="7" t="n">
        <f aca="false">(BC149-$BC$146)/$BC$146</f>
        <v>-0.306331778415764</v>
      </c>
      <c r="EQ6" s="7" t="n">
        <f aca="false">(BD150-$BD$147)/$BD$147</f>
        <v>-0.412319433997623</v>
      </c>
      <c r="ER6" s="7" t="n">
        <f aca="false">(BE151-$BE$148)/$BE$148</f>
        <v>-0.280965457371036</v>
      </c>
      <c r="ES6" s="7" t="n">
        <f aca="false">(BF152-$BF$149)/$BF$149</f>
        <v>-0.170998290239664</v>
      </c>
      <c r="ET6" s="7" t="n">
        <f aca="false">(BG153-$BG$150)/$BG$150</f>
        <v>-0.283460568534993</v>
      </c>
      <c r="EU6" s="7" t="n">
        <f aca="false">(BH154-$BH$151)/$BH$151</f>
        <v>-0.323918629105792</v>
      </c>
      <c r="EV6" s="7" t="n">
        <f aca="false">(BI155-$BI$152)/$BI$152</f>
        <v>-0.180105717080485</v>
      </c>
      <c r="EW6" s="7" t="n">
        <f aca="false">(BJ156-$BJ$153)/$BJ$153</f>
        <v>-0.328853523357854</v>
      </c>
      <c r="EX6" s="7" t="n">
        <f aca="false">(BK157-$BK$154)/$BK$154</f>
        <v>-0.348353837404447</v>
      </c>
      <c r="EY6" s="7" t="n">
        <f aca="false">(BL158-$BL$155)/$BL$155</f>
        <v>-0.28570364120726</v>
      </c>
      <c r="EZ6" s="7" t="n">
        <f aca="false">(BM159-$BM$156)/$BM$156</f>
        <v>-0.34791765271871</v>
      </c>
      <c r="FA6" s="7" t="n">
        <f aca="false">(BN160-$BN$157)/$BN$157</f>
        <v>-0.236480630368317</v>
      </c>
      <c r="FB6" s="7" t="n">
        <f aca="false">(BO161-$BO$158)/$BO$158</f>
        <v>-0.331510467143037</v>
      </c>
      <c r="FC6" s="7" t="n">
        <f aca="false">(BP162-$BP$159)/$BP$159</f>
        <v>-0.485385126520764</v>
      </c>
      <c r="FD6" s="7" t="n">
        <f aca="false">(BQ163-$BQ$160)/$BQ$160</f>
        <v>-0.121855116836351</v>
      </c>
      <c r="FE6" s="7" t="n">
        <f aca="false">(BR164-$BR$161)/$BR$161</f>
        <v>-0.300745175680063</v>
      </c>
      <c r="FF6" s="7" t="n">
        <f aca="false">(BS165-$BS$162)/$BS$162</f>
        <v>-0.267930074728264</v>
      </c>
      <c r="FG6" s="7" t="n">
        <f aca="false">(BT166-$BT$163)/$BT$163</f>
        <v>-0.275342066556194</v>
      </c>
      <c r="FH6" s="7" t="n">
        <f aca="false">(BU167-$BU$164)/$BU$164</f>
        <v>-0.344443317555712</v>
      </c>
      <c r="FI6" s="7" t="n">
        <f aca="false">(BV168-$BV$165)/$BV$165</f>
        <v>-0.260042950368262</v>
      </c>
      <c r="FJ6" s="7" t="n">
        <f aca="false">(BW169-$BW$166)/$BW$166</f>
        <v>-0.187828709800756</v>
      </c>
      <c r="FK6" s="7" t="n">
        <f aca="false">(BX170-$BX$167)/$BX$167</f>
        <v>-0.325192504766449</v>
      </c>
      <c r="FL6" s="7" t="n">
        <f aca="false">(BY171-$BY$168)/$BY$168</f>
        <v>-0.3160972094709</v>
      </c>
      <c r="FM6" s="7" t="n">
        <f aca="false">(BZ172-$BZ$169)/$BZ$169</f>
        <v>-0.332277555534984</v>
      </c>
      <c r="FN6" s="7" t="n">
        <f aca="false">(CA173-$CA$170)/$CA$170</f>
        <v>-0.393539270438267</v>
      </c>
      <c r="FO6" s="7" t="n">
        <f aca="false">(CB174-$CB$171)/$CB$171</f>
        <v>-0.333128077536146</v>
      </c>
      <c r="FP6" s="7" t="n">
        <f aca="false">(CC175-$CC$172)/$CC$172</f>
        <v>-0.262439461574258</v>
      </c>
      <c r="FQ6" s="7" t="n">
        <f aca="false">(CD176-$CD$173)/$CD$173</f>
        <v>-0.345540554805488</v>
      </c>
      <c r="FR6" s="7" t="n">
        <f aca="false">(CE177-$CE$174)/$CE$174</f>
        <v>-0.387218586803097</v>
      </c>
      <c r="FS6" s="7" t="n">
        <f aca="false">(CF178-$CF$175)/$CF$175</f>
        <v>-0.366524200127497</v>
      </c>
      <c r="FT6" s="7" t="n">
        <f aca="false">(CG179-$CG$176)/$CG$176</f>
        <v>-0.358301368354752</v>
      </c>
      <c r="FU6" s="7" t="n">
        <f aca="false">(CH180-$CH$177)/$CH$177</f>
        <v>-0.411367767269617</v>
      </c>
      <c r="FV6" s="7" t="n">
        <f aca="false">(CI181-$CI$178)/$CI$178</f>
        <v>-0.392313335410309</v>
      </c>
      <c r="FW6" s="7" t="n">
        <f aca="false">(CJ182-$CJ$179)/$CJ$179</f>
        <v>-0.385372192033521</v>
      </c>
      <c r="FX6" s="7" t="n">
        <f aca="false">(CK183-$CK$180)/$CK$180</f>
        <v>-1</v>
      </c>
      <c r="FY6" s="7" t="n">
        <f aca="false">(CL184-$CL$181)/$CL$181</f>
        <v>-1</v>
      </c>
      <c r="FZ6" s="7" t="n">
        <f aca="false">(CM185-$CM$182)/$CM$182</f>
        <v>-1</v>
      </c>
    </row>
    <row r="7" customFormat="false" ht="12.75" hidden="false" customHeight="false" outlineLevel="0" collapsed="false">
      <c r="B7" s="3" t="n">
        <v>34455</v>
      </c>
      <c r="C7" s="5" t="n">
        <v>83207804</v>
      </c>
      <c r="D7" s="6" t="n">
        <f aca="false">VLOOKUP(B7,[1]jan94!$A$59:$XFD$168,3,0)</f>
        <v>2014662</v>
      </c>
      <c r="E7" s="6" t="n">
        <f aca="false">VLOOKUP(B7,[2]feb94!$A$51:$XFD$159,3,0)</f>
        <v>1414439</v>
      </c>
      <c r="F7" s="6" t="n">
        <f aca="false">VLOOKUP(B7,[3]mar94!$A$56:$XFD$164,3,0)</f>
        <v>2132711</v>
      </c>
      <c r="G7" s="6" t="n">
        <f aca="false">VLOOKUP(B7,[4]apr94!$A$64:$XFD$170,3,0)</f>
        <v>2101301</v>
      </c>
      <c r="H7" s="6" t="n">
        <f aca="false">VLOOKUP(B7,[5]may94!$A$51:$XFD$156,3,0)</f>
        <v>1176359</v>
      </c>
      <c r="CP7" s="8" t="s">
        <v>6</v>
      </c>
      <c r="CQ7" s="9" t="n">
        <f aca="false">(D99-$D$95)/$D$95</f>
        <v>-0.304161453905555</v>
      </c>
      <c r="CR7" s="9" t="n">
        <f aca="false">(E100-$E$96)/$E$96</f>
        <v>-0.372392026453499</v>
      </c>
      <c r="CS7" s="9" t="n">
        <f aca="false">(F101-$F$97)/$F$97</f>
        <v>-0.385020755550969</v>
      </c>
      <c r="CT7" s="9" t="n">
        <f aca="false">(G102-$G$98)/$G$98</f>
        <v>-0.454243585283593</v>
      </c>
      <c r="CU7" s="9" t="n">
        <f aca="false">(H103-$H$99)/$H$99</f>
        <v>-0.350076311565837</v>
      </c>
      <c r="CV7" s="9" t="n">
        <f aca="false">(I104-$I$100)/$I$100</f>
        <v>-0.343805495325869</v>
      </c>
      <c r="CW7" s="9" t="n">
        <f aca="false">(J105-$J$101)/$J$101</f>
        <v>-0.266286382059188</v>
      </c>
      <c r="CX7" s="9" t="n">
        <f aca="false">(K106-$K$102)/$K$102</f>
        <v>-0.37878095769965</v>
      </c>
      <c r="CY7" s="9" t="n">
        <f aca="false">(L107-$L$103)/$L$103</f>
        <v>-0.314422360455576</v>
      </c>
      <c r="CZ7" s="9" t="n">
        <f aca="false">(M108-$M$104)/$M$104</f>
        <v>-0.256324255725371</v>
      </c>
      <c r="DA7" s="9" t="n">
        <f aca="false">(N109-$N$105)/$N$105</f>
        <v>-0.332242444490239</v>
      </c>
      <c r="DB7" s="9" t="n">
        <f aca="false">(O110-$O$106)/$O$106</f>
        <v>-0.284330855154377</v>
      </c>
      <c r="DC7" s="9" t="n">
        <f aca="false">(P111-$P$107)/$P$107</f>
        <v>-0.272857107527119</v>
      </c>
      <c r="DD7" s="9" t="n">
        <f aca="false">(Q112-$Q$108)/$Q$108</f>
        <v>-0.286722298167521</v>
      </c>
      <c r="DE7" s="9" t="n">
        <f aca="false">(R113-$R$109)/R113</f>
        <v>-0.466481174642942</v>
      </c>
      <c r="DF7" s="9" t="n">
        <f aca="false">(S114-$S$110)/$S$110</f>
        <v>-0.294012023856479</v>
      </c>
      <c r="DG7" s="9" t="n">
        <f aca="false">(T115-$T$111)/$T$111</f>
        <v>-0.371631356176549</v>
      </c>
      <c r="DH7" s="9" t="n">
        <f aca="false">(U116-$U$112)/$U$112</f>
        <v>-0.403446093126369</v>
      </c>
      <c r="DI7" s="9" t="n">
        <f aca="false">(V117-$V$113)/$V$113</f>
        <v>-0.33692424795767</v>
      </c>
      <c r="DJ7" s="9" t="n">
        <f aca="false">(W118-$W$114)/$W$114</f>
        <v>-0.305499436989398</v>
      </c>
      <c r="DK7" s="9" t="n">
        <f aca="false">(X119-$X$115)/$X$115</f>
        <v>-0.220839883502629</v>
      </c>
      <c r="DL7" s="9" t="n">
        <f aca="false">(Y120-$Y$116)/$Y$116</f>
        <v>-0.256200490201161</v>
      </c>
      <c r="DM7" s="9" t="n">
        <f aca="false">(Z121-$Z$117)/$Z$117</f>
        <v>-0.192048203104357</v>
      </c>
      <c r="DN7" s="9" t="n">
        <f aca="false">(AA122-$AA$118)/$AA$118</f>
        <v>-0.278701306625215</v>
      </c>
      <c r="DO7" s="9" t="n">
        <f aca="false">(AB123-$AB$119)/$AB$119</f>
        <v>-0.444035481552961</v>
      </c>
      <c r="DP7" s="9" t="n">
        <f aca="false">(AC124-$AC$120)/$AC$120</f>
        <v>-0.384528089412296</v>
      </c>
      <c r="DQ7" s="9" t="n">
        <f aca="false">(AD125-$AD$121)/$AD$121</f>
        <v>-0.361075013689448</v>
      </c>
      <c r="DR7" s="9" t="n">
        <f aca="false">(AE126-$AE$122)/$AE$122</f>
        <v>-0.350092613314736</v>
      </c>
      <c r="DS7" s="9" t="n">
        <f aca="false">(AF127-$AF$123)/$AF$123</f>
        <v>-0.365542364145948</v>
      </c>
      <c r="DT7" s="9" t="n">
        <f aca="false">(AG128-$AG$124)/$AG$124</f>
        <v>-0.345524273097701</v>
      </c>
      <c r="DU7" s="9" t="n">
        <f aca="false">(AH129-$AH$125)/$AH$125</f>
        <v>-0.347044330125497</v>
      </c>
      <c r="DV7" s="9" t="n">
        <f aca="false">(AI130-$AI$126)/$AI$126</f>
        <v>-0.417133834261353</v>
      </c>
      <c r="DW7" s="9" t="n">
        <f aca="false">(AJ131-$AJ$127)/$AJ$127</f>
        <v>-0.331083722874946</v>
      </c>
      <c r="DX7" s="9" t="n">
        <f aca="false">(AK132-$AK$128)/$AK$128</f>
        <v>-0.389667428392662</v>
      </c>
      <c r="DY7" s="9" t="n">
        <f aca="false">(AL133-$AL$129)/$AL$129</f>
        <v>-0.328037416839998</v>
      </c>
      <c r="DZ7" s="9" t="n">
        <f aca="false">(AM134-$AM$130)/$AM$130</f>
        <v>-0.471981730244714</v>
      </c>
      <c r="EA7" s="9" t="n">
        <f aca="false">(AN135-$AN$131)/$AN$131</f>
        <v>-0.373700357760481</v>
      </c>
      <c r="EB7" s="9" t="n">
        <f aca="false">(AO136-$AO$132)/$AO$132</f>
        <v>-0.382039197388658</v>
      </c>
      <c r="EC7" s="9" t="n">
        <f aca="false">(AP137-$AP$133)/$AP$133</f>
        <v>-0.232187417201889</v>
      </c>
      <c r="ED7" s="9" t="n">
        <f aca="false">(AQ138-$AQ$134)/$AQ$134</f>
        <v>-0.336641098067466</v>
      </c>
      <c r="EE7" s="9" t="n">
        <f aca="false">(AR139-$AR$135)/$AR$135</f>
        <v>-0.418465157045148</v>
      </c>
      <c r="EF7" s="9" t="n">
        <f aca="false">(AS140-$AS$136)/$AS$136</f>
        <v>-0.418267197309262</v>
      </c>
      <c r="EG7" s="9" t="n">
        <f aca="false">(AT141-$AT$137)/$AT$137</f>
        <v>-0.341498254178384</v>
      </c>
      <c r="EH7" s="9" t="n">
        <f aca="false">(AU142-$AU$138)/$AU$138</f>
        <v>-0.335328738142072</v>
      </c>
      <c r="EI7" s="9" t="n">
        <f aca="false">(AV143-$AV$139)/$AV$139</f>
        <v>-0.00456117444824506</v>
      </c>
      <c r="EJ7" s="9" t="n">
        <f aca="false">(AW144-$AW$140)/$AW$140</f>
        <v>-0.380024582983431</v>
      </c>
      <c r="EK7" s="9" t="n">
        <f aca="false">(AX145-$AX$141)/$AX$141</f>
        <v>-0.386636445570543</v>
      </c>
      <c r="EL7" s="9" t="n">
        <f aca="false">(AY146-$AY$142)/$AY$142</f>
        <v>-0.191438493127311</v>
      </c>
      <c r="EM7" s="9" t="n">
        <f aca="false">(AZ147-$AZ$143)/$AZ$143</f>
        <v>-0.502249541738305</v>
      </c>
      <c r="EN7" s="9" t="n">
        <f aca="false">(BA148-$BA$144)/$BA$144</f>
        <v>-0.476130383284099</v>
      </c>
      <c r="EO7" s="9" t="n">
        <f aca="false">(BB149-$BB$145)/$BB$145</f>
        <v>-0.386056204423861</v>
      </c>
      <c r="EP7" s="9" t="n">
        <f aca="false">(BC150-$BC$146)/$BC$146</f>
        <v>-0.358874740309133</v>
      </c>
      <c r="EQ7" s="9" t="n">
        <f aca="false">(BD151-$BD$147)/$BD$147</f>
        <v>-0.452469416081491</v>
      </c>
      <c r="ER7" s="9" t="n">
        <f aca="false">(BE152-$BE$148)/$BE$148</f>
        <v>-0.361974260767349</v>
      </c>
      <c r="ES7" s="9" t="n">
        <f aca="false">(BF153-$BF$149)/$BF$149</f>
        <v>-0.195206250655615</v>
      </c>
      <c r="ET7" s="9" t="n">
        <f aca="false">(BG154-$BG$150)/$BG$150</f>
        <v>-0.310739665115509</v>
      </c>
      <c r="EU7" s="9" t="n">
        <f aca="false">(BH155-$BH$151)/$BH$151</f>
        <v>-0.375347218024061</v>
      </c>
      <c r="EV7" s="9" t="n">
        <f aca="false">(BI156-$BI$152)/$BI$152</f>
        <v>-0.254211431318449</v>
      </c>
      <c r="EW7" s="9" t="n">
        <f aca="false">(BJ157-$BJ$153)/$BJ$153</f>
        <v>-0.380335996256936</v>
      </c>
      <c r="EX7" s="9" t="n">
        <f aca="false">(BK158-$BK$154)/$BK$154</f>
        <v>-0.380965073087884</v>
      </c>
      <c r="EY7" s="9" t="n">
        <f aca="false">(BL159-$BL$155)/$BL$155</f>
        <v>-0.345500101426887</v>
      </c>
      <c r="EZ7" s="9" t="n">
        <f aca="false">(BM160-$BM$156)/$BM$156</f>
        <v>-0.406088804104633</v>
      </c>
      <c r="FA7" s="9" t="n">
        <f aca="false">(BN161-$BN$157)/$BN$157</f>
        <v>-0.308333772409008</v>
      </c>
      <c r="FB7" s="9" t="n">
        <f aca="false">(BO162-$BO$158)/$BO$158</f>
        <v>-0.398826231947079</v>
      </c>
      <c r="FC7" s="9" t="n">
        <f aca="false">(BP163-$BP$159)/$BP$159</f>
        <v>-0.429240440972108</v>
      </c>
      <c r="FD7" s="9" t="n">
        <f aca="false">(BQ164-$BQ$160)/$BQ$160</f>
        <v>-0.211925233350667</v>
      </c>
      <c r="FE7" s="9" t="n">
        <f aca="false">(BR165-$BR$161)/$BR$161</f>
        <v>-0.369860637393352</v>
      </c>
      <c r="FF7" s="9" t="n">
        <f aca="false">(BS166-$BS$162)/$BS$162</f>
        <v>-0.332312034840577</v>
      </c>
      <c r="FG7" s="9" t="n">
        <f aca="false">(BT167-$BT$163)/$BT$163</f>
        <v>-0.285979527053129</v>
      </c>
      <c r="FH7" s="9" t="n">
        <f aca="false">(BU168-$BU$164)/$BU$164</f>
        <v>-0.360261510620873</v>
      </c>
      <c r="FI7" s="9" t="n">
        <f aca="false">(BV169-$BV$165)/$BV$165</f>
        <v>-0.348559787672484</v>
      </c>
      <c r="FJ7" s="9" t="n">
        <f aca="false">(BW170-$BW$166)/$BW$166</f>
        <v>-0.271072798704093</v>
      </c>
      <c r="FK7" s="9" t="n">
        <f aca="false">(BX171-$BX$167)/$BX$167</f>
        <v>-0.358205075781992</v>
      </c>
      <c r="FL7" s="9" t="n">
        <f aca="false">(BY172-$BY$168)/$BY$168</f>
        <v>-0.385485784771099</v>
      </c>
      <c r="FM7" s="9" t="n">
        <f aca="false">(BZ173-$BZ$169)/$BZ$169</f>
        <v>-0.403474027118044</v>
      </c>
      <c r="FN7" s="9" t="n">
        <f aca="false">(CA174-$CA$170)/$CA$170</f>
        <v>-0.448090033380483</v>
      </c>
      <c r="FO7" s="9" t="n">
        <f aca="false">(CB175-$CB$171)/$CB$171</f>
        <v>-0.355501848218138</v>
      </c>
      <c r="FP7" s="9" t="n">
        <f aca="false">(CC176-$CC$172)/$CC$172</f>
        <v>-0.375927824982908</v>
      </c>
      <c r="FQ7" s="9" t="n">
        <f aca="false">(CD177-$CD$173)/$CD$173</f>
        <v>-0.439830452582483</v>
      </c>
      <c r="FR7" s="9" t="n">
        <f aca="false">(CE178-$CE$174)/$CE$174</f>
        <v>-0.439874209413758</v>
      </c>
      <c r="FS7" s="9" t="n">
        <f aca="false">(CF179-$CF$175)/$CF$175</f>
        <v>-0.422080591254548</v>
      </c>
      <c r="FT7" s="9" t="n">
        <f aca="false">(CG180-$CG$176)/$CG$176</f>
        <v>-0.43263873418504</v>
      </c>
      <c r="FU7" s="9" t="n">
        <f aca="false">(CH181-$CH$177)/$CH$177</f>
        <v>-0.485070152503329</v>
      </c>
      <c r="FV7" s="9" t="n">
        <f aca="false">(CI182-$CI$178)/$CI$178</f>
        <v>-0.457076128479779</v>
      </c>
      <c r="FW7" s="9" t="n">
        <f aca="false">(CJ183-$CJ$179)/$CJ$179</f>
        <v>-1</v>
      </c>
      <c r="FX7" s="9" t="n">
        <f aca="false">(CK184-$CK$180)/$CK$180</f>
        <v>-1</v>
      </c>
      <c r="FY7" s="9" t="n">
        <f aca="false">(CL185-$CL$181)/$CL$181</f>
        <v>-1</v>
      </c>
      <c r="FZ7" s="9" t="n">
        <f aca="false">(CM186-$CM$182)/$CM$182</f>
        <v>-1</v>
      </c>
    </row>
    <row r="8" customFormat="false" ht="12.75" hidden="false" customHeight="false" outlineLevel="0" collapsed="false">
      <c r="B8" s="3" t="n">
        <v>34486</v>
      </c>
      <c r="C8" s="5" t="n">
        <v>79027285</v>
      </c>
      <c r="D8" s="6" t="n">
        <f aca="false">VLOOKUP(B8,[1]jan94!$A$59:$XFD$168,3,0)</f>
        <v>1822343</v>
      </c>
      <c r="E8" s="6" t="n">
        <f aca="false">VLOOKUP(B8,[2]feb94!$A$51:$XFD$159,3,0)</f>
        <v>1309436</v>
      </c>
      <c r="F8" s="6" t="n">
        <f aca="false">VLOOKUP(B8,[3]mar94!$A$56:$XFD$164,3,0)</f>
        <v>1882359</v>
      </c>
      <c r="G8" s="6" t="n">
        <f aca="false">VLOOKUP(B8,[4]apr94!$A$64:$XFD$170,3,0)</f>
        <v>1823189</v>
      </c>
      <c r="H8" s="6" t="n">
        <f aca="false">VLOOKUP(B8,[5]may94!$A$51:$XFD$156,3,0)</f>
        <v>2054671</v>
      </c>
      <c r="I8" s="6" t="n">
        <f aca="false">VLOOKUP(B8,[6]jun94!$A$62:$XFD$167,3,0)</f>
        <v>1437014</v>
      </c>
      <c r="CP8" s="2" t="s">
        <v>7</v>
      </c>
      <c r="CQ8" s="7" t="n">
        <f aca="false">(D100-$D$95)/$D$95</f>
        <v>-0.350461112100457</v>
      </c>
      <c r="CR8" s="7" t="n">
        <f aca="false">(E101-$E$96)/$E$96</f>
        <v>-0.422570859690501</v>
      </c>
      <c r="CS8" s="7" t="n">
        <f aca="false">(F102-$F$97)/$F$97</f>
        <v>-0.433466683451808</v>
      </c>
      <c r="CT8" s="7" t="n">
        <f aca="false">(G103-$G$98)/$G$98</f>
        <v>-0.475956086253231</v>
      </c>
      <c r="CU8" s="7" t="n">
        <f aca="false">(H104-$H$99)/$H$99</f>
        <v>-0.390464458786832</v>
      </c>
      <c r="CV8" s="7" t="n">
        <f aca="false">(I105-$I$100)/$I$100</f>
        <v>-0.375375859300245</v>
      </c>
      <c r="CW8" s="7" t="n">
        <f aca="false">(J106-$J$101)/$J$101</f>
        <v>-0.334289768811564</v>
      </c>
      <c r="CX8" s="7" t="n">
        <f aca="false">(K107-$K$102)/$K$102</f>
        <v>-0.423081066058853</v>
      </c>
      <c r="CY8" s="7" t="n">
        <f aca="false">(L108-$L$103)/$L$103</f>
        <v>-0.32708535545869</v>
      </c>
      <c r="CZ8" s="7" t="n">
        <f aca="false">(M109-$M$104)/$M$104</f>
        <v>-0.257729437601544</v>
      </c>
      <c r="DA8" s="7" t="n">
        <f aca="false">(N110-$N$105)/$N$105</f>
        <v>-0.390708164467508</v>
      </c>
      <c r="DB8" s="7" t="n">
        <f aca="false">(O111-$O$106)/$O$106</f>
        <v>-0.355883747188407</v>
      </c>
      <c r="DC8" s="7" t="n">
        <f aca="false">(P112-$P$107)/$P$107</f>
        <v>-0.314072701039071</v>
      </c>
      <c r="DD8" s="7" t="n">
        <f aca="false">(Q113-$Q$108)/$Q$108</f>
        <v>-0.343389887475428</v>
      </c>
      <c r="DE8" s="7" t="n">
        <f aca="false">(R114-$R$109)/R114</f>
        <v>-0.589586570876755</v>
      </c>
      <c r="DF8" s="7" t="n">
        <f aca="false">(S115-$S$110)/$S$110</f>
        <v>-0.315221054896196</v>
      </c>
      <c r="DG8" s="7" t="n">
        <f aca="false">(T116-$T$111)/$T$111</f>
        <v>-0.423959480395662</v>
      </c>
      <c r="DH8" s="7" t="n">
        <f aca="false">(U117-$U$112)/$U$112</f>
        <v>-0.40177837308145</v>
      </c>
      <c r="DI8" s="7" t="n">
        <f aca="false">(V118-$V$113)/$V$113</f>
        <v>-0.373158519063708</v>
      </c>
      <c r="DJ8" s="7" t="n">
        <f aca="false">(W119-$W$114)/$W$114</f>
        <v>-0.311059746162223</v>
      </c>
      <c r="DK8" s="7" t="n">
        <f aca="false">(X120-$X$115)/$X$115</f>
        <v>-0.282248312925586</v>
      </c>
      <c r="DL8" s="7" t="n">
        <f aca="false">(Y121-$Y$116)/$Y$116</f>
        <v>-0.358664640992712</v>
      </c>
      <c r="DM8" s="7" t="n">
        <f aca="false">(Z122-$Z$117)/$Z$117</f>
        <v>-0.311719378170116</v>
      </c>
      <c r="DN8" s="7" t="n">
        <f aca="false">(AA123-$AA$118)/$AA$118</f>
        <v>-0.345837096464088</v>
      </c>
      <c r="DO8" s="7" t="n">
        <f aca="false">(AB124-$AB$119)/$AB$119</f>
        <v>-0.436143898640759</v>
      </c>
      <c r="DP8" s="7" t="n">
        <f aca="false">(AC125-$AC$120)/$AC$120</f>
        <v>-0.440718253658456</v>
      </c>
      <c r="DQ8" s="7" t="n">
        <f aca="false">(AD126-$AD$121)/$AD$121</f>
        <v>-0.350776105362182</v>
      </c>
      <c r="DR8" s="7" t="n">
        <f aca="false">(AE127-$AE$122)/$AE$122</f>
        <v>-0.429524591302539</v>
      </c>
      <c r="DS8" s="7" t="n">
        <f aca="false">(AF128-$AF$123)/$AF$123</f>
        <v>-0.412435681868747</v>
      </c>
      <c r="DT8" s="7" t="n">
        <f aca="false">(AG129-$AG$124)/$AG$124</f>
        <v>-0.356333344633797</v>
      </c>
      <c r="DU8" s="7" t="n">
        <f aca="false">(AH130-$AH$125)/$AH$125</f>
        <v>-0.38653958600332</v>
      </c>
      <c r="DV8" s="7" t="n">
        <f aca="false">(AI131-$AI$126)/$AI$126</f>
        <v>-0.449194144885202</v>
      </c>
      <c r="DW8" s="7" t="n">
        <f aca="false">(AJ132-$AJ$127)/$AJ$127</f>
        <v>-0.304558885262597</v>
      </c>
      <c r="DX8" s="7" t="n">
        <f aca="false">(AK133-$AK$128)/$AK$128</f>
        <v>-0.447481482096919</v>
      </c>
      <c r="DY8" s="7" t="n">
        <f aca="false">(AL134-$AL$129)/$AL$129</f>
        <v>-0.366039113852146</v>
      </c>
      <c r="DZ8" s="7" t="n">
        <f aca="false">(AM135-$AM$130)/$AM$130</f>
        <v>-0.521069605264724</v>
      </c>
      <c r="EA8" s="7" t="n">
        <f aca="false">(AN136-$AN$131)/$AN$131</f>
        <v>-0.416725292419116</v>
      </c>
      <c r="EB8" s="7" t="n">
        <f aca="false">(AO137-$AO$132)/$AO$132</f>
        <v>-0.403690027415037</v>
      </c>
      <c r="EC8" s="7" t="n">
        <f aca="false">(AP138-$AP$133)/$AP$133</f>
        <v>-0.261274063158218</v>
      </c>
      <c r="ED8" s="7" t="n">
        <f aca="false">(AQ139-$AQ$134)/$AQ$134</f>
        <v>-0.365237605508979</v>
      </c>
      <c r="EE8" s="7" t="n">
        <f aca="false">(AR140-$AR$135)/$AR$135</f>
        <v>-0.464286329755259</v>
      </c>
      <c r="EF8" s="7" t="n">
        <f aca="false">(AS141-$AS$136)/$AS$136</f>
        <v>-0.470975658295268</v>
      </c>
      <c r="EG8" s="7" t="n">
        <f aca="false">(AT142-$AT$137)/$AT$137</f>
        <v>-0.36003174482839</v>
      </c>
      <c r="EH8" s="7" t="n">
        <f aca="false">(AU143-$AU$138)/$AU$138</f>
        <v>-0.395396054519145</v>
      </c>
      <c r="EI8" s="7" t="n">
        <f aca="false">(AV144-$AV$139)/$AV$139</f>
        <v>-0.0337788480070812</v>
      </c>
      <c r="EJ8" s="7" t="n">
        <f aca="false">(AW145-$AW$140)/$AW$140</f>
        <v>-0.435898054480782</v>
      </c>
      <c r="EK8" s="7" t="n">
        <f aca="false">(AX146-$AX$141)/$AX$141</f>
        <v>-0.407423732222355</v>
      </c>
      <c r="EL8" s="7" t="n">
        <f aca="false">(AY147-$AY$142)/$AY$142</f>
        <v>-0.237305022032215</v>
      </c>
      <c r="EM8" s="7" t="n">
        <f aca="false">(AZ148-$AZ$143)/$AZ$143</f>
        <v>-0.54548586158881</v>
      </c>
      <c r="EN8" s="7" t="n">
        <f aca="false">(BA149-$BA$144)/$BA$144</f>
        <v>-0.509010979404469</v>
      </c>
      <c r="EO8" s="7" t="n">
        <f aca="false">(BB150-$BB$145)/$BB$145</f>
        <v>-0.445218917223968</v>
      </c>
      <c r="EP8" s="7" t="n">
        <f aca="false">(BC151-$BC$146)/$BC$146</f>
        <v>-0.395289217548791</v>
      </c>
      <c r="EQ8" s="7" t="n">
        <f aca="false">(BD152-$BD$147)/$BD$147</f>
        <v>-0.474837778331138</v>
      </c>
      <c r="ER8" s="7" t="n">
        <f aca="false">(BE153-$BE$148)/$BE$148</f>
        <v>-0.420977467113771</v>
      </c>
      <c r="ES8" s="7" t="n">
        <f aca="false">(BF154-$BF$149)/$BF$149</f>
        <v>-0.289179461824681</v>
      </c>
      <c r="ET8" s="7" t="n">
        <f aca="false">(BG155-$BG$150)/$BG$150</f>
        <v>-0.362834782382047</v>
      </c>
      <c r="EU8" s="7" t="n">
        <f aca="false">(BH156-$BH$151)/$BH$151</f>
        <v>-0.403114565351738</v>
      </c>
      <c r="EV8" s="7" t="n">
        <f aca="false">(BI157-$BI$152)/$BI$152</f>
        <v>-0.279921970345474</v>
      </c>
      <c r="EW8" s="7" t="n">
        <f aca="false">(BJ158-$BJ$153)/$BJ$153</f>
        <v>-0.407708138011581</v>
      </c>
      <c r="EX8" s="7" t="n">
        <f aca="false">(BK159-$BK$154)/$BK$154</f>
        <v>-0.413992511197305</v>
      </c>
      <c r="EY8" s="7" t="n">
        <f aca="false">(BL160-$BL$155)/$BL$155</f>
        <v>-0.405454012416722</v>
      </c>
      <c r="EZ8" s="7" t="n">
        <f aca="false">(BM161-$BM$156)/$BM$156</f>
        <v>-0.477180723504023</v>
      </c>
      <c r="FA8" s="7" t="n">
        <f aca="false">(BN162-$BN$157)/$BN$157</f>
        <v>-0.385043017762303</v>
      </c>
      <c r="FB8" s="7" t="n">
        <f aca="false">(BO163-$BO$158)/$BO$158</f>
        <v>-0.442915104961811</v>
      </c>
      <c r="FC8" s="7" t="n">
        <f aca="false">(BP164-$BP$159)/$BP$159</f>
        <v>-0.555600794698888</v>
      </c>
      <c r="FD8" s="7" t="n">
        <f aca="false">(BQ165-$BQ$160)/$BQ$160</f>
        <v>-0.229390783438196</v>
      </c>
      <c r="FE8" s="7" t="n">
        <f aca="false">(BR166-$BR$161)/$BR$161</f>
        <v>-0.419564353403764</v>
      </c>
      <c r="FF8" s="7" t="n">
        <f aca="false">(BS167-$BS$162)/$BS$162</f>
        <v>-0.370879512725864</v>
      </c>
      <c r="FG8" s="7" t="n">
        <f aca="false">(BT168-$BT$163)/$BT$163</f>
        <v>-0.366032165895598</v>
      </c>
      <c r="FH8" s="7" t="n">
        <f aca="false">(BU169-$BU$164)/$BU$164</f>
        <v>-0.423594253784916</v>
      </c>
      <c r="FI8" s="7" t="n">
        <f aca="false">(BV170-$BV$165)/$BV$165</f>
        <v>-0.415888379700071</v>
      </c>
      <c r="FJ8" s="7" t="n">
        <f aca="false">(BW171-$BW$166)/$BW$166</f>
        <v>-0.343583005323881</v>
      </c>
      <c r="FK8" s="7" t="n">
        <f aca="false">(BX172-$BX$167)/$BX$167</f>
        <v>-0.414979419473667</v>
      </c>
      <c r="FL8" s="7" t="n">
        <f aca="false">(BY173-$BY$168)/$BY$168</f>
        <v>-0.414646593137335</v>
      </c>
      <c r="FM8" s="7" t="n">
        <f aca="false">(BZ174-$BZ$169)/$BZ$169</f>
        <v>-0.420707645624837</v>
      </c>
      <c r="FN8" s="7" t="n">
        <f aca="false">(CA175-$CA$170)/$CA$170</f>
        <v>-0.486983584015689</v>
      </c>
      <c r="FO8" s="7" t="n">
        <f aca="false">(CB176-$CB$171)/$CB$171</f>
        <v>-0.405215083000747</v>
      </c>
      <c r="FP8" s="7" t="n">
        <f aca="false">(CC177-$CC$172)/$CC$172</f>
        <v>-0.41751662575373</v>
      </c>
      <c r="FQ8" s="7" t="n">
        <f aca="false">(CD178-$CD$173)/$CD$173</f>
        <v>-0.499711933999364</v>
      </c>
      <c r="FR8" s="7" t="n">
        <f aca="false">(CE179-$CE$174)/$CE$174</f>
        <v>-0.469959350943218</v>
      </c>
      <c r="FS8" s="7" t="n">
        <f aca="false">(CF180-$CF$175)/$CF$175</f>
        <v>-0.461584786397162</v>
      </c>
      <c r="FT8" s="7" t="n">
        <f aca="false">(CG181-$CG$176)/$CG$176</f>
        <v>-0.525915079378226</v>
      </c>
      <c r="FU8" s="7" t="n">
        <f aca="false">(CH182-$CH$177)/$CH$177</f>
        <v>-0.586602499927102</v>
      </c>
      <c r="FV8" s="7" t="n">
        <f aca="false">(CI183-$CI$178)/$CI$178</f>
        <v>-1</v>
      </c>
      <c r="FW8" s="7" t="n">
        <f aca="false">(CJ184-$CJ$179)/$CJ$179</f>
        <v>-1</v>
      </c>
      <c r="FX8" s="7" t="n">
        <f aca="false">(CK185-$CK$180)/$CK$180</f>
        <v>-1</v>
      </c>
      <c r="FY8" s="7" t="n">
        <f aca="false">(CL186-$CL$181)/$CL$181</f>
        <v>-1</v>
      </c>
      <c r="FZ8" s="7" t="n">
        <f aca="false">(CM187-$CM$182)/$CM$182</f>
        <v>-1</v>
      </c>
    </row>
    <row r="9" customFormat="false" ht="12.75" hidden="false" customHeight="false" outlineLevel="0" collapsed="false">
      <c r="B9" s="3" t="n">
        <v>34516</v>
      </c>
      <c r="C9" s="5" t="n">
        <v>79566783</v>
      </c>
      <c r="D9" s="6" t="n">
        <f aca="false">VLOOKUP(B9,[1]jan94!$A$59:$XFD$168,3,0)</f>
        <v>1757791</v>
      </c>
      <c r="E9" s="6" t="n">
        <f aca="false">VLOOKUP(B9,[2]feb94!$A$51:$XFD$159,3,0)</f>
        <v>1171633</v>
      </c>
      <c r="F9" s="6" t="n">
        <f aca="false">VLOOKUP(B9,[3]mar94!$A$56:$XFD$164,3,0)</f>
        <v>1755399</v>
      </c>
      <c r="G9" s="6" t="n">
        <f aca="false">VLOOKUP(B9,[4]apr94!$A$64:$XFD$170,3,0)</f>
        <v>1729241</v>
      </c>
      <c r="H9" s="6" t="n">
        <f aca="false">VLOOKUP(B9,[5]may94!$A$51:$XFD$156,3,0)</f>
        <v>1988177</v>
      </c>
      <c r="I9" s="6" t="n">
        <f aca="false">VLOOKUP(B9,[6]jun94!$A$62:$XFD$167,3,0)</f>
        <v>2494617</v>
      </c>
      <c r="J9" s="6" t="n">
        <f aca="false">VLOOKUP(B9,[7]jul94!$A$55:$XFD$159,3,0)</f>
        <v>1129557</v>
      </c>
      <c r="CP9" s="2" t="s">
        <v>8</v>
      </c>
      <c r="CQ9" s="7" t="n">
        <f aca="false">(D101-$D$95)/$D$95</f>
        <v>-0.352636845718363</v>
      </c>
      <c r="CR9" s="7" t="n">
        <f aca="false">(E102-$E$96)/$E$96</f>
        <v>-0.454063204349493</v>
      </c>
      <c r="CS9" s="7" t="n">
        <f aca="false">(F103-$F$97)/$F$97</f>
        <v>-0.498915492478293</v>
      </c>
      <c r="CT9" s="7" t="n">
        <f aca="false">(G104-$G$98)/$G$98</f>
        <v>-0.455639688618305</v>
      </c>
      <c r="CU9" s="7" t="n">
        <f aca="false">(H105-$H$99)/$H$99</f>
        <v>-0.450141778447506</v>
      </c>
      <c r="CV9" s="7" t="n">
        <f aca="false">(I106-$I$100)/$I$100</f>
        <v>-0.439402922372452</v>
      </c>
      <c r="CW9" s="7" t="n">
        <f aca="false">(J107-$J$101)/$J$101</f>
        <v>-0.360939445021892</v>
      </c>
      <c r="CX9" s="7" t="n">
        <f aca="false">(K108-$K$102)/$K$102</f>
        <v>-0.458840873046953</v>
      </c>
      <c r="CY9" s="7" t="n">
        <f aca="false">(L109-$L$103)/$L$103</f>
        <v>-0.380047094362706</v>
      </c>
      <c r="CZ9" s="7" t="n">
        <f aca="false">(M110-$M$104)/$M$104</f>
        <v>-0.348671194939236</v>
      </c>
      <c r="DA9" s="7" t="n">
        <f aca="false">(N111-$N$105)/$N$105</f>
        <v>-0.472960444286247</v>
      </c>
      <c r="DB9" s="7" t="n">
        <f aca="false">(O112-$O$106)/$O$106</f>
        <v>-0.399102887853676</v>
      </c>
      <c r="DC9" s="7" t="n">
        <f aca="false">(P113-$P$107)/$P$107</f>
        <v>-0.367281990319456</v>
      </c>
      <c r="DD9" s="7" t="n">
        <f aca="false">(Q114-$Q$108)/$Q$108</f>
        <v>-0.310090588306181</v>
      </c>
      <c r="DE9" s="7" t="n">
        <f aca="false">(R115-$R$109)/R115</f>
        <v>-0.658346650145131</v>
      </c>
      <c r="DF9" s="7" t="n">
        <f aca="false">(S116-$S$110)/$S$110</f>
        <v>-0.344554173090944</v>
      </c>
      <c r="DG9" s="7" t="n">
        <f aca="false">(T117-$T$111)/$T$111</f>
        <v>-0.459541213512173</v>
      </c>
      <c r="DH9" s="7" t="n">
        <f aca="false">(U118-$U$112)/$U$112</f>
        <v>-0.446711430410354</v>
      </c>
      <c r="DI9" s="7" t="n">
        <f aca="false">(V119-$V$113)/$V$113</f>
        <v>-0.42729730501664</v>
      </c>
      <c r="DJ9" s="7" t="n">
        <f aca="false">(W120-$W$114)/$W$114</f>
        <v>-0.329076669111234</v>
      </c>
      <c r="DK9" s="7" t="n">
        <f aca="false">(X121-$X$115)/$X$115</f>
        <v>-0.320722719268782</v>
      </c>
      <c r="DL9" s="7" t="n">
        <f aca="false">(Y122-$Y$116)/$Y$116</f>
        <v>-0.406807313162248</v>
      </c>
      <c r="DM9" s="7" t="n">
        <f aca="false">(Z123-$Z$117)/$Z$117</f>
        <v>-0.487919874226449</v>
      </c>
      <c r="DN9" s="7" t="n">
        <f aca="false">(AA124-$AA$118)/$AA$118</f>
        <v>-0.35539822732597</v>
      </c>
      <c r="DO9" s="7" t="n">
        <f aca="false">(AB125-$AB$119)/$AB$119</f>
        <v>-0.480821716324764</v>
      </c>
      <c r="DP9" s="7" t="n">
        <f aca="false">(AC126-$AC$120)/$AC$120</f>
        <v>-0.479846208128874</v>
      </c>
      <c r="DQ9" s="7" t="n">
        <f aca="false">(AD127-$AD$121)/$AD$121</f>
        <v>-0.405741181760737</v>
      </c>
      <c r="DR9" s="7" t="n">
        <f aca="false">(AE128-$AE$122)/$AE$122</f>
        <v>-0.449876937544873</v>
      </c>
      <c r="DS9" s="7" t="n">
        <f aca="false">(AF129-$AF$123)/$AF$123</f>
        <v>-0.455657104591452</v>
      </c>
      <c r="DT9" s="7" t="n">
        <f aca="false">(AG130-$AG$124)/$AG$124</f>
        <v>-0.384238351750115</v>
      </c>
      <c r="DU9" s="7" t="n">
        <f aca="false">(AH131-$AH$125)/$AH$125</f>
        <v>-0.426724054639744</v>
      </c>
      <c r="DV9" s="7" t="n">
        <f aca="false">(AI132-$AI$126)/$AI$126</f>
        <v>-0.48963470816964</v>
      </c>
      <c r="DW9" s="7" t="n">
        <f aca="false">(AJ133-$AJ$127)/$AJ$127</f>
        <v>-0.363013219942431</v>
      </c>
      <c r="DX9" s="7" t="n">
        <f aca="false">(AK134-$AK$128)/$AK$128</f>
        <v>-0.493115950865648</v>
      </c>
      <c r="DY9" s="7" t="n">
        <f aca="false">(AL135-$AL$129)/$AL$129</f>
        <v>-0.407345685076116</v>
      </c>
      <c r="DZ9" s="7" t="n">
        <f aca="false">(AM136-$AM$130)/$AM$130</f>
        <v>-0.579729600558319</v>
      </c>
      <c r="EA9" s="7" t="n">
        <f aca="false">(AN137-$AN$131)/$AN$131</f>
        <v>-0.468124158219499</v>
      </c>
      <c r="EB9" s="7" t="n">
        <f aca="false">(AO138-$AO$132)/$AO$132</f>
        <v>-0.299388241043052</v>
      </c>
      <c r="EC9" s="7" t="n">
        <f aca="false">(AP139-$AP$133)/$AP$133</f>
        <v>-0.2834459803238</v>
      </c>
      <c r="ED9" s="7" t="n">
        <f aca="false">(AQ140-$AQ$134)/$AQ$134</f>
        <v>-0.418612773820451</v>
      </c>
      <c r="EE9" s="7" t="n">
        <f aca="false">(AR141-$AR$135)/$AR$135</f>
        <v>-0.497324954470319</v>
      </c>
      <c r="EF9" s="7" t="n">
        <f aca="false">(AS142-$AS$136)/$AS$136</f>
        <v>-0.519358392967821</v>
      </c>
      <c r="EG9" s="7" t="n">
        <f aca="false">(AT143-$AT$137)/$AT$137</f>
        <v>-0.401648421775751</v>
      </c>
      <c r="EH9" s="7" t="n">
        <f aca="false">(AU144-$AU$138)/$AU$138</f>
        <v>-0.437158167508293</v>
      </c>
      <c r="EI9" s="7" t="n">
        <f aca="false">(AV145-$AV$139)/$AV$139</f>
        <v>-0.0384863367304123</v>
      </c>
      <c r="EJ9" s="7" t="n">
        <f aca="false">(AW146-$AW$140)/$AW$140</f>
        <v>-0.49052006026793</v>
      </c>
      <c r="EK9" s="7" t="n">
        <f aca="false">(AX147-$AX$141)/$AX$141</f>
        <v>-0.474720336601673</v>
      </c>
      <c r="EL9" s="7" t="n">
        <f aca="false">(AY148-$AY$142)/$AY$142</f>
        <v>-0.327304682573564</v>
      </c>
      <c r="EM9" s="7" t="n">
        <f aca="false">(AZ149-$AZ$143)/$AZ$143</f>
        <v>-0.572640035710536</v>
      </c>
      <c r="EN9" s="7" t="n">
        <f aca="false">(BA150-$BA$144)/$BA$144</f>
        <v>-0.526181604169019</v>
      </c>
      <c r="EO9" s="7" t="n">
        <f aca="false">(BB151-$BB$145)/$BB$145</f>
        <v>-0.47860975830079</v>
      </c>
      <c r="EP9" s="7" t="n">
        <f aca="false">(BC152-$BC$146)/$BC$146</f>
        <v>-0.412202064381675</v>
      </c>
      <c r="EQ9" s="7" t="n">
        <f aca="false">(BD153-$BD$147)/$BD$147</f>
        <v>-0.528729948692868</v>
      </c>
      <c r="ER9" s="7" t="n">
        <f aca="false">(BE154-$BE$148)/$BE$148</f>
        <v>-0.454687060739161</v>
      </c>
      <c r="ES9" s="7" t="n">
        <f aca="false">(BF155-$BF$149)/$BF$149</f>
        <v>-0.324163320206628</v>
      </c>
      <c r="ET9" s="7" t="n">
        <f aca="false">(BG156-$BG$150)/$BG$150</f>
        <v>-0.416474890580234</v>
      </c>
      <c r="EU9" s="7" t="n">
        <f aca="false">(BH157-$BH$151)/$BH$151</f>
        <v>-0.425856254405851</v>
      </c>
      <c r="EV9" s="7" t="n">
        <f aca="false">(BI158-$BI$152)/$BI$152</f>
        <v>-0.306245265073316</v>
      </c>
      <c r="EW9" s="7" t="n">
        <f aca="false">(BJ159-$BJ$153)/$BJ$153</f>
        <v>-0.45132322453841</v>
      </c>
      <c r="EX9" s="7" t="n">
        <f aca="false">(BK160-$BK$154)/$BK$154</f>
        <v>-0.477625794374565</v>
      </c>
      <c r="EY9" s="7" t="n">
        <f aca="false">(BL161-$BL$155)/$BL$155</f>
        <v>-0.422909906821733</v>
      </c>
      <c r="EZ9" s="7" t="n">
        <f aca="false">(BM162-$BM$156)/$BM$156</f>
        <v>-0.510928124276561</v>
      </c>
      <c r="FA9" s="7" t="n">
        <f aca="false">(BN163-$BN$157)/$BN$157</f>
        <v>-0.412450723557288</v>
      </c>
      <c r="FB9" s="7" t="n">
        <f aca="false">(BO164-$BO$158)/$BO$158</f>
        <v>-0.462673057950593</v>
      </c>
      <c r="FC9" s="7" t="n">
        <f aca="false">(BP165-$BP$159)/$BP$159</f>
        <v>-0.594688798004546</v>
      </c>
      <c r="FD9" s="7" t="n">
        <f aca="false">(BQ166-$BQ$160)/$BQ$160</f>
        <v>-0.257157395286535</v>
      </c>
      <c r="FE9" s="7" t="n">
        <f aca="false">(BR167-$BR$161)/$BR$161</f>
        <v>-0.460530988695815</v>
      </c>
      <c r="FF9" s="7" t="n">
        <f aca="false">(BS168-$BS$162)/$BS$162</f>
        <v>-0.431370330396108</v>
      </c>
      <c r="FG9" s="7" t="n">
        <f aca="false">(BT169-$BT$163)/$BT$163</f>
        <v>-0.280030210490558</v>
      </c>
      <c r="FH9" s="7" t="n">
        <f aca="false">(BU170-$BU$164)/$BU$164</f>
        <v>-0.455100950962342</v>
      </c>
      <c r="FI9" s="7" t="n">
        <f aca="false">(BV171-$BV$165)/$BV$165</f>
        <v>-0.452739445890798</v>
      </c>
      <c r="FJ9" s="7" t="n">
        <f aca="false">(BW172-$BW$166)/$BW$166</f>
        <v>-0.334555788081574</v>
      </c>
      <c r="FK9" s="7" t="n">
        <f aca="false">(BX173-$BX$167)/$BX$167</f>
        <v>-0.435781647154615</v>
      </c>
      <c r="FL9" s="7" t="n">
        <f aca="false">(BY174-$BY$168)/$BY$168</f>
        <v>-0.457030354142794</v>
      </c>
      <c r="FM9" s="7" t="n">
        <f aca="false">(BZ175-$BZ$169)/$BZ$169</f>
        <v>-0.469810593325917</v>
      </c>
      <c r="FN9" s="7" t="n">
        <f aca="false">(CA176-$CA$170)/$CA$170</f>
        <v>-0.521248931617911</v>
      </c>
      <c r="FO9" s="7" t="n">
        <f aca="false">(CB177-$CB$171)/$CB$171</f>
        <v>-0.455976832467639</v>
      </c>
      <c r="FP9" s="7" t="n">
        <f aca="false">(CC178-$CC$172)/$CC$172</f>
        <v>-0.459808579159762</v>
      </c>
      <c r="FQ9" s="7" t="n">
        <f aca="false">(CD179-$CD$173)/$CD$173</f>
        <v>-0.512803470854643</v>
      </c>
      <c r="FR9" s="7" t="n">
        <f aca="false">(CE180-$CE$174)/$CE$174</f>
        <v>-0.499256025286005</v>
      </c>
      <c r="FS9" s="7" t="n">
        <f aca="false">(CF181-$CF$175)/$CF$175</f>
        <v>-0.502928670095972</v>
      </c>
      <c r="FT9" s="7" t="n">
        <f aca="false">(CG182-$CG$176)/$CG$176</f>
        <v>-0.579080346606495</v>
      </c>
      <c r="FU9" s="7" t="n">
        <f aca="false">(CH183-$CH$177)/$CH$177</f>
        <v>-1</v>
      </c>
      <c r="FV9" s="7" t="n">
        <f aca="false">(CI184-$CI$178)/$CI$178</f>
        <v>-1</v>
      </c>
      <c r="FW9" s="7" t="n">
        <f aca="false">(CJ185-$CJ$179)/$CJ$179</f>
        <v>-1</v>
      </c>
      <c r="FX9" s="7" t="n">
        <f aca="false">(CK186-$CK$180)/$CK$180</f>
        <v>-1</v>
      </c>
      <c r="FY9" s="7" t="n">
        <f aca="false">(CL187-$CL$181)/$CL$181</f>
        <v>-1</v>
      </c>
      <c r="FZ9" s="7" t="n">
        <f aca="false">(CM188-$CM$182)/$CM$182</f>
        <v>-1</v>
      </c>
    </row>
    <row r="10" customFormat="false" ht="12.75" hidden="false" customHeight="false" outlineLevel="0" collapsed="false">
      <c r="B10" s="3" t="n">
        <v>34547</v>
      </c>
      <c r="C10" s="5" t="n">
        <v>78438155</v>
      </c>
      <c r="D10" s="6" t="n">
        <f aca="false">VLOOKUP(B10,[1]jan94!$A$59:$XFD$168,3,0)</f>
        <v>1751903</v>
      </c>
      <c r="E10" s="6" t="n">
        <f aca="false">VLOOKUP(B10,[2]feb94!$A$51:$XFD$159,3,0)</f>
        <v>1077958</v>
      </c>
      <c r="F10" s="6" t="n">
        <f aca="false">VLOOKUP(B10,[3]mar94!$A$56:$XFD$164,3,0)</f>
        <v>1569911</v>
      </c>
      <c r="G10" s="6" t="n">
        <f aca="false">VLOOKUP(B10,[4]apr94!$A$64:$XFD$170,3,0)</f>
        <v>1315216</v>
      </c>
      <c r="H10" s="6" t="n">
        <f aca="false">VLOOKUP(B10,[5]may94!$A$51:$XFD$156,3,0)</f>
        <v>1709489</v>
      </c>
      <c r="I10" s="6" t="n">
        <f aca="false">VLOOKUP(B10,[6]jun94!$A$62:$XFD$167,3,0)</f>
        <v>2135081</v>
      </c>
      <c r="J10" s="6" t="n">
        <f aca="false">VLOOKUP(B10,[7]jul94!$A$55:$XFD$159,3,0)</f>
        <v>2183803</v>
      </c>
      <c r="K10" s="6" t="n">
        <f aca="false">VLOOKUP(B10,[8]aug94!$A$63:$XFD$165,3,0)</f>
        <v>1001255</v>
      </c>
      <c r="CP10" s="2" t="s">
        <v>9</v>
      </c>
      <c r="CQ10" s="7" t="n">
        <f aca="false">(D102-$D$95)/$D$95</f>
        <v>-0.444792516425141</v>
      </c>
      <c r="CR10" s="7" t="n">
        <f aca="false">(E103-$E$96)/$E$96</f>
        <v>-0.496377535524257</v>
      </c>
      <c r="CS10" s="7" t="n">
        <f aca="false">(F104-$F$97)/$F$97</f>
        <v>-0.530198074107476</v>
      </c>
      <c r="CT10" s="7" t="n">
        <f aca="false">(G105-$G$98)/$G$98</f>
        <v>-0.445303171701722</v>
      </c>
      <c r="CU10" s="7" t="n">
        <f aca="false">(H106-$H$99)/$H$99</f>
        <v>-0.475675416585413</v>
      </c>
      <c r="CV10" s="7" t="n">
        <f aca="false">(I107-$I$100)/$I$100</f>
        <v>-0.465470579823905</v>
      </c>
      <c r="CW10" s="7" t="n">
        <f aca="false">(J108-$J$101)/$J$101</f>
        <v>-0.381277065742652</v>
      </c>
      <c r="CX10" s="7" t="n">
        <f aca="false">(K109-$K$102)/$K$102</f>
        <v>-0.502304237551783</v>
      </c>
      <c r="CY10" s="7" t="n">
        <f aca="false">(L110-$L$103)/$L$103</f>
        <v>-0.435332494251311</v>
      </c>
      <c r="CZ10" s="7" t="n">
        <f aca="false">(M111-$M$104)/$M$104</f>
        <v>-0.410538524306354</v>
      </c>
      <c r="DA10" s="7" t="n">
        <f aca="false">(N112-$N$105)/$N$105</f>
        <v>-0.475463197137451</v>
      </c>
      <c r="DB10" s="7" t="n">
        <f aca="false">(O113-$O$106)/$O$106</f>
        <v>-0.414908279780154</v>
      </c>
      <c r="DC10" s="7" t="n">
        <f aca="false">(P114-$P$107)/$P$107</f>
        <v>-0.405707183424604</v>
      </c>
      <c r="DD10" s="7" t="n">
        <f aca="false">(Q115-$Q$108)/$Q$108</f>
        <v>-0.400868789118106</v>
      </c>
      <c r="DE10" s="7" t="n">
        <f aca="false">(R116-$R$109)/R116</f>
        <v>-0.668934564239432</v>
      </c>
      <c r="DF10" s="7" t="n">
        <f aca="false">(S117-$S$110)/$S$110</f>
        <v>-0.370643622933773</v>
      </c>
      <c r="DG10" s="7" t="n">
        <f aca="false">(T118-$T$111)/$T$111</f>
        <v>-0.482685826980521</v>
      </c>
      <c r="DH10" s="7" t="n">
        <f aca="false">(U119-$U$112)/$U$112</f>
        <v>-0.441815550902163</v>
      </c>
      <c r="DI10" s="7" t="n">
        <f aca="false">(V120-$V$113)/$V$113</f>
        <v>-0.440998506178025</v>
      </c>
      <c r="DJ10" s="7" t="n">
        <f aca="false">(W121-$W$114)/$W$114</f>
        <v>-0.347332137970949</v>
      </c>
      <c r="DK10" s="7" t="n">
        <f aca="false">(X122-$X$115)/$X$115</f>
        <v>-0.390833307887264</v>
      </c>
      <c r="DL10" s="7" t="n">
        <f aca="false">(Y123-$Y$116)/$Y$116</f>
        <v>-0.293394353693433</v>
      </c>
      <c r="DM10" s="7" t="n">
        <f aca="false">(Z124-$Z$117)/$Z$117</f>
        <v>-0.383019057114587</v>
      </c>
      <c r="DN10" s="7" t="n">
        <f aca="false">(AA125-$AA$118)/$AA$118</f>
        <v>-0.390420352051672</v>
      </c>
      <c r="DO10" s="7" t="n">
        <f aca="false">(AB126-$AB$119)/$AB$119</f>
        <v>-0.529637377610682</v>
      </c>
      <c r="DP10" s="7" t="n">
        <f aca="false">(AC127-$AC$120)/$AC$120</f>
        <v>-0.487644357061268</v>
      </c>
      <c r="DQ10" s="7" t="n">
        <f aca="false">(AD128-$AD$121)/$AD$121</f>
        <v>-0.45683688695902</v>
      </c>
      <c r="DR10" s="7" t="n">
        <f aca="false">(AE129-$AE$122)/$AE$122</f>
        <v>-0.51629773654169</v>
      </c>
      <c r="DS10" s="7" t="n">
        <f aca="false">(AF130-$AF$123)/$AF$123</f>
        <v>-0.483413994448271</v>
      </c>
      <c r="DT10" s="7" t="n">
        <f aca="false">(AG131-$AG$124)/$AG$124</f>
        <v>-0.430121503770489</v>
      </c>
      <c r="DU10" s="7" t="n">
        <f aca="false">(AH132-$AH$125)/$AH$125</f>
        <v>-0.454493582186791</v>
      </c>
      <c r="DV10" s="7" t="n">
        <f aca="false">(AI133-$AI$126)/$AI$126</f>
        <v>-0.543384797794729</v>
      </c>
      <c r="DW10" s="7" t="n">
        <f aca="false">(AJ134-$AJ$127)/$AJ$127</f>
        <v>-0.386303606807486</v>
      </c>
      <c r="DX10" s="7" t="n">
        <f aca="false">(AK135-$AK$128)/$AK$128</f>
        <v>-0.52402987352422</v>
      </c>
      <c r="DY10" s="7" t="n">
        <f aca="false">(AL136-$AL$129)/$AL$129</f>
        <v>-0.441470592003827</v>
      </c>
      <c r="DZ10" s="7" t="n">
        <f aca="false">(AM137-$AM$130)/$AM$130</f>
        <v>-0.600700355974619</v>
      </c>
      <c r="EA10" s="7" t="n">
        <f aca="false">(AN138-$AN$131)/$AN$131</f>
        <v>-0.471468063733235</v>
      </c>
      <c r="EB10" s="7" t="n">
        <f aca="false">(AO139-$AO$132)/$AO$132</f>
        <v>-0.348048679509684</v>
      </c>
      <c r="EC10" s="7" t="n">
        <f aca="false">(AP140-$AP$133)/$AP$133</f>
        <v>-0.322150002138095</v>
      </c>
      <c r="ED10" s="7" t="n">
        <f aca="false">(AQ141-$AQ$134)/$AQ$134</f>
        <v>-0.474612284617924</v>
      </c>
      <c r="EE10" s="7" t="n">
        <f aca="false">(AR142-$AR$135)/$AR$135</f>
        <v>-0.537348857205259</v>
      </c>
      <c r="EF10" s="7" t="n">
        <f aca="false">(AS143-$AS$136)/$AS$136</f>
        <v>-0.536951386964811</v>
      </c>
      <c r="EG10" s="7" t="n">
        <f aca="false">(AT144-$AT$137)/$AT$137</f>
        <v>-0.435598926932675</v>
      </c>
      <c r="EH10" s="7" t="n">
        <f aca="false">(AU145-$AU$138)/$AU$138</f>
        <v>-0.449793004853805</v>
      </c>
      <c r="EI10" s="7" t="n">
        <f aca="false">(AV146-$AV$139)/$AV$139</f>
        <v>-0.0478454364687509</v>
      </c>
      <c r="EJ10" s="7" t="n">
        <f aca="false">(AW147-$AW$140)/$AW$140</f>
        <v>-0.569695339878709</v>
      </c>
      <c r="EK10" s="7" t="n">
        <f aca="false">(AX148-$AX$141)/$AX$141</f>
        <v>-0.515816970490965</v>
      </c>
      <c r="EL10" s="7" t="n">
        <f aca="false">(AY149-$AY$142)/$AY$142</f>
        <v>-0.333810149094286</v>
      </c>
      <c r="EM10" s="7" t="n">
        <f aca="false">(AZ150-$AZ$143)/$AZ$143</f>
        <v>-0.60840227531499</v>
      </c>
      <c r="EN10" s="7" t="n">
        <f aca="false">(BA151-$BA$144)/$BA$144</f>
        <v>-0.550100052087352</v>
      </c>
      <c r="EO10" s="7" t="n">
        <f aca="false">(BB152-$BB$145)/$BB$145</f>
        <v>-0.484704577648782</v>
      </c>
      <c r="EP10" s="7" t="n">
        <f aca="false">(BC153-$BC$146)/$BC$146</f>
        <v>-0.446518272495436</v>
      </c>
      <c r="EQ10" s="7" t="n">
        <f aca="false">(BD154-$BD$147)/$BD$147</f>
        <v>-0.56234288189621</v>
      </c>
      <c r="ER10" s="7" t="n">
        <f aca="false">(BE155-$BE$148)/$BE$148</f>
        <v>-0.484784992512385</v>
      </c>
      <c r="ES10" s="7" t="n">
        <f aca="false">(BF156-$BF$149)/$BF$149</f>
        <v>-0.339815314378348</v>
      </c>
      <c r="ET10" s="7" t="n">
        <f aca="false">(BG157-$BG$150)/$BG$150</f>
        <v>-0.420692998724715</v>
      </c>
      <c r="EU10" s="7" t="n">
        <f aca="false">(BH158-$BH$151)/$BH$151</f>
        <v>-0.469857988978297</v>
      </c>
      <c r="EV10" s="7" t="n">
        <f aca="false">(BI159-$BI$152)/$BI$152</f>
        <v>-0.350083007022262</v>
      </c>
      <c r="EW10" s="7" t="n">
        <f aca="false">(BJ160-$BJ$153)/$BJ$153</f>
        <v>-0.481748925316076</v>
      </c>
      <c r="EX10" s="7" t="n">
        <f aca="false">(BK161-$BK$154)/$BK$154</f>
        <v>-0.505150940852509</v>
      </c>
      <c r="EY10" s="7" t="n">
        <f aca="false">(BL162-$BL$155)/$BL$155</f>
        <v>-0.424408971040952</v>
      </c>
      <c r="EZ10" s="7" t="n">
        <f aca="false">(BM163-$BM$156)/$BM$156</f>
        <v>-0.550690001724231</v>
      </c>
      <c r="FA10" s="7" t="n">
        <f aca="false">(BN164-$BN$157)/$BN$157</f>
        <v>-0.461810202909108</v>
      </c>
      <c r="FB10" s="7" t="n">
        <f aca="false">(BO165-$BO$158)/$BO$158</f>
        <v>-0.4816141694271</v>
      </c>
      <c r="FC10" s="7" t="n">
        <f aca="false">(BP166-$BP$159)/$BP$159</f>
        <v>-0.612481610006751</v>
      </c>
      <c r="FD10" s="7" t="n">
        <f aca="false">(BQ167-$BQ$160)/$BQ$160</f>
        <v>-0.33850827119898</v>
      </c>
      <c r="FE10" s="7" t="n">
        <f aca="false">(BR168-$BR$161)/$BR$161</f>
        <v>-0.504164508468282</v>
      </c>
      <c r="FF10" s="7" t="n">
        <f aca="false">(BS169-$BS$162)/$BS$162</f>
        <v>-0.485716377072377</v>
      </c>
      <c r="FG10" s="7" t="n">
        <f aca="false">(BT170-$BT$163)/$BT$163</f>
        <v>-0.302964318168886</v>
      </c>
      <c r="FH10" s="7" t="n">
        <f aca="false">(BU171-$BU$164)/$BU$164</f>
        <v>-0.476812161828916</v>
      </c>
      <c r="FI10" s="7" t="n">
        <f aca="false">(BV172-$BV$165)/$BV$165</f>
        <v>-0.465951430261737</v>
      </c>
      <c r="FJ10" s="7" t="n">
        <f aca="false">(BW173-$BW$166)/$BW$166</f>
        <v>-0.442459507533289</v>
      </c>
      <c r="FK10" s="7" t="n">
        <f aca="false">(BX174-$BX$167)/$BX$167</f>
        <v>-0.464524626431933</v>
      </c>
      <c r="FL10" s="7" t="n">
        <f aca="false">(BY175-$BY$168)/$BY$168</f>
        <v>-0.498431226118986</v>
      </c>
      <c r="FM10" s="7" t="n">
        <f aca="false">(BZ176-$BZ$169)/$BZ$169</f>
        <v>-0.504927188318973</v>
      </c>
      <c r="FN10" s="7" t="n">
        <f aca="false">(CA177-$CA$170)/$CA$170</f>
        <v>-0.535452439855959</v>
      </c>
      <c r="FO10" s="7" t="n">
        <f aca="false">(CB178-$CB$171)/$CB$171</f>
        <v>-0.498300398171821</v>
      </c>
      <c r="FP10" s="7" t="n">
        <f aca="false">(CC179-$CC$172)/$CC$172</f>
        <v>-0.47311816244224</v>
      </c>
      <c r="FQ10" s="7" t="n">
        <f aca="false">(CD180-$CD$173)/$CD$173</f>
        <v>-0.565857556404522</v>
      </c>
      <c r="FR10" s="7" t="n">
        <f aca="false">(CE181-$CE$174)/$CE$174</f>
        <v>-0.533430710169668</v>
      </c>
      <c r="FS10" s="7" t="n">
        <f aca="false">(CF182-$CF$175)/$CF$175</f>
        <v>-0.526457393907597</v>
      </c>
      <c r="FT10" s="7" t="n">
        <f aca="false">(CG183-$CG$176)/$CG$176</f>
        <v>-1</v>
      </c>
      <c r="FU10" s="7" t="n">
        <f aca="false">(CH184-$CH$177)/$CH$177</f>
        <v>-1</v>
      </c>
      <c r="FV10" s="7" t="n">
        <f aca="false">(CI185-$CI$178)/$CI$178</f>
        <v>-1</v>
      </c>
      <c r="FW10" s="7" t="n">
        <f aca="false">(CJ186-$CJ$179)/$CJ$179</f>
        <v>-1</v>
      </c>
      <c r="FX10" s="7" t="n">
        <f aca="false">(CK187-$CK$180)/$CK$180</f>
        <v>-1</v>
      </c>
      <c r="FY10" s="7" t="n">
        <f aca="false">(CL188-$CL$181)/$CL$181</f>
        <v>-1</v>
      </c>
      <c r="FZ10" s="7" t="n">
        <f aca="false">(CM189-$CM$182)/$CM$182</f>
        <v>-1</v>
      </c>
    </row>
    <row r="11" customFormat="false" ht="12.75" hidden="false" customHeight="false" outlineLevel="0" collapsed="false">
      <c r="B11" s="3" t="n">
        <v>34578</v>
      </c>
      <c r="C11" s="5" t="n">
        <v>74607560</v>
      </c>
      <c r="D11" s="6" t="n">
        <f aca="false">VLOOKUP(B11,[1]jan94!$A$59:$XFD$168,3,0)</f>
        <v>1454042</v>
      </c>
      <c r="E11" s="6" t="n">
        <f aca="false">VLOOKUP(B11,[2]feb94!$A$51:$XFD$159,3,0)</f>
        <v>986291</v>
      </c>
      <c r="F11" s="6" t="n">
        <f aca="false">VLOOKUP(B11,[3]mar94!$A$56:$XFD$164,3,0)</f>
        <v>1399586</v>
      </c>
      <c r="G11" s="6" t="n">
        <f aca="false">VLOOKUP(B11,[4]apr94!$A$64:$XFD$170,3,0)</f>
        <v>1109805</v>
      </c>
      <c r="H11" s="6" t="n">
        <f aca="false">VLOOKUP(B11,[5]may94!$A$51:$XFD$156,3,0)</f>
        <v>1416119</v>
      </c>
      <c r="I11" s="6" t="n">
        <f aca="false">VLOOKUP(B11,[6]jun94!$A$62:$XFD$167,3,0)</f>
        <v>1934258</v>
      </c>
      <c r="J11" s="6" t="n">
        <f aca="false">VLOOKUP(B11,[7]jul94!$A$55:$XFD$159,3,0)</f>
        <v>2097661</v>
      </c>
      <c r="K11" s="6" t="n">
        <f aca="false">VLOOKUP(B11,[8]aug94!$A$63:$XFD$165,3,0)</f>
        <v>1790397</v>
      </c>
      <c r="L11" s="6" t="n">
        <f aca="false">VLOOKUP(B11,[9]sep94!$A$55:$XFD$156,3,0)</f>
        <v>1006316</v>
      </c>
      <c r="CP11" s="2" t="s">
        <v>10</v>
      </c>
      <c r="CQ11" s="7" t="n">
        <f aca="false">(D103-$D$95)/$D$95</f>
        <v>-0.502498628091104</v>
      </c>
      <c r="CR11" s="7" t="n">
        <f aca="false">(E104-$E$96)/$E$96</f>
        <v>-0.516015944378944</v>
      </c>
      <c r="CS11" s="7" t="n">
        <f aca="false">(F105-$F$97)/$F$97</f>
        <v>-0.514751518174078</v>
      </c>
      <c r="CT11" s="7" t="n">
        <f aca="false">(G106-$G$98)/$G$98</f>
        <v>-0.471861480102089</v>
      </c>
      <c r="CU11" s="7" t="n">
        <f aca="false">(H107-$H$99)/$H$99</f>
        <v>-0.493419940641175</v>
      </c>
      <c r="CV11" s="7" t="n">
        <f aca="false">(I108-$I$100)/$I$100</f>
        <v>-0.479406658416903</v>
      </c>
      <c r="CW11" s="7" t="n">
        <f aca="false">(J109-$J$101)/$J$101</f>
        <v>-0.442445556368104</v>
      </c>
      <c r="CX11" s="7" t="n">
        <f aca="false">(K110-$K$102)/$K$102</f>
        <v>-0.512268381925097</v>
      </c>
      <c r="CY11" s="7" t="n">
        <f aca="false">(L111-$L$103)/$L$103</f>
        <v>-0.427816545882309</v>
      </c>
      <c r="CZ11" s="7" t="n">
        <f aca="false">(M112-$M$104)/$M$104</f>
        <v>-0.416493549269705</v>
      </c>
      <c r="DA11" s="7" t="n">
        <f aca="false">(N113-$N$105)/$N$105</f>
        <v>-0.503521463913191</v>
      </c>
      <c r="DB11" s="7" t="n">
        <f aca="false">(O114-$O$106)/$O$106</f>
        <v>-0.453227334971383</v>
      </c>
      <c r="DC11" s="7" t="n">
        <f aca="false">(P115-$P$107)/$P$107</f>
        <v>-0.466437800188348</v>
      </c>
      <c r="DD11" s="7" t="n">
        <f aca="false">(Q116-$Q$108)/$Q$108</f>
        <v>-0.402821964133734</v>
      </c>
      <c r="DE11" s="7" t="n">
        <f aca="false">(R117-$R$109)/R117</f>
        <v>-0.749199321403256</v>
      </c>
      <c r="DF11" s="7" t="n">
        <f aca="false">(S118-$S$110)/$S$110</f>
        <v>-0.376939295062569</v>
      </c>
      <c r="DG11" s="7" t="n">
        <f aca="false">(T119-$T$111)/$T$111</f>
        <v>-0.50216463452221</v>
      </c>
      <c r="DH11" s="7" t="n">
        <f aca="false">(U120-$U$112)/$U$112</f>
        <v>-0.481373759864549</v>
      </c>
      <c r="DI11" s="7" t="n">
        <f aca="false">(V121-$V$113)/$V$113</f>
        <v>-0.49432502382043</v>
      </c>
      <c r="DJ11" s="7" t="n">
        <f aca="false">(W122-$W$114)/$W$114</f>
        <v>-0.391075187482619</v>
      </c>
      <c r="DK11" s="7" t="n">
        <f aca="false">(X123-$X$115)/$X$115</f>
        <v>-0.45444644620192</v>
      </c>
      <c r="DL11" s="7" t="n">
        <f aca="false">(Y124-$Y$116)/$Y$116</f>
        <v>-0.263818576881986</v>
      </c>
      <c r="DM11" s="7" t="n">
        <f aca="false">(Z125-$Z$117)/$Z$117</f>
        <v>-0.503660638440771</v>
      </c>
      <c r="DN11" s="7" t="n">
        <f aca="false">(AA126-$AA$118)/$AA$118</f>
        <v>-0.43409324334455</v>
      </c>
      <c r="DO11" s="7" t="n">
        <f aca="false">(AB127-$AB$119)/$AB$119</f>
        <v>-0.534553691521677</v>
      </c>
      <c r="DP11" s="7" t="n">
        <f aca="false">(AC128-$AC$120)/$AC$120</f>
        <v>-0.523012649383581</v>
      </c>
      <c r="DQ11" s="7" t="n">
        <f aca="false">(AD129-$AD$121)/$AD$121</f>
        <v>-0.470498660654023</v>
      </c>
      <c r="DR11" s="7" t="n">
        <f aca="false">(AE130-$AE$122)/$AE$122</f>
        <v>-0.512682425755342</v>
      </c>
      <c r="DS11" s="7" t="n">
        <f aca="false">(AF131-$AF$123)/$AF$123</f>
        <v>-0.505686704675947</v>
      </c>
      <c r="DT11" s="7" t="n">
        <f aca="false">(AG132-$AG$124)/$AG$124</f>
        <v>-0.45286963369251</v>
      </c>
      <c r="DU11" s="7" t="n">
        <f aca="false">(AH133-$AH$125)/$AH$125</f>
        <v>-0.464144501318549</v>
      </c>
      <c r="DV11" s="7" t="n">
        <f aca="false">(AI134-$AI$126)/$AI$126</f>
        <v>-0.569661033599925</v>
      </c>
      <c r="DW11" s="7" t="n">
        <f aca="false">(AJ135-$AJ$127)/$AJ$127</f>
        <v>-0.446675352858948</v>
      </c>
      <c r="DX11" s="7" t="n">
        <f aca="false">(AK136-$AK$128)/$AK$128</f>
        <v>-0.536178594641423</v>
      </c>
      <c r="DY11" s="7" t="n">
        <f aca="false">(AL137-$AL$129)/$AL$129</f>
        <v>-0.461760849417222</v>
      </c>
      <c r="DZ11" s="7" t="n">
        <f aca="false">(AM138-$AM$130)/$AM$130</f>
        <v>-0.60806448413879</v>
      </c>
      <c r="EA11" s="7" t="n">
        <f aca="false">(AN139-$AN$131)/$AN$131</f>
        <v>-0.498268919166897</v>
      </c>
      <c r="EB11" s="7" t="n">
        <f aca="false">(AO140-$AO$132)/$AO$132</f>
        <v>-0.370591949038176</v>
      </c>
      <c r="EC11" s="7" t="n">
        <f aca="false">(AP141-$AP$133)/$AP$133</f>
        <v>-0.375585124336833</v>
      </c>
      <c r="ED11" s="7" t="n">
        <f aca="false">(AQ142-$AQ$134)/$AQ$134</f>
        <v>-0.495257131482789</v>
      </c>
      <c r="EE11" s="7" t="n">
        <f aca="false">(AR143-$AR$135)/$AR$135</f>
        <v>-0.566962326167868</v>
      </c>
      <c r="EF11" s="7" t="n">
        <f aca="false">(AS144-$AS$136)/$AS$136</f>
        <v>-0.568629806135414</v>
      </c>
      <c r="EG11" s="7" t="n">
        <f aca="false">(AT145-$AT$137)/$AT$137</f>
        <v>-0.461408233726897</v>
      </c>
      <c r="EH11" s="7" t="n">
        <f aca="false">(AU146-$AU$138)/$AU$138</f>
        <v>-0.475269545775024</v>
      </c>
      <c r="EI11" s="7" t="n">
        <f aca="false">(AV147-$AV$139)/$AV$139</f>
        <v>-0.123685036380658</v>
      </c>
      <c r="EJ11" s="7" t="n">
        <f aca="false">(AW148-$AW$140)/$AW$140</f>
        <v>-0.597234314797918</v>
      </c>
      <c r="EK11" s="7" t="n">
        <f aca="false">(AX149-$AX$141)/$AX$141</f>
        <v>-0.546910991713712</v>
      </c>
      <c r="EL11" s="7" t="n">
        <f aca="false">(AY150-$AY$142)/$AY$142</f>
        <v>-0.34606631493355</v>
      </c>
      <c r="EM11" s="7" t="n">
        <f aca="false">(AZ151-$AZ$143)/$AZ$143</f>
        <v>-0.622561189000782</v>
      </c>
      <c r="EN11" s="7" t="n">
        <f aca="false">(BA152-$BA$144)/$BA$144</f>
        <v>-0.589236991490192</v>
      </c>
      <c r="EO11" s="7" t="n">
        <f aca="false">(BB153-$BB$145)/$BB$145</f>
        <v>-0.522783465291333</v>
      </c>
      <c r="EP11" s="7" t="n">
        <f aca="false">(BC154-$BC$146)/$BC$146</f>
        <v>-0.503731514080844</v>
      </c>
      <c r="EQ11" s="7" t="n">
        <f aca="false">(BD155-$BD$147)/$BD$147</f>
        <v>-0.581979779761645</v>
      </c>
      <c r="ER11" s="7" t="n">
        <f aca="false">(BE156-$BE$148)/$BE$148</f>
        <v>-0.506919545968752</v>
      </c>
      <c r="ES11" s="7" t="n">
        <f aca="false">(BF157-$BF$149)/$BF$149</f>
        <v>-0.353402306117868</v>
      </c>
      <c r="ET11" s="7" t="n">
        <f aca="false">(BG158-$BG$150)/$BG$150</f>
        <v>-0.461054336058932</v>
      </c>
      <c r="EU11" s="7" t="n">
        <f aca="false">(BH159-$BH$151)/$BH$151</f>
        <v>-0.493977949851055</v>
      </c>
      <c r="EV11" s="7" t="n">
        <f aca="false">(BI160-$BI$152)/$BI$152</f>
        <v>-0.383521534133812</v>
      </c>
      <c r="EW11" s="7" t="n">
        <f aca="false">(BJ161-$BJ$153)/$BJ$153</f>
        <v>-0.495521079228565</v>
      </c>
      <c r="EX11" s="7" t="n">
        <f aca="false">(BK162-$BK$154)/$BK$154</f>
        <v>-0.529608586347734</v>
      </c>
      <c r="EY11" s="7" t="n">
        <f aca="false">(BL163-$BL$155)/$BL$155</f>
        <v>-0.480408230096151</v>
      </c>
      <c r="EZ11" s="7" t="n">
        <f aca="false">(BM164-$BM$156)/$BM$156</f>
        <v>-0.565758525614913</v>
      </c>
      <c r="FA11" s="7" t="n">
        <f aca="false">(BN165-$BN$157)/$BN$157</f>
        <v>-0.471699816035307</v>
      </c>
      <c r="FB11" s="7" t="n">
        <f aca="false">(BO166-$BO$158)/$BO$158</f>
        <v>-0.470178969017082</v>
      </c>
      <c r="FC11" s="7" t="n">
        <f aca="false">(BP167-$BP$159)/$BP$159</f>
        <v>-0.659452708115867</v>
      </c>
      <c r="FD11" s="7" t="n">
        <f aca="false">(BQ168-$BQ$160)/$BQ$160</f>
        <v>-0.352786073700933</v>
      </c>
      <c r="FE11" s="7" t="n">
        <f aca="false">(BR169-$BR$161)/$BR$161</f>
        <v>-0.533275387742736</v>
      </c>
      <c r="FF11" s="7" t="n">
        <f aca="false">(BS170-$BS$162)/$BS$162</f>
        <v>-0.506710626133553</v>
      </c>
      <c r="FG11" s="7" t="n">
        <f aca="false">(BT171-$BT$163)/$BT$163</f>
        <v>-0.364793225400953</v>
      </c>
      <c r="FH11" s="7" t="n">
        <f aca="false">(BU172-$BU$164)/$BU$164</f>
        <v>-0.515313283852472</v>
      </c>
      <c r="FI11" s="7" t="n">
        <f aca="false">(BV173-$BV$165)/$BV$165</f>
        <v>-0.481794218163989</v>
      </c>
      <c r="FJ11" s="7" t="n">
        <f aca="false">(BW174-$BW$166)/$BW$166</f>
        <v>-0.497297916316492</v>
      </c>
      <c r="FK11" s="7" t="n">
        <f aca="false">(BX175-$BX$167)/$BX$167</f>
        <v>-0.518987634692281</v>
      </c>
      <c r="FL11" s="7" t="n">
        <f aca="false">(BY176-$BY$168)/$BY$168</f>
        <v>-0.538147618109465</v>
      </c>
      <c r="FM11" s="7" t="n">
        <f aca="false">(BZ177-$BZ$169)/$BZ$169</f>
        <v>-0.543250844958225</v>
      </c>
      <c r="FN11" s="7" t="n">
        <f aca="false">(CA178-$CA$170)/$CA$170</f>
        <v>-0.570735535280559</v>
      </c>
      <c r="FO11" s="7" t="n">
        <f aca="false">(CB179-$CB$171)/$CB$171</f>
        <v>-0.520248731458433</v>
      </c>
      <c r="FP11" s="7" t="n">
        <f aca="false">(CC180-$CC$172)/$CC$172</f>
        <v>-0.507589308797061</v>
      </c>
      <c r="FQ11" s="7" t="n">
        <f aca="false">(CD181-$CD$173)/$CD$173</f>
        <v>-0.570082633426521</v>
      </c>
      <c r="FR11" s="7" t="n">
        <f aca="false">(CE182-$CE$174)/$CE$174</f>
        <v>-0.567520854430786</v>
      </c>
      <c r="FS11" s="7" t="n">
        <f aca="false">(CF183-$CF$175)/$CF$175</f>
        <v>-1</v>
      </c>
      <c r="FT11" s="7" t="n">
        <f aca="false">(CG184-$CG$176)/$CG$176</f>
        <v>-1</v>
      </c>
      <c r="FU11" s="7" t="n">
        <f aca="false">(CH185-$CH$177)/$CH$177</f>
        <v>-1</v>
      </c>
      <c r="FV11" s="7" t="n">
        <f aca="false">(CI186-$CI$178)/$CI$178</f>
        <v>-1</v>
      </c>
      <c r="FW11" s="7" t="n">
        <f aca="false">(CJ187-$CJ$179)/$CJ$179</f>
        <v>-1</v>
      </c>
      <c r="FX11" s="7" t="n">
        <f aca="false">(CK188-$CK$180)/$CK$180</f>
        <v>-1</v>
      </c>
      <c r="FY11" s="7" t="n">
        <f aca="false">(CL189-$CL$181)/$CL$181</f>
        <v>-1</v>
      </c>
      <c r="FZ11" s="7" t="n">
        <f aca="false">(CM190-$CM$182)/$CM$182</f>
        <v>-1</v>
      </c>
    </row>
    <row r="12" customFormat="false" ht="12.75" hidden="false" customHeight="false" outlineLevel="0" collapsed="false">
      <c r="B12" s="3" t="n">
        <v>34608</v>
      </c>
      <c r="C12" s="5" t="n">
        <v>74959323</v>
      </c>
      <c r="D12" s="6" t="n">
        <f aca="false">VLOOKUP(B12,[1]jan94!$A$59:$XFD$168,3,0)</f>
        <v>1346345</v>
      </c>
      <c r="E12" s="6" t="n">
        <f aca="false">VLOOKUP(B12,[2]feb94!$A$51:$XFD$159,3,0)</f>
        <v>940174</v>
      </c>
      <c r="F12" s="6" t="n">
        <f aca="false">VLOOKUP(B12,[3]mar94!$A$56:$XFD$164,3,0)</f>
        <v>1279162</v>
      </c>
      <c r="G12" s="6" t="n">
        <f aca="false">VLOOKUP(B12,[4]apr94!$A$64:$XFD$170,3,0)</f>
        <v>1101174</v>
      </c>
      <c r="H12" s="6" t="n">
        <f aca="false">VLOOKUP(B12,[5]may94!$A$51:$XFD$156,3,0)</f>
        <v>1379892</v>
      </c>
      <c r="I12" s="6" t="n">
        <f aca="false">VLOOKUP(B12,[6]jun94!$A$62:$XFD$167,3,0)</f>
        <v>1647055</v>
      </c>
      <c r="J12" s="6" t="n">
        <f aca="false">VLOOKUP(B12,[7]jul94!$A$55:$XFD$159,3,0)</f>
        <v>1936260</v>
      </c>
      <c r="K12" s="6" t="n">
        <f aca="false">VLOOKUP(B12,[8]aug94!$A$63:$XFD$165,3,0)</f>
        <v>1606460</v>
      </c>
      <c r="L12" s="6" t="n">
        <f aca="false">VLOOKUP(B12,[9]sep94!$A$55:$XFD$156,3,0)</f>
        <v>1979147</v>
      </c>
      <c r="M12" s="6" t="n">
        <f aca="false">VLOOKUP(B12,[10]oct94!$A$55:$XFD$155,3,0)</f>
        <v>981687</v>
      </c>
      <c r="CP12" s="2" t="s">
        <v>11</v>
      </c>
      <c r="CQ12" s="7" t="n">
        <f aca="false">(D104-$D$95)/$D$95</f>
        <v>-0.474106166590708</v>
      </c>
      <c r="CR12" s="7" t="n">
        <f aca="false">(E105-$E$96)/$E$96</f>
        <v>-0.472953782977818</v>
      </c>
      <c r="CS12" s="7" t="n">
        <f aca="false">(F106-$F$97)/$F$97</f>
        <v>-0.53812166256098</v>
      </c>
      <c r="CT12" s="7" t="n">
        <f aca="false">(G107-$G$98)/$G$98</f>
        <v>-0.518047186685092</v>
      </c>
      <c r="CU12" s="7" t="n">
        <f aca="false">(H108-$H$99)/$H$99</f>
        <v>-0.516234299876375</v>
      </c>
      <c r="CV12" s="7" t="n">
        <f aca="false">(I109-$I$100)/$I$100</f>
        <v>-0.533864049404511</v>
      </c>
      <c r="CW12" s="7" t="n">
        <f aca="false">(J110-$J$101)/$J$101</f>
        <v>-0.441240349976623</v>
      </c>
      <c r="CX12" s="7" t="n">
        <f aca="false">(K111-$K$102)/$K$102</f>
        <v>-0.508280007171594</v>
      </c>
      <c r="CY12" s="7" t="n">
        <f aca="false">(L112-$L$103)/$L$103</f>
        <v>-0.446925367342598</v>
      </c>
      <c r="CZ12" s="7" t="n">
        <f aca="false">(M113-$M$104)/$M$104</f>
        <v>-0.46362773353587</v>
      </c>
      <c r="DA12" s="7" t="n">
        <f aca="false">(N114-$N$105)/$N$105</f>
        <v>-0.541284927558556</v>
      </c>
      <c r="DB12" s="7" t="n">
        <f aca="false">(O115-$O$106)/$O$106</f>
        <v>-0.474811944936211</v>
      </c>
      <c r="DC12" s="7" t="n">
        <f aca="false">(P116-$P$107)/$P$107</f>
        <v>-0.473748293058538</v>
      </c>
      <c r="DD12" s="7" t="n">
        <f aca="false">(Q117-$Q$108)/$Q$108</f>
        <v>-0.429958820073661</v>
      </c>
      <c r="DE12" s="7" t="n">
        <f aca="false">(R118-$R$109)/R118</f>
        <v>-0.966463820077968</v>
      </c>
      <c r="DF12" s="7" t="n">
        <f aca="false">(S119-$S$110)/$S$110</f>
        <v>-0.40259128243616</v>
      </c>
      <c r="DG12" s="7" t="n">
        <f aca="false">(T120-$T$111)/$T$111</f>
        <v>-0.529861718200376</v>
      </c>
      <c r="DH12" s="7" t="n">
        <f aca="false">(U121-$U$112)/$U$112</f>
        <v>-0.541133995512029</v>
      </c>
      <c r="DI12" s="7" t="n">
        <f aca="false">(V122-$V$113)/$V$113</f>
        <v>-0.5365930456463</v>
      </c>
      <c r="DJ12" s="7" t="n">
        <f aca="false">(W123-$W$114)/$W$114</f>
        <v>-0.426246659792417</v>
      </c>
      <c r="DK12" s="7" t="n">
        <f aca="false">(X124-$X$115)/$X$115</f>
        <v>-0.484325475587041</v>
      </c>
      <c r="DL12" s="7" t="n">
        <f aca="false">(Y125-$Y$116)/$Y$116</f>
        <v>-0.341329243253842</v>
      </c>
      <c r="DM12" s="7" t="n">
        <f aca="false">(Z126-$Z$117)/$Z$117</f>
        <v>-0.411917132231869</v>
      </c>
      <c r="DN12" s="7" t="n">
        <f aca="false">(AA127-$AA$118)/$AA$118</f>
        <v>-0.499742108776886</v>
      </c>
      <c r="DO12" s="7" t="n">
        <f aca="false">(AB128-$AB$119)/$AB$119</f>
        <v>-0.56443018530913</v>
      </c>
      <c r="DP12" s="7" t="n">
        <f aca="false">(AC129-$AC$120)/$AC$120</f>
        <v>-0.555890317636781</v>
      </c>
      <c r="DQ12" s="7" t="n">
        <f aca="false">(AD130-$AD$121)/$AD$121</f>
        <v>-0.495889166822011</v>
      </c>
      <c r="DR12" s="7" t="n">
        <f aca="false">(AE131-$AE$122)/$AE$122</f>
        <v>-0.551373640544909</v>
      </c>
      <c r="DS12" s="7" t="n">
        <f aca="false">(AF132-$AF$123)/$AF$123</f>
        <v>-0.539535270338343</v>
      </c>
      <c r="DT12" s="7" t="n">
        <f aca="false">(AG133-$AG$124)/$AG$124</f>
        <v>-0.477715704531347</v>
      </c>
      <c r="DU12" s="7" t="n">
        <f aca="false">(AH134-$AH$125)/$AH$125</f>
        <v>-0.517964141062618</v>
      </c>
      <c r="DV12" s="7" t="n">
        <f aca="false">(AI135-$AI$126)/$AI$126</f>
        <v>-0.579315185405533</v>
      </c>
      <c r="DW12" s="7" t="n">
        <f aca="false">(AJ136-$AJ$127)/$AJ$127</f>
        <v>-0.511512239629652</v>
      </c>
      <c r="DX12" s="7" t="n">
        <f aca="false">(AK137-$AK$128)/$AK$128</f>
        <v>-0.571899091507709</v>
      </c>
      <c r="DY12" s="7" t="n">
        <f aca="false">(AL138-$AL$129)/$AL$129</f>
        <v>-0.49994790799119</v>
      </c>
      <c r="DZ12" s="7" t="n">
        <f aca="false">(AM139-$AM$130)/$AM$130</f>
        <v>-0.61750713350411</v>
      </c>
      <c r="EA12" s="7" t="n">
        <f aca="false">(AN140-$AN$131)/$AN$131</f>
        <v>-0.523136348004269</v>
      </c>
      <c r="EB12" s="7" t="n">
        <f aca="false">(AO141-$AO$132)/$AO$132</f>
        <v>-0.377942325990071</v>
      </c>
      <c r="EC12" s="7" t="n">
        <f aca="false">(AP142-$AP$133)/$AP$133</f>
        <v>-0.39169033514394</v>
      </c>
      <c r="ED12" s="7" t="n">
        <f aca="false">(AQ143-$AQ$134)/$AQ$134</f>
        <v>-0.515135817456067</v>
      </c>
      <c r="EE12" s="7" t="n">
        <f aca="false">(AR144-$AR$135)/$AR$135</f>
        <v>-0.619352804740496</v>
      </c>
      <c r="EF12" s="7" t="n">
        <f aca="false">(AS145-$AS$136)/$AS$136</f>
        <v>-0.572452144231264</v>
      </c>
      <c r="EG12" s="7" t="n">
        <f aca="false">(AT146-$AT$137)/$AT$137</f>
        <v>-0.513993202883329</v>
      </c>
      <c r="EH12" s="7" t="n">
        <f aca="false">(AU147-$AU$138)/$AU$138</f>
        <v>-0.494311947770738</v>
      </c>
      <c r="EI12" s="7" t="n">
        <f aca="false">(AV148-$AV$139)/$AV$139</f>
        <v>-0.152818195590222</v>
      </c>
      <c r="EJ12" s="7" t="n">
        <f aca="false">(AW149-$AW$140)/$AW$140</f>
        <v>-0.625621409741011</v>
      </c>
      <c r="EK12" s="7" t="n">
        <f aca="false">(AX150-$AX$141)/$AX$141</f>
        <v>-0.559626673759085</v>
      </c>
      <c r="EL12" s="7" t="n">
        <f aca="false">(AY151-$AY$142)/$AY$142</f>
        <v>-0.399009140429997</v>
      </c>
      <c r="EM12" s="7" t="n">
        <f aca="false">(AZ152-$AZ$143)/$AZ$143</f>
        <v>-0.661538004603232</v>
      </c>
      <c r="EN12" s="7" t="n">
        <f aca="false">(BA153-$BA$144)/$BA$144</f>
        <v>-0.617010609859113</v>
      </c>
      <c r="EO12" s="7" t="n">
        <f aca="false">(BB154-$BB$145)/$BB$145</f>
        <v>-0.541610279208242</v>
      </c>
      <c r="EP12" s="7" t="n">
        <f aca="false">(BC155-$BC$146)/$BC$146</f>
        <v>-0.540255675877447</v>
      </c>
      <c r="EQ12" s="7" t="n">
        <f aca="false">(BD156-$BD$147)/$BD$147</f>
        <v>-0.596197208793289</v>
      </c>
      <c r="ER12" s="7" t="n">
        <f aca="false">(BE157-$BE$148)/$BE$148</f>
        <v>-0.539769161049751</v>
      </c>
      <c r="ES12" s="7" t="n">
        <f aca="false">(BF158-$BF$149)/$BF$149</f>
        <v>-0.415888491213775</v>
      </c>
      <c r="ET12" s="7" t="n">
        <f aca="false">(BG159-$BG$150)/$BG$150</f>
        <v>-0.48348525146432</v>
      </c>
      <c r="EU12" s="7" t="n">
        <f aca="false">(BH160-$BH$151)/$BH$151</f>
        <v>-0.504464625527704</v>
      </c>
      <c r="EV12" s="7" t="n">
        <f aca="false">(BI161-$BI$152)/$BI$152</f>
        <v>-0.41855765214553</v>
      </c>
      <c r="EW12" s="7" t="n">
        <f aca="false">(BJ162-$BJ$153)/$BJ$153</f>
        <v>-0.525887930865841</v>
      </c>
      <c r="EX12" s="7" t="n">
        <f aca="false">(BK163-$BK$154)/$BK$154</f>
        <v>-0.536300651305788</v>
      </c>
      <c r="EY12" s="7" t="n">
        <f aca="false">(BL164-$BL$155)/$BL$155</f>
        <v>-0.477031736584344</v>
      </c>
      <c r="EZ12" s="7" t="n">
        <f aca="false">(BM165-$BM$156)/$BM$156</f>
        <v>-0.560410957868987</v>
      </c>
      <c r="FA12" s="7" t="n">
        <f aca="false">(BN166-$BN$157)/$BN$157</f>
        <v>-0.497187086709461</v>
      </c>
      <c r="FB12" s="7" t="n">
        <f aca="false">(BO167-$BO$158)/$BO$158</f>
        <v>-0.483913911170826</v>
      </c>
      <c r="FC12" s="7" t="n">
        <f aca="false">(BP168-$BP$159)/$BP$159</f>
        <v>-0.646491160630535</v>
      </c>
      <c r="FD12" s="7" t="n">
        <f aca="false">(BQ169-$BQ$160)/$BQ$160</f>
        <v>-0.386879905199706</v>
      </c>
      <c r="FE12" s="7" t="n">
        <f aca="false">(BR170-$BR$161)/$BR$161</f>
        <v>-0.562258322501621</v>
      </c>
      <c r="FF12" s="7" t="n">
        <f aca="false">(BS171-$BS$162)/$BS$162</f>
        <v>-0.547676517198501</v>
      </c>
      <c r="FG12" s="7" t="n">
        <f aca="false">(BT172-$BT$163)/$BT$163</f>
        <v>-0.400154156270315</v>
      </c>
      <c r="FH12" s="7" t="n">
        <f aca="false">(BU173-$BU$164)/$BU$164</f>
        <v>-0.536053323273407</v>
      </c>
      <c r="FI12" s="7" t="n">
        <f aca="false">(BV174-$BV$165)/$BV$165</f>
        <v>-0.495282648039161</v>
      </c>
      <c r="FJ12" s="7" t="n">
        <f aca="false">(BW175-$BW$166)/$BW$166</f>
        <v>-0.493472442588341</v>
      </c>
      <c r="FK12" s="7" t="n">
        <f aca="false">(BX176-$BX$167)/$BX$167</f>
        <v>-0.554484036960554</v>
      </c>
      <c r="FL12" s="7" t="n">
        <f aca="false">(BY177-$BY$168)/$BY$168</f>
        <v>-0.568851011773203</v>
      </c>
      <c r="FM12" s="7" t="n">
        <f aca="false">(BZ178-$BZ$169)/$BZ$169</f>
        <v>-0.569292171057933</v>
      </c>
      <c r="FN12" s="7" t="n">
        <f aca="false">(CA179-$CA$170)/$CA$170</f>
        <v>-0.581890400300126</v>
      </c>
      <c r="FO12" s="7" t="n">
        <f aca="false">(CB180-$CB$171)/$CB$171</f>
        <v>-0.550339125731154</v>
      </c>
      <c r="FP12" s="7" t="n">
        <f aca="false">(CC181-$CC$172)/$CC$172</f>
        <v>-0.526908760867371</v>
      </c>
      <c r="FQ12" s="7" t="n">
        <f aca="false">(CD182-$CD$173)/$CD$173</f>
        <v>-0.592294765919803</v>
      </c>
      <c r="FR12" s="7" t="n">
        <f aca="false">(CE183-$CE$174)/$CE$174</f>
        <v>-1</v>
      </c>
      <c r="FS12" s="7" t="n">
        <f aca="false">(CF184-$CF$175)/$CF$175</f>
        <v>-1</v>
      </c>
      <c r="FT12" s="7" t="n">
        <f aca="false">(CG185-$CG$176)/$CG$176</f>
        <v>-1</v>
      </c>
      <c r="FU12" s="7" t="n">
        <f aca="false">(CH186-$CH$177)/$CH$177</f>
        <v>-1</v>
      </c>
      <c r="FV12" s="7" t="n">
        <f aca="false">(CI187-$CI$178)/$CI$178</f>
        <v>-1</v>
      </c>
      <c r="FW12" s="7" t="n">
        <f aca="false">(CJ188-$CJ$179)/$CJ$179</f>
        <v>-1</v>
      </c>
      <c r="FX12" s="7" t="n">
        <f aca="false">(CK189-$CK$180)/$CK$180</f>
        <v>-1</v>
      </c>
      <c r="FY12" s="7" t="n">
        <f aca="false">(CL190-$CL$181)/$CL$181</f>
        <v>-1</v>
      </c>
      <c r="FZ12" s="7" t="n">
        <f aca="false">(CM191-$CM$182)/$CM$182</f>
        <v>-1</v>
      </c>
    </row>
    <row r="13" customFormat="false" ht="12.75" hidden="false" customHeight="false" outlineLevel="0" collapsed="false">
      <c r="B13" s="3" t="n">
        <v>34639</v>
      </c>
      <c r="C13" s="5" t="n">
        <v>72201155</v>
      </c>
      <c r="D13" s="6" t="n">
        <f aca="false">VLOOKUP(B13,[1]jan94!$A$59:$XFD$168,3,0)</f>
        <v>1377272</v>
      </c>
      <c r="E13" s="6" t="n">
        <f aca="false">VLOOKUP(B13,[2]feb94!$A$51:$XFD$159,3,0)</f>
        <v>874367</v>
      </c>
      <c r="F13" s="6" t="n">
        <f aca="false">VLOOKUP(B13,[3]mar94!$A$56:$XFD$164,3,0)</f>
        <v>1160617</v>
      </c>
      <c r="G13" s="6" t="n">
        <f aca="false">VLOOKUP(B13,[4]apr94!$A$64:$XFD$170,3,0)</f>
        <v>1106966</v>
      </c>
      <c r="H13" s="6" t="n">
        <f aca="false">VLOOKUP(B13,[5]may94!$A$51:$XFD$156,3,0)</f>
        <v>1252395</v>
      </c>
      <c r="I13" s="6" t="n">
        <f aca="false">VLOOKUP(B13,[6]jun94!$A$62:$XFD$167,3,0)</f>
        <v>1584149</v>
      </c>
      <c r="J13" s="6" t="n">
        <f aca="false">VLOOKUP(B13,[7]jul94!$A$55:$XFD$159,3,0)</f>
        <v>1699433</v>
      </c>
      <c r="K13" s="6" t="n">
        <f aca="false">VLOOKUP(B13,[8]aug94!$A$63:$XFD$165,3,0)</f>
        <v>1430673</v>
      </c>
      <c r="L13" s="6" t="n">
        <f aca="false">VLOOKUP(B13,[9]sep94!$A$55:$XFD$156,3,0)</f>
        <v>1731861</v>
      </c>
      <c r="M13" s="6" t="n">
        <f aca="false">VLOOKUP(B13,[10]oct94!$A$55:$XFD$155,3,0)</f>
        <v>1651996</v>
      </c>
      <c r="N13" s="6" t="n">
        <f aca="false">VLOOKUP(B13,[11]nov94!$A$38:$XFD$137,3,0)</f>
        <v>1079621</v>
      </c>
      <c r="CP13" s="2" t="s">
        <v>12</v>
      </c>
      <c r="CQ13" s="7" t="n">
        <f aca="false">(D105-$D$95)/$D$95</f>
        <v>-0.461549902445407</v>
      </c>
      <c r="CR13" s="7" t="n">
        <f aca="false">(E106-$E$96)/$E$96</f>
        <v>-0.506536506139039</v>
      </c>
      <c r="CS13" s="7" t="n">
        <f aca="false">(F107-$F$97)/$F$97</f>
        <v>-0.531339369237613</v>
      </c>
      <c r="CT13" s="7" t="n">
        <f aca="false">(G108-$G$98)/$G$98</f>
        <v>-0.544877197507639</v>
      </c>
      <c r="CU13" s="7" t="n">
        <f aca="false">(H109-$H$99)/$H$99</f>
        <v>-0.557501906631281</v>
      </c>
      <c r="CV13" s="7" t="n">
        <f aca="false">(I110-$I$100)/$I$100</f>
        <v>-0.588498755520386</v>
      </c>
      <c r="CW13" s="7" t="n">
        <f aca="false">(J111-$J$101)/$J$101</f>
        <v>-0.472599466771194</v>
      </c>
      <c r="CX13" s="7" t="n">
        <f aca="false">(K112-$K$102)/$K$102</f>
        <v>-0.513310500768914</v>
      </c>
      <c r="CY13" s="7" t="n">
        <f aca="false">(L113-$L$103)/$L$103</f>
        <v>-0.44623567627872</v>
      </c>
      <c r="CZ13" s="7" t="n">
        <f aca="false">(M114-$M$104)/$M$104</f>
        <v>-0.4674351511747</v>
      </c>
      <c r="DA13" s="7" t="n">
        <f aca="false">(N115-$N$105)/$N$105</f>
        <v>-0.585659466581739</v>
      </c>
      <c r="DB13" s="7" t="n">
        <f aca="false">(O116-$O$106)/$O$106</f>
        <v>-0.496984422295331</v>
      </c>
      <c r="DC13" s="7" t="n">
        <f aca="false">(P117-$P$107)/$P$107</f>
        <v>-0.49575421052029</v>
      </c>
      <c r="DD13" s="7" t="n">
        <f aca="false">(Q118-$Q$108)/$Q$108</f>
        <v>-0.438893847300992</v>
      </c>
      <c r="DE13" s="7" t="n">
        <f aca="false">(R119-$R$109)/R119</f>
        <v>-1.01471523471388</v>
      </c>
      <c r="DF13" s="7" t="n">
        <f aca="false">(S120-$S$110)/$S$110</f>
        <v>-0.436047187063</v>
      </c>
      <c r="DG13" s="7" t="n">
        <f aca="false">(T121-$T$111)/$T$111</f>
        <v>-0.550155166249553</v>
      </c>
      <c r="DH13" s="7" t="n">
        <f aca="false">(U122-$U$112)/$U$112</f>
        <v>-0.558955358022973</v>
      </c>
      <c r="DI13" s="7" t="n">
        <f aca="false">(V123-$V$113)/$V$113</f>
        <v>-0.545209451066564</v>
      </c>
      <c r="DJ13" s="7" t="n">
        <f aca="false">(W124-$W$114)/$W$114</f>
        <v>-0.469031285594343</v>
      </c>
      <c r="DK13" s="7" t="n">
        <f aca="false">(X125-$X$115)/$X$115</f>
        <v>-0.481413936303399</v>
      </c>
      <c r="DL13" s="7" t="n">
        <f aca="false">(Y126-$Y$116)/$Y$116</f>
        <v>-0.365383063345732</v>
      </c>
      <c r="DM13" s="7" t="n">
        <f aca="false">(Z127-$Z$117)/$Z$117</f>
        <v>-0.429180296233794</v>
      </c>
      <c r="DN13" s="7" t="n">
        <f aca="false">(AA128-$AA$118)/$AA$118</f>
        <v>-0.55058387944549</v>
      </c>
      <c r="DO13" s="7" t="n">
        <f aca="false">(AB129-$AB$119)/$AB$119</f>
        <v>-0.600714353304024</v>
      </c>
      <c r="DP13" s="7" t="n">
        <f aca="false">(AC130-$AC$120)/$AC$120</f>
        <v>-0.322855638795397</v>
      </c>
      <c r="DQ13" s="7" t="n">
        <f aca="false">(AD131-$AD$121)/$AD$121</f>
        <v>-0.526969094479197</v>
      </c>
      <c r="DR13" s="7" t="n">
        <f aca="false">(AE132-$AE$122)/$AE$122</f>
        <v>-0.471019228449381</v>
      </c>
      <c r="DS13" s="7" t="n">
        <f aca="false">(AF133-$AF$123)/$AF$123</f>
        <v>-0.578345046001165</v>
      </c>
      <c r="DT13" s="7" t="n">
        <f aca="false">(AG134-$AG$124)/$AG$124</f>
        <v>-0.507027401244359</v>
      </c>
      <c r="DU13" s="7" t="n">
        <f aca="false">(AH135-$AH$125)/$AH$125</f>
        <v>-0.56577648562552</v>
      </c>
      <c r="DV13" s="7" t="n">
        <f aca="false">(AI136-$AI$126)/$AI$126</f>
        <v>-0.597331502353369</v>
      </c>
      <c r="DW13" s="7" t="n">
        <f aca="false">(AJ137-$AJ$127)/$AJ$127</f>
        <v>-0.542188133560124</v>
      </c>
      <c r="DX13" s="7" t="n">
        <f aca="false">(AK138-$AK$128)/$AK$128</f>
        <v>-0.5825586474967</v>
      </c>
      <c r="DY13" s="7" t="n">
        <f aca="false">(AL139-$AL$129)/$AL$129</f>
        <v>-0.50320923220166</v>
      </c>
      <c r="DZ13" s="7" t="n">
        <f aca="false">(AM140-$AM$130)/$AM$130</f>
        <v>-0.586367332690713</v>
      </c>
      <c r="EA13" s="7" t="n">
        <f aca="false">(AN141-$AN$131)/$AN$131</f>
        <v>-0.558864292315473</v>
      </c>
      <c r="EB13" s="7" t="n">
        <f aca="false">(AO142-$AO$132)/$AO$132</f>
        <v>-0.465349129857854</v>
      </c>
      <c r="EC13" s="7" t="n">
        <f aca="false">(AP143-$AP$133)/$AP$133</f>
        <v>-0.41234000121237</v>
      </c>
      <c r="ED13" s="7" t="n">
        <f aca="false">(AQ144-$AQ$134)/$AQ$134</f>
        <v>-0.536229686115232</v>
      </c>
      <c r="EE13" s="7" t="n">
        <f aca="false">(AR145-$AR$135)/$AR$135</f>
        <v>-0.639236226913919</v>
      </c>
      <c r="EF13" s="7" t="n">
        <f aca="false">(AS146-$AS$136)/$AS$136</f>
        <v>-0.605398486341867</v>
      </c>
      <c r="EG13" s="7" t="n">
        <f aca="false">(AT147-$AT$137)/$AT$137</f>
        <v>-0.544435098635603</v>
      </c>
      <c r="EH13" s="7" t="n">
        <f aca="false">(AU148-$AU$138)/$AU$138</f>
        <v>-0.506884876137508</v>
      </c>
      <c r="EI13" s="7" t="n">
        <f aca="false">(AV149-$AV$139)/$AV$139</f>
        <v>-0.17864527688614</v>
      </c>
      <c r="EJ13" s="7" t="n">
        <f aca="false">(AW150-$AW$140)/$AW$140</f>
        <v>-0.565530509176511</v>
      </c>
      <c r="EK13" s="7" t="n">
        <f aca="false">(AX151-$AX$141)/$AX$141</f>
        <v>-0.576459968403651</v>
      </c>
      <c r="EL13" s="7" t="n">
        <f aca="false">(AY152-$AY$142)/$AY$142</f>
        <v>-0.428250558252116</v>
      </c>
      <c r="EM13" s="7" t="n">
        <f aca="false">(AZ153-$AZ$143)/$AZ$143</f>
        <v>-0.662182017572266</v>
      </c>
      <c r="EN13" s="7" t="n">
        <f aca="false">(BA154-$BA$144)/$BA$144</f>
        <v>-0.633383522184477</v>
      </c>
      <c r="EO13" s="7" t="n">
        <f aca="false">(BB155-$BB$145)/$BB$145</f>
        <v>-0.589959442457864</v>
      </c>
      <c r="EP13" s="7" t="n">
        <f aca="false">(BC156-$BC$146)/$BC$146</f>
        <v>-0.529298827457926</v>
      </c>
      <c r="EQ13" s="7" t="n">
        <f aca="false">(BD157-$BD$147)/$BD$147</f>
        <v>-0.61904199579503</v>
      </c>
      <c r="ER13" s="7" t="n">
        <f aca="false">(BE158-$BE$148)/$BE$148</f>
        <v>-0.556758628910195</v>
      </c>
      <c r="ES13" s="7" t="n">
        <f aca="false">(BF159-$BF$149)/$BF$149</f>
        <v>-0.42596851114805</v>
      </c>
      <c r="ET13" s="7" t="n">
        <f aca="false">(BG160-$BG$150)/$BG$150</f>
        <v>-0.488262896982263</v>
      </c>
      <c r="EU13" s="7" t="n">
        <f aca="false">(BH161-$BH$151)/$BH$151</f>
        <v>-0.541350549887499</v>
      </c>
      <c r="EV13" s="7" t="n">
        <f aca="false">(BI162-$BI$152)/$BI$152</f>
        <v>-0.415042745308398</v>
      </c>
      <c r="EW13" s="7" t="n">
        <f aca="false">(BJ163-$BJ$153)/$BJ$153</f>
        <v>-0.556302379170508</v>
      </c>
      <c r="EX13" s="7" t="n">
        <f aca="false">(BK164-$BK$154)/$BK$154</f>
        <v>-0.545779864945347</v>
      </c>
      <c r="EY13" s="7" t="n">
        <f aca="false">(BL165-$BL$155)/$BL$155</f>
        <v>-0.495562162025731</v>
      </c>
      <c r="EZ13" s="7" t="n">
        <f aca="false">(BM166-$BM$156)/$BM$156</f>
        <v>-0.594678513259066</v>
      </c>
      <c r="FA13" s="7" t="n">
        <f aca="false">(BN167-$BN$157)/$BN$157</f>
        <v>-0.505071706551432</v>
      </c>
      <c r="FB13" s="7" t="n">
        <f aca="false">(BO168-$BO$158)/$BO$158</f>
        <v>-0.510142642364688</v>
      </c>
      <c r="FC13" s="7" t="n">
        <f aca="false">(BP169-$BP$159)/$BP$159</f>
        <v>-0.592205512207049</v>
      </c>
      <c r="FD13" s="7" t="n">
        <f aca="false">(BQ170-$BQ$160)/$BQ$160</f>
        <v>-0.426588897952793</v>
      </c>
      <c r="FE13" s="7" t="n">
        <f aca="false">(BR171-$BR$161)/$BR$161</f>
        <v>-0.582868194073886</v>
      </c>
      <c r="FF13" s="7" t="n">
        <f aca="false">(BS172-$BS$162)/$BS$162</f>
        <v>-0.598861728382221</v>
      </c>
      <c r="FG13" s="7" t="n">
        <f aca="false">(BT173-$BT$163)/$BT$163</f>
        <v>-0.429819409550447</v>
      </c>
      <c r="FH13" s="7" t="n">
        <f aca="false">(BU174-$BU$164)/$BU$164</f>
        <v>-0.548530170884197</v>
      </c>
      <c r="FI13" s="7" t="n">
        <f aca="false">(BV175-$BV$165)/$BV$165</f>
        <v>-0.531178095674026</v>
      </c>
      <c r="FJ13" s="7" t="n">
        <f aca="false">(BW176-$BW$166)/$BW$166</f>
        <v>-0.52527575266702</v>
      </c>
      <c r="FK13" s="7" t="n">
        <f aca="false">(BX177-$BX$167)/$BX$167</f>
        <v>-0.581202222646732</v>
      </c>
      <c r="FL13" s="7" t="n">
        <f aca="false">(BY178-$BY$168)/$BY$168</f>
        <v>-0.53101568355342</v>
      </c>
      <c r="FM13" s="7" t="n">
        <f aca="false">(BZ179-$BZ$169)/$BZ$169</f>
        <v>-0.585294421136198</v>
      </c>
      <c r="FN13" s="7" t="n">
        <f aca="false">(CA180-$CA$170)/$CA$170</f>
        <v>-0.587934843250737</v>
      </c>
      <c r="FO13" s="7" t="n">
        <f aca="false">(CB181-$CB$171)/$CB$171</f>
        <v>-0.528938242782424</v>
      </c>
      <c r="FP13" s="7" t="n">
        <f aca="false">(CC182-$CC$172)/$CC$172</f>
        <v>-0.546198482322903</v>
      </c>
      <c r="FQ13" s="7" t="n">
        <f aca="false">(CD183-$CD$173)/$CD$173</f>
        <v>-1</v>
      </c>
      <c r="FR13" s="7" t="n">
        <f aca="false">(CE184-$CE$174)/$CE$174</f>
        <v>-1</v>
      </c>
      <c r="FS13" s="7" t="n">
        <f aca="false">(CF185-$CF$175)/$CF$175</f>
        <v>-1</v>
      </c>
      <c r="FT13" s="7" t="n">
        <f aca="false">(CG186-$CG$176)/$CG$176</f>
        <v>-1</v>
      </c>
      <c r="FU13" s="7" t="n">
        <f aca="false">(CH187-$CH$177)/$CH$177</f>
        <v>-1</v>
      </c>
      <c r="FV13" s="7" t="n">
        <f aca="false">(CI188-$CI$178)/$CI$178</f>
        <v>-1</v>
      </c>
      <c r="FW13" s="7" t="n">
        <f aca="false">(CJ189-$CJ$179)/$CJ$179</f>
        <v>-1</v>
      </c>
      <c r="FX13" s="7" t="n">
        <f aca="false">(CK190-$CK$180)/$CK$180</f>
        <v>-1</v>
      </c>
      <c r="FY13" s="7" t="n">
        <f aca="false">(CL191-$CL$181)/$CL$181</f>
        <v>-1</v>
      </c>
      <c r="FZ13" s="7" t="n">
        <f aca="false">(CM192-$CM$182)/$CM$182</f>
        <v>-1</v>
      </c>
    </row>
    <row r="14" customFormat="false" ht="12.75" hidden="false" customHeight="false" outlineLevel="0" collapsed="false">
      <c r="B14" s="3" t="n">
        <v>34669</v>
      </c>
      <c r="C14" s="5" t="n">
        <v>75345301</v>
      </c>
      <c r="D14" s="6" t="n">
        <f aca="false">VLOOKUP(B14,[1]jan94!$A$59:$XFD$168,3,0)</f>
        <v>1457161</v>
      </c>
      <c r="E14" s="6" t="n">
        <f aca="false">VLOOKUP(B14,[2]feb94!$A$51:$XFD$159,3,0)</f>
        <v>983902</v>
      </c>
      <c r="F14" s="6" t="n">
        <f aca="false">VLOOKUP(B14,[3]mar94!$A$56:$XFD$164,3,0)</f>
        <v>1238736</v>
      </c>
      <c r="G14" s="6" t="n">
        <f aca="false">VLOOKUP(B14,[4]apr94!$A$64:$XFD$170,3,0)</f>
        <v>1165585</v>
      </c>
      <c r="H14" s="6" t="n">
        <f aca="false">VLOOKUP(B14,[5]may94!$A$51:$XFD$156,3,0)</f>
        <v>1167437</v>
      </c>
      <c r="I14" s="6" t="n">
        <f aca="false">VLOOKUP(B14,[6]jun94!$A$62:$XFD$167,3,0)</f>
        <v>1558198</v>
      </c>
      <c r="J14" s="6" t="n">
        <f aca="false">VLOOKUP(B14,[7]jul94!$A$55:$XFD$159,3,0)</f>
        <v>1602286</v>
      </c>
      <c r="K14" s="6" t="n">
        <f aca="false">VLOOKUP(B14,[8]aug94!$A$63:$XFD$165,3,0)</f>
        <v>1156172</v>
      </c>
      <c r="L14" s="6" t="n">
        <f aca="false">VLOOKUP(B14,[9]sep94!$A$55:$XFD$156,3,0)</f>
        <v>1735442</v>
      </c>
      <c r="M14" s="6" t="n">
        <f aca="false">VLOOKUP(B14,[10]oct94!$A$55:$XFD$155,3,0)</f>
        <v>1574298</v>
      </c>
      <c r="N14" s="6" t="n">
        <f aca="false">VLOOKUP(B14,[11]nov94!$A$38:$XFD$137,3,0)</f>
        <v>1921644</v>
      </c>
      <c r="O14" s="6" t="n">
        <f aca="false">VLOOKUP(B14,[12]dec94!$A$55:$XFD$154,3,0)</f>
        <v>952493</v>
      </c>
      <c r="CP14" s="2" t="s">
        <v>13</v>
      </c>
      <c r="CQ14" s="7" t="n">
        <f aca="false">(D106-$D$95)/$D$95</f>
        <v>-0.506332397840726</v>
      </c>
      <c r="CR14" s="7" t="n">
        <f aca="false">(E107-$E$96)/$E$96</f>
        <v>-0.514214141198328</v>
      </c>
      <c r="CS14" s="7" t="n">
        <f aca="false">(F108-$F$97)/$F$97</f>
        <v>-0.545120679804996</v>
      </c>
      <c r="CT14" s="7" t="n">
        <f aca="false">(G109-$G$98)/$G$98</f>
        <v>-0.593912929815069</v>
      </c>
      <c r="CU14" s="7" t="n">
        <f aca="false">(H110-$H$99)/$H$99</f>
        <v>-0.581731011295569</v>
      </c>
      <c r="CV14" s="7" t="n">
        <f aca="false">(I111-$I$100)/$I$100</f>
        <v>-0.603675914980135</v>
      </c>
      <c r="CW14" s="7" t="n">
        <f aca="false">(J112-$J$101)/$J$101</f>
        <v>-0.520130707760728</v>
      </c>
      <c r="CX14" s="7" t="n">
        <f aca="false">(K113-$K$102)/$K$102</f>
        <v>-0.541135830624122</v>
      </c>
      <c r="CY14" s="7" t="n">
        <f aca="false">(L114-$L$103)/$L$103</f>
        <v>-0.458363139945306</v>
      </c>
      <c r="CZ14" s="7" t="n">
        <f aca="false">(M115-$M$104)/$M$104</f>
        <v>-0.536342703008966</v>
      </c>
      <c r="DA14" s="7" t="n">
        <f aca="false">(N116-$N$105)/$N$105</f>
        <v>-0.566586388182896</v>
      </c>
      <c r="DB14" s="7" t="n">
        <f aca="false">(O117-$O$106)/$O$106</f>
        <v>-0.534005761583437</v>
      </c>
      <c r="DC14" s="7" t="n">
        <f aca="false">(P118-$P$107)/$P$107</f>
        <v>-0.526702932643642</v>
      </c>
      <c r="DD14" s="7" t="n">
        <f aca="false">(Q119-$Q$108)/$Q$108</f>
        <v>-0.469660337191935</v>
      </c>
      <c r="DE14" s="7" t="n">
        <f aca="false">(R120-$R$109)/R120</f>
        <v>-1.05702542611752</v>
      </c>
      <c r="DF14" s="7" t="n">
        <f aca="false">(S121-$S$110)/$S$110</f>
        <v>-0.467827960844777</v>
      </c>
      <c r="DG14" s="7" t="n">
        <f aca="false">(T122-$T$111)/$T$111</f>
        <v>-0.574207849423922</v>
      </c>
      <c r="DH14" s="7" t="n">
        <f aca="false">(U123-$U$112)/$U$112</f>
        <v>-0.570789279895165</v>
      </c>
      <c r="DI14" s="7" t="n">
        <f aca="false">(V124-$V$113)/$V$113</f>
        <v>-0.559476877078753</v>
      </c>
      <c r="DJ14" s="7" t="n">
        <f aca="false">(W125-$W$114)/$W$114</f>
        <v>-0.558181572942737</v>
      </c>
      <c r="DK14" s="7" t="n">
        <f aca="false">(X126-$X$115)/$X$115</f>
        <v>-0.539872591529512</v>
      </c>
      <c r="DL14" s="7" t="n">
        <f aca="false">(Y127-$Y$116)/$Y$116</f>
        <v>-0.371688546737579</v>
      </c>
      <c r="DM14" s="7" t="n">
        <f aca="false">(Z128-$Z$117)/$Z$117</f>
        <v>-0.428067089317257</v>
      </c>
      <c r="DN14" s="7" t="n">
        <f aca="false">(AA129-$AA$118)/$AA$118</f>
        <v>-0.566622135793386</v>
      </c>
      <c r="DO14" s="7" t="n">
        <f aca="false">(AB130-$AB$119)/$AB$119</f>
        <v>-0.619063739950599</v>
      </c>
      <c r="DP14" s="7" t="n">
        <f aca="false">(AC131-$AC$120)/$AC$120</f>
        <v>-0.289482586560031</v>
      </c>
      <c r="DQ14" s="7" t="n">
        <f aca="false">(AD132-$AD$121)/$AD$121</f>
        <v>-0.54223932757492</v>
      </c>
      <c r="DR14" s="7" t="n">
        <f aca="false">(AE133-$AE$122)/$AE$122</f>
        <v>-0.519813305746331</v>
      </c>
      <c r="DS14" s="7" t="n">
        <f aca="false">(AF134-$AF$123)/$AF$123</f>
        <v>-0.603991456940252</v>
      </c>
      <c r="DT14" s="7" t="n">
        <f aca="false">(AG135-$AG$124)/$AG$124</f>
        <v>-0.54498528065097</v>
      </c>
      <c r="DU14" s="7" t="n">
        <f aca="false">(AH136-$AH$125)/$AH$125</f>
        <v>-0.564859165962518</v>
      </c>
      <c r="DV14" s="7" t="n">
        <f aca="false">(AI137-$AI$126)/$AI$126</f>
        <v>-0.626199915092664</v>
      </c>
      <c r="DW14" s="7" t="n">
        <f aca="false">(AJ138-$AJ$127)/$AJ$127</f>
        <v>-0.569212239098552</v>
      </c>
      <c r="DX14" s="7" t="n">
        <f aca="false">(AK139-$AK$128)/$AK$128</f>
        <v>-0.607683911505421</v>
      </c>
      <c r="DY14" s="7" t="n">
        <f aca="false">(AL140-$AL$129)/$AL$129</f>
        <v>-0.521948118694041</v>
      </c>
      <c r="DZ14" s="7" t="n">
        <f aca="false">(AM141-$AM$130)/$AM$130</f>
        <v>-0.628915749602393</v>
      </c>
      <c r="EA14" s="7" t="n">
        <f aca="false">(AN142-$AN$131)/$AN$131</f>
        <v>-0.569517429046217</v>
      </c>
      <c r="EB14" s="7" t="n">
        <f aca="false">(AO143-$AO$132)/$AO$132</f>
        <v>-0.515582068374515</v>
      </c>
      <c r="EC14" s="7" t="n">
        <f aca="false">(AP144-$AP$133)/$AP$133</f>
        <v>-0.446376216154042</v>
      </c>
      <c r="ED14" s="7" t="n">
        <f aca="false">(AQ145-$AQ$134)/$AQ$134</f>
        <v>-0.542530972733673</v>
      </c>
      <c r="EE14" s="7" t="n">
        <f aca="false">(AR146-$AR$135)/$AR$135</f>
        <v>-0.658898953620957</v>
      </c>
      <c r="EF14" s="7" t="n">
        <f aca="false">(AS147-$AS$136)/$AS$136</f>
        <v>-0.631545875345047</v>
      </c>
      <c r="EG14" s="7" t="n">
        <f aca="false">(AT148-$AT$137)/$AT$137</f>
        <v>-0.564308467990552</v>
      </c>
      <c r="EH14" s="7" t="n">
        <f aca="false">(AU149-$AU$138)/$AU$138</f>
        <v>-0.521002057030563</v>
      </c>
      <c r="EI14" s="7" t="n">
        <f aca="false">(AV150-$AV$139)/$AV$139</f>
        <v>-0.207665821428751</v>
      </c>
      <c r="EJ14" s="7" t="n">
        <f aca="false">(AW151-$AW$140)/$AW$140</f>
        <v>-0.595442353965893</v>
      </c>
      <c r="EK14" s="7" t="n">
        <f aca="false">(AX152-$AX$141)/$AX$141</f>
        <v>-0.60203371342306</v>
      </c>
      <c r="EL14" s="7" t="n">
        <f aca="false">(AY153-$AY$142)/$AY$142</f>
        <v>-0.45917020569171</v>
      </c>
      <c r="EM14" s="7" t="n">
        <f aca="false">(AZ154-$AZ$143)/$AZ$143</f>
        <v>-0.681932336923517</v>
      </c>
      <c r="EN14" s="7" t="n">
        <f aca="false">(BA155-$BA$144)/$BA$144</f>
        <v>-0.628958864615886</v>
      </c>
      <c r="EO14" s="7" t="n">
        <f aca="false">(BB156-$BB$145)/$BB$145</f>
        <v>-0.601076228774648</v>
      </c>
      <c r="EP14" s="7" t="n">
        <f aca="false">(BC157-$BC$146)/$BC$146</f>
        <v>-0.56421159768127</v>
      </c>
      <c r="EQ14" s="7" t="n">
        <f aca="false">(BD158-$BD$147)/$BD$147</f>
        <v>-0.630699116714389</v>
      </c>
      <c r="ER14" s="7" t="n">
        <f aca="false">(BE159-$BE$148)/$BE$148</f>
        <v>-0.578260821325465</v>
      </c>
      <c r="ES14" s="7" t="n">
        <f aca="false">(BF160-$BF$149)/$BF$149</f>
        <v>-0.449449534025567</v>
      </c>
      <c r="ET14" s="7" t="n">
        <f aca="false">(BG161-$BG$150)/$BG$150</f>
        <v>-0.518726109648756</v>
      </c>
      <c r="EU14" s="7" t="n">
        <f aca="false">(BH162-$BH$151)/$BH$151</f>
        <v>-0.526560569598389</v>
      </c>
      <c r="EV14" s="7" t="n">
        <f aca="false">(BI163-$BI$152)/$BI$152</f>
        <v>-0.460547605014037</v>
      </c>
      <c r="EW14" s="7" t="n">
        <f aca="false">(BJ164-$BJ$153)/$BJ$153</f>
        <v>-0.567944598384526</v>
      </c>
      <c r="EX14" s="7" t="n">
        <f aca="false">(BK165-$BK$154)/$BK$154</f>
        <v>-0.555035571554533</v>
      </c>
      <c r="EY14" s="7" t="n">
        <f aca="false">(BL166-$BL$155)/$BL$155</f>
        <v>-0.493735572016362</v>
      </c>
      <c r="EZ14" s="7" t="n">
        <f aca="false">(BM167-$BM$156)/$BM$156</f>
        <v>-0.591057011232424</v>
      </c>
      <c r="FA14" s="7" t="n">
        <f aca="false">(BN168-$BN$157)/$BN$157</f>
        <v>-0.540105423390817</v>
      </c>
      <c r="FB14" s="7" t="n">
        <f aca="false">(BO169-$BO$158)/$BO$158</f>
        <v>-0.529760534959079</v>
      </c>
      <c r="FC14" s="7" t="n">
        <f aca="false">(BP170-$BP$159)/$BP$159</f>
        <v>-0.676565378917812</v>
      </c>
      <c r="FD14" s="7" t="n">
        <f aca="false">(BQ171-$BQ$160)/$BQ$160</f>
        <v>-0.470482142417064</v>
      </c>
      <c r="FE14" s="7" t="n">
        <f aca="false">(BR172-$BR$161)/$BR$161</f>
        <v>-0.600148141994794</v>
      </c>
      <c r="FF14" s="7" t="n">
        <f aca="false">(BS173-$BS$162)/$BS$162</f>
        <v>-0.625470980060792</v>
      </c>
      <c r="FG14" s="7" t="n">
        <f aca="false">(BT174-$BT$163)/$BT$163</f>
        <v>-0.466526661505133</v>
      </c>
      <c r="FH14" s="7" t="n">
        <f aca="false">(BU175-$BU$164)/$BU$164</f>
        <v>-0.564062682484117</v>
      </c>
      <c r="FI14" s="7" t="n">
        <f aca="false">(BV176-$BV$165)/$BV$165</f>
        <v>-0.537796312009519</v>
      </c>
      <c r="FJ14" s="7" t="n">
        <f aca="false">(BW177-$BW$166)/$BW$166</f>
        <v>-0.553083966109897</v>
      </c>
      <c r="FK14" s="7" t="n">
        <f aca="false">(BX178-$BX$167)/$BX$167</f>
        <v>-0.537153566084037</v>
      </c>
      <c r="FL14" s="7" t="n">
        <f aca="false">(BY179-$BY$168)/$BY$168</f>
        <v>-0.595938429153924</v>
      </c>
      <c r="FM14" s="7" t="n">
        <f aca="false">(BZ180-$BZ$169)/$BZ$169</f>
        <v>-0.591732255877273</v>
      </c>
      <c r="FN14" s="7" t="n">
        <f aca="false">(CA181-$CA$170)/$CA$170</f>
        <v>-0.608167924305012</v>
      </c>
      <c r="FO14" s="7" t="n">
        <f aca="false">(CB182-$CB$171)/$CB$171</f>
        <v>-0.575375435059981</v>
      </c>
      <c r="FP14" s="7" t="n">
        <f aca="false">(CC183-$CC$172)/$CC$172</f>
        <v>-1</v>
      </c>
      <c r="FQ14" s="7" t="n">
        <f aca="false">(CD184-$CD$173)/$CD$173</f>
        <v>-1</v>
      </c>
      <c r="FR14" s="7" t="n">
        <f aca="false">(CE185-$CE$174)/$CE$174</f>
        <v>-1</v>
      </c>
      <c r="FS14" s="7" t="n">
        <f aca="false">(CF186-$CF$175)/$CF$175</f>
        <v>-1</v>
      </c>
      <c r="FT14" s="7" t="n">
        <f aca="false">(CG187-$CG$176)/$CG$176</f>
        <v>-1</v>
      </c>
      <c r="FU14" s="7" t="n">
        <f aca="false">(CH188-$CH$177)/$CH$177</f>
        <v>-1</v>
      </c>
      <c r="FV14" s="7" t="n">
        <f aca="false">(CI189-$CI$178)/$CI$178</f>
        <v>-1</v>
      </c>
      <c r="FW14" s="7" t="n">
        <f aca="false">(CJ190-$CJ$179)/$CJ$179</f>
        <v>-1</v>
      </c>
      <c r="FX14" s="7" t="n">
        <f aca="false">(CK191-$CK$180)/$CK$180</f>
        <v>-1</v>
      </c>
      <c r="FY14" s="7" t="n">
        <f aca="false">(CL192-$CL$181)/$CL$181</f>
        <v>-1</v>
      </c>
      <c r="FZ14" s="7" t="n">
        <f aca="false">(CM193-$CM$182)/$CM$182</f>
        <v>-1</v>
      </c>
    </row>
    <row r="15" customFormat="false" ht="12.75" hidden="false" customHeight="false" outlineLevel="0" collapsed="false">
      <c r="B15" s="3" t="n">
        <v>34700</v>
      </c>
      <c r="C15" s="5" t="n">
        <v>71674826</v>
      </c>
      <c r="D15" s="6" t="n">
        <f aca="false">VLOOKUP(B15,[1]jan94!$A$59:$XFD$168,3,0)</f>
        <v>1335970</v>
      </c>
      <c r="E15" s="6" t="n">
        <f aca="false">VLOOKUP(B15,[2]feb94!$A$51:$XFD$159,3,0)</f>
        <v>921209</v>
      </c>
      <c r="F15" s="6" t="n">
        <f aca="false">VLOOKUP(B15,[3]mar94!$A$56:$XFD$164,3,0)</f>
        <v>1179077</v>
      </c>
      <c r="G15" s="6" t="n">
        <f aca="false">VLOOKUP(B15,[4]apr94!$A$64:$XFD$170,3,0)</f>
        <v>1109778</v>
      </c>
      <c r="H15" s="6" t="n">
        <f aca="false">VLOOKUP(B15,[5]may94!$A$51:$XFD$156,3,0)</f>
        <v>1113225</v>
      </c>
      <c r="I15" s="6" t="n">
        <f aca="false">VLOOKUP(B15,[6]jun94!$A$62:$XFD$167,3,0)</f>
        <v>1398475</v>
      </c>
      <c r="J15" s="6" t="n">
        <f aca="false">VLOOKUP(B15,[7]jul94!$A$55:$XFD$159,3,0)</f>
        <v>1453780</v>
      </c>
      <c r="K15" s="6" t="n">
        <f aca="false">VLOOKUP(B15,[8]aug94!$A$63:$XFD$165,3,0)</f>
        <v>1149303</v>
      </c>
      <c r="L15" s="6" t="n">
        <f aca="false">VLOOKUP(B15,[9]sep94!$A$55:$XFD$156,3,0)</f>
        <v>1513985</v>
      </c>
      <c r="M15" s="6" t="n">
        <f aca="false">VLOOKUP(B15,[10]oct94!$A$55:$XFD$155,3,0)</f>
        <v>1474584</v>
      </c>
      <c r="N15" s="6" t="n">
        <f aca="false">VLOOKUP(B15,[11]nov94!$A$38:$XFD$137,3,0)</f>
        <v>1653175</v>
      </c>
      <c r="O15" s="6" t="n">
        <f aca="false">VLOOKUP(B15,[12]dec94!$A$55:$XFD$154,3,0)</f>
        <v>1642604</v>
      </c>
      <c r="P15" s="6" t="n">
        <f aca="false">VLOOKUP(B15,[13]jan95!$A$48:$XFD$142,3,0)</f>
        <v>1313442</v>
      </c>
      <c r="CP15" s="2" t="s">
        <v>14</v>
      </c>
      <c r="CQ15" s="7" t="n">
        <f aca="false">(D107-$D$95)/$D$95</f>
        <v>-0.520898637740854</v>
      </c>
      <c r="CR15" s="7" t="n">
        <f aca="false">(E108-$E$96)/$E$96</f>
        <v>-0.525202442866838</v>
      </c>
      <c r="CS15" s="7" t="n">
        <f aca="false">(F109-$F$97)/$F$97</f>
        <v>-0.594450621933996</v>
      </c>
      <c r="CT15" s="7" t="n">
        <f aca="false">(G110-$G$98)/$G$98</f>
        <v>-0.592518634883817</v>
      </c>
      <c r="CU15" s="7" t="n">
        <f aca="false">(H111-$H$99)/$H$99</f>
        <v>-0.587506710320046</v>
      </c>
      <c r="CV15" s="7" t="n">
        <f aca="false">(I112-$I$100)/$I$100</f>
        <v>-0.618211132209874</v>
      </c>
      <c r="CW15" s="7" t="n">
        <f aca="false">(J113-$J$101)/$J$101</f>
        <v>-0.543056310482219</v>
      </c>
      <c r="CX15" s="7" t="n">
        <f aca="false">(K114-$K$102)/$K$102</f>
        <v>-0.534570824236189</v>
      </c>
      <c r="CY15" s="7" t="n">
        <f aca="false">(L115-$L$103)/$L$103</f>
        <v>-0.52490845803773</v>
      </c>
      <c r="CZ15" s="7" t="n">
        <f aca="false">(M116-$M$104)/$M$104</f>
        <v>-0.552861508139245</v>
      </c>
      <c r="DA15" s="7" t="n">
        <f aca="false">(N117-$N$105)/$N$105</f>
        <v>-0.577622598150334</v>
      </c>
      <c r="DB15" s="7" t="n">
        <f aca="false">(O118-$O$106)/$O$106</f>
        <v>-0.569548716550063</v>
      </c>
      <c r="DC15" s="7" t="n">
        <f aca="false">(P119-$P$107)/$P$107</f>
        <v>-0.516807215132395</v>
      </c>
      <c r="DD15" s="7" t="n">
        <f aca="false">(Q120-$Q$108)/$Q$108</f>
        <v>-0.504153297783402</v>
      </c>
      <c r="DE15" s="7" t="n">
        <f aca="false">(R121-$R$109)/R121</f>
        <v>-1.24186164409844</v>
      </c>
      <c r="DF15" s="7" t="n">
        <f aca="false">(S122-$S$110)/$S$110</f>
        <v>-0.492824411058123</v>
      </c>
      <c r="DG15" s="7" t="n">
        <f aca="false">(T123-$T$111)/$T$111</f>
        <v>-0.59556620188297</v>
      </c>
      <c r="DH15" s="7" t="n">
        <f aca="false">(U124-$U$112)/$U$112</f>
        <v>-0.581453777955596</v>
      </c>
      <c r="DI15" s="7" t="n">
        <f aca="false">(V125-$V$113)/$V$113</f>
        <v>-0.557108909185579</v>
      </c>
      <c r="DJ15" s="7" t="n">
        <f aca="false">(W126-$W$114)/$W$114</f>
        <v>-0.530275696475635</v>
      </c>
      <c r="DK15" s="7" t="n">
        <f aca="false">(X127-$X$115)/$X$115</f>
        <v>-0.531445998351095</v>
      </c>
      <c r="DL15" s="7" t="n">
        <f aca="false">(Y128-$Y$116)/$Y$116</f>
        <v>-0.388941080356296</v>
      </c>
      <c r="DM15" s="7" t="n">
        <f aca="false">(Z129-$Z$117)/$Z$117</f>
        <v>-0.493195401168059</v>
      </c>
      <c r="DN15" s="7" t="n">
        <f aca="false">(AA130-$AA$118)/$AA$118</f>
        <v>-0.583484745397156</v>
      </c>
      <c r="DO15" s="7" t="n">
        <f aca="false">(AB131-$AB$119)/$AB$119</f>
        <v>-0.641920431797309</v>
      </c>
      <c r="DP15" s="7" t="n">
        <f aca="false">(AC132-$AC$120)/$AC$120</f>
        <v>-0.157928663983821</v>
      </c>
      <c r="DQ15" s="7" t="n">
        <f aca="false">(AD133-$AD$121)/$AD$121</f>
        <v>-0.552108193652132</v>
      </c>
      <c r="DR15" s="7" t="n">
        <f aca="false">(AE134-$AE$122)/$AE$122</f>
        <v>-0.528567697618509</v>
      </c>
      <c r="DS15" s="7" t="n">
        <f aca="false">(AF135-$AF$123)/$AF$123</f>
        <v>-0.609943410380004</v>
      </c>
      <c r="DT15" s="7" t="n">
        <f aca="false">(AG136-$AG$124)/$AG$124</f>
        <v>-0.571184889258434</v>
      </c>
      <c r="DU15" s="7" t="n">
        <f aca="false">(AH137-$AH$125)/$AH$125</f>
        <v>-0.566171579442109</v>
      </c>
      <c r="DV15" s="7" t="n">
        <f aca="false">(AI138-$AI$126)/$AI$126</f>
        <v>-0.646704451341179</v>
      </c>
      <c r="DW15" s="7" t="n">
        <f aca="false">(AJ139-$AJ$127)/$AJ$127</f>
        <v>-0.563791324581458</v>
      </c>
      <c r="DX15" s="7" t="n">
        <f aca="false">(AK140-$AK$128)/$AK$128</f>
        <v>-0.622486652985494</v>
      </c>
      <c r="DY15" s="7" t="n">
        <f aca="false">(AL141-$AL$129)/$AL$129</f>
        <v>-0.542270123901818</v>
      </c>
      <c r="DZ15" s="7" t="n">
        <f aca="false">(AM142-$AM$130)/$AM$130</f>
        <v>-0.641322077374671</v>
      </c>
      <c r="EA15" s="7" t="n">
        <f aca="false">(AN143-$AN$131)/$AN$131</f>
        <v>-0.575550429052099</v>
      </c>
      <c r="EB15" s="7" t="n">
        <f aca="false">(AO144-$AO$132)/$AO$132</f>
        <v>-0.560305876881985</v>
      </c>
      <c r="EC15" s="7" t="n">
        <f aca="false">(AP145-$AP$133)/$AP$133</f>
        <v>-0.480695746946088</v>
      </c>
      <c r="ED15" s="7" t="n">
        <f aca="false">(AQ146-$AQ$134)/$AQ$134</f>
        <v>-0.582859796873001</v>
      </c>
      <c r="EE15" s="7" t="n">
        <f aca="false">(AR147-$AR$135)/$AR$135</f>
        <v>-0.683039339220312</v>
      </c>
      <c r="EF15" s="7" t="n">
        <f aca="false">(AS148-$AS$136)/$AS$136</f>
        <v>-0.643610484051087</v>
      </c>
      <c r="EG15" s="7" t="n">
        <f aca="false">(AT149-$AT$137)/$AT$137</f>
        <v>-0.596381012792456</v>
      </c>
      <c r="EH15" s="7" t="n">
        <f aca="false">(AU150-$AU$138)/$AU$138</f>
        <v>-0.561504079956984</v>
      </c>
      <c r="EI15" s="7" t="n">
        <f aca="false">(AV151-$AV$139)/$AV$139</f>
        <v>-0.233872202247957</v>
      </c>
      <c r="EJ15" s="7" t="n">
        <f aca="false">(AW152-$AW$140)/$AW$140</f>
        <v>-0.626205202762615</v>
      </c>
      <c r="EK15" s="7" t="n">
        <f aca="false">(AX153-$AX$141)/$AX$141</f>
        <v>-0.613791496052336</v>
      </c>
      <c r="EL15" s="7" t="n">
        <f aca="false">(AY154-$AY$142)/$AY$142</f>
        <v>-0.468510264352863</v>
      </c>
      <c r="EM15" s="7" t="n">
        <f aca="false">(AZ155-$AZ$143)/$AZ$143</f>
        <v>-0.692536152407259</v>
      </c>
      <c r="EN15" s="7" t="n">
        <f aca="false">(BA156-$BA$144)/$BA$144</f>
        <v>-0.656539711059241</v>
      </c>
      <c r="EO15" s="7" t="n">
        <f aca="false">(BB157-$BB$145)/$BB$145</f>
        <v>-0.628224427767962</v>
      </c>
      <c r="EP15" s="7" t="n">
        <f aca="false">(BC158-$BC$146)/$BC$146</f>
        <v>-0.578296176106338</v>
      </c>
      <c r="EQ15" s="7" t="n">
        <f aca="false">(BD159-$BD$147)/$BD$147</f>
        <v>-0.653014203969307</v>
      </c>
      <c r="ER15" s="7" t="n">
        <f aca="false">(BE160-$BE$148)/$BE$148</f>
        <v>-0.60365644938928</v>
      </c>
      <c r="ES15" s="7" t="n">
        <f aca="false">(BF161-$BF$149)/$BF$149</f>
        <v>-0.484293344608419</v>
      </c>
      <c r="ET15" s="7" t="n">
        <f aca="false">(BG162-$BG$150)/$BG$150</f>
        <v>-0.526106657437468</v>
      </c>
      <c r="EU15" s="7" t="n">
        <f aca="false">(BH163-$BH$151)/$BH$151</f>
        <v>-0.533852108181536</v>
      </c>
      <c r="EV15" s="7" t="n">
        <f aca="false">(BI164-$BI$152)/$BI$152</f>
        <v>-0.488245676357096</v>
      </c>
      <c r="EW15" s="7" t="n">
        <f aca="false">(BJ165-$BJ$153)/$BJ$153</f>
        <v>-0.586070990494085</v>
      </c>
      <c r="EX15" s="7" t="n">
        <f aca="false">(BK166-$BK$154)/$BK$154</f>
        <v>-0.536130967784925</v>
      </c>
      <c r="EY15" s="7" t="n">
        <f aca="false">(BL167-$BL$155)/$BL$155</f>
        <v>-0.467836531066721</v>
      </c>
      <c r="EZ15" s="7" t="n">
        <f aca="false">(BM168-$BM$156)/$BM$156</f>
        <v>-0.589272944472189</v>
      </c>
      <c r="FA15" s="7" t="n">
        <f aca="false">(BN169-$BN$157)/$BN$157</f>
        <v>-0.562547592705554</v>
      </c>
      <c r="FB15" s="7" t="n">
        <f aca="false">(BO170-$BO$158)/$BO$158</f>
        <v>-0.537760771135556</v>
      </c>
      <c r="FC15" s="7" t="n">
        <f aca="false">(BP171-$BP$159)/$BP$159</f>
        <v>-0.582665560875951</v>
      </c>
      <c r="FD15" s="7" t="n">
        <f aca="false">(BQ172-$BQ$160)/$BQ$160</f>
        <v>-0.48966393900441</v>
      </c>
      <c r="FE15" s="7" t="n">
        <f aca="false">(BR173-$BR$161)/$BR$161</f>
        <v>-0.630390609475224</v>
      </c>
      <c r="FF15" s="7" t="n">
        <f aca="false">(BS174-$BS$162)/$BS$162</f>
        <v>-0.665781859675389</v>
      </c>
      <c r="FG15" s="7" t="n">
        <f aca="false">(BT175-$BT$163)/$BT$163</f>
        <v>-0.49451331279066</v>
      </c>
      <c r="FH15" s="7" t="n">
        <f aca="false">(BU176-$BU$164)/$BU$164</f>
        <v>-0.590313106664728</v>
      </c>
      <c r="FI15" s="7" t="n">
        <f aca="false">(BV177-$BV$165)/$BV$165</f>
        <v>-0.561282793981159</v>
      </c>
      <c r="FJ15" s="7" t="n">
        <f aca="false">(BW178-$BW$166)/$BW$166</f>
        <v>-0.553430292373249</v>
      </c>
      <c r="FK15" s="7" t="n">
        <f aca="false">(BX179-$BX$167)/$BX$167</f>
        <v>-0.573228591172112</v>
      </c>
      <c r="FL15" s="7" t="n">
        <f aca="false">(BY180-$BY$168)/$BY$168</f>
        <v>-0.619956119174797</v>
      </c>
      <c r="FM15" s="7" t="n">
        <f aca="false">(BZ181-$BZ$169)/$BZ$169</f>
        <v>-0.601565464419734</v>
      </c>
      <c r="FN15" s="7" t="n">
        <f aca="false">(CA182-$CA$170)/$CA$170</f>
        <v>-0.649378976494655</v>
      </c>
      <c r="FO15" s="7" t="n">
        <f aca="false">(CB183-$CB$171)/$CB$171</f>
        <v>-1</v>
      </c>
      <c r="FP15" s="7" t="n">
        <f aca="false">(CC184-$CC$172)/$CC$172</f>
        <v>-1</v>
      </c>
      <c r="FQ15" s="7" t="n">
        <f aca="false">(CD185-$CD$173)/$CD$173</f>
        <v>-1</v>
      </c>
      <c r="FR15" s="7" t="n">
        <f aca="false">(CE186-$CE$174)/$CE$174</f>
        <v>-1</v>
      </c>
      <c r="FS15" s="7" t="n">
        <f aca="false">(CF187-$CF$175)/$CF$175</f>
        <v>-1</v>
      </c>
      <c r="FT15" s="7" t="n">
        <f aca="false">(CG188-$CG$176)/$CG$176</f>
        <v>-1</v>
      </c>
      <c r="FU15" s="7" t="n">
        <f aca="false">(CH189-$CH$177)/$CH$177</f>
        <v>-1</v>
      </c>
      <c r="FV15" s="7" t="n">
        <f aca="false">(CI190-$CI$178)/$CI$178</f>
        <v>-1</v>
      </c>
      <c r="FW15" s="7" t="n">
        <f aca="false">(CJ191-$CJ$179)/$CJ$179</f>
        <v>-1</v>
      </c>
      <c r="FX15" s="7" t="n">
        <f aca="false">(CK192-$CK$180)/$CK$180</f>
        <v>-1</v>
      </c>
      <c r="FY15" s="7" t="n">
        <f aca="false">(CL193-$CL$181)/$CL$181</f>
        <v>-1</v>
      </c>
      <c r="FZ15" s="7" t="n">
        <f aca="false">(CM194-$CM$182)/$CM$182</f>
        <v>-1</v>
      </c>
    </row>
    <row r="16" customFormat="false" ht="12.75" hidden="false" customHeight="false" outlineLevel="0" collapsed="false">
      <c r="B16" s="3" t="n">
        <v>34731</v>
      </c>
      <c r="C16" s="5" t="n">
        <v>64625789</v>
      </c>
      <c r="D16" s="6" t="n">
        <f aca="false">VLOOKUP(B16,[1]jan94!$A$59:$XFD$168,3,0)</f>
        <v>1171078</v>
      </c>
      <c r="E16" s="6" t="n">
        <f aca="false">VLOOKUP(B16,[2]feb94!$A$51:$XFD$159,3,0)</f>
        <v>819114</v>
      </c>
      <c r="F16" s="6" t="n">
        <f aca="false">VLOOKUP(B16,[3]mar94!$A$56:$XFD$164,3,0)</f>
        <v>1080611</v>
      </c>
      <c r="G16" s="6" t="n">
        <f aca="false">VLOOKUP(B16,[4]apr94!$A$64:$XFD$170,3,0)</f>
        <v>914722</v>
      </c>
      <c r="H16" s="6" t="n">
        <f aca="false">VLOOKUP(B16,[5]may94!$A$51:$XFD$156,3,0)</f>
        <v>971465</v>
      </c>
      <c r="I16" s="6" t="n">
        <f aca="false">VLOOKUP(B16,[6]jun94!$A$62:$XFD$167,3,0)</f>
        <v>1204403</v>
      </c>
      <c r="J16" s="6" t="n">
        <f aca="false">VLOOKUP(B16,[7]jul94!$A$55:$XFD$159,3,0)</f>
        <v>1260526</v>
      </c>
      <c r="K16" s="6" t="n">
        <f aca="false">VLOOKUP(B16,[8]aug94!$A$63:$XFD$165,3,0)</f>
        <v>964053</v>
      </c>
      <c r="L16" s="6" t="n">
        <f aca="false">VLOOKUP(B16,[9]sep94!$A$55:$XFD$156,3,0)</f>
        <v>1225550</v>
      </c>
      <c r="M16" s="6" t="n">
        <f aca="false">VLOOKUP(B16,[10]oct94!$A$55:$XFD$155,3,0)</f>
        <v>1284221</v>
      </c>
      <c r="N16" s="6" t="n">
        <f aca="false">VLOOKUP(B16,[11]nov94!$A$38:$XFD$137,3,0)</f>
        <v>1288011</v>
      </c>
      <c r="O16" s="6" t="n">
        <f aca="false">VLOOKUP(B16,[12]dec94!$A$55:$XFD$154,3,0)</f>
        <v>1330993</v>
      </c>
      <c r="P16" s="6" t="n">
        <f aca="false">VLOOKUP(B16,[13]jan95!$A$48:$XFD$142,3,0)</f>
        <v>1994796</v>
      </c>
      <c r="Q16" s="6" t="n">
        <f aca="false">VLOOKUP(B16,[14]feb95!$A$54:$XFD$147,3,0)</f>
        <v>892420</v>
      </c>
      <c r="CP16" s="2" t="s">
        <v>15</v>
      </c>
      <c r="CQ16" s="7" t="n">
        <f aca="false">(D108-$D$95)/$D$95</f>
        <v>-0.52395850068959</v>
      </c>
      <c r="CR16" s="7" t="n">
        <f aca="false">(E109-$E$96)/$E$96</f>
        <v>-0.534341498899467</v>
      </c>
      <c r="CS16" s="7" t="n">
        <f aca="false">(F110-$F$97)/$F$97</f>
        <v>-0.656378690641231</v>
      </c>
      <c r="CT16" s="7" t="n">
        <f aca="false">(G111-$G$98)/$G$98</f>
        <v>-0.599405876010465</v>
      </c>
      <c r="CU16" s="7" t="n">
        <f aca="false">(H112-$H$99)/$H$99</f>
        <v>-0.623238951637513</v>
      </c>
      <c r="CV16" s="7" t="n">
        <f aca="false">(I113-$I$100)/$I$100</f>
        <v>-0.654932200013068</v>
      </c>
      <c r="CW16" s="7" t="n">
        <f aca="false">(J114-$J$101)/$J$101</f>
        <v>-0.538359748261786</v>
      </c>
      <c r="CX16" s="7" t="n">
        <f aca="false">(K115-$K$102)/$K$102</f>
        <v>-0.594631985297476</v>
      </c>
      <c r="CY16" s="7" t="n">
        <f aca="false">(L116-$L$103)/$L$103</f>
        <v>-0.55094428727797</v>
      </c>
      <c r="CZ16" s="7" t="n">
        <f aca="false">(M117-$M$104)/$M$104</f>
        <v>-0.585005243705581</v>
      </c>
      <c r="DA16" s="7" t="n">
        <f aca="false">(N118-$N$105)/$N$105</f>
        <v>-0.599752087275271</v>
      </c>
      <c r="DB16" s="7" t="n">
        <f aca="false">(O119-$O$106)/$O$106</f>
        <v>-0.56001822253799</v>
      </c>
      <c r="DC16" s="7" t="n">
        <f aca="false">(P120-$P$107)/$P$107</f>
        <v>-0.51750719889281</v>
      </c>
      <c r="DD16" s="7" t="n">
        <f aca="false">(Q121-$Q$108)/$Q$108</f>
        <v>-0.527321854923138</v>
      </c>
      <c r="DE16" s="7" t="n">
        <f aca="false">(R122-$R$109)/R122</f>
        <v>-1.27799828502861</v>
      </c>
      <c r="DF16" s="7" t="n">
        <f aca="false">(S123-$S$110)/$S$110</f>
        <v>-0.537312393177716</v>
      </c>
      <c r="DG16" s="7" t="n">
        <f aca="false">(T124-$T$111)/$T$111</f>
        <v>-0.602027517962794</v>
      </c>
      <c r="DH16" s="7" t="n">
        <f aca="false">(U125-$U$112)/$U$112</f>
        <v>-0.601242599776181</v>
      </c>
      <c r="DI16" s="7" t="n">
        <f aca="false">(V126-$V$113)/$V$113</f>
        <v>-0.601307266671178</v>
      </c>
      <c r="DJ16" s="7" t="n">
        <f aca="false">(W127-$W$114)/$W$114</f>
        <v>-0.567907751692089</v>
      </c>
      <c r="DK16" s="7" t="n">
        <f aca="false">(X128-$X$115)/$X$115</f>
        <v>-0.533629805490244</v>
      </c>
      <c r="DL16" s="7" t="n">
        <f aca="false">(Y129-$Y$116)/$Y$116</f>
        <v>-0.42286424895419</v>
      </c>
      <c r="DM16" s="7" t="n">
        <f aca="false">(Z130-$Z$117)/$Z$117</f>
        <v>-0.531658875189427</v>
      </c>
      <c r="DN16" s="7" t="n">
        <f aca="false">(AA131-$AA$118)/$AA$118</f>
        <v>-0.621087784064218</v>
      </c>
      <c r="DO16" s="7" t="n">
        <f aca="false">(AB132-$AB$119)/$AB$119</f>
        <v>-0.651381072057795</v>
      </c>
      <c r="DP16" s="7" t="n">
        <f aca="false">(AC133-$AC$120)/$AC$120</f>
        <v>-0.211274697729176</v>
      </c>
      <c r="DQ16" s="7" t="n">
        <f aca="false">(AD134-$AD$121)/$AD$121</f>
        <v>-0.555647923098116</v>
      </c>
      <c r="DR16" s="7" t="n">
        <f aca="false">(AE135-$AE$122)/$AE$122</f>
        <v>-0.540074710736551</v>
      </c>
      <c r="DS16" s="7" t="n">
        <f aca="false">(AF136-$AF$123)/$AF$123</f>
        <v>-0.603050206365328</v>
      </c>
      <c r="DT16" s="7" t="n">
        <f aca="false">(AG137-$AG$124)/$AG$124</f>
        <v>-0.561435563271591</v>
      </c>
      <c r="DU16" s="7" t="n">
        <f aca="false">(AH138-$AH$125)/$AH$125</f>
        <v>-0.568102217005671</v>
      </c>
      <c r="DV16" s="7" t="n">
        <f aca="false">(AI139-$AI$126)/$AI$126</f>
        <v>-0.65388179283645</v>
      </c>
      <c r="DW16" s="7" t="n">
        <f aca="false">(AJ140-$AJ$127)/$AJ$127</f>
        <v>-0.584851449745435</v>
      </c>
      <c r="DX16" s="7" t="n">
        <f aca="false">(AK141-$AK$128)/$AK$128</f>
        <v>-0.639317773633669</v>
      </c>
      <c r="DY16" s="7" t="n">
        <f aca="false">(AL142-$AL$129)/$AL$129</f>
        <v>-0.560966015623332</v>
      </c>
      <c r="DZ16" s="7" t="n">
        <f aca="false">(AM143-$AM$130)/$AM$130</f>
        <v>-0.668364311130076</v>
      </c>
      <c r="EA16" s="7" t="n">
        <f aca="false">(AN144-$AN$131)/$AN$131</f>
        <v>-0.603696050927668</v>
      </c>
      <c r="EB16" s="7" t="n">
        <f aca="false">(AO145-$AO$132)/$AO$132</f>
        <v>-0.602827122984167</v>
      </c>
      <c r="EC16" s="7" t="n">
        <f aca="false">(AP146-$AP$133)/$AP$133</f>
        <v>-0.492330925262293</v>
      </c>
      <c r="ED16" s="7" t="n">
        <f aca="false">(AQ147-$AQ$134)/$AQ$134</f>
        <v>-0.582572857737904</v>
      </c>
      <c r="EE16" s="7" t="n">
        <f aca="false">(AR148-$AR$135)/$AR$135</f>
        <v>-0.70588805628771</v>
      </c>
      <c r="EF16" s="7" t="n">
        <f aca="false">(AS149-$AS$136)/$AS$136</f>
        <v>-0.66593892376481</v>
      </c>
      <c r="EG16" s="7" t="n">
        <f aca="false">(AT150-$AT$137)/$AT$137</f>
        <v>-0.615415194621804</v>
      </c>
      <c r="EH16" s="7" t="n">
        <f aca="false">(AU151-$AU$138)/$AU$138</f>
        <v>-0.594707875173685</v>
      </c>
      <c r="EI16" s="7" t="n">
        <f aca="false">(AV152-$AV$139)/$AV$139</f>
        <v>-0.263541137071046</v>
      </c>
      <c r="EJ16" s="7" t="n">
        <f aca="false">(AW153-$AW$140)/$AW$140</f>
        <v>-0.656763395548105</v>
      </c>
      <c r="EK16" s="7" t="n">
        <f aca="false">(AX154-$AX$141)/$AX$141</f>
        <v>-0.628017371413105</v>
      </c>
      <c r="EL16" s="7" t="n">
        <f aca="false">(AY155-$AY$142)/$AY$142</f>
        <v>-0.480387230471196</v>
      </c>
      <c r="EM16" s="7" t="n">
        <f aca="false">(AZ156-$AZ$143)/$AZ$143</f>
        <v>-0.710331561604314</v>
      </c>
      <c r="EN16" s="7" t="n">
        <f aca="false">(BA157-$BA$144)/$BA$144</f>
        <v>-0.665446824818392</v>
      </c>
      <c r="EO16" s="7" t="n">
        <f aca="false">(BB158-$BB$145)/$BB$145</f>
        <v>-0.637946627731757</v>
      </c>
      <c r="EP16" s="7" t="n">
        <f aca="false">(BC159-$BC$146)/$BC$146</f>
        <v>-0.59403076182425</v>
      </c>
      <c r="EQ16" s="7" t="n">
        <f aca="false">(BD160-$BD$147)/$BD$147</f>
        <v>-0.658890008031827</v>
      </c>
      <c r="ER16" s="7" t="n">
        <f aca="false">(BE161-$BE$148)/$BE$148</f>
        <v>-0.611689932731947</v>
      </c>
      <c r="ES16" s="7" t="n">
        <f aca="false">(BF162-$BF$149)/$BF$149</f>
        <v>-0.519241862647065</v>
      </c>
      <c r="ET16" s="7" t="n">
        <f aca="false">(BG163-$BG$150)/$BG$150</f>
        <v>-0.541622894108656</v>
      </c>
      <c r="EU16" s="7" t="n">
        <f aca="false">(BH164-$BH$151)/$BH$151</f>
        <v>-0.546182086458571</v>
      </c>
      <c r="EV16" s="7" t="n">
        <f aca="false">(BI165-$BI$152)/$BI$152</f>
        <v>-0.477850188224879</v>
      </c>
      <c r="EW16" s="7" t="n">
        <f aca="false">(BJ166-$BJ$153)/$BJ$153</f>
        <v>-0.61325395813013</v>
      </c>
      <c r="EX16" s="7" t="n">
        <f aca="false">(BK167-$BK$154)/$BK$154</f>
        <v>-0.553569710056791</v>
      </c>
      <c r="EY16" s="7" t="n">
        <f aca="false">(BL168-$BL$155)/$BL$155</f>
        <v>-0.498784063847812</v>
      </c>
      <c r="EZ16" s="7" t="n">
        <f aca="false">(BM169-$BM$156)/$BM$156</f>
        <v>-0.576352932098023</v>
      </c>
      <c r="FA16" s="7" t="n">
        <f aca="false">(BN170-$BN$157)/$BN$157</f>
        <v>-0.546231601288754</v>
      </c>
      <c r="FB16" s="7" t="n">
        <f aca="false">(BO171-$BO$158)/$BO$158</f>
        <v>-0.520487172060129</v>
      </c>
      <c r="FC16" s="7" t="n">
        <f aca="false">(BP172-$BP$159)/$BP$159</f>
        <v>-0.63433642234972</v>
      </c>
      <c r="FD16" s="7" t="n">
        <f aca="false">(BQ173-$BQ$160)/$BQ$160</f>
        <v>-0.496962832676528</v>
      </c>
      <c r="FE16" s="7" t="n">
        <f aca="false">(BR174-$BR$161)/$BR$161</f>
        <v>-0.621366272598645</v>
      </c>
      <c r="FF16" s="7" t="n">
        <f aca="false">(BS175-$BS$162)/$BS$162</f>
        <v>-0.668298707529732</v>
      </c>
      <c r="FG16" s="7" t="n">
        <f aca="false">(BT176-$BT$163)/$BT$163</f>
        <v>-0.5222527622539</v>
      </c>
      <c r="FH16" s="7" t="n">
        <f aca="false">(BU177-$BU$164)/$BU$164</f>
        <v>-0.609453560187972</v>
      </c>
      <c r="FI16" s="7" t="n">
        <f aca="false">(BV178-$BV$165)/$BV$165</f>
        <v>-0.581424598945961</v>
      </c>
      <c r="FJ16" s="7" t="n">
        <f aca="false">(BW179-$BW$166)/$BW$166</f>
        <v>-0.540384396425227</v>
      </c>
      <c r="FK16" s="7" t="n">
        <f aca="false">(BX180-$BX$167)/$BX$167</f>
        <v>-0.595201778610439</v>
      </c>
      <c r="FL16" s="7" t="n">
        <f aca="false">(BY181-$BY$168)/$BY$168</f>
        <v>-0.592656842758981</v>
      </c>
      <c r="FM16" s="7" t="n">
        <f aca="false">(BZ182-$BZ$169)/$BZ$169</f>
        <v>-0.627488538532796</v>
      </c>
      <c r="FN16" s="7" t="n">
        <f aca="false">(CA183-$CA$170)/$CA$170</f>
        <v>-1</v>
      </c>
      <c r="FO16" s="7" t="n">
        <f aca="false">(CB184-$CB$171)/$CB$171</f>
        <v>-1</v>
      </c>
      <c r="FP16" s="7" t="n">
        <f aca="false">(CC185-$CC$172)/$CC$172</f>
        <v>-1</v>
      </c>
      <c r="FQ16" s="7" t="n">
        <f aca="false">(CD186-$CD$173)/$CD$173</f>
        <v>-1</v>
      </c>
      <c r="FR16" s="7" t="n">
        <f aca="false">(CE187-$CE$174)/$CE$174</f>
        <v>-1</v>
      </c>
      <c r="FS16" s="7" t="n">
        <f aca="false">(CF188-$CF$175)/$CF$175</f>
        <v>-1</v>
      </c>
      <c r="FT16" s="7" t="n">
        <f aca="false">(CG189-$CG$176)/$CG$176</f>
        <v>-1</v>
      </c>
      <c r="FU16" s="7" t="n">
        <f aca="false">(CH190-$CH$177)/$CH$177</f>
        <v>-1</v>
      </c>
      <c r="FV16" s="7" t="n">
        <f aca="false">(CI191-$CI$178)/$CI$178</f>
        <v>-1</v>
      </c>
      <c r="FW16" s="7" t="n">
        <f aca="false">(CJ192-$CJ$179)/$CJ$179</f>
        <v>-1</v>
      </c>
      <c r="FX16" s="7" t="n">
        <f aca="false">(CK193-$CK$180)/$CK$180</f>
        <v>-1</v>
      </c>
      <c r="FY16" s="7" t="n">
        <f aca="false">(CL194-$CL$181)/$CL$181</f>
        <v>-1</v>
      </c>
      <c r="FZ16" s="7" t="n">
        <f aca="false">(CM195-$CM$182)/$CM$182</f>
        <v>-1</v>
      </c>
    </row>
    <row r="17" customFormat="false" ht="12.75" hidden="false" customHeight="false" outlineLevel="0" collapsed="false">
      <c r="B17" s="3" t="n">
        <v>34759</v>
      </c>
      <c r="C17" s="5" t="n">
        <v>70581667</v>
      </c>
      <c r="D17" s="6" t="n">
        <f aca="false">VLOOKUP(B17,[1]jan94!$A$59:$XFD$168,3,0)</f>
        <v>1288270</v>
      </c>
      <c r="E17" s="6" t="n">
        <f aca="false">VLOOKUP(B17,[2]feb94!$A$51:$XFD$159,3,0)</f>
        <v>886363</v>
      </c>
      <c r="F17" s="6" t="n">
        <f aca="false">VLOOKUP(B17,[3]mar94!$A$56:$XFD$164,3,0)</f>
        <v>1161210</v>
      </c>
      <c r="G17" s="6" t="n">
        <f aca="false">VLOOKUP(B17,[4]apr94!$A$64:$XFD$170,3,0)</f>
        <v>956350</v>
      </c>
      <c r="H17" s="6" t="n">
        <f aca="false">VLOOKUP(B17,[5]may94!$A$51:$XFD$156,3,0)</f>
        <v>1027112</v>
      </c>
      <c r="I17" s="6" t="n">
        <f aca="false">VLOOKUP(B17,[6]jun94!$A$62:$XFD$167,3,0)</f>
        <v>1298681</v>
      </c>
      <c r="J17" s="6" t="n">
        <f aca="false">VLOOKUP(B17,[7]jul94!$A$55:$XFD$159,3,0)</f>
        <v>1351169</v>
      </c>
      <c r="K17" s="6" t="n">
        <f aca="false">VLOOKUP(B17,[8]aug94!$A$63:$XFD$165,3,0)</f>
        <v>1001186</v>
      </c>
      <c r="L17" s="6" t="n">
        <f aca="false">VLOOKUP(B17,[9]sep94!$A$55:$XFD$156,3,0)</f>
        <v>1331797</v>
      </c>
      <c r="M17" s="6" t="n">
        <f aca="false">VLOOKUP(B17,[10]oct94!$A$55:$XFD$155,3,0)</f>
        <v>1269501</v>
      </c>
      <c r="N17" s="6" t="n">
        <f aca="false">VLOOKUP(B17,[11]nov94!$A$38:$XFD$137,3,0)</f>
        <v>1428857</v>
      </c>
      <c r="O17" s="6" t="n">
        <f aca="false">VLOOKUP(B17,[12]dec94!$A$55:$XFD$154,3,0)</f>
        <v>1335132</v>
      </c>
      <c r="P17" s="6" t="n">
        <f aca="false">VLOOKUP(B17,[13]jan95!$A$48:$XFD$142,3,0)</f>
        <v>1967538</v>
      </c>
      <c r="Q17" s="6" t="n">
        <f aca="false">VLOOKUP(B17,[14]feb95!$A$54:$XFD$147,3,0)</f>
        <v>1416224</v>
      </c>
      <c r="R17" s="6" t="n">
        <f aca="false">VLOOKUP(B17,[15]mar95!$A$37:$XFD$129,3,0)</f>
        <v>750013</v>
      </c>
      <c r="CP17" s="2" t="s">
        <v>16</v>
      </c>
      <c r="CQ17" s="7" t="n">
        <f aca="false">(D109-$D$95)/$D$95</f>
        <v>-0.525093284218146</v>
      </c>
      <c r="CR17" s="7" t="n">
        <f aca="false">(E110-$E$96)/$E$96</f>
        <v>-0.549582365334046</v>
      </c>
      <c r="CS17" s="7" t="n">
        <f aca="false">(F111-$F$97)/$F$97</f>
        <v>-0.62775118106539</v>
      </c>
      <c r="CT17" s="7" t="n">
        <f aca="false">(G112-$G$98)/$G$98</f>
        <v>-0.598198925332449</v>
      </c>
      <c r="CU17" s="7" t="n">
        <f aca="false">(H113-$H$99)/$H$99</f>
        <v>-0.635908274523065</v>
      </c>
      <c r="CV17" s="7" t="n">
        <f aca="false">(I114-$I$100)/$I$100</f>
        <v>-0.676166989428304</v>
      </c>
      <c r="CW17" s="7" t="n">
        <f aca="false">(J115-$J$101)/$J$101</f>
        <v>-0.560066544463947</v>
      </c>
      <c r="CX17" s="7" t="n">
        <f aca="false">(K116-$K$102)/$K$102</f>
        <v>-0.56476971308598</v>
      </c>
      <c r="CY17" s="7" t="n">
        <f aca="false">(L117-$L$103)/$L$103</f>
        <v>-0.586632018743428</v>
      </c>
      <c r="CZ17" s="7" t="n">
        <f aca="false">(M118-$M$104)/$M$104</f>
        <v>-0.59989807832855</v>
      </c>
      <c r="DA17" s="7" t="n">
        <f aca="false">(N119-$N$105)/$N$105</f>
        <v>-0.59240670649894</v>
      </c>
      <c r="DB17" s="7" t="n">
        <f aca="false">(O120-$O$106)/$O$106</f>
        <v>-0.564769110509898</v>
      </c>
      <c r="DC17" s="7" t="n">
        <f aca="false">(P121-$P$107)/$P$107</f>
        <v>-0.553722318806869</v>
      </c>
      <c r="DD17" s="7" t="n">
        <f aca="false">(Q122-$Q$108)/$Q$108</f>
        <v>-0.520848396863773</v>
      </c>
      <c r="DE17" s="7" t="n">
        <f aca="false">(R123-$R$109)/R123</f>
        <v>-1.44930911182887</v>
      </c>
      <c r="DF17" s="7" t="n">
        <f aca="false">(S124-$S$110)/$S$110</f>
        <v>-0.556878339130123</v>
      </c>
      <c r="DG17" s="7" t="n">
        <f aca="false">(T125-$T$111)/$T$111</f>
        <v>-0.609259229358645</v>
      </c>
      <c r="DH17" s="7" t="n">
        <f aca="false">(U126-$U$112)/$U$112</f>
        <v>-0.608893450306639</v>
      </c>
      <c r="DI17" s="7" t="n">
        <f aca="false">(V127-$V$113)/$V$113</f>
        <v>-0.625642396580373</v>
      </c>
      <c r="DJ17" s="7" t="n">
        <f aca="false">(W128-$W$114)/$W$114</f>
        <v>-0.579609120163224</v>
      </c>
      <c r="DK17" s="7" t="n">
        <f aca="false">(X129-$X$115)/$X$115</f>
        <v>-0.570209014015695</v>
      </c>
      <c r="DL17" s="7" t="n">
        <f aca="false">(Y130-$Y$116)/$Y$116</f>
        <v>-0.441454038422918</v>
      </c>
      <c r="DM17" s="7" t="n">
        <f aca="false">(Z131-$Z$117)/$Z$117</f>
        <v>-0.535448203410664</v>
      </c>
      <c r="DN17" s="7" t="n">
        <f aca="false">(AA132-$AA$118)/$AA$118</f>
        <v>-0.639417697935948</v>
      </c>
      <c r="DO17" s="7" t="n">
        <f aca="false">(AB133-$AB$119)/$AB$119</f>
        <v>-0.670463777419781</v>
      </c>
      <c r="DP17" s="7" t="n">
        <f aca="false">(AC134-$AC$120)/$AC$120</f>
        <v>-0.202526213135768</v>
      </c>
      <c r="DQ17" s="7" t="n">
        <f aca="false">(AD135-$AD$121)/$AD$121</f>
        <v>-0.567581642252386</v>
      </c>
      <c r="DR17" s="7" t="n">
        <f aca="false">(AE136-$AE$122)/$AE$122</f>
        <v>-0.598758178721697</v>
      </c>
      <c r="DS17" s="7" t="n">
        <f aca="false">(AF137-$AF$123)/$AF$123</f>
        <v>-0.612290044223862</v>
      </c>
      <c r="DT17" s="7" t="n">
        <f aca="false">(AG138-$AG$124)/$AG$124</f>
        <v>-0.563193023212936</v>
      </c>
      <c r="DU17" s="7" t="n">
        <f aca="false">(AH139-$AH$125)/$AH$125</f>
        <v>-0.582664070947378</v>
      </c>
      <c r="DV17" s="7" t="n">
        <f aca="false">(AI140-$AI$126)/$AI$126</f>
        <v>-0.668740318571879</v>
      </c>
      <c r="DW17" s="7" t="n">
        <f aca="false">(AJ141-$AJ$127)/$AJ$127</f>
        <v>-0.601483264339127</v>
      </c>
      <c r="DX17" s="7" t="n">
        <f aca="false">(AK142-$AK$128)/$AK$128</f>
        <v>-0.659977347819335</v>
      </c>
      <c r="DY17" s="7" t="n">
        <f aca="false">(AL143-$AL$129)/$AL$129</f>
        <v>-0.582541174001302</v>
      </c>
      <c r="DZ17" s="7" t="n">
        <f aca="false">(AM144-$AM$130)/$AM$130</f>
        <v>-0.677691911702325</v>
      </c>
      <c r="EA17" s="7" t="n">
        <f aca="false">(AN145-$AN$131)/$AN$131</f>
        <v>-0.622521280840656</v>
      </c>
      <c r="EB17" s="7" t="n">
        <f aca="false">(AO146-$AO$132)/$AO$132</f>
        <v>-0.622768463087068</v>
      </c>
      <c r="EC17" s="7" t="n">
        <f aca="false">(AP147-$AP$133)/$AP$133</f>
        <v>-0.525761846962864</v>
      </c>
      <c r="ED17" s="7" t="n">
        <f aca="false">(AQ148-$AQ$134)/$AQ$134</f>
        <v>-0.608350592335265</v>
      </c>
      <c r="EE17" s="7" t="n">
        <f aca="false">(AR149-$AR$135)/$AR$135</f>
        <v>-0.71012456557018</v>
      </c>
      <c r="EF17" s="7" t="n">
        <f aca="false">(AS150-$AS$136)/$AS$136</f>
        <v>-0.668374049384199</v>
      </c>
      <c r="EG17" s="7" t="n">
        <f aca="false">(AT151-$AT$137)/$AT$137</f>
        <v>-0.636158971728582</v>
      </c>
      <c r="EH17" s="7" t="n">
        <f aca="false">(AU152-$AU$138)/$AU$138</f>
        <v>-0.591195939661687</v>
      </c>
      <c r="EI17" s="7" t="n">
        <f aca="false">(AV153-$AV$139)/$AV$139</f>
        <v>-0.299401406579531</v>
      </c>
      <c r="EJ17" s="7" t="n">
        <f aca="false">(AW154-$AW$140)/$AW$140</f>
        <v>-0.663407544102459</v>
      </c>
      <c r="EK17" s="7" t="n">
        <f aca="false">(AX155-$AX$141)/$AX$141</f>
        <v>-0.630104718789946</v>
      </c>
      <c r="EL17" s="7" t="n">
        <f aca="false">(AY156-$AY$142)/$AY$142</f>
        <v>-0.534233280930809</v>
      </c>
      <c r="EM17" s="7" t="n">
        <f aca="false">(AZ157-$AZ$143)/$AZ$143</f>
        <v>-0.711208550544785</v>
      </c>
      <c r="EN17" s="7" t="n">
        <f aca="false">(BA158-$BA$144)/$BA$144</f>
        <v>-0.672125849399671</v>
      </c>
      <c r="EO17" s="7" t="n">
        <f aca="false">(BB159-$BB$145)/$BB$145</f>
        <v>-0.647495352540756</v>
      </c>
      <c r="EP17" s="7" t="n">
        <f aca="false">(BC160-$BC$146)/$BC$146</f>
        <v>-0.598603038923301</v>
      </c>
      <c r="EQ17" s="7" t="n">
        <f aca="false">(BD161-$BD$147)/$BD$147</f>
        <v>-0.692194884788959</v>
      </c>
      <c r="ER17" s="7" t="n">
        <f aca="false">(BE162-$BE$148)/$BE$148</f>
        <v>-0.60883560221513</v>
      </c>
      <c r="ES17" s="7" t="n">
        <f aca="false">(BF163-$BF$149)/$BF$149</f>
        <v>-0.523633823682621</v>
      </c>
      <c r="ET17" s="7" t="n">
        <f aca="false">(BG164-$BG$150)/$BG$150</f>
        <v>-0.566358065329185</v>
      </c>
      <c r="EU17" s="7" t="n">
        <f aca="false">(BH165-$BH$151)/$BH$151</f>
        <v>-0.569993883928785</v>
      </c>
      <c r="EV17" s="7" t="n">
        <f aca="false">(BI166-$BI$152)/$BI$152</f>
        <v>-0.526129079211266</v>
      </c>
      <c r="EW17" s="7" t="n">
        <f aca="false">(BJ167-$BJ$153)/$BJ$153</f>
        <v>-0.614130724467762</v>
      </c>
      <c r="EX17" s="7" t="n">
        <f aca="false">(BK168-$BK$154)/$BK$154</f>
        <v>-0.565899965753372</v>
      </c>
      <c r="EY17" s="7" t="n">
        <f aca="false">(BL169-$BL$155)/$BL$155</f>
        <v>-0.514208279554792</v>
      </c>
      <c r="EZ17" s="7" t="n">
        <f aca="false">(BM170-$BM$156)/$BM$156</f>
        <v>-0.603877391340786</v>
      </c>
      <c r="FA17" s="7" t="n">
        <f aca="false">(BN171-$BN$157)/$BN$157</f>
        <v>-0.547060875955581</v>
      </c>
      <c r="FB17" s="7" t="n">
        <f aca="false">(BO172-$BO$158)/$BO$158</f>
        <v>-0.53957492589842</v>
      </c>
      <c r="FC17" s="7" t="n">
        <f aca="false">(BP173-$BP$159)/$BP$159</f>
        <v>-0.598847820646443</v>
      </c>
      <c r="FD17" s="7" t="n">
        <f aca="false">(BQ174-$BQ$160)/$BQ$160</f>
        <v>-0.533546870084704</v>
      </c>
      <c r="FE17" s="7" t="n">
        <f aca="false">(BR175-$BR$161)/$BR$161</f>
        <v>-0.626832839798156</v>
      </c>
      <c r="FF17" s="7" t="n">
        <f aca="false">(BS176-$BS$162)/$BS$162</f>
        <v>-0.679891020997813</v>
      </c>
      <c r="FG17" s="7" t="n">
        <f aca="false">(BT177-$BT$163)/$BT$163</f>
        <v>-0.541291981287429</v>
      </c>
      <c r="FH17" s="7" t="n">
        <f aca="false">(BU178-$BU$164)/$BU$164</f>
        <v>-0.614104267677234</v>
      </c>
      <c r="FI17" s="7" t="n">
        <f aca="false">(BV179-$BV$165)/$BV$165</f>
        <v>-0.583518901082598</v>
      </c>
      <c r="FJ17" s="7" t="n">
        <f aca="false">(BW180-$BW$166)/$BW$166</f>
        <v>-0.561569421330373</v>
      </c>
      <c r="FK17" s="7" t="n">
        <f aca="false">(BX181-$BX$167)/$BX$167</f>
        <v>-0.602987517822435</v>
      </c>
      <c r="FL17" s="7" t="n">
        <f aca="false">(BY182-$BY$168)/$BY$168</f>
        <v>-0.618002139930146</v>
      </c>
      <c r="FM17" s="7" t="n">
        <f aca="false">(BZ183-$BZ$169)/$BZ$169</f>
        <v>-1</v>
      </c>
      <c r="FN17" s="7" t="n">
        <f aca="false">(CA184-$CA$170)/$CA$170</f>
        <v>-1</v>
      </c>
      <c r="FO17" s="7" t="n">
        <f aca="false">(CB185-$CB$171)/$CB$171</f>
        <v>-1</v>
      </c>
      <c r="FP17" s="7" t="n">
        <f aca="false">(CC186-$CC$172)/$CC$172</f>
        <v>-1</v>
      </c>
      <c r="FQ17" s="7" t="n">
        <f aca="false">(CD187-$CD$173)/$CD$173</f>
        <v>-1</v>
      </c>
      <c r="FR17" s="7" t="n">
        <f aca="false">(CE188-$CE$174)/$CE$174</f>
        <v>-1</v>
      </c>
      <c r="FS17" s="7" t="n">
        <f aca="false">(CF189-$CF$175)/$CF$175</f>
        <v>-1</v>
      </c>
      <c r="FT17" s="7" t="n">
        <f aca="false">(CG190-$CG$176)/$CG$176</f>
        <v>-1</v>
      </c>
      <c r="FU17" s="7" t="n">
        <f aca="false">(CH191-$CH$177)/$CH$177</f>
        <v>-1</v>
      </c>
      <c r="FV17" s="7" t="n">
        <f aca="false">(CI192-$CI$178)/$CI$178</f>
        <v>-1</v>
      </c>
      <c r="FW17" s="7" t="n">
        <f aca="false">(CJ193-$CJ$179)/$CJ$179</f>
        <v>-1</v>
      </c>
      <c r="FX17" s="7" t="n">
        <f aca="false">(CK194-$CK$180)/$CK$180</f>
        <v>-1</v>
      </c>
      <c r="FY17" s="7" t="n">
        <f aca="false">(CL195-$CL$181)/$CL$181</f>
        <v>-1</v>
      </c>
      <c r="FZ17" s="7" t="n">
        <f aca="false">(CM196-$CM$182)/$CM$182</f>
        <v>-1</v>
      </c>
    </row>
    <row r="18" customFormat="false" ht="12.75" hidden="false" customHeight="false" outlineLevel="0" collapsed="false">
      <c r="B18" s="3" t="n">
        <v>34790</v>
      </c>
      <c r="C18" s="5" t="n">
        <v>66723973</v>
      </c>
      <c r="D18" s="6" t="n">
        <f aca="false">VLOOKUP(B18,[1]jan94!$A$59:$XFD$168,3,0)</f>
        <v>1243741</v>
      </c>
      <c r="E18" s="6" t="n">
        <f aca="false">VLOOKUP(B18,[2]feb94!$A$51:$XFD$159,3,0)</f>
        <v>841260</v>
      </c>
      <c r="F18" s="6" t="n">
        <f aca="false">VLOOKUP(B18,[3]mar94!$A$56:$XFD$164,3,0)</f>
        <v>1001885</v>
      </c>
      <c r="G18" s="6" t="n">
        <f aca="false">VLOOKUP(B18,[4]apr94!$A$64:$XFD$170,3,0)</f>
        <v>825785</v>
      </c>
      <c r="H18" s="6" t="n">
        <f aca="false">VLOOKUP(B18,[5]may94!$A$51:$XFD$156,3,0)</f>
        <v>909188</v>
      </c>
      <c r="I18" s="6" t="n">
        <f aca="false">VLOOKUP(B18,[6]jun94!$A$62:$XFD$167,3,0)</f>
        <v>1125320</v>
      </c>
      <c r="J18" s="6" t="n">
        <f aca="false">VLOOKUP(B18,[7]jul94!$A$55:$XFD$159,3,0)</f>
        <v>1178312</v>
      </c>
      <c r="K18" s="6" t="n">
        <f aca="false">VLOOKUP(B18,[8]aug94!$A$63:$XFD$165,3,0)</f>
        <v>891073</v>
      </c>
      <c r="L18" s="6" t="n">
        <f aca="false">VLOOKUP(B18,[9]sep94!$A$55:$XFD$156,3,0)</f>
        <v>1187398</v>
      </c>
      <c r="M18" s="6" t="n">
        <f aca="false">VLOOKUP(B18,[10]oct94!$A$55:$XFD$155,3,0)</f>
        <v>1226228</v>
      </c>
      <c r="N18" s="6" t="n">
        <f aca="false">VLOOKUP(B18,[11]nov94!$A$38:$XFD$137,3,0)</f>
        <v>1241799</v>
      </c>
      <c r="O18" s="6" t="n">
        <f aca="false">VLOOKUP(B18,[12]dec94!$A$55:$XFD$154,3,0)</f>
        <v>1220413</v>
      </c>
      <c r="P18" s="6" t="n">
        <f aca="false">VLOOKUP(B18,[13]jan95!$A$48:$XFD$142,3,0)</f>
        <v>1749311</v>
      </c>
      <c r="Q18" s="6" t="n">
        <f aca="false">VLOOKUP(B18,[14]feb95!$A$54:$XFD$147,3,0)</f>
        <v>1244404</v>
      </c>
      <c r="R18" s="6" t="n">
        <f aca="false">VLOOKUP(B18,[15]mar95!$A$37:$XFD$129,3,0)</f>
        <v>1600817</v>
      </c>
      <c r="S18" s="6" t="n">
        <f aca="false">VLOOKUP(B18,[16]apr95!$A$59:$XFD$150,3,0)</f>
        <v>807337</v>
      </c>
      <c r="CP18" s="2" t="s">
        <v>17</v>
      </c>
      <c r="CQ18" s="7" t="n">
        <f aca="false">(D110-$D$95)/$D$95</f>
        <v>-0.547240476289078</v>
      </c>
      <c r="CR18" s="7" t="n">
        <f aca="false">(E111-$E$96)/$E$96</f>
        <v>-0.56582600492923</v>
      </c>
      <c r="CS18" s="7" t="n">
        <f aca="false">(F112-$F$97)/$F$97</f>
        <v>-0.646561576903486</v>
      </c>
      <c r="CT18" s="7" t="n">
        <f aca="false">(G113-$G$98)/$G$98</f>
        <v>-0.619517146758128</v>
      </c>
      <c r="CU18" s="7" t="n">
        <f aca="false">(H114-$H$99)/$H$99</f>
        <v>-0.635750443745008</v>
      </c>
      <c r="CV18" s="7" t="n">
        <f aca="false">(I115-$I$100)/$I$100</f>
        <v>-0.68870291511683</v>
      </c>
      <c r="CW18" s="7" t="n">
        <f aca="false">(J116-$J$101)/$J$101</f>
        <v>-0.538843812071571</v>
      </c>
      <c r="CX18" s="7" t="n">
        <f aca="false">(K117-$K$102)/$K$102</f>
        <v>-0.61347876945007</v>
      </c>
      <c r="CY18" s="7" t="n">
        <f aca="false">(L118-$L$103)/$L$103</f>
        <v>-0.523132440389723</v>
      </c>
      <c r="CZ18" s="7" t="n">
        <f aca="false">(M119-$M$104)/$M$104</f>
        <v>-0.632536682271336</v>
      </c>
      <c r="DA18" s="7" t="n">
        <f aca="false">(N120-$N$105)/$N$105</f>
        <v>-0.618207118488128</v>
      </c>
      <c r="DB18" s="7" t="n">
        <f aca="false">(O121-$O$106)/$O$106</f>
        <v>-0.576353866584196</v>
      </c>
      <c r="DC18" s="7" t="n">
        <f aca="false">(P122-$P$107)/$P$107</f>
        <v>-0.570162724699992</v>
      </c>
      <c r="DD18" s="7" t="n">
        <f aca="false">(Q123-$Q$108)/$Q$108</f>
        <v>-0.542817214414292</v>
      </c>
      <c r="DE18" s="7" t="n">
        <f aca="false">(R124-$R$109)/R124</f>
        <v>-1.50166744803876</v>
      </c>
      <c r="DF18" s="7" t="n">
        <f aca="false">(S125-$S$110)/$S$110</f>
        <v>-0.550334540499839</v>
      </c>
      <c r="DG18" s="7" t="n">
        <f aca="false">(T126-$T$111)/$T$111</f>
        <v>-0.609859134787272</v>
      </c>
      <c r="DH18" s="7" t="n">
        <f aca="false">(U127-$U$112)/$U$112</f>
        <v>-0.572233722406805</v>
      </c>
      <c r="DI18" s="7" t="n">
        <f aca="false">(V128-$V$113)/$V$113</f>
        <v>-0.657800955352564</v>
      </c>
      <c r="DJ18" s="7" t="n">
        <f aca="false">(W129-$W$114)/$W$114</f>
        <v>-0.589877394907199</v>
      </c>
      <c r="DK18" s="7" t="n">
        <f aca="false">(X130-$X$115)/$X$115</f>
        <v>-0.579832971999145</v>
      </c>
      <c r="DL18" s="7" t="n">
        <f aca="false">(Y131-$Y$116)/$Y$116</f>
        <v>-0.48180855419106</v>
      </c>
      <c r="DM18" s="7" t="n">
        <f aca="false">(Z132-$Z$117)/$Z$117</f>
        <v>-0.537771605977649</v>
      </c>
      <c r="DN18" s="7" t="n">
        <f aca="false">(AA133-$AA$118)/$AA$118</f>
        <v>-0.656583628294203</v>
      </c>
      <c r="DO18" s="7" t="n">
        <f aca="false">(AB134-$AB$119)/$AB$119</f>
        <v>-0.665980824084415</v>
      </c>
      <c r="DP18" s="7" t="n">
        <f aca="false">(AC135-$AC$120)/$AC$120</f>
        <v>-0.224142471407718</v>
      </c>
      <c r="DQ18" s="7" t="n">
        <f aca="false">(AD136-$AD$121)/$AD$121</f>
        <v>-0.566549028852707</v>
      </c>
      <c r="DR18" s="7" t="n">
        <f aca="false">(AE137-$AE$122)/$AE$122</f>
        <v>-0.717656453274921</v>
      </c>
      <c r="DS18" s="7" t="n">
        <f aca="false">(AF138-$AF$123)/$AF$123</f>
        <v>-0.620897959716546</v>
      </c>
      <c r="DT18" s="7" t="n">
        <f aca="false">(AG139-$AG$124)/$AG$124</f>
        <v>-0.592138327186476</v>
      </c>
      <c r="DU18" s="7" t="n">
        <f aca="false">(AH140-$AH$125)/$AH$125</f>
        <v>-0.597828054143691</v>
      </c>
      <c r="DV18" s="7" t="n">
        <f aca="false">(AI141-$AI$126)/$AI$126</f>
        <v>-0.667084439445134</v>
      </c>
      <c r="DW18" s="7" t="n">
        <f aca="false">(AJ142-$AJ$127)/$AJ$127</f>
        <v>-0.615700373840102</v>
      </c>
      <c r="DX18" s="7" t="n">
        <f aca="false">(AK143-$AK$128)/$AK$128</f>
        <v>-0.672004337611828</v>
      </c>
      <c r="DY18" s="7" t="n">
        <f aca="false">(AL144-$AL$129)/$AL$129</f>
        <v>-0.606091732618083</v>
      </c>
      <c r="DZ18" s="7" t="n">
        <f aca="false">(AM145-$AM$130)/$AM$130</f>
        <v>-0.700562887505801</v>
      </c>
      <c r="EA18" s="7" t="n">
        <f aca="false">(AN146-$AN$131)/$AN$131</f>
        <v>-0.623578939708103</v>
      </c>
      <c r="EB18" s="7" t="n">
        <f aca="false">(AO147-$AO$132)/$AO$132</f>
        <v>-0.64521941442145</v>
      </c>
      <c r="EC18" s="7" t="n">
        <f aca="false">(AP148-$AP$133)/$AP$133</f>
        <v>-0.541606843345788</v>
      </c>
      <c r="ED18" s="7" t="n">
        <f aca="false">(AQ149-$AQ$134)/$AQ$134</f>
        <v>-0.617446520790581</v>
      </c>
      <c r="EE18" s="7" t="n">
        <f aca="false">(AR150-$AR$135)/$AR$135</f>
        <v>-0.692742614836118</v>
      </c>
      <c r="EF18" s="7" t="n">
        <f aca="false">(AS151-$AS$136)/$AS$136</f>
        <v>-0.684665153872091</v>
      </c>
      <c r="EG18" s="7" t="n">
        <f aca="false">(AT152-$AT$137)/$AT$137</f>
        <v>-0.661919480925354</v>
      </c>
      <c r="EH18" s="7" t="n">
        <f aca="false">(AU153-$AU$138)/$AU$138</f>
        <v>-0.622694366652103</v>
      </c>
      <c r="EI18" s="7" t="n">
        <f aca="false">(AV154-$AV$139)/$AV$139</f>
        <v>-0.330019535386175</v>
      </c>
      <c r="EJ18" s="7" t="n">
        <f aca="false">(AW155-$AW$140)/$AW$140</f>
        <v>-0.673411443463901</v>
      </c>
      <c r="EK18" s="7" t="n">
        <f aca="false">(AX156-$AX$141)/$AX$141</f>
        <v>-0.638147093126525</v>
      </c>
      <c r="EL18" s="7" t="n">
        <f aca="false">(AY157-$AY$142)/$AY$142</f>
        <v>-0.526149938661395</v>
      </c>
      <c r="EM18" s="7" t="n">
        <f aca="false">(AZ158-$AZ$143)/$AZ$143</f>
        <v>-0.736924496690269</v>
      </c>
      <c r="EN18" s="7" t="n">
        <f aca="false">(BA159-$BA$144)/$BA$144</f>
        <v>-0.680670040478903</v>
      </c>
      <c r="EO18" s="7" t="n">
        <f aca="false">(BB160-$BB$145)/$BB$145</f>
        <v>-0.6553226607755</v>
      </c>
      <c r="EP18" s="7" t="n">
        <f aca="false">(BC161-$BC$146)/$BC$146</f>
        <v>-0.632682653733099</v>
      </c>
      <c r="EQ18" s="7" t="n">
        <f aca="false">(BD162-$BD$147)/$BD$147</f>
        <v>-0.694734459621929</v>
      </c>
      <c r="ER18" s="7" t="n">
        <f aca="false">(BE163-$BE$148)/$BE$148</f>
        <v>-0.633147339752024</v>
      </c>
      <c r="ES18" s="7" t="n">
        <f aca="false">(BF164-$BF$149)/$BF$149</f>
        <v>-0.588402318648393</v>
      </c>
      <c r="ET18" s="7" t="n">
        <f aca="false">(BG165-$BG$150)/$BG$150</f>
        <v>-0.570723175850824</v>
      </c>
      <c r="EU18" s="7" t="n">
        <f aca="false">(BH166-$BH$151)/$BH$151</f>
        <v>-0.596316943433527</v>
      </c>
      <c r="EV18" s="7" t="n">
        <f aca="false">(BI167-$BI$152)/$BI$152</f>
        <v>-0.535583265472634</v>
      </c>
      <c r="EW18" s="7" t="n">
        <f aca="false">(BJ168-$BJ$153)/$BJ$153</f>
        <v>-0.638958098603675</v>
      </c>
      <c r="EX18" s="7" t="n">
        <f aca="false">(BK169-$BK$154)/$BK$154</f>
        <v>-0.575104818960339</v>
      </c>
      <c r="EY18" s="7" t="n">
        <f aca="false">(BL170-$BL$155)/$BL$155</f>
        <v>-0.524033771378116</v>
      </c>
      <c r="EZ18" s="7" t="n">
        <f aca="false">(BM171-$BM$156)/$BM$156</f>
        <v>-0.62332182242797</v>
      </c>
      <c r="FA18" s="7" t="n">
        <f aca="false">(BN172-$BN$157)/$BN$157</f>
        <v>-0.568334501790168</v>
      </c>
      <c r="FB18" s="7" t="n">
        <f aca="false">(BO173-$BO$158)/$BO$158</f>
        <v>-0.547468931057037</v>
      </c>
      <c r="FC18" s="7" t="n">
        <f aca="false">(BP174-$BP$159)/$BP$159</f>
        <v>-0.637208929278594</v>
      </c>
      <c r="FD18" s="7" t="n">
        <f aca="false">(BQ175-$BQ$160)/$BQ$160</f>
        <v>-0.568351952304948</v>
      </c>
      <c r="FE18" s="7" t="n">
        <f aca="false">(BR176-$BR$161)/$BR$161</f>
        <v>-0.651043102072196</v>
      </c>
      <c r="FF18" s="7" t="n">
        <f aca="false">(BS177-$BS$162)/$BS$162</f>
        <v>-0.705056240201247</v>
      </c>
      <c r="FG18" s="7" t="n">
        <f aca="false">(BT178-$BT$163)/$BT$163</f>
        <v>-0.582409286622029</v>
      </c>
      <c r="FH18" s="7" t="n">
        <f aca="false">(BU179-$BU$164)/$BU$164</f>
        <v>-0.61615309114988</v>
      </c>
      <c r="FI18" s="7" t="n">
        <f aca="false">(BV180-$BV$165)/$BV$165</f>
        <v>-0.630106507505459</v>
      </c>
      <c r="FJ18" s="7" t="n">
        <f aca="false">(BW181-$BW$166)/$BW$166</f>
        <v>-0.582277838628585</v>
      </c>
      <c r="FK18" s="7" t="n">
        <f aca="false">(BX182-$BX$167)/$BX$167</f>
        <v>-0.645872704546493</v>
      </c>
      <c r="FL18" s="7" t="n">
        <f aca="false">(BY183-$BY$168)/$BY$168</f>
        <v>-1</v>
      </c>
      <c r="FM18" s="7" t="n">
        <f aca="false">(BZ184-$BZ$169)/$BZ$169</f>
        <v>-1</v>
      </c>
      <c r="FN18" s="7" t="n">
        <f aca="false">(CA185-$CA$170)/$CA$170</f>
        <v>-1</v>
      </c>
      <c r="FO18" s="7" t="n">
        <f aca="false">(CB186-$CB$171)/$CB$171</f>
        <v>-1</v>
      </c>
      <c r="FP18" s="7" t="n">
        <f aca="false">(CC187-$CC$172)/$CC$172</f>
        <v>-1</v>
      </c>
      <c r="FQ18" s="7" t="n">
        <f aca="false">(CD188-$CD$173)/$CD$173</f>
        <v>-1</v>
      </c>
      <c r="FR18" s="7" t="n">
        <f aca="false">(CE189-$CE$174)/$CE$174</f>
        <v>-1</v>
      </c>
      <c r="FS18" s="7" t="n">
        <f aca="false">(CF190-$CF$175)/$CF$175</f>
        <v>-1</v>
      </c>
      <c r="FT18" s="7" t="n">
        <f aca="false">(CG191-$CG$176)/$CG$176</f>
        <v>-1</v>
      </c>
      <c r="FU18" s="7" t="n">
        <f aca="false">(CH192-$CH$177)/$CH$177</f>
        <v>-1</v>
      </c>
      <c r="FV18" s="7" t="n">
        <f aca="false">(CI193-$CI$178)/$CI$178</f>
        <v>-1</v>
      </c>
      <c r="FW18" s="7" t="n">
        <f aca="false">(CJ194-$CJ$179)/$CJ$179</f>
        <v>-1</v>
      </c>
      <c r="FX18" s="7" t="n">
        <f aca="false">(CK195-$CK$180)/$CK$180</f>
        <v>-1</v>
      </c>
      <c r="FY18" s="7" t="n">
        <f aca="false">(CL196-$CL$181)/$CL$181</f>
        <v>-1</v>
      </c>
      <c r="FZ18" s="7" t="n">
        <f aca="false">(CM197-$CM$182)/$CM$182</f>
        <v>-1</v>
      </c>
    </row>
    <row r="19" customFormat="false" ht="12.75" hidden="false" customHeight="false" outlineLevel="0" collapsed="false">
      <c r="B19" s="3" t="n">
        <v>34820</v>
      </c>
      <c r="C19" s="5" t="n">
        <v>70232348</v>
      </c>
      <c r="D19" s="6" t="n">
        <f aca="false">VLOOKUP(B19,[1]jan94!$A$59:$XFD$168,3,0)</f>
        <v>1225264</v>
      </c>
      <c r="E19" s="6" t="n">
        <f aca="false">VLOOKUP(B19,[2]feb94!$A$51:$XFD$159,3,0)</f>
        <v>840850</v>
      </c>
      <c r="F19" s="6" t="n">
        <f aca="false">VLOOKUP(B19,[3]mar94!$A$56:$XFD$164,3,0)</f>
        <v>877192</v>
      </c>
      <c r="G19" s="6" t="n">
        <f aca="false">VLOOKUP(B19,[4]apr94!$A$64:$XFD$170,3,0)</f>
        <v>856241</v>
      </c>
      <c r="H19" s="6" t="n">
        <f aca="false">VLOOKUP(B19,[5]may94!$A$51:$XFD$156,3,0)</f>
        <v>888052</v>
      </c>
      <c r="I19" s="6" t="n">
        <f aca="false">VLOOKUP(B19,[6]jun94!$A$62:$XFD$167,3,0)</f>
        <v>1026538</v>
      </c>
      <c r="J19" s="6" t="n">
        <f aca="false">VLOOKUP(B19,[7]jul94!$A$55:$XFD$159,3,0)</f>
        <v>1220221</v>
      </c>
      <c r="K19" s="6" t="n">
        <f aca="false">VLOOKUP(B19,[8]aug94!$A$63:$XFD$165,3,0)</f>
        <v>902341</v>
      </c>
      <c r="L19" s="6" t="n">
        <f aca="false">VLOOKUP(B19,[9]sep94!$A$55:$XFD$156,3,0)</f>
        <v>1117560</v>
      </c>
      <c r="M19" s="6" t="n">
        <f aca="false">VLOOKUP(B19,[10]oct94!$A$55:$XFD$155,3,0)</f>
        <v>1111859</v>
      </c>
      <c r="N19" s="6" t="n">
        <f aca="false">VLOOKUP(B19,[11]nov94!$A$38:$XFD$137,3,0)</f>
        <v>1170842</v>
      </c>
      <c r="O19" s="6" t="n">
        <f aca="false">VLOOKUP(B19,[12]dec94!$A$55:$XFD$154,3,0)</f>
        <v>1175561</v>
      </c>
      <c r="P19" s="6" t="n">
        <f aca="false">VLOOKUP(B19,[13]jan95!$A$48:$XFD$142,3,0)</f>
        <v>1678502</v>
      </c>
      <c r="Q19" s="6" t="n">
        <f aca="false">VLOOKUP(B19,[14]feb95!$A$54:$XFD$147,3,0)</f>
        <v>1209488</v>
      </c>
      <c r="R19" s="6" t="n">
        <f aca="false">VLOOKUP(B19,[15]mar95!$A$37:$XFD$129,3,0)</f>
        <v>1513334</v>
      </c>
      <c r="S19" s="6" t="n">
        <f aca="false">VLOOKUP(B19,[16]apr95!$A$59:$XFD$150,3,0)</f>
        <v>1394450</v>
      </c>
      <c r="T19" s="6" t="n">
        <f aca="false">VLOOKUP(B19,[17]may95!$A$60:$XFD$151,3,0)</f>
        <v>1298050</v>
      </c>
      <c r="CP19" s="2" t="s">
        <v>18</v>
      </c>
      <c r="CQ19" s="7" t="n">
        <f aca="false">(D111-$D$95)/$D$95</f>
        <v>-0.567427968437328</v>
      </c>
      <c r="CR19" s="7" t="n">
        <f aca="false">(E112-$E$96)/$E$96</f>
        <v>-0.594507888535764</v>
      </c>
      <c r="CS19" s="7" t="n">
        <f aca="false">(F113-$F$97)/$F$97</f>
        <v>-0.65720367134957</v>
      </c>
      <c r="CT19" s="7" t="n">
        <f aca="false">(G114-$G$98)/$G$98</f>
        <v>-0.642353142172397</v>
      </c>
      <c r="CU19" s="7" t="n">
        <f aca="false">(H115-$H$99)/$H$99</f>
        <v>-0.683286238699451</v>
      </c>
      <c r="CV19" s="7" t="n">
        <f aca="false">(I116-$I$100)/$I$100</f>
        <v>-0.696018319979914</v>
      </c>
      <c r="CW19" s="7" t="n">
        <f aca="false">(J117-$J$101)/$J$101</f>
        <v>-0.566215908669418</v>
      </c>
      <c r="CX19" s="7" t="n">
        <f aca="false">(K118-$K$102)/$K$102</f>
        <v>-0.613331748534345</v>
      </c>
      <c r="CY19" s="7" t="n">
        <f aca="false">(L119-$L$103)/$L$103</f>
        <v>-0.536429112625549</v>
      </c>
      <c r="CZ19" s="7" t="n">
        <f aca="false">(M120-$M$104)/$M$104</f>
        <v>-0.617125918214752</v>
      </c>
      <c r="DA19" s="7" t="n">
        <f aca="false">(N121-$N$105)/$N$105</f>
        <v>-0.622363386072897</v>
      </c>
      <c r="DB19" s="7" t="n">
        <f aca="false">(O122-$O$106)/$O$106</f>
        <v>-0.560990963129275</v>
      </c>
      <c r="DC19" s="7" t="n">
        <f aca="false">(P123-$P$107)/$P$107</f>
        <v>-0.596021380966609</v>
      </c>
      <c r="DD19" s="7" t="n">
        <f aca="false">(Q124-$Q$108)/$Q$108</f>
        <v>-0.562218971010236</v>
      </c>
      <c r="DE19" s="7" t="n">
        <f aca="false">(R125-$R$109)/R125</f>
        <v>-1.60740203063395</v>
      </c>
      <c r="DF19" s="7" t="n">
        <f aca="false">(S126-$S$110)/$S$110</f>
        <v>-0.571522918235386</v>
      </c>
      <c r="DG19" s="7" t="n">
        <f aca="false">(T127-$T$111)/$T$111</f>
        <v>-0.653003794387996</v>
      </c>
      <c r="DH19" s="7" t="n">
        <f aca="false">(U128-$U$112)/$U$112</f>
        <v>-0.597705162326555</v>
      </c>
      <c r="DI19" s="7" t="n">
        <f aca="false">(V129-$V$113)/$V$113</f>
        <v>-0.644596206665321</v>
      </c>
      <c r="DJ19" s="7" t="n">
        <f aca="false">(W130-$W$114)/$W$114</f>
        <v>-0.613661114468542</v>
      </c>
      <c r="DK19" s="7" t="n">
        <f aca="false">(X131-$X$115)/$X$115</f>
        <v>-0.604033056625502</v>
      </c>
      <c r="DL19" s="7" t="n">
        <f aca="false">(Y132-$Y$116)/$Y$116</f>
        <v>-0.474739791590286</v>
      </c>
      <c r="DM19" s="7" t="n">
        <f aca="false">(Z133-$Z$117)/$Z$117</f>
        <v>-0.557413759288444</v>
      </c>
      <c r="DN19" s="7" t="n">
        <f aca="false">(AA134-$AA$118)/$AA$118</f>
        <v>-0.676336227721852</v>
      </c>
      <c r="DO19" s="7" t="n">
        <f aca="false">(AB135-$AB$119)/$AB$119</f>
        <v>-0.674069716303511</v>
      </c>
      <c r="DP19" s="7" t="n">
        <f aca="false">(AC136-$AC$120)/$AC$120</f>
        <v>-0.245742505252222</v>
      </c>
      <c r="DQ19" s="7" t="n">
        <f aca="false">(AD137-$AD$121)/$AD$121</f>
        <v>-0.589820529582437</v>
      </c>
      <c r="DR19" s="7" t="n">
        <f aca="false">(AE138-$AE$122)/$AE$122</f>
        <v>-0.650153213738208</v>
      </c>
      <c r="DS19" s="7" t="n">
        <f aca="false">(AF139-$AF$123)/$AF$123</f>
        <v>-0.637973340112771</v>
      </c>
      <c r="DT19" s="7" t="n">
        <f aca="false">(AG140-$AG$124)/$AG$124</f>
        <v>-0.602537013477884</v>
      </c>
      <c r="DU19" s="7" t="n">
        <f aca="false">(AH141-$AH$125)/$AH$125</f>
        <v>-0.610733710192051</v>
      </c>
      <c r="DV19" s="7" t="n">
        <f aca="false">(AI142-$AI$126)/$AI$126</f>
        <v>-0.679364180227983</v>
      </c>
      <c r="DW19" s="7" t="n">
        <f aca="false">(AJ143-$AJ$127)/$AJ$127</f>
        <v>-0.636504453132908</v>
      </c>
      <c r="DX19" s="7" t="n">
        <f aca="false">(AK144-$AK$128)/$AK$128</f>
        <v>-0.692360235885901</v>
      </c>
      <c r="DY19" s="7" t="n">
        <f aca="false">(AL145-$AL$129)/$AL$129</f>
        <v>-0.616574754666428</v>
      </c>
      <c r="DZ19" s="7" t="n">
        <f aca="false">(AM146-$AM$130)/$AM$130</f>
        <v>-0.697535203022233</v>
      </c>
      <c r="EA19" s="7" t="n">
        <f aca="false">(AN147-$AN$131)/$AN$131</f>
        <v>-0.657061758511487</v>
      </c>
      <c r="EB19" s="7" t="n">
        <f aca="false">(AO148-$AO$132)/$AO$132</f>
        <v>-0.678729568708767</v>
      </c>
      <c r="EC19" s="7" t="n">
        <f aca="false">(AP149-$AP$133)/$AP$133</f>
        <v>-0.547942075993293</v>
      </c>
      <c r="ED19" s="7" t="n">
        <f aca="false">(AQ150-$AQ$134)/$AQ$134</f>
        <v>-0.638286482581178</v>
      </c>
      <c r="EE19" s="7" t="n">
        <f aca="false">(AR151-$AR$135)/$AR$135</f>
        <v>-0.712430929660277</v>
      </c>
      <c r="EF19" s="7" t="n">
        <f aca="false">(AS152-$AS$136)/$AS$136</f>
        <v>-0.701597972682557</v>
      </c>
      <c r="EG19" s="7" t="n">
        <f aca="false">(AT153-$AT$137)/$AT$137</f>
        <v>-0.670384944429757</v>
      </c>
      <c r="EH19" s="7" t="n">
        <f aca="false">(AU154-$AU$138)/$AU$138</f>
        <v>-0.628933754521436</v>
      </c>
      <c r="EI19" s="7" t="n">
        <f aca="false">(AV155-$AV$139)/$AV$139</f>
        <v>-0.339199954495615</v>
      </c>
      <c r="EJ19" s="7" t="n">
        <f aca="false">(AW156-$AW$140)/$AW$140</f>
        <v>-0.688811089493188</v>
      </c>
      <c r="EK19" s="7" t="n">
        <f aca="false">(AX157-$AX$141)/$AX$141</f>
        <v>-0.63635168371322</v>
      </c>
      <c r="EL19" s="7" t="n">
        <f aca="false">(AY158-$AY$142)/$AY$142</f>
        <v>-0.528199909222912</v>
      </c>
      <c r="EM19" s="7" t="n">
        <f aca="false">(AZ159-$AZ$143)/$AZ$143</f>
        <v>-0.749924389995602</v>
      </c>
      <c r="EN19" s="7" t="n">
        <f aca="false">(BA160-$BA$144)/$BA$144</f>
        <v>-0.696089342556956</v>
      </c>
      <c r="EO19" s="7" t="n">
        <f aca="false">(BB161-$BB$145)/$BB$145</f>
        <v>-0.660117628124295</v>
      </c>
      <c r="EP19" s="7" t="n">
        <f aca="false">(BC162-$BC$146)/$BC$146</f>
        <v>-0.634186676107352</v>
      </c>
      <c r="EQ19" s="7" t="n">
        <f aca="false">(BD163-$BD$147)/$BD$147</f>
        <v>-0.708094986389619</v>
      </c>
      <c r="ER19" s="7" t="n">
        <f aca="false">(BE164-$BE$148)/$BE$148</f>
        <v>-0.647131583149476</v>
      </c>
      <c r="ES19" s="7" t="n">
        <f aca="false">(BF165-$BF$149)/$BF$149</f>
        <v>-0.587014652480203</v>
      </c>
      <c r="ET19" s="7" t="n">
        <f aca="false">(BG166-$BG$150)/$BG$150</f>
        <v>-0.580903518992082</v>
      </c>
      <c r="EU19" s="7" t="n">
        <f aca="false">(BH167-$BH$151)/$BH$151</f>
        <v>-0.612333942958114</v>
      </c>
      <c r="EV19" s="7" t="n">
        <f aca="false">(BI168-$BI$152)/$BI$152</f>
        <v>-0.545936106805335</v>
      </c>
      <c r="EW19" s="7" t="n">
        <f aca="false">(BJ169-$BJ$153)/$BJ$153</f>
        <v>-0.63205502976651</v>
      </c>
      <c r="EX19" s="7" t="n">
        <f aca="false">(BK170-$BK$154)/$BK$154</f>
        <v>-0.585233814594023</v>
      </c>
      <c r="EY19" s="7" t="n">
        <f aca="false">(BL171-$BL$155)/$BL$155</f>
        <v>-0.561671693427761</v>
      </c>
      <c r="EZ19" s="7" t="n">
        <f aca="false">(BM172-$BM$156)/$BM$156</f>
        <v>-0.6359377930249</v>
      </c>
      <c r="FA19" s="7" t="n">
        <f aca="false">(BN173-$BN$157)/$BN$157</f>
        <v>-0.589003333916544</v>
      </c>
      <c r="FB19" s="7" t="n">
        <f aca="false">(BO174-$BO$158)/$BO$158</f>
        <v>-0.577961467904561</v>
      </c>
      <c r="FC19" s="7" t="n">
        <f aca="false">(BP175-$BP$159)/$BP$159</f>
        <v>-0.644228384963002</v>
      </c>
      <c r="FD19" s="7" t="n">
        <f aca="false">(BQ176-$BQ$160)/$BQ$160</f>
        <v>-0.584395021659142</v>
      </c>
      <c r="FE19" s="7" t="n">
        <f aca="false">(BR177-$BR$161)/$BR$161</f>
        <v>-0.664292241236086</v>
      </c>
      <c r="FF19" s="7" t="n">
        <f aca="false">(BS178-$BS$162)/$BS$162</f>
        <v>-0.718303067078043</v>
      </c>
      <c r="FG19" s="7" t="n">
        <f aca="false">(BT179-$BT$163)/$BT$163</f>
        <v>-0.599768728644319</v>
      </c>
      <c r="FH19" s="7" t="n">
        <f aca="false">(BU180-$BU$164)/$BU$164</f>
        <v>-0.632127770749806</v>
      </c>
      <c r="FI19" s="7" t="n">
        <f aca="false">(BV181-$BV$165)/$BV$165</f>
        <v>-0.607310487983003</v>
      </c>
      <c r="FJ19" s="7" t="n">
        <f aca="false">(BW182-$BW$166)/$BW$166</f>
        <v>-0.613655967801816</v>
      </c>
      <c r="FK19" s="7" t="n">
        <f aca="false">(BX183-$BX$167)/$BX$167</f>
        <v>-1</v>
      </c>
      <c r="FL19" s="7" t="n">
        <f aca="false">(BY184-$BY$168)/$BY$168</f>
        <v>-1</v>
      </c>
      <c r="FM19" s="7" t="n">
        <f aca="false">(BZ185-$BZ$169)/$BZ$169</f>
        <v>-1</v>
      </c>
      <c r="FN19" s="7" t="n">
        <f aca="false">(CA186-$CA$170)/$CA$170</f>
        <v>-1</v>
      </c>
      <c r="FO19" s="7" t="n">
        <f aca="false">(CB187-$CB$171)/$CB$171</f>
        <v>-1</v>
      </c>
      <c r="FP19" s="7" t="n">
        <f aca="false">(CC188-$CC$172)/$CC$172</f>
        <v>-1</v>
      </c>
      <c r="FQ19" s="7" t="n">
        <f aca="false">(CD189-$CD$173)/$CD$173</f>
        <v>-1</v>
      </c>
      <c r="FR19" s="7" t="n">
        <f aca="false">(CE190-$CE$174)/$CE$174</f>
        <v>-1</v>
      </c>
      <c r="FS19" s="7" t="n">
        <f aca="false">(CF191-$CF$175)/$CF$175</f>
        <v>-1</v>
      </c>
      <c r="FT19" s="7" t="n">
        <f aca="false">(CG192-$CG$176)/$CG$176</f>
        <v>-1</v>
      </c>
      <c r="FU19" s="7" t="n">
        <f aca="false">(CH193-$CH$177)/$CH$177</f>
        <v>-1</v>
      </c>
      <c r="FV19" s="7" t="n">
        <f aca="false">(CI194-$CI$178)/$CI$178</f>
        <v>-1</v>
      </c>
      <c r="FW19" s="7" t="n">
        <f aca="false">(CJ195-$CJ$179)/$CJ$179</f>
        <v>-1</v>
      </c>
      <c r="FX19" s="7" t="n">
        <f aca="false">(CK196-$CK$180)/$CK$180</f>
        <v>-1</v>
      </c>
      <c r="FY19" s="7" t="n">
        <f aca="false">(CL197-$CL$181)/$CL$181</f>
        <v>-1</v>
      </c>
      <c r="FZ19" s="7" t="n">
        <f aca="false">(CM198-$CM$182)/$CM$182</f>
        <v>-1</v>
      </c>
    </row>
    <row r="20" customFormat="false" ht="12.75" hidden="false" customHeight="false" outlineLevel="0" collapsed="false">
      <c r="B20" s="3" t="n">
        <v>34851</v>
      </c>
      <c r="C20" s="5" t="n">
        <v>66781374</v>
      </c>
      <c r="D20" s="6" t="n">
        <f aca="false">VLOOKUP(B20,[1]jan94!$A$59:$XFD$168,3,0)</f>
        <v>1132870</v>
      </c>
      <c r="E20" s="6" t="n">
        <f aca="false">VLOOKUP(B20,[2]feb94!$A$51:$XFD$159,3,0)</f>
        <v>784380</v>
      </c>
      <c r="F20" s="6" t="n">
        <f aca="false">VLOOKUP(B20,[3]mar94!$A$56:$XFD$164,3,0)</f>
        <v>919618</v>
      </c>
      <c r="G20" s="6" t="n">
        <f aca="false">VLOOKUP(B20,[4]apr94!$A$64:$XFD$170,3,0)</f>
        <v>814615</v>
      </c>
      <c r="H20" s="6" t="n">
        <f aca="false">VLOOKUP(B20,[5]may94!$A$51:$XFD$156,3,0)</f>
        <v>847538</v>
      </c>
      <c r="I20" s="6" t="n">
        <f aca="false">VLOOKUP(B20,[6]jun94!$A$62:$XFD$167,3,0)</f>
        <v>956784</v>
      </c>
      <c r="J20" s="6" t="n">
        <f aca="false">VLOOKUP(B20,[7]jul94!$A$55:$XFD$159,3,0)</f>
        <v>1114586</v>
      </c>
      <c r="K20" s="6" t="n">
        <f aca="false">VLOOKUP(B20,[8]aug94!$A$63:$XFD$165,3,0)</f>
        <v>880374</v>
      </c>
      <c r="L20" s="6" t="n">
        <f aca="false">VLOOKUP(B20,[9]sep94!$A$55:$XFD$156,3,0)</f>
        <v>1095905</v>
      </c>
      <c r="M20" s="6" t="n">
        <f aca="false">VLOOKUP(B20,[10]oct94!$A$55:$XFD$155,3,0)</f>
        <v>973788</v>
      </c>
      <c r="N20" s="6" t="n">
        <f aca="false">VLOOKUP(B20,[11]nov94!$A$38:$XFD$137,3,0)</f>
        <v>980112</v>
      </c>
      <c r="O20" s="6" t="n">
        <f aca="false">VLOOKUP(B20,[12]dec94!$A$55:$XFD$154,3,0)</f>
        <v>1023898</v>
      </c>
      <c r="P20" s="6" t="n">
        <f aca="false">VLOOKUP(B20,[13]jan95!$A$48:$XFD$142,3,0)</f>
        <v>1554109</v>
      </c>
      <c r="Q20" s="6" t="n">
        <f aca="false">VLOOKUP(B20,[14]feb95!$A$54:$XFD$147,3,0)</f>
        <v>1057504</v>
      </c>
      <c r="R20" s="6" t="n">
        <f aca="false">VLOOKUP(B20,[15]mar95!$A$37:$XFD$129,3,0)</f>
        <v>1330096</v>
      </c>
      <c r="S20" s="6" t="n">
        <f aca="false">VLOOKUP(B20,[16]apr95!$A$59:$XFD$150,3,0)</f>
        <v>1327664</v>
      </c>
      <c r="T20" s="6" t="n">
        <f aca="false">VLOOKUP(B20,[17]may95!$A$60:$XFD$151,3,0)</f>
        <v>2097750</v>
      </c>
      <c r="U20" s="6" t="n">
        <f aca="false">VLOOKUP(B20,[18]jun95!$A$55:$XFD$144,3,0)</f>
        <v>1131852</v>
      </c>
      <c r="CP20" s="2" t="s">
        <v>19</v>
      </c>
      <c r="CQ20" s="7" t="n">
        <f aca="false">(D112-$D$95)/$D$95</f>
        <v>-0.580259672772641</v>
      </c>
      <c r="CR20" s="7" t="n">
        <f aca="false">(E113-$E$96)/$E$96</f>
        <v>-0.623604380276009</v>
      </c>
      <c r="CS20" s="7" t="n">
        <f aca="false">(F114-$F$97)/$F$97</f>
        <v>-0.650271874755863</v>
      </c>
      <c r="CT20" s="7" t="n">
        <f aca="false">(G115-$G$98)/$G$98</f>
        <v>-0.672648992219582</v>
      </c>
      <c r="CU20" s="7" t="n">
        <f aca="false">(H116-$H$99)/$H$99</f>
        <v>-0.689494814498282</v>
      </c>
      <c r="CV20" s="7" t="n">
        <f aca="false">(I117-$I$100)/$I$100</f>
        <v>-0.684142696053142</v>
      </c>
      <c r="CW20" s="7" t="n">
        <f aca="false">(J118-$J$101)/$J$101</f>
        <v>-0.591466354794824</v>
      </c>
      <c r="CX20" s="7" t="n">
        <f aca="false">(K119-$K$102)/$K$102</f>
        <v>-0.641323241100466</v>
      </c>
      <c r="CY20" s="7" t="n">
        <f aca="false">(L120-$L$103)/$L$103</f>
        <v>-0.563946488057734</v>
      </c>
      <c r="CZ20" s="7" t="n">
        <f aca="false">(M121-$M$104)/$M$104</f>
        <v>-0.623644367177645</v>
      </c>
      <c r="DA20" s="7" t="n">
        <f aca="false">(N122-$N$105)/$N$105</f>
        <v>-0.615047844449857</v>
      </c>
      <c r="DB20" s="7" t="n">
        <f aca="false">(O123-$O$106)/$O$106</f>
        <v>-0.589705512304447</v>
      </c>
      <c r="DC20" s="7" t="n">
        <f aca="false">(P124-$P$107)/$P$107</f>
        <v>-0.583359773097341</v>
      </c>
      <c r="DD20" s="7" t="n">
        <f aca="false">(Q125-$Q$108)/$Q$108</f>
        <v>-0.574012303138487</v>
      </c>
      <c r="DE20" s="7" t="n">
        <f aca="false">(R126-$R$109)/R126</f>
        <v>-1.71234350564303</v>
      </c>
      <c r="DF20" s="7" t="n">
        <f aca="false">(S127-$S$110)/$S$110</f>
        <v>-0.548001003980064</v>
      </c>
      <c r="DG20" s="7" t="n">
        <f aca="false">(T128-$T$111)/$T$111</f>
        <v>-0.634846859730664</v>
      </c>
      <c r="DH20" s="7" t="n">
        <f aca="false">(U129-$U$112)/$U$112</f>
        <v>-0.604254875015221</v>
      </c>
      <c r="DI20" s="7" t="n">
        <f aca="false">(V130-$V$113)/$V$113</f>
        <v>-0.64192119711571</v>
      </c>
      <c r="DJ20" s="7" t="n">
        <f aca="false">(W131-$W$114)/$W$114</f>
        <v>-0.617196119930099</v>
      </c>
      <c r="DK20" s="7" t="n">
        <f aca="false">(X132-$X$115)/$X$115</f>
        <v>-0.632981923112156</v>
      </c>
      <c r="DL20" s="7" t="n">
        <f aca="false">(Y133-$Y$116)/$Y$116</f>
        <v>-0.508906334290006</v>
      </c>
      <c r="DM20" s="7" t="n">
        <f aca="false">(Z134-$Z$117)/$Z$117</f>
        <v>-0.570129538433014</v>
      </c>
      <c r="DN20" s="7" t="n">
        <f aca="false">(AA135-$AA$118)/$AA$118</f>
        <v>-0.688680904721668</v>
      </c>
      <c r="DO20" s="7" t="n">
        <f aca="false">(AB136-$AB$119)/$AB$119</f>
        <v>-0.682337225701211</v>
      </c>
      <c r="DP20" s="7" t="n">
        <f aca="false">(AC137-$AC$120)/$AC$120</f>
        <v>-0.252111029165153</v>
      </c>
      <c r="DQ20" s="7" t="n">
        <f aca="false">(AD138-$AD$121)/$AD$121</f>
        <v>-0.628159915472985</v>
      </c>
      <c r="DR20" s="7" t="n">
        <f aca="false">(AE139-$AE$122)/$AE$122</f>
        <v>-0.596399148832122</v>
      </c>
      <c r="DS20" s="7" t="n">
        <f aca="false">(AF140-$AF$123)/$AF$123</f>
        <v>-0.630617143994826</v>
      </c>
      <c r="DT20" s="7" t="n">
        <f aca="false">(AG141-$AG$124)/$AG$124</f>
        <v>-0.625761963473334</v>
      </c>
      <c r="DU20" s="7" t="n">
        <f aca="false">(AH142-$AH$125)/$AH$125</f>
        <v>-0.619264397809391</v>
      </c>
      <c r="DV20" s="7" t="n">
        <f aca="false">(AI143-$AI$126)/$AI$126</f>
        <v>-0.707607863432383</v>
      </c>
      <c r="DW20" s="7" t="n">
        <f aca="false">(AJ144-$AJ$127)/$AJ$127</f>
        <v>-0.676629124410357</v>
      </c>
      <c r="DX20" s="7" t="n">
        <f aca="false">(AK145-$AK$128)/$AK$128</f>
        <v>-0.698929658861285</v>
      </c>
      <c r="DY20" s="7" t="n">
        <f aca="false">(AL146-$AL$129)/$AL$129</f>
        <v>-0.627854205016721</v>
      </c>
      <c r="DZ20" s="7" t="n">
        <f aca="false">(AM147-$AM$130)/$AM$130</f>
        <v>-0.711339069311722</v>
      </c>
      <c r="EA20" s="7" t="n">
        <f aca="false">(AN148-$AN$131)/$AN$131</f>
        <v>-0.664788048770927</v>
      </c>
      <c r="EB20" s="7" t="n">
        <f aca="false">(AO149-$AO$132)/$AO$132</f>
        <v>-0.694160896941816</v>
      </c>
      <c r="EC20" s="7" t="n">
        <f aca="false">(AP150-$AP$133)/$AP$133</f>
        <v>-0.565020004890206</v>
      </c>
      <c r="ED20" s="7" t="n">
        <f aca="false">(AQ151-$AQ$134)/$AQ$134</f>
        <v>-0.651024560705084</v>
      </c>
      <c r="EE20" s="7" t="n">
        <f aca="false">(AR152-$AR$135)/$AR$135</f>
        <v>-0.713826356780889</v>
      </c>
      <c r="EF20" s="7" t="n">
        <f aca="false">(AS153-$AS$136)/$AS$136</f>
        <v>-0.720511398361519</v>
      </c>
      <c r="EG20" s="7" t="n">
        <f aca="false">(AT154-$AT$137)/$AT$137</f>
        <v>-0.672043678887818</v>
      </c>
      <c r="EH20" s="7" t="n">
        <f aca="false">(AU155-$AU$138)/$AU$138</f>
        <v>-0.641188031209258</v>
      </c>
      <c r="EI20" s="7" t="n">
        <f aca="false">(AV156-$AV$139)/$AV$139</f>
        <v>-0.364141422553655</v>
      </c>
      <c r="EJ20" s="7" t="n">
        <f aca="false">(AW157-$AW$140)/$AW$140</f>
        <v>-0.707558118770877</v>
      </c>
      <c r="EK20" s="7" t="n">
        <f aca="false">(AX158-$AX$141)/$AX$141</f>
        <v>-0.65518910348885</v>
      </c>
      <c r="EL20" s="7" t="n">
        <f aca="false">(AY159-$AY$142)/$AY$142</f>
        <v>-0.540367433640892</v>
      </c>
      <c r="EM20" s="7" t="n">
        <f aca="false">(AZ160-$AZ$143)/$AZ$143</f>
        <v>-0.75442006468885</v>
      </c>
      <c r="EN20" s="7" t="n">
        <f aca="false">(BA161-$BA$144)/$BA$144</f>
        <v>-0.700125532835727</v>
      </c>
      <c r="EO20" s="7" t="n">
        <f aca="false">(BB162-$BB$145)/$BB$145</f>
        <v>-0.660224763123806</v>
      </c>
      <c r="EP20" s="7" t="n">
        <f aca="false">(BC163-$BC$146)/$BC$146</f>
        <v>-0.653521515383633</v>
      </c>
      <c r="EQ20" s="7" t="n">
        <f aca="false">(BD164-$BD$147)/$BD$147</f>
        <v>-0.711780677501697</v>
      </c>
      <c r="ER20" s="7" t="n">
        <f aca="false">(BE165-$BE$148)/$BE$148</f>
        <v>-0.652143424216049</v>
      </c>
      <c r="ES20" s="7" t="n">
        <f aca="false">(BF166-$BF$149)/$BF$149</f>
        <v>-0.609067302883202</v>
      </c>
      <c r="ET20" s="7" t="n">
        <f aca="false">(BG167-$BG$150)/$BG$150</f>
        <v>-0.597447167009108</v>
      </c>
      <c r="EU20" s="7" t="n">
        <f aca="false">(BH168-$BH$151)/$BH$151</f>
        <v>-0.627814444041674</v>
      </c>
      <c r="EV20" s="7" t="n">
        <f aca="false">(BI169-$BI$152)/$BI$152</f>
        <v>-0.531415435132888</v>
      </c>
      <c r="EW20" s="7" t="n">
        <f aca="false">(BJ170-$BJ$153)/$BJ$153</f>
        <v>-0.663135394896324</v>
      </c>
      <c r="EX20" s="7" t="n">
        <f aca="false">(BK171-$BK$154)/$BK$154</f>
        <v>-0.598386560238683</v>
      </c>
      <c r="EY20" s="7" t="n">
        <f aca="false">(BL172-$BL$155)/$BL$155</f>
        <v>-0.583860634495827</v>
      </c>
      <c r="EZ20" s="7" t="n">
        <f aca="false">(BM173-$BM$156)/$BM$156</f>
        <v>-0.638847691281502</v>
      </c>
      <c r="FA20" s="7" t="n">
        <f aca="false">(BN174-$BN$157)/$BN$157</f>
        <v>-0.614869955576113</v>
      </c>
      <c r="FB20" s="7" t="n">
        <f aca="false">(BO175-$BO$158)/$BO$158</f>
        <v>-0.596964357920611</v>
      </c>
      <c r="FC20" s="7" t="n">
        <f aca="false">(BP176-$BP$159)/$BP$159</f>
        <v>-0.690972525853614</v>
      </c>
      <c r="FD20" s="7" t="n">
        <f aca="false">(BQ177-$BQ$160)/$BQ$160</f>
        <v>-0.608033629087222</v>
      </c>
      <c r="FE20" s="7" t="n">
        <f aca="false">(BR178-$BR$161)/$BR$161</f>
        <v>-0.671816209454375</v>
      </c>
      <c r="FF20" s="7" t="n">
        <f aca="false">(BS179-$BS$162)/$BS$162</f>
        <v>-0.723529837810048</v>
      </c>
      <c r="FG20" s="7" t="n">
        <f aca="false">(BT180-$BT$163)/$BT$163</f>
        <v>-0.61971613864408</v>
      </c>
      <c r="FH20" s="7" t="n">
        <f aca="false">(BU181-$BU$164)/$BU$164</f>
        <v>-0.651309767808501</v>
      </c>
      <c r="FI20" s="7" t="n">
        <f aca="false">(BV182-$BV$165)/$BV$165</f>
        <v>-0.648151813449942</v>
      </c>
      <c r="FJ20" s="7" t="n">
        <f aca="false">(BW183-$BW$166)/$BW$166</f>
        <v>-1</v>
      </c>
      <c r="FK20" s="7" t="n">
        <f aca="false">(BX184-$BX$167)/$BX$167</f>
        <v>-1</v>
      </c>
      <c r="FL20" s="7" t="n">
        <f aca="false">(BY185-$BY$168)/$BY$168</f>
        <v>-1</v>
      </c>
      <c r="FM20" s="7" t="n">
        <f aca="false">(BZ186-$BZ$169)/$BZ$169</f>
        <v>-1</v>
      </c>
      <c r="FN20" s="7" t="n">
        <f aca="false">(CA187-$CA$170)/$CA$170</f>
        <v>-1</v>
      </c>
      <c r="FO20" s="7" t="n">
        <f aca="false">(CB188-$CB$171)/$CB$171</f>
        <v>-1</v>
      </c>
      <c r="FP20" s="7" t="n">
        <f aca="false">(CC189-$CC$172)/$CC$172</f>
        <v>-1</v>
      </c>
      <c r="FQ20" s="7" t="n">
        <f aca="false">(CD190-$CD$173)/$CD$173</f>
        <v>-1</v>
      </c>
      <c r="FR20" s="7" t="n">
        <f aca="false">(CE191-$CE$174)/$CE$174</f>
        <v>-1</v>
      </c>
      <c r="FS20" s="7" t="n">
        <f aca="false">(CF192-$CF$175)/$CF$175</f>
        <v>-1</v>
      </c>
      <c r="FT20" s="7" t="n">
        <f aca="false">(CG193-$CG$176)/$CG$176</f>
        <v>-1</v>
      </c>
      <c r="FU20" s="7" t="n">
        <f aca="false">(CH194-$CH$177)/$CH$177</f>
        <v>-1</v>
      </c>
      <c r="FV20" s="7" t="n">
        <f aca="false">(CI195-$CI$178)/$CI$178</f>
        <v>-1</v>
      </c>
      <c r="FW20" s="7" t="n">
        <f aca="false">(CJ196-$CJ$179)/$CJ$179</f>
        <v>-1</v>
      </c>
      <c r="FX20" s="7" t="n">
        <f aca="false">(CK197-$CK$180)/$CK$180</f>
        <v>-1</v>
      </c>
      <c r="FY20" s="7" t="n">
        <f aca="false">(CL198-$CL$181)/$CL$181</f>
        <v>-1</v>
      </c>
      <c r="FZ20" s="7" t="n">
        <f aca="false">(CM199-$CM$182)/$CM$182</f>
        <v>-1</v>
      </c>
    </row>
    <row r="21" customFormat="false" ht="12.75" hidden="false" customHeight="false" outlineLevel="0" collapsed="false">
      <c r="B21" s="3" t="n">
        <v>34881</v>
      </c>
      <c r="C21" s="5" t="n">
        <v>66841831</v>
      </c>
      <c r="D21" s="6" t="n">
        <f aca="false">VLOOKUP(B21,[1]jan94!$A$59:$XFD$168,3,0)</f>
        <v>1135907</v>
      </c>
      <c r="E21" s="6" t="n">
        <f aca="false">VLOOKUP(B21,[2]feb94!$A$51:$XFD$159,3,0)</f>
        <v>756982</v>
      </c>
      <c r="F21" s="6" t="n">
        <f aca="false">VLOOKUP(B21,[3]mar94!$A$56:$XFD$164,3,0)</f>
        <v>902253</v>
      </c>
      <c r="G21" s="6" t="n">
        <f aca="false">VLOOKUP(B21,[4]apr94!$A$64:$XFD$170,3,0)</f>
        <v>844305</v>
      </c>
      <c r="H21" s="6" t="n">
        <f aca="false">VLOOKUP(B21,[5]may94!$A$51:$XFD$156,3,0)</f>
        <v>799924</v>
      </c>
      <c r="I21" s="6" t="n">
        <f aca="false">VLOOKUP(B21,[6]jun94!$A$62:$XFD$167,3,0)</f>
        <v>952417</v>
      </c>
      <c r="J21" s="6" t="n">
        <f aca="false">VLOOKUP(B21,[7]jul94!$A$55:$XFD$159,3,0)</f>
        <v>1047940</v>
      </c>
      <c r="K21" s="6" t="n">
        <f aca="false">VLOOKUP(B21,[8]aug94!$A$63:$XFD$165,3,0)</f>
        <v>900413</v>
      </c>
      <c r="L21" s="6" t="n">
        <f aca="false">VLOOKUP(B21,[9]sep94!$A$55:$XFD$156,3,0)</f>
        <v>1094616</v>
      </c>
      <c r="M21" s="6" t="n">
        <f aca="false">VLOOKUP(B21,[10]oct94!$A$55:$XFD$155,3,0)</f>
        <v>996082</v>
      </c>
      <c r="N21" s="6" t="n">
        <f aca="false">VLOOKUP(B21,[11]nov94!$A$38:$XFD$137,3,0)</f>
        <v>1007973</v>
      </c>
      <c r="O21" s="6" t="n">
        <f aca="false">VLOOKUP(B21,[12]dec94!$A$55:$XFD$154,3,0)</f>
        <v>987036</v>
      </c>
      <c r="P21" s="6" t="n">
        <f aca="false">VLOOKUP(B21,[13]jan95!$A$48:$XFD$142,3,0)</f>
        <v>1514887</v>
      </c>
      <c r="Q21" s="6" t="n">
        <f aca="false">VLOOKUP(B21,[14]feb95!$A$54:$XFD$147,3,0)</f>
        <v>1010161</v>
      </c>
      <c r="R21" s="6" t="n">
        <f aca="false">VLOOKUP(B21,[15]mar95!$A$37:$XFD$129,3,0)</f>
        <v>1197111</v>
      </c>
      <c r="S21" s="6" t="n">
        <f aca="false">VLOOKUP(B21,[16]apr95!$A$59:$XFD$150,3,0)</f>
        <v>1177548</v>
      </c>
      <c r="T21" s="6" t="n">
        <f aca="false">VLOOKUP(B21,[17]may95!$A$60:$XFD$151,3,0)</f>
        <v>1824756</v>
      </c>
      <c r="U21" s="6" t="n">
        <f aca="false">VLOOKUP(B21,[18]jun95!$A$55:$XFD$144,3,0)</f>
        <v>1724610</v>
      </c>
      <c r="V21" s="6" t="n">
        <f aca="false">VLOOKUP(B21,[19]jul95!$A$53:$XFD$141,3,0)</f>
        <v>1053990</v>
      </c>
      <c r="CP21" s="2" t="s">
        <v>20</v>
      </c>
      <c r="CQ21" s="7" t="n">
        <f aca="false">(D113-$D$95)/$D$95</f>
        <v>-0.603370560623302</v>
      </c>
      <c r="CR21" s="7" t="n">
        <f aca="false">(E114-$E$96)/$E$96</f>
        <v>-0.640704108888023</v>
      </c>
      <c r="CS21" s="7" t="n">
        <f aca="false">(F115-$F$97)/$F$97</f>
        <v>-0.665747666710249</v>
      </c>
      <c r="CT21" s="7" t="n">
        <f aca="false">(G116-$G$98)/$G$98</f>
        <v>-0.642914239003995</v>
      </c>
      <c r="CU21" s="7" t="n">
        <f aca="false">(H117-$H$99)/$H$99</f>
        <v>-0.688892033746993</v>
      </c>
      <c r="CV21" s="7" t="n">
        <f aca="false">(I118-$I$100)/$I$100</f>
        <v>-0.702176326065284</v>
      </c>
      <c r="CW21" s="7" t="n">
        <f aca="false">(J119-$J$101)/$J$101</f>
        <v>-0.583938124265882</v>
      </c>
      <c r="CX21" s="7" t="n">
        <f aca="false">(K120-$K$102)/$K$102</f>
        <v>-0.651993384707414</v>
      </c>
      <c r="CY21" s="7" t="n">
        <f aca="false">(L121-$L$103)/$L$103</f>
        <v>-0.552675083423987</v>
      </c>
      <c r="CZ21" s="7" t="n">
        <f aca="false">(M122-$M$104)/$M$104</f>
        <v>-0.651286939771548</v>
      </c>
      <c r="DA21" s="7" t="n">
        <f aca="false">(N123-$N$105)/$N$105</f>
        <v>-0.631888268586689</v>
      </c>
      <c r="DB21" s="7" t="n">
        <f aca="false">(O124-$O$106)/$O$106</f>
        <v>-0.594767819876245</v>
      </c>
      <c r="DC21" s="7" t="n">
        <f aca="false">(P125-$P$107)/$P$107</f>
        <v>-0.589740504793473</v>
      </c>
      <c r="DD21" s="7" t="n">
        <f aca="false">(Q126-$Q$108)/$Q$108</f>
        <v>-0.596083105497435</v>
      </c>
      <c r="DE21" s="7" t="n">
        <f aca="false">(R127-$R$109)/R127</f>
        <v>-1.8705901373825</v>
      </c>
      <c r="DF21" s="7" t="n">
        <f aca="false">(S128-$S$110)/$S$110</f>
        <v>-0.542215807905148</v>
      </c>
      <c r="DG21" s="7" t="n">
        <f aca="false">(T129-$T$111)/$T$111</f>
        <v>-0.661525367040723</v>
      </c>
      <c r="DH21" s="7" t="n">
        <f aca="false">(U130-$U$112)/$U$112</f>
        <v>-0.633002243985597</v>
      </c>
      <c r="DI21" s="7" t="n">
        <f aca="false">(V131-$V$113)/$V$113</f>
        <v>-0.638544557832451</v>
      </c>
      <c r="DJ21" s="7" t="n">
        <f aca="false">(W132-$W$114)/$W$114</f>
        <v>-0.616854580083421</v>
      </c>
      <c r="DK21" s="7" t="n">
        <f aca="false">(X133-$X$115)/$X$115</f>
        <v>-0.655801144055289</v>
      </c>
      <c r="DL21" s="7" t="n">
        <f aca="false">(Y134-$Y$116)/$Y$116</f>
        <v>-0.494435349475116</v>
      </c>
      <c r="DM21" s="7" t="n">
        <f aca="false">(Z135-$Z$117)/$Z$117</f>
        <v>-0.578181732186337</v>
      </c>
      <c r="DN21" s="7" t="n">
        <f aca="false">(AA136-$AA$118)/$AA$118</f>
        <v>-0.670622890666182</v>
      </c>
      <c r="DO21" s="7" t="n">
        <f aca="false">(AB137-$AB$119)/$AB$119</f>
        <v>-0.677839748076972</v>
      </c>
      <c r="DP21" s="7" t="n">
        <f aca="false">(AC138-$AC$120)/$AC$120</f>
        <v>-0.280301073618049</v>
      </c>
      <c r="DQ21" s="7" t="n">
        <f aca="false">(AD139-$AD$121)/$AD$121</f>
        <v>-0.625928830717103</v>
      </c>
      <c r="DR21" s="7" t="n">
        <f aca="false">(AE140-$AE$122)/$AE$122</f>
        <v>-0.543142776411921</v>
      </c>
      <c r="DS21" s="7" t="n">
        <f aca="false">(AF141-$AF$123)/$AF$123</f>
        <v>-0.587920708869074</v>
      </c>
      <c r="DT21" s="7" t="n">
        <f aca="false">(AG142-$AG$124)/$AG$124</f>
        <v>-0.65090965755433</v>
      </c>
      <c r="DU21" s="7" t="n">
        <f aca="false">(AH143-$AH$125)/$AH$125</f>
        <v>-0.627002283606792</v>
      </c>
      <c r="DV21" s="7" t="n">
        <f aca="false">(AI144-$AI$126)/$AI$126</f>
        <v>-0.724633831510971</v>
      </c>
      <c r="DW21" s="7" t="n">
        <f aca="false">(AJ145-$AJ$127)/$AJ$127</f>
        <v>-0.694019154495538</v>
      </c>
      <c r="DX21" s="7" t="n">
        <f aca="false">(AK146-$AK$128)/$AK$128</f>
        <v>-0.713456953458166</v>
      </c>
      <c r="DY21" s="7" t="n">
        <f aca="false">(AL147-$AL$129)/$AL$129</f>
        <v>-0.635786597875033</v>
      </c>
      <c r="DZ21" s="7" t="n">
        <f aca="false">(AM148-$AM$130)/$AM$130</f>
        <v>-0.712310856093431</v>
      </c>
      <c r="EA21" s="7" t="n">
        <f aca="false">(AN149-$AN$131)/$AN$131</f>
        <v>-0.682254814937889</v>
      </c>
      <c r="EB21" s="7" t="n">
        <f aca="false">(AO150-$AO$132)/$AO$132</f>
        <v>-0.712576851229055</v>
      </c>
      <c r="EC21" s="7" t="n">
        <f aca="false">(AP151-$AP$133)/$AP$133</f>
        <v>-0.568112319255404</v>
      </c>
      <c r="ED21" s="7" t="n">
        <f aca="false">(AQ152-$AQ$134)/$AQ$134</f>
        <v>-0.659654996369159</v>
      </c>
      <c r="EE21" s="7" t="n">
        <f aca="false">(AR153-$AR$135)/$AR$135</f>
        <v>-0.706889671658186</v>
      </c>
      <c r="EF21" s="7" t="n">
        <f aca="false">(AS154-$AS$136)/$AS$136</f>
        <v>-0.72156650781146</v>
      </c>
      <c r="EG21" s="7" t="n">
        <f aca="false">(AT155-$AT$137)/$AT$137</f>
        <v>-0.68103675599001</v>
      </c>
      <c r="EH21" s="7" t="n">
        <f aca="false">(AU156-$AU$138)/$AU$138</f>
        <v>-0.650027341911482</v>
      </c>
      <c r="EI21" s="7" t="n">
        <f aca="false">(AV157-$AV$139)/$AV$139</f>
        <v>-0.392432318175365</v>
      </c>
      <c r="EJ21" s="7" t="n">
        <f aca="false">(AW158-$AW$140)/$AW$140</f>
        <v>-0.721961563779145</v>
      </c>
      <c r="EK21" s="7" t="n">
        <f aca="false">(AX159-$AX$141)/$AX$141</f>
        <v>-0.656066696301949</v>
      </c>
      <c r="EL21" s="7" t="n">
        <f aca="false">(AY160-$AY$142)/$AY$142</f>
        <v>-0.563095808944578</v>
      </c>
      <c r="EM21" s="7" t="n">
        <f aca="false">(AZ161-$AZ$143)/$AZ$143</f>
        <v>-0.770913873955659</v>
      </c>
      <c r="EN21" s="7" t="n">
        <f aca="false">(BA162-$BA$144)/$BA$144</f>
        <v>-0.707724524466982</v>
      </c>
      <c r="EO21" s="7" t="n">
        <f aca="false">(BB163-$BB$145)/$BB$145</f>
        <v>-0.667095193276185</v>
      </c>
      <c r="EP21" s="7" t="n">
        <f aca="false">(BC164-$BC$146)/$BC$146</f>
        <v>-0.666687024744775</v>
      </c>
      <c r="EQ21" s="7" t="n">
        <f aca="false">(BD165-$BD$147)/$BD$147</f>
        <v>-0.722885836351307</v>
      </c>
      <c r="ER21" s="7" t="n">
        <f aca="false">(BE166-$BE$148)/$BE$148</f>
        <v>-0.655371661055373</v>
      </c>
      <c r="ES21" s="7" t="n">
        <f aca="false">(BF167-$BF$149)/$BF$149</f>
        <v>-0.652417117951785</v>
      </c>
      <c r="ET21" s="7" t="n">
        <f aca="false">(BG168-$BG$150)/$BG$150</f>
        <v>-0.589169842945457</v>
      </c>
      <c r="EU21" s="7" t="n">
        <f aca="false">(BH169-$BH$151)/$BH$151</f>
        <v>-0.64079967764206</v>
      </c>
      <c r="EV21" s="7" t="n">
        <f aca="false">(BI170-$BI$152)/$BI$152</f>
        <v>-0.556731074748611</v>
      </c>
      <c r="EW21" s="7" t="n">
        <f aca="false">(BJ171-$BJ$153)/$BJ$153</f>
        <v>-0.672595604389564</v>
      </c>
      <c r="EX21" s="7" t="n">
        <f aca="false">(BK172-$BK$154)/$BK$154</f>
        <v>-0.600722278439036</v>
      </c>
      <c r="EY21" s="7" t="n">
        <f aca="false">(BL173-$BL$155)/$BL$155</f>
        <v>-0.599175238694749</v>
      </c>
      <c r="EZ21" s="7" t="n">
        <f aca="false">(BM174-$BM$156)/$BM$156</f>
        <v>-0.654329893342658</v>
      </c>
      <c r="FA21" s="7" t="n">
        <f aca="false">(BN175-$BN$157)/$BN$157</f>
        <v>-0.628469457059946</v>
      </c>
      <c r="FB21" s="7" t="n">
        <f aca="false">(BO176-$BO$158)/$BO$158</f>
        <v>-0.594244989053849</v>
      </c>
      <c r="FC21" s="7" t="n">
        <f aca="false">(BP177-$BP$159)/$BP$159</f>
        <v>-0.697155128256565</v>
      </c>
      <c r="FD21" s="7" t="n">
        <f aca="false">(BQ178-$BQ$160)/$BQ$160</f>
        <v>-0.62190264538299</v>
      </c>
      <c r="FE21" s="7" t="n">
        <f aca="false">(BR179-$BR$161)/$BR$161</f>
        <v>-0.672171017850569</v>
      </c>
      <c r="FF21" s="7" t="n">
        <f aca="false">(BS180-$BS$162)/$BS$162</f>
        <v>-0.730792857919822</v>
      </c>
      <c r="FG21" s="7" t="n">
        <f aca="false">(BT181-$BT$163)/$BT$163</f>
        <v>-0.624783741514077</v>
      </c>
      <c r="FH21" s="7" t="n">
        <f aca="false">(BU182-$BU$164)/$BU$164</f>
        <v>-0.679609292636054</v>
      </c>
      <c r="FI21" s="7" t="n">
        <f aca="false">(BV183-$BV$165)/$BV$165</f>
        <v>-1</v>
      </c>
      <c r="FJ21" s="7" t="n">
        <f aca="false">(BW184-$BW$166)/$BW$166</f>
        <v>-1</v>
      </c>
      <c r="FK21" s="7" t="n">
        <f aca="false">(BX185-$BX$167)/$BX$167</f>
        <v>-1</v>
      </c>
      <c r="FL21" s="7" t="n">
        <f aca="false">(BY186-$BY$168)/$BY$168</f>
        <v>-1</v>
      </c>
      <c r="FM21" s="7" t="n">
        <f aca="false">(BZ187-$BZ$169)/$BZ$169</f>
        <v>-1</v>
      </c>
      <c r="FN21" s="7" t="n">
        <f aca="false">(CA188-$CA$170)/$CA$170</f>
        <v>-1</v>
      </c>
      <c r="FO21" s="7" t="n">
        <f aca="false">(CB189-$CB$171)/$CB$171</f>
        <v>-1</v>
      </c>
      <c r="FP21" s="7" t="n">
        <f aca="false">(CC190-$CC$172)/$CC$172</f>
        <v>-1</v>
      </c>
      <c r="FQ21" s="7" t="n">
        <f aca="false">(CD191-$CD$173)/$CD$173</f>
        <v>-1</v>
      </c>
      <c r="FR21" s="7" t="n">
        <f aca="false">(CE192-$CE$174)/$CE$174</f>
        <v>-1</v>
      </c>
      <c r="FS21" s="7" t="n">
        <f aca="false">(CF193-$CF$175)/$CF$175</f>
        <v>-1</v>
      </c>
      <c r="FT21" s="7" t="n">
        <f aca="false">(CG194-$CG$176)/$CG$176</f>
        <v>-1</v>
      </c>
      <c r="FU21" s="7" t="n">
        <f aca="false">(CH195-$CH$177)/$CH$177</f>
        <v>-1</v>
      </c>
      <c r="FV21" s="7" t="n">
        <f aca="false">(CI196-$CI$178)/$CI$178</f>
        <v>-1</v>
      </c>
      <c r="FW21" s="7" t="n">
        <f aca="false">(CJ197-$CJ$179)/$CJ$179</f>
        <v>-1</v>
      </c>
      <c r="FX21" s="7" t="n">
        <f aca="false">(CK198-$CK$180)/$CK$180</f>
        <v>-1</v>
      </c>
      <c r="FY21" s="7" t="n">
        <f aca="false">(CL199-$CL$181)/$CL$181</f>
        <v>-1</v>
      </c>
      <c r="FZ21" s="7" t="n">
        <f aca="false">(CM200-$CM$182)/$CM$182</f>
        <v>-1</v>
      </c>
    </row>
    <row r="22" customFormat="false" ht="12.75" hidden="false" customHeight="false" outlineLevel="0" collapsed="false">
      <c r="B22" s="3" t="n">
        <v>34912</v>
      </c>
      <c r="C22" s="5" t="n">
        <v>66969362</v>
      </c>
      <c r="D22" s="6" t="n">
        <f aca="false">VLOOKUP(B22,[1]jan94!$A$59:$XFD$168,3,0)</f>
        <v>1073364</v>
      </c>
      <c r="E22" s="6" t="n">
        <f aca="false">VLOOKUP(B22,[2]feb94!$A$51:$XFD$159,3,0)</f>
        <v>702664</v>
      </c>
      <c r="F22" s="6" t="n">
        <f aca="false">VLOOKUP(B22,[3]mar94!$A$56:$XFD$164,3,0)</f>
        <v>875086</v>
      </c>
      <c r="G22" s="6" t="n">
        <f aca="false">VLOOKUP(B22,[4]apr94!$A$64:$XFD$170,3,0)</f>
        <v>799509</v>
      </c>
      <c r="H22" s="6" t="n">
        <f aca="false">VLOOKUP(B22,[5]may94!$A$51:$XFD$156,3,0)</f>
        <v>773025</v>
      </c>
      <c r="I22" s="6" t="n">
        <f aca="false">VLOOKUP(B22,[6]jun94!$A$62:$XFD$167,3,0)</f>
        <v>860812</v>
      </c>
      <c r="J22" s="6" t="n">
        <f aca="false">VLOOKUP(B22,[7]jul94!$A$55:$XFD$159,3,0)</f>
        <v>997875</v>
      </c>
      <c r="K22" s="6" t="n">
        <f aca="false">VLOOKUP(B22,[8]aug94!$A$63:$XFD$165,3,0)</f>
        <v>848934</v>
      </c>
      <c r="L22" s="6" t="n">
        <f aca="false">VLOOKUP(B22,[9]sep94!$A$55:$XFD$156,3,0)</f>
        <v>1095981</v>
      </c>
      <c r="M22" s="6" t="n">
        <f aca="false">VLOOKUP(B22,[10]oct94!$A$55:$XFD$155,3,0)</f>
        <v>915621</v>
      </c>
      <c r="N22" s="6" t="n">
        <f aca="false">VLOOKUP(B22,[11]nov94!$A$38:$XFD$137,3,0)</f>
        <v>954055</v>
      </c>
      <c r="O22" s="6" t="n">
        <f aca="false">VLOOKUP(B22,[12]dec94!$A$55:$XFD$154,3,0)</f>
        <v>961074</v>
      </c>
      <c r="P22" s="6" t="n">
        <f aca="false">VLOOKUP(B22,[13]jan95!$A$48:$XFD$142,3,0)</f>
        <v>1397373</v>
      </c>
      <c r="Q22" s="6" t="n">
        <f aca="false">VLOOKUP(B22,[14]feb95!$A$54:$XFD$147,3,0)</f>
        <v>929907</v>
      </c>
      <c r="R22" s="6" t="n">
        <f aca="false">VLOOKUP(B22,[15]mar95!$A$37:$XFD$129,3,0)</f>
        <v>1127991</v>
      </c>
      <c r="S22" s="6" t="n">
        <f aca="false">VLOOKUP(B22,[16]apr95!$A$59:$XFD$150,3,0)</f>
        <v>1084516</v>
      </c>
      <c r="T22" s="6" t="n">
        <f aca="false">VLOOKUP(B22,[17]may95!$A$60:$XFD$151,3,0)</f>
        <v>1695746</v>
      </c>
      <c r="U22" s="6" t="n">
        <f aca="false">VLOOKUP(B22,[18]jun95!$A$55:$XFD$144,3,0)</f>
        <v>1491145</v>
      </c>
      <c r="V22" s="6" t="n">
        <f aca="false">VLOOKUP(B22,[19]jul95!$A$53:$XFD$141,3,0)</f>
        <v>1788031</v>
      </c>
      <c r="W22" s="6" t="n">
        <f aca="false">VLOOKUP(B22,[20]aug95!$A$61:$XFD$148,3,0)</f>
        <v>1284795</v>
      </c>
      <c r="CP22" s="2" t="s">
        <v>21</v>
      </c>
      <c r="CQ22" s="7" t="n">
        <f aca="false">(D114-$D$95)/$D$95</f>
        <v>-0.616003783462244</v>
      </c>
      <c r="CR22" s="7" t="n">
        <f aca="false">(E115-$E$96)/$E$96</f>
        <v>-0.663948858568809</v>
      </c>
      <c r="CS22" s="7" t="n">
        <f aca="false">(F116-$F$97)/$F$97</f>
        <v>-0.679181716286053</v>
      </c>
      <c r="CT22" s="7" t="n">
        <f aca="false">(G117-$G$98)/$G$98</f>
        <v>-0.648039476495752</v>
      </c>
      <c r="CU22" s="7" t="n">
        <f aca="false">(H118-$H$99)/$H$99</f>
        <v>-0.692049120304183</v>
      </c>
      <c r="CV22" s="7" t="n">
        <f aca="false">(I119-$I$100)/$I$100</f>
        <v>-0.731600468335316</v>
      </c>
      <c r="CW22" s="7" t="n">
        <f aca="false">(J120-$J$101)/$J$101</f>
        <v>-0.603796679462388</v>
      </c>
      <c r="CX22" s="7" t="n">
        <f aca="false">(K121-$K$102)/$K$102</f>
        <v>-0.678729354439267</v>
      </c>
      <c r="CY22" s="7" t="n">
        <f aca="false">(L122-$L$103)/$L$103</f>
        <v>-0.568493901665718</v>
      </c>
      <c r="CZ22" s="7" t="n">
        <f aca="false">(M123-$M$104)/$M$104</f>
        <v>-0.671403562720491</v>
      </c>
      <c r="DA22" s="7" t="n">
        <f aca="false">(N124-$N$105)/$N$105</f>
        <v>-0.648217359719074</v>
      </c>
      <c r="DB22" s="7" t="n">
        <f aca="false">(O125-$O$106)/$O$106</f>
        <v>-0.610130621866256</v>
      </c>
      <c r="DC22" s="7" t="n">
        <f aca="false">(P126-$P$107)/$P$107</f>
        <v>-0.612070741402463</v>
      </c>
      <c r="DD22" s="7" t="n">
        <f aca="false">(Q127-$Q$108)/$Q$108</f>
        <v>-0.602892621506202</v>
      </c>
      <c r="DE22" s="7" t="n">
        <f aca="false">(R128-$R$109)/R128</f>
        <v>-1.85861709973446</v>
      </c>
      <c r="DF22" s="7" t="n">
        <f aca="false">(S129-$S$110)/$S$110</f>
        <v>-0.568753271899315</v>
      </c>
      <c r="DG22" s="7" t="n">
        <f aca="false">(T130-$T$111)/$T$111</f>
        <v>-0.68334644261709</v>
      </c>
      <c r="DH22" s="7" t="n">
        <f aca="false">(U131-$U$112)/$U$112</f>
        <v>-0.649830707066691</v>
      </c>
      <c r="DI22" s="7" t="n">
        <f aca="false">(V132-$V$113)/$V$113</f>
        <v>-0.645599544974332</v>
      </c>
      <c r="DJ22" s="7" t="n">
        <f aca="false">(W133-$W$114)/$W$114</f>
        <v>-0.640890367931077</v>
      </c>
      <c r="DK22" s="7" t="n">
        <f aca="false">(X134-$X$115)/$X$115</f>
        <v>-0.659204861217137</v>
      </c>
      <c r="DL22" s="7" t="n">
        <f aca="false">(Y135-$Y$116)/$Y$116</f>
        <v>-0.463044075399247</v>
      </c>
      <c r="DM22" s="7" t="n">
        <f aca="false">(Z136-$Z$117)/$Z$117</f>
        <v>-0.593581916457454</v>
      </c>
      <c r="DN22" s="7" t="n">
        <f aca="false">(AA137-$AA$118)/$AA$118</f>
        <v>-0.69341380580046</v>
      </c>
      <c r="DO22" s="7" t="n">
        <f aca="false">(AB138-$AB$119)/$AB$119</f>
        <v>-0.681586983031809</v>
      </c>
      <c r="DP22" s="7" t="n">
        <f aca="false">(AC139-$AC$120)/$AC$120</f>
        <v>-0.307047725548981</v>
      </c>
      <c r="DQ22" s="7" t="n">
        <f aca="false">(AD140-$AD$121)/$AD$121</f>
        <v>-0.641120492703521</v>
      </c>
      <c r="DR22" s="7" t="n">
        <f aca="false">(AE141-$AE$122)/$AE$122</f>
        <v>-0.689037781439618</v>
      </c>
      <c r="DS22" s="7" t="n">
        <f aca="false">(AF142-$AF$123)/$AF$123</f>
        <v>-0.610300152068822</v>
      </c>
      <c r="DT22" s="7" t="n">
        <f aca="false">(AG143-$AG$124)/$AG$124</f>
        <v>-0.66368636065522</v>
      </c>
      <c r="DU22" s="7" t="n">
        <f aca="false">(AH144-$AH$125)/$AH$125</f>
        <v>-0.62770990268621</v>
      </c>
      <c r="DV22" s="7" t="n">
        <f aca="false">(AI145-$AI$126)/$AI$126</f>
        <v>-0.714963598461834</v>
      </c>
      <c r="DW22" s="7" t="n">
        <f aca="false">(AJ146-$AJ$127)/$AJ$127</f>
        <v>-0.70338062398163</v>
      </c>
      <c r="DX22" s="7" t="n">
        <f aca="false">(AK147-$AK$128)/$AK$128</f>
        <v>-0.7247561155323</v>
      </c>
      <c r="DY22" s="7" t="n">
        <f aca="false">(AL148-$AL$129)/$AL$129</f>
        <v>-0.655363312932172</v>
      </c>
      <c r="DZ22" s="7" t="n">
        <f aca="false">(AM149-$AM$130)/$AM$130</f>
        <v>-0.716242968704714</v>
      </c>
      <c r="EA22" s="7" t="n">
        <f aca="false">(AN150-$AN$131)/$AN$131</f>
        <v>-0.677366940243769</v>
      </c>
      <c r="EB22" s="7" t="n">
        <f aca="false">(AO151-$AO$132)/$AO$132</f>
        <v>-0.719123809330928</v>
      </c>
      <c r="EC22" s="7" t="n">
        <f aca="false">(AP152-$AP$133)/$AP$133</f>
        <v>-0.587437104383971</v>
      </c>
      <c r="ED22" s="7" t="n">
        <f aca="false">(AQ153-$AQ$134)/$AQ$134</f>
        <v>-0.678039045628536</v>
      </c>
      <c r="EE22" s="7" t="n">
        <f aca="false">(AR154-$AR$135)/$AR$135</f>
        <v>-0.725159096775109</v>
      </c>
      <c r="EF22" s="7" t="n">
        <f aca="false">(AS155-$AS$136)/$AS$136</f>
        <v>-0.719634958261326</v>
      </c>
      <c r="EG22" s="7" t="n">
        <f aca="false">(AT156-$AT$137)/$AT$137</f>
        <v>-0.67875202903481</v>
      </c>
      <c r="EH22" s="7" t="n">
        <f aca="false">(AU157-$AU$138)/$AU$138</f>
        <v>-0.643018296227402</v>
      </c>
      <c r="EI22" s="7" t="n">
        <f aca="false">(AV158-$AV$139)/$AV$139</f>
        <v>-0.405636470495856</v>
      </c>
      <c r="EJ22" s="7" t="n">
        <f aca="false">(AW159-$AW$140)/$AW$140</f>
        <v>-0.718387293541213</v>
      </c>
      <c r="EK22" s="7" t="n">
        <f aca="false">(AX160-$AX$141)/$AX$141</f>
        <v>-0.647379298094915</v>
      </c>
      <c r="EL22" s="7" t="n">
        <f aca="false">(AY161-$AY$142)/$AY$142</f>
        <v>-0.588000833584555</v>
      </c>
      <c r="EM22" s="7" t="n">
        <f aca="false">(AZ162-$AZ$143)/$AZ$143</f>
        <v>-0.762919032715616</v>
      </c>
      <c r="EN22" s="7" t="n">
        <f aca="false">(BA163-$BA$144)/$BA$144</f>
        <v>-0.712709611854856</v>
      </c>
      <c r="EO22" s="7" t="n">
        <f aca="false">(BB164-$BB$145)/$BB$145</f>
        <v>-0.679406453358767</v>
      </c>
      <c r="EP22" s="7" t="n">
        <f aca="false">(BC165-$BC$146)/$BC$146</f>
        <v>-0.654095766832145</v>
      </c>
      <c r="EQ22" s="7" t="n">
        <f aca="false">(BD166-$BD$147)/$BD$147</f>
        <v>-0.733052527184946</v>
      </c>
      <c r="ER22" s="7" t="n">
        <f aca="false">(BE167-$BE$148)/$BE$148</f>
        <v>-0.685265590504998</v>
      </c>
      <c r="ES22" s="7" t="n">
        <f aca="false">(BF168-$BF$149)/$BF$149</f>
        <v>-0.635141177847893</v>
      </c>
      <c r="ET22" s="7" t="n">
        <f aca="false">(BG169-$BG$150)/$BG$150</f>
        <v>-0.59310142463218</v>
      </c>
      <c r="EU22" s="7" t="n">
        <f aca="false">(BH170-$BH$151)/$BH$151</f>
        <v>-0.645121488382392</v>
      </c>
      <c r="EV22" s="7" t="n">
        <f aca="false">(BI171-$BI$152)/$BI$152</f>
        <v>-0.587784888141549</v>
      </c>
      <c r="EW22" s="7" t="n">
        <f aca="false">(BJ172-$BJ$153)/$BJ$153</f>
        <v>-0.681468195515599</v>
      </c>
      <c r="EX22" s="7" t="n">
        <f aca="false">(BK173-$BK$154)/$BK$154</f>
        <v>-0.64722408607216</v>
      </c>
      <c r="EY22" s="7" t="n">
        <f aca="false">(BL174-$BL$155)/$BL$155</f>
        <v>-0.619642308609694</v>
      </c>
      <c r="EZ22" s="7" t="n">
        <f aca="false">(BM175-$BM$156)/$BM$156</f>
        <v>-0.692989247252736</v>
      </c>
      <c r="FA22" s="7" t="n">
        <f aca="false">(BN176-$BN$157)/$BN$157</f>
        <v>-0.651105278892247</v>
      </c>
      <c r="FB22" s="7" t="n">
        <f aca="false">(BO177-$BO$158)/$BO$158</f>
        <v>-0.617637301170743</v>
      </c>
      <c r="FC22" s="7" t="n">
        <f aca="false">(BP178-$BP$159)/$BP$159</f>
        <v>-0.722831002225817</v>
      </c>
      <c r="FD22" s="7" t="n">
        <f aca="false">(BQ179-$BQ$160)/$BQ$160</f>
        <v>-0.640689423979754</v>
      </c>
      <c r="FE22" s="7" t="n">
        <f aca="false">(BR180-$BR$161)/$BR$161</f>
        <v>-0.688706351455684</v>
      </c>
      <c r="FF22" s="7" t="n">
        <f aca="false">(BS181-$BS$162)/$BS$162</f>
        <v>-0.732295964121533</v>
      </c>
      <c r="FG22" s="7" t="n">
        <f aca="false">(BT182-$BT$163)/$BT$163</f>
        <v>-0.654217484493845</v>
      </c>
      <c r="FH22" s="7" t="n">
        <f aca="false">(BU183-$BU$164)/$BU$164</f>
        <v>-1</v>
      </c>
      <c r="FI22" s="7" t="n">
        <f aca="false">(BV184-$BV$165)/$BV$165</f>
        <v>-1</v>
      </c>
      <c r="FJ22" s="7" t="n">
        <f aca="false">(BW185-$BW$166)/$BW$166</f>
        <v>-1</v>
      </c>
      <c r="FK22" s="7" t="n">
        <f aca="false">(BX186-$BX$167)/$BX$167</f>
        <v>-1</v>
      </c>
      <c r="FL22" s="7" t="n">
        <f aca="false">(BY187-$BY$168)/$BY$168</f>
        <v>-1</v>
      </c>
      <c r="FM22" s="7" t="n">
        <f aca="false">(BZ188-$BZ$169)/$BZ$169</f>
        <v>-1</v>
      </c>
      <c r="FN22" s="7" t="n">
        <f aca="false">(CA189-$CA$170)/$CA$170</f>
        <v>-1</v>
      </c>
      <c r="FO22" s="7" t="n">
        <f aca="false">(CB190-$CB$171)/$CB$171</f>
        <v>-1</v>
      </c>
      <c r="FP22" s="7" t="n">
        <f aca="false">(CC191-$CC$172)/$CC$172</f>
        <v>-1</v>
      </c>
      <c r="FQ22" s="7" t="n">
        <f aca="false">(CD192-$CD$173)/$CD$173</f>
        <v>-1</v>
      </c>
      <c r="FR22" s="7" t="n">
        <f aca="false">(CE193-$CE$174)/$CE$174</f>
        <v>-1</v>
      </c>
      <c r="FS22" s="7" t="n">
        <f aca="false">(CF194-$CF$175)/$CF$175</f>
        <v>-1</v>
      </c>
      <c r="FT22" s="7" t="n">
        <f aca="false">(CG195-$CG$176)/$CG$176</f>
        <v>-1</v>
      </c>
      <c r="FU22" s="7" t="n">
        <f aca="false">(CH196-$CH$177)/$CH$177</f>
        <v>-1</v>
      </c>
      <c r="FV22" s="7" t="n">
        <f aca="false">(CI197-$CI$178)/$CI$178</f>
        <v>-1</v>
      </c>
      <c r="FW22" s="7" t="n">
        <f aca="false">(CJ198-$CJ$179)/$CJ$179</f>
        <v>-1</v>
      </c>
      <c r="FX22" s="7" t="n">
        <f aca="false">(CK199-$CK$180)/$CK$180</f>
        <v>-1</v>
      </c>
      <c r="FY22" s="7" t="n">
        <f aca="false">(CL200-$CL$181)/$CL$181</f>
        <v>-1</v>
      </c>
      <c r="FZ22" s="7" t="n">
        <f aca="false">(CM201-$CM$182)/$CM$182</f>
        <v>-1</v>
      </c>
    </row>
    <row r="23" customFormat="false" ht="12.75" hidden="false" customHeight="false" outlineLevel="0" collapsed="false">
      <c r="B23" s="3" t="n">
        <v>34943</v>
      </c>
      <c r="C23" s="5" t="n">
        <v>64489250</v>
      </c>
      <c r="D23" s="6" t="n">
        <f aca="false">VLOOKUP(B23,[1]jan94!$A$59:$XFD$168,3,0)</f>
        <v>1005654</v>
      </c>
      <c r="E23" s="6" t="n">
        <f aca="false">VLOOKUP(B23,[2]feb94!$A$51:$XFD$159,3,0)</f>
        <v>649105</v>
      </c>
      <c r="F23" s="6" t="n">
        <f aca="false">VLOOKUP(B23,[3]mar94!$A$56:$XFD$164,3,0)</f>
        <v>863982</v>
      </c>
      <c r="G23" s="6" t="n">
        <f aca="false">VLOOKUP(B23,[4]apr94!$A$64:$XFD$170,3,0)</f>
        <v>727281</v>
      </c>
      <c r="H23" s="6" t="n">
        <f aca="false">VLOOKUP(B23,[5]may94!$A$51:$XFD$156,3,0)</f>
        <v>748413</v>
      </c>
      <c r="I23" s="6" t="n">
        <f aca="false">VLOOKUP(B23,[6]jun94!$A$62:$XFD$167,3,0)</f>
        <v>781780</v>
      </c>
      <c r="J23" s="6" t="n">
        <f aca="false">VLOOKUP(B23,[7]jul94!$A$55:$XFD$159,3,0)</f>
        <v>975611</v>
      </c>
      <c r="K23" s="6" t="n">
        <f aca="false">VLOOKUP(B23,[8]aug94!$A$63:$XFD$165,3,0)</f>
        <v>833303</v>
      </c>
      <c r="L23" s="6" t="n">
        <f aca="false">VLOOKUP(B23,[9]sep94!$A$55:$XFD$156,3,0)</f>
        <v>1037399</v>
      </c>
      <c r="M23" s="6" t="n">
        <f aca="false">VLOOKUP(B23,[10]oct94!$A$55:$XFD$155,3,0)</f>
        <v>879795</v>
      </c>
      <c r="N23" s="6" t="n">
        <f aca="false">VLOOKUP(B23,[11]nov94!$A$38:$XFD$137,3,0)</f>
        <v>853052</v>
      </c>
      <c r="O23" s="6" t="n">
        <f aca="false">VLOOKUP(B23,[12]dec94!$A$55:$XFD$154,3,0)</f>
        <v>869159</v>
      </c>
      <c r="P23" s="6" t="n">
        <f aca="false">VLOOKUP(B23,[13]jan95!$A$48:$XFD$142,3,0)</f>
        <v>1270171</v>
      </c>
      <c r="Q23" s="6" t="n">
        <f aca="false">VLOOKUP(B23,[14]feb95!$A$54:$XFD$147,3,0)</f>
        <v>945548</v>
      </c>
      <c r="R23" s="6" t="n">
        <f aca="false">VLOOKUP(B23,[15]mar95!$A$37:$XFD$129,3,0)</f>
        <v>1007065</v>
      </c>
      <c r="S23" s="6" t="n">
        <f aca="false">VLOOKUP(B23,[16]apr95!$A$59:$XFD$150,3,0)</f>
        <v>952708</v>
      </c>
      <c r="T23" s="6" t="n">
        <f aca="false">VLOOKUP(B23,[17]may95!$A$60:$XFD$151,3,0)</f>
        <v>1443449</v>
      </c>
      <c r="U23" s="6" t="n">
        <f aca="false">VLOOKUP(B23,[18]jun95!$A$55:$XFD$144,3,0)</f>
        <v>1280294</v>
      </c>
      <c r="V23" s="6" t="n">
        <f aca="false">VLOOKUP(B23,[19]jul95!$A$53:$XFD$141,3,0)</f>
        <v>1460623</v>
      </c>
      <c r="W23" s="6" t="n">
        <f aca="false">VLOOKUP(B23,[20]aug95!$A$61:$XFD$148,3,0)</f>
        <v>2183996</v>
      </c>
      <c r="X23" s="6" t="n">
        <f aca="false">VLOOKUP(B23,[21]sep95!$A$58:$XFD$144,3,0)</f>
        <v>778120</v>
      </c>
      <c r="CP23" s="2" t="s">
        <v>22</v>
      </c>
      <c r="CQ23" s="7" t="n">
        <f aca="false">(D115-$D$95)/$D$95</f>
        <v>-0.655397864665473</v>
      </c>
      <c r="CR23" s="7" t="n">
        <f aca="false">(E116-$E$96)/$E$96</f>
        <v>-0.662543994083353</v>
      </c>
      <c r="CS23" s="7" t="n">
        <f aca="false">(F117-$F$97)/$F$97</f>
        <v>-0.69952447657566</v>
      </c>
      <c r="CT23" s="7" t="n">
        <f aca="false">(G118-$G$98)/$G$98</f>
        <v>-0.673793045356186</v>
      </c>
      <c r="CU23" s="7" t="n">
        <f aca="false">(H119-$H$99)/$H$99</f>
        <v>-0.704146946321249</v>
      </c>
      <c r="CV23" s="7" t="n">
        <f aca="false">(I120-$I$100)/$I$100</f>
        <v>-0.734159191571291</v>
      </c>
      <c r="CW23" s="7" t="n">
        <f aca="false">(J121-$J$101)/$J$101</f>
        <v>-0.659300464983945</v>
      </c>
      <c r="CX23" s="7" t="n">
        <f aca="false">(K122-$K$102)/$K$102</f>
        <v>-0.676189135705656</v>
      </c>
      <c r="CY23" s="7" t="n">
        <f aca="false">(L123-$L$103)/$L$103</f>
        <v>-0.592954860519877</v>
      </c>
      <c r="CZ23" s="7" t="n">
        <f aca="false">(M124-$M$104)/$M$104</f>
        <v>-0.67696672545251</v>
      </c>
      <c r="DA23" s="7" t="n">
        <f aca="false">(N125-$N$105)/$N$105</f>
        <v>-0.656081459417041</v>
      </c>
      <c r="DB23" s="7" t="n">
        <f aca="false">(O126-$O$106)/$O$106</f>
        <v>-0.617622303772952</v>
      </c>
      <c r="DC23" s="7" t="n">
        <f aca="false">(P127-$P$107)/$P$107</f>
        <v>-0.636349458710921</v>
      </c>
      <c r="DD23" s="7" t="n">
        <f aca="false">(Q128-$Q$108)/$Q$108</f>
        <v>-0.615481308041666</v>
      </c>
      <c r="DE23" s="7" t="n">
        <f aca="false">(R129-$R$109)/R129</f>
        <v>-1.96836458993173</v>
      </c>
      <c r="DF23" s="7" t="n">
        <f aca="false">(S130-$S$110)/$S$110</f>
        <v>-0.585956470292947</v>
      </c>
      <c r="DG23" s="7" t="n">
        <f aca="false">(T131-$T$111)/$T$111</f>
        <v>-0.695483936871138</v>
      </c>
      <c r="DH23" s="7" t="n">
        <f aca="false">(U132-$U$112)/$U$112</f>
        <v>-0.657839163636996</v>
      </c>
      <c r="DI23" s="7" t="n">
        <f aca="false">(V133-$V$113)/$V$113</f>
        <v>-0.66050502852952</v>
      </c>
      <c r="DJ23" s="7" t="n">
        <f aca="false">(W134-$W$114)/$W$114</f>
        <v>-0.60582212457083</v>
      </c>
      <c r="DK23" s="7" t="n">
        <f aca="false">(X135-$X$115)/$X$115</f>
        <v>-0.66179308274044</v>
      </c>
      <c r="DL23" s="7" t="n">
        <f aca="false">(Y136-$Y$116)/$Y$116</f>
        <v>-0.487148856297013</v>
      </c>
      <c r="DM23" s="7" t="n">
        <f aca="false">(Z137-$Z$117)/$Z$117</f>
        <v>-0.630056246204374</v>
      </c>
      <c r="DN23" s="7" t="n">
        <f aca="false">(AA138-$AA$118)/$AA$118</f>
        <v>-0.706272751717087</v>
      </c>
      <c r="DO23" s="7" t="n">
        <f aca="false">(AB139-$AB$119)/$AB$119</f>
        <v>-0.698560067009451</v>
      </c>
      <c r="DP23" s="7" t="n">
        <f aca="false">(AC140-$AC$120)/$AC$120</f>
        <v>-0.299872690581415</v>
      </c>
      <c r="DQ23" s="7" t="n">
        <f aca="false">(AD141-$AD$121)/$AD$121</f>
        <v>-0.651502647673003</v>
      </c>
      <c r="DR23" s="7" t="n">
        <f aca="false">(AE142-$AE$122)/$AE$122</f>
        <v>-0.720798983277614</v>
      </c>
      <c r="DS23" s="7" t="n">
        <f aca="false">(AF143-$AF$123)/$AF$123</f>
        <v>-0.643923331987127</v>
      </c>
      <c r="DT23" s="7" t="n">
        <f aca="false">(AG144-$AG$124)/$AG$124</f>
        <v>-0.666167067238351</v>
      </c>
      <c r="DU23" s="7" t="n">
        <f aca="false">(AH145-$AH$125)/$AH$125</f>
        <v>-0.643828260751075</v>
      </c>
      <c r="DV23" s="7" t="n">
        <f aca="false">(AI146-$AI$126)/$AI$126</f>
        <v>-0.721888746942034</v>
      </c>
      <c r="DW23" s="7" t="n">
        <f aca="false">(AJ147-$AJ$127)/$AJ$127</f>
        <v>-0.714526697359903</v>
      </c>
      <c r="DX23" s="7" t="n">
        <f aca="false">(AK148-$AK$128)/$AK$128</f>
        <v>-0.734000576735867</v>
      </c>
      <c r="DY23" s="7" t="n">
        <f aca="false">(AL149-$AL$129)/$AL$129</f>
        <v>-0.668329226051414</v>
      </c>
      <c r="DZ23" s="7" t="n">
        <f aca="false">(AM150-$AM$130)/$AM$130</f>
        <v>-0.721808618248027</v>
      </c>
      <c r="EA23" s="7" t="n">
        <f aca="false">(AN151-$AN$131)/$AN$131</f>
        <v>-0.680935256016898</v>
      </c>
      <c r="EB23" s="7" t="n">
        <f aca="false">(AO152-$AO$132)/$AO$132</f>
        <v>-0.722184278851578</v>
      </c>
      <c r="EC23" s="7" t="n">
        <f aca="false">(AP153-$AP$133)/$AP$133</f>
        <v>-0.630607285713846</v>
      </c>
      <c r="ED23" s="7" t="n">
        <f aca="false">(AQ154-$AQ$134)/$AQ$134</f>
        <v>-0.663351121558666</v>
      </c>
      <c r="EE23" s="7" t="n">
        <f aca="false">(AR155-$AR$135)/$AR$135</f>
        <v>-0.736215002772509</v>
      </c>
      <c r="EF23" s="7" t="n">
        <f aca="false">(AS156-$AS$136)/$AS$136</f>
        <v>-0.736523312305724</v>
      </c>
      <c r="EG23" s="7" t="n">
        <f aca="false">(AT157-$AT$137)/$AT$137</f>
        <v>-0.703118072112645</v>
      </c>
      <c r="EH23" s="7" t="n">
        <f aca="false">(AU158-$AU$138)/$AU$138</f>
        <v>-0.647770579446946</v>
      </c>
      <c r="EI23" s="7" t="n">
        <f aca="false">(AV159-$AV$139)/$AV$139</f>
        <v>-0.432246487450848</v>
      </c>
      <c r="EJ23" s="7" t="n">
        <f aca="false">(AW160-$AW$140)/$AW$140</f>
        <v>-0.730446197331624</v>
      </c>
      <c r="EK23" s="7" t="n">
        <f aca="false">(AX161-$AX$141)/$AX$141</f>
        <v>-0.641390840818122</v>
      </c>
      <c r="EL23" s="7" t="n">
        <f aca="false">(AY162-$AY$142)/$AY$142</f>
        <v>-0.583222717022548</v>
      </c>
      <c r="EM23" s="7" t="n">
        <f aca="false">(AZ163-$AZ$143)/$AZ$143</f>
        <v>-0.768615441262941</v>
      </c>
      <c r="EN23" s="7" t="n">
        <f aca="false">(BA164-$BA$144)/$BA$144</f>
        <v>-0.714904996047918</v>
      </c>
      <c r="EO23" s="7" t="n">
        <f aca="false">(BB165-$BB$145)/$BB$145</f>
        <v>-0.694099719977602</v>
      </c>
      <c r="EP23" s="7" t="n">
        <f aca="false">(BC166-$BC$146)/$BC$146</f>
        <v>-0.677156411818313</v>
      </c>
      <c r="EQ23" s="7" t="n">
        <f aca="false">(BD167-$BD$147)/$BD$147</f>
        <v>-0.749329689533101</v>
      </c>
      <c r="ER23" s="7" t="n">
        <f aca="false">(BE168-$BE$148)/$BE$148</f>
        <v>-0.663089382622757</v>
      </c>
      <c r="ES23" s="7" t="n">
        <f aca="false">(BF169-$BF$149)/$BF$149</f>
        <v>-0.641713056461234</v>
      </c>
      <c r="ET23" s="7" t="n">
        <f aca="false">(BG170-$BG$150)/$BG$150</f>
        <v>-0.594257966706684</v>
      </c>
      <c r="EU23" s="7" t="n">
        <f aca="false">(BH171-$BH$151)/$BH$151</f>
        <v>-0.643221496349076</v>
      </c>
      <c r="EV23" s="7" t="n">
        <f aca="false">(BI172-$BI$152)/$BI$152</f>
        <v>-0.606918958149823</v>
      </c>
      <c r="EW23" s="7" t="n">
        <f aca="false">(BJ173-$BJ$153)/$BJ$153</f>
        <v>-0.702240648685668</v>
      </c>
      <c r="EX23" s="7" t="n">
        <f aca="false">(BK174-$BK$154)/$BK$154</f>
        <v>-0.654748245957942</v>
      </c>
      <c r="EY23" s="7" t="n">
        <f aca="false">(BL175-$BL$155)/$BL$155</f>
        <v>-0.620126056973507</v>
      </c>
      <c r="EZ23" s="7" t="n">
        <f aca="false">(BM176-$BM$156)/$BM$156</f>
        <v>-0.713862294583463</v>
      </c>
      <c r="FA23" s="7" t="n">
        <f aca="false">(BN177-$BN$157)/$BN$157</f>
        <v>-0.674836108235277</v>
      </c>
      <c r="FB23" s="7" t="n">
        <f aca="false">(BO178-$BO$158)/$BO$158</f>
        <v>-0.622499729582773</v>
      </c>
      <c r="FC23" s="7" t="n">
        <f aca="false">(BP179-$BP$159)/$BP$159</f>
        <v>-0.723851565181087</v>
      </c>
      <c r="FD23" s="7" t="n">
        <f aca="false">(BQ180-$BQ$160)/$BQ$160</f>
        <v>-0.65514964036733</v>
      </c>
      <c r="FE23" s="7" t="n">
        <f aca="false">(BR181-$BR$161)/$BR$161</f>
        <v>-0.701668504528688</v>
      </c>
      <c r="FF23" s="7" t="n">
        <f aca="false">(BS182-$BS$162)/$BS$162</f>
        <v>-0.747634954094949</v>
      </c>
      <c r="FG23" s="7" t="n">
        <f aca="false">(BT183-$BT$163)/$BT$163</f>
        <v>-1</v>
      </c>
      <c r="FH23" s="7" t="n">
        <f aca="false">(BU184-$BU$164)/$BU$164</f>
        <v>-1</v>
      </c>
      <c r="FI23" s="7" t="n">
        <f aca="false">(BV185-$BV$165)/$BV$165</f>
        <v>-1</v>
      </c>
      <c r="FJ23" s="7" t="n">
        <f aca="false">(BW186-$BW$166)/$BW$166</f>
        <v>-1</v>
      </c>
      <c r="FK23" s="7" t="n">
        <f aca="false">(BX187-$BX$167)/$BX$167</f>
        <v>-1</v>
      </c>
      <c r="FL23" s="7" t="n">
        <f aca="false">(BY188-$BY$168)/$BY$168</f>
        <v>-1</v>
      </c>
      <c r="FM23" s="7" t="n">
        <f aca="false">(BZ189-$BZ$169)/$BZ$169</f>
        <v>-1</v>
      </c>
      <c r="FN23" s="7" t="n">
        <f aca="false">(CA190-$CA$170)/$CA$170</f>
        <v>-1</v>
      </c>
      <c r="FO23" s="7" t="n">
        <f aca="false">(CB191-$CB$171)/$CB$171</f>
        <v>-1</v>
      </c>
      <c r="FP23" s="7" t="n">
        <f aca="false">(CC192-$CC$172)/$CC$172</f>
        <v>-1</v>
      </c>
      <c r="FQ23" s="7" t="n">
        <f aca="false">(CD193-$CD$173)/$CD$173</f>
        <v>-1</v>
      </c>
      <c r="FR23" s="7" t="n">
        <f aca="false">(CE194-$CE$174)/$CE$174</f>
        <v>-1</v>
      </c>
      <c r="FS23" s="7" t="n">
        <f aca="false">(CF195-$CF$175)/$CF$175</f>
        <v>-1</v>
      </c>
      <c r="FT23" s="7" t="n">
        <f aca="false">(CG196-$CG$176)/$CG$176</f>
        <v>-1</v>
      </c>
      <c r="FU23" s="7" t="n">
        <f aca="false">(CH197-$CH$177)/$CH$177</f>
        <v>-1</v>
      </c>
      <c r="FV23" s="7" t="n">
        <f aca="false">(CI198-$CI$178)/$CI$178</f>
        <v>-1</v>
      </c>
      <c r="FW23" s="7" t="n">
        <f aca="false">(CJ199-$CJ$179)/$CJ$179</f>
        <v>-1</v>
      </c>
      <c r="FX23" s="7" t="n">
        <f aca="false">(CK200-$CK$180)/$CK$180</f>
        <v>-1</v>
      </c>
      <c r="FY23" s="7" t="n">
        <f aca="false">(CL201-$CL$181)/$CL$181</f>
        <v>-1</v>
      </c>
      <c r="FZ23" s="7" t="n">
        <f aca="false">(CM202-$CM$182)/$CM$182</f>
        <v>-1</v>
      </c>
    </row>
    <row r="24" customFormat="false" ht="12.75" hidden="false" customHeight="false" outlineLevel="0" collapsed="false">
      <c r="B24" s="3" t="n">
        <v>34973</v>
      </c>
      <c r="C24" s="5" t="n">
        <v>63324212</v>
      </c>
      <c r="D24" s="6" t="n">
        <f aca="false">VLOOKUP(B24,[1]jan94!$A$59:$XFD$168,3,0)</f>
        <v>932567</v>
      </c>
      <c r="E24" s="6" t="n">
        <f aca="false">VLOOKUP(B24,[2]feb94!$A$51:$XFD$159,3,0)</f>
        <v>627348</v>
      </c>
      <c r="F24" s="6" t="n">
        <f aca="false">VLOOKUP(B24,[3]mar94!$A$56:$XFD$164,3,0)</f>
        <v>853275</v>
      </c>
      <c r="G24" s="6" t="n">
        <f aca="false">VLOOKUP(B24,[4]apr94!$A$64:$XFD$170,3,0)</f>
        <v>687863</v>
      </c>
      <c r="H24" s="6" t="n">
        <f aca="false">VLOOKUP(B24,[5]may94!$A$51:$XFD$156,3,0)</f>
        <v>672434</v>
      </c>
      <c r="I24" s="6" t="n">
        <f aca="false">VLOOKUP(B24,[6]jun94!$A$62:$XFD$167,3,0)</f>
        <v>776567</v>
      </c>
      <c r="J24" s="6" t="n">
        <f aca="false">VLOOKUP(B24,[7]jul94!$A$55:$XFD$159,3,0)</f>
        <v>960728</v>
      </c>
      <c r="K24" s="6" t="n">
        <f aca="false">VLOOKUP(B24,[8]aug94!$A$63:$XFD$165,3,0)</f>
        <v>749962</v>
      </c>
      <c r="L24" s="6" t="n">
        <f aca="false">VLOOKUP(B24,[9]sep94!$A$55:$XFD$156,3,0)</f>
        <v>940276</v>
      </c>
      <c r="M24" s="6" t="n">
        <f aca="false">VLOOKUP(B24,[10]oct94!$A$55:$XFD$155,3,0)</f>
        <v>791492</v>
      </c>
      <c r="N24" s="6" t="n">
        <f aca="false">VLOOKUP(B24,[11]nov94!$A$38:$XFD$137,3,0)</f>
        <v>796215</v>
      </c>
      <c r="O24" s="6" t="n">
        <f aca="false">VLOOKUP(B24,[12]dec94!$A$55:$XFD$154,3,0)</f>
        <v>862676</v>
      </c>
      <c r="P24" s="6" t="n">
        <f aca="false">VLOOKUP(B24,[13]jan95!$A$48:$XFD$142,3,0)</f>
        <v>1178385</v>
      </c>
      <c r="Q24" s="6" t="n">
        <f aca="false">VLOOKUP(B24,[14]feb95!$A$54:$XFD$147,3,0)</f>
        <v>848504</v>
      </c>
      <c r="R24" s="6" t="n">
        <f aca="false">VLOOKUP(B24,[15]mar95!$A$37:$XFD$129,3,0)</f>
        <v>997486</v>
      </c>
      <c r="S24" s="6" t="n">
        <f aca="false">VLOOKUP(B24,[16]apr95!$A$59:$XFD$150,3,0)</f>
        <v>954890</v>
      </c>
      <c r="T24" s="6" t="n">
        <f aca="false">VLOOKUP(B24,[17]may95!$A$60:$XFD$151,3,0)</f>
        <v>1362099</v>
      </c>
      <c r="U24" s="6" t="n">
        <f aca="false">VLOOKUP(B24,[18]jun95!$A$55:$XFD$144,3,0)</f>
        <v>1052845</v>
      </c>
      <c r="V24" s="6" t="n">
        <f aca="false">VLOOKUP(B24,[19]jul95!$A$53:$XFD$141,3,0)</f>
        <v>1397385</v>
      </c>
      <c r="W24" s="6" t="n">
        <f aca="false">VLOOKUP(B24,[20]aug95!$A$61:$XFD$148,3,0)</f>
        <v>2089692</v>
      </c>
      <c r="X24" s="6" t="n">
        <f aca="false">VLOOKUP(B24,[21]sep95!$A$58:$XFD$144,3,0)</f>
        <v>1309960</v>
      </c>
      <c r="Y24" s="6" t="n">
        <f aca="false">VLOOKUP(B24,[22]oct95!$A$53:$XFD$138,3,0)</f>
        <v>1254959</v>
      </c>
      <c r="CP24" s="2" t="s">
        <v>23</v>
      </c>
      <c r="CQ24" s="7" t="n">
        <f aca="false">(D116-$D$95)/$D$95</f>
        <v>-0.644292964129385</v>
      </c>
      <c r="CR24" s="7" t="n">
        <f aca="false">(E117-$E$96)/$E$96</f>
        <v>-0.655332615893419</v>
      </c>
      <c r="CS24" s="7" t="n">
        <f aca="false">(F118-$F$97)/$F$97</f>
        <v>-0.672283660593744</v>
      </c>
      <c r="CT24" s="7" t="n">
        <f aca="false">(G119-$G$98)/$G$98</f>
        <v>-0.696497977468113</v>
      </c>
      <c r="CU24" s="7" t="n">
        <f aca="false">(H120-$H$99)/$H$99</f>
        <v>-0.714688016687579</v>
      </c>
      <c r="CV24" s="7" t="n">
        <f aca="false">(I121-$I$100)/$I$100</f>
        <v>-0.758195185874224</v>
      </c>
      <c r="CW24" s="7" t="n">
        <f aca="false">(J122-$J$101)/$J$101</f>
        <v>-0.660647045543943</v>
      </c>
      <c r="CX24" s="7" t="n">
        <f aca="false">(K123-$K$102)/$K$102</f>
        <v>-0.670651257793663</v>
      </c>
      <c r="CY24" s="7" t="n">
        <f aca="false">(L124-$L$103)/$L$103</f>
        <v>-0.611621572323834</v>
      </c>
      <c r="CZ24" s="7" t="n">
        <f aca="false">(M125-$M$104)/$M$104</f>
        <v>-0.676565451341794</v>
      </c>
      <c r="DA24" s="7" t="n">
        <f aca="false">(N126-$N$105)/$N$105</f>
        <v>-0.648260118245974</v>
      </c>
      <c r="DB24" s="7" t="n">
        <f aca="false">(O127-$O$106)/$O$106</f>
        <v>-0.632381876581331</v>
      </c>
      <c r="DC24" s="7" t="n">
        <f aca="false">(P128-$P$107)/$P$107</f>
        <v>-0.636953285782941</v>
      </c>
      <c r="DD24" s="7" t="n">
        <f aca="false">(Q129-$Q$108)/$Q$108</f>
        <v>-0.646351142192196</v>
      </c>
      <c r="DE24" s="7" t="n">
        <f aca="false">(R130-$R$109)/R130</f>
        <v>-2.17932539163905</v>
      </c>
      <c r="DF24" s="7" t="n">
        <f aca="false">(S131-$S$110)/$S$110</f>
        <v>-0.603026820610276</v>
      </c>
      <c r="DG24" s="7" t="n">
        <f aca="false">(T132-$T$111)/$T$111</f>
        <v>-0.684252021174761</v>
      </c>
      <c r="DH24" s="7" t="n">
        <f aca="false">(U133-$U$112)/$U$112</f>
        <v>-0.676431811636641</v>
      </c>
      <c r="DI24" s="7" t="n">
        <f aca="false">(V134-$V$113)/$V$113</f>
        <v>-0.667121543194721</v>
      </c>
      <c r="DJ24" s="7" t="n">
        <f aca="false">(W135-$W$114)/$W$114</f>
        <v>-0.627180635861971</v>
      </c>
      <c r="DK24" s="7" t="n">
        <f aca="false">(X136-$X$115)/$X$115</f>
        <v>-0.690840941708144</v>
      </c>
      <c r="DL24" s="7" t="n">
        <f aca="false">(Y137-$Y$116)/$Y$116</f>
        <v>-0.455984547925469</v>
      </c>
      <c r="DM24" s="7" t="n">
        <f aca="false">(Z138-$Z$117)/$Z$117</f>
        <v>-0.642609132708628</v>
      </c>
      <c r="DN24" s="7" t="n">
        <f aca="false">(AA139-$AA$118)/$AA$118</f>
        <v>-0.749745478744726</v>
      </c>
      <c r="DO24" s="7" t="n">
        <f aca="false">(AB140-$AB$119)/$AB$119</f>
        <v>-0.70412948451437</v>
      </c>
      <c r="DP24" s="7" t="n">
        <f aca="false">(AC141-$AC$120)/$AC$120</f>
        <v>-0.315513213095206</v>
      </c>
      <c r="DQ24" s="7" t="n">
        <f aca="false">(AD142-$AD$121)/$AD$121</f>
        <v>-0.644050251298349</v>
      </c>
      <c r="DR24" s="7" t="n">
        <f aca="false">(AE143-$AE$122)/$AE$122</f>
        <v>-0.741633584680417</v>
      </c>
      <c r="DS24" s="7" t="n">
        <f aca="false">(AF144-$AF$123)/$AF$123</f>
        <v>-0.64954682662826</v>
      </c>
      <c r="DT24" s="7" t="n">
        <f aca="false">(AG145-$AG$124)/$AG$124</f>
        <v>-0.66065662432165</v>
      </c>
      <c r="DU24" s="7" t="n">
        <f aca="false">(AH146-$AH$125)/$AH$125</f>
        <v>-0.658941576625514</v>
      </c>
      <c r="DV24" s="7" t="n">
        <f aca="false">(AI147-$AI$126)/$AI$126</f>
        <v>-0.732817636104195</v>
      </c>
      <c r="DW24" s="7" t="n">
        <f aca="false">(AJ148-$AJ$127)/$AJ$127</f>
        <v>-0.724929187589562</v>
      </c>
      <c r="DX24" s="7" t="n">
        <f aca="false">(AK149-$AK$128)/$AK$128</f>
        <v>-0.75134750965309</v>
      </c>
      <c r="DY24" s="7" t="n">
        <f aca="false">(AL150-$AL$129)/$AL$129</f>
        <v>-0.686795010328711</v>
      </c>
      <c r="DZ24" s="7" t="n">
        <f aca="false">(AM151-$AM$130)/$AM$130</f>
        <v>-0.707343411283317</v>
      </c>
      <c r="EA24" s="7" t="n">
        <f aca="false">(AN152-$AN$131)/$AN$131</f>
        <v>-0.698222824718505</v>
      </c>
      <c r="EB24" s="7" t="n">
        <f aca="false">(AO153-$AO$132)/$AO$132</f>
        <v>-0.739111587653535</v>
      </c>
      <c r="EC24" s="7" t="n">
        <f aca="false">(AP154-$AP$133)/$AP$133</f>
        <v>-0.673995220217907</v>
      </c>
      <c r="ED24" s="7" t="n">
        <f aca="false">(AQ155-$AQ$134)/$AQ$134</f>
        <v>-0.703642611375572</v>
      </c>
      <c r="EE24" s="7" t="n">
        <f aca="false">(AR156-$AR$135)/$AR$135</f>
        <v>-0.734194726912006</v>
      </c>
      <c r="EF24" s="7" t="n">
        <f aca="false">(AS157-$AS$136)/$AS$136</f>
        <v>-0.73534310487152</v>
      </c>
      <c r="EG24" s="7" t="n">
        <f aca="false">(AT158-$AT$137)/$AT$137</f>
        <v>-0.696417047203159</v>
      </c>
      <c r="EH24" s="7" t="n">
        <f aca="false">(AU159-$AU$138)/$AU$138</f>
        <v>-0.662418982154275</v>
      </c>
      <c r="EI24" s="7" t="n">
        <f aca="false">(AV160-$AV$139)/$AV$139</f>
        <v>-0.419615415426372</v>
      </c>
      <c r="EJ24" s="7" t="n">
        <f aca="false">(AW161-$AW$140)/$AW$140</f>
        <v>-0.745865437772323</v>
      </c>
      <c r="EK24" s="7" t="n">
        <f aca="false">(AX162-$AX$141)/$AX$141</f>
        <v>-0.62669811577872</v>
      </c>
      <c r="EL24" s="7" t="n">
        <f aca="false">(AY163-$AY$142)/$AY$142</f>
        <v>-0.597139240318516</v>
      </c>
      <c r="EM24" s="7" t="n">
        <f aca="false">(AZ164-$AZ$143)/$AZ$143</f>
        <v>-0.778297750028382</v>
      </c>
      <c r="EN24" s="7" t="n">
        <f aca="false">(BA165-$BA$144)/$BA$144</f>
        <v>-0.726359610679331</v>
      </c>
      <c r="EO24" s="7" t="n">
        <f aca="false">(BB166-$BB$145)/$BB$145</f>
        <v>-0.706026488318623</v>
      </c>
      <c r="EP24" s="7" t="n">
        <f aca="false">(BC167-$BC$146)/$BC$146</f>
        <v>-0.699675035668304</v>
      </c>
      <c r="EQ24" s="7" t="n">
        <f aca="false">(BD168-$BD$147)/$BD$147</f>
        <v>-0.74253851264551</v>
      </c>
      <c r="ER24" s="7" t="n">
        <f aca="false">(BE169-$BE$148)/$BE$148</f>
        <v>-0.642452941224979</v>
      </c>
      <c r="ES24" s="7" t="n">
        <f aca="false">(BF170-$BF$149)/$BF$149</f>
        <v>-0.654195810579988</v>
      </c>
      <c r="ET24" s="7" t="n">
        <f aca="false">(BG171-$BG$150)/$BG$150</f>
        <v>-0.60909750096869</v>
      </c>
      <c r="EU24" s="7" t="n">
        <f aca="false">(BH172-$BH$151)/$BH$151</f>
        <v>-0.658311229777442</v>
      </c>
      <c r="EV24" s="7" t="n">
        <f aca="false">(BI173-$BI$152)/$BI$152</f>
        <v>-0.621704291558763</v>
      </c>
      <c r="EW24" s="7" t="n">
        <f aca="false">(BJ174-$BJ$153)/$BJ$153</f>
        <v>-0.711856646727479</v>
      </c>
      <c r="EX24" s="7" t="n">
        <f aca="false">(BK175-$BK$154)/$BK$154</f>
        <v>-0.648636565791492</v>
      </c>
      <c r="EY24" s="7" t="n">
        <f aca="false">(BL176-$BL$155)/$BL$155</f>
        <v>-0.645570765873308</v>
      </c>
      <c r="EZ24" s="7" t="n">
        <f aca="false">(BM177-$BM$156)/$BM$156</f>
        <v>-0.73266374531933</v>
      </c>
      <c r="FA24" s="7" t="n">
        <f aca="false">(BN178-$BN$157)/$BN$157</f>
        <v>-0.674046161925373</v>
      </c>
      <c r="FB24" s="7" t="n">
        <f aca="false">(BO179-$BO$158)/$BO$158</f>
        <v>-0.639085354047449</v>
      </c>
      <c r="FC24" s="7" t="n">
        <f aca="false">(BP180-$BP$159)/$BP$159</f>
        <v>-0.75568598746612</v>
      </c>
      <c r="FD24" s="7" t="n">
        <f aca="false">(BQ181-$BQ$160)/$BQ$160</f>
        <v>-0.665990373760763</v>
      </c>
      <c r="FE24" s="7" t="n">
        <f aca="false">(BR182-$BR$161)/$BR$161</f>
        <v>-0.715377611420046</v>
      </c>
      <c r="FF24" s="7" t="n">
        <f aca="false">(BS183-$BS$162)/$BS$162</f>
        <v>-1</v>
      </c>
      <c r="FG24" s="7" t="n">
        <f aca="false">(BT184-$BT$163)/$BT$163</f>
        <v>-1</v>
      </c>
      <c r="FH24" s="7" t="n">
        <f aca="false">(BU185-$BU$164)/$BU$164</f>
        <v>-1</v>
      </c>
      <c r="FI24" s="7" t="n">
        <f aca="false">(BV186-$BV$165)/$BV$165</f>
        <v>-1</v>
      </c>
      <c r="FJ24" s="7" t="n">
        <f aca="false">(BW187-$BW$166)/$BW$166</f>
        <v>-1</v>
      </c>
      <c r="FK24" s="7" t="n">
        <f aca="false">(BX188-$BX$167)/$BX$167</f>
        <v>-1</v>
      </c>
      <c r="FL24" s="7" t="n">
        <f aca="false">(BY189-$BY$168)/$BY$168</f>
        <v>-1</v>
      </c>
      <c r="FM24" s="7" t="n">
        <f aca="false">(BZ190-$BZ$169)/$BZ$169</f>
        <v>-1</v>
      </c>
      <c r="FN24" s="7" t="n">
        <f aca="false">(CA191-$CA$170)/$CA$170</f>
        <v>-1</v>
      </c>
      <c r="FO24" s="7" t="n">
        <f aca="false">(CB192-$CB$171)/$CB$171</f>
        <v>-1</v>
      </c>
      <c r="FP24" s="7" t="n">
        <f aca="false">(CC193-$CC$172)/$CC$172</f>
        <v>-1</v>
      </c>
      <c r="FQ24" s="7" t="n">
        <f aca="false">(CD194-$CD$173)/$CD$173</f>
        <v>-1</v>
      </c>
      <c r="FR24" s="7" t="n">
        <f aca="false">(CE195-$CE$174)/$CE$174</f>
        <v>-1</v>
      </c>
      <c r="FS24" s="7" t="n">
        <f aca="false">(CF196-$CF$175)/$CF$175</f>
        <v>-1</v>
      </c>
      <c r="FT24" s="7" t="n">
        <f aca="false">(CG197-$CG$176)/$CG$176</f>
        <v>-1</v>
      </c>
      <c r="FU24" s="7" t="n">
        <f aca="false">(CH198-$CH$177)/$CH$177</f>
        <v>-1</v>
      </c>
      <c r="FV24" s="7" t="n">
        <f aca="false">(CI199-$CI$178)/$CI$178</f>
        <v>-1</v>
      </c>
      <c r="FW24" s="7" t="n">
        <f aca="false">(CJ200-$CJ$179)/$CJ$179</f>
        <v>-1</v>
      </c>
      <c r="FX24" s="7" t="n">
        <f aca="false">(CK201-$CK$180)/$CK$180</f>
        <v>-1</v>
      </c>
      <c r="FY24" s="7" t="n">
        <f aca="false">(CL202-$CL$181)/$CL$181</f>
        <v>-1</v>
      </c>
      <c r="FZ24" s="7" t="n">
        <f aca="false">(CM203-$CM$182)/$CM$182</f>
        <v>-1</v>
      </c>
    </row>
    <row r="25" customFormat="false" ht="12.75" hidden="false" customHeight="false" outlineLevel="0" collapsed="false">
      <c r="B25" s="3" t="n">
        <v>35004</v>
      </c>
      <c r="C25" s="5" t="n">
        <v>63564483</v>
      </c>
      <c r="D25" s="6" t="n">
        <f aca="false">VLOOKUP(B25,[1]jan94!$A$59:$XFD$168,3,0)</f>
        <v>931567</v>
      </c>
      <c r="E25" s="6" t="n">
        <f aca="false">VLOOKUP(B25,[2]feb94!$A$51:$XFD$159,3,0)</f>
        <v>609649</v>
      </c>
      <c r="F25" s="6" t="n">
        <f aca="false">VLOOKUP(B25,[3]mar94!$A$56:$XFD$164,3,0)</f>
        <v>792562</v>
      </c>
      <c r="G25" s="6" t="n">
        <f aca="false">VLOOKUP(B25,[4]apr94!$A$64:$XFD$170,3,0)</f>
        <v>726140</v>
      </c>
      <c r="H25" s="6" t="n">
        <f aca="false">VLOOKUP(B25,[5]may94!$A$51:$XFD$156,3,0)</f>
        <v>637986</v>
      </c>
      <c r="I25" s="6" t="n">
        <f aca="false">VLOOKUP(B25,[6]jun94!$A$62:$XFD$167,3,0)</f>
        <v>733856</v>
      </c>
      <c r="J25" s="6" t="n">
        <f aca="false">VLOOKUP(B25,[7]jul94!$A$55:$XFD$159,3,0)</f>
        <v>974588</v>
      </c>
      <c r="K25" s="6" t="n">
        <f aca="false">VLOOKUP(B25,[8]aug94!$A$63:$XFD$165,3,0)</f>
        <v>779235</v>
      </c>
      <c r="L25" s="6" t="n">
        <f aca="false">VLOOKUP(B25,[9]sep94!$A$55:$XFD$156,3,0)</f>
        <v>860078</v>
      </c>
      <c r="M25" s="6" t="n">
        <f aca="false">VLOOKUP(B25,[10]oct94!$A$55:$XFD$155,3,0)</f>
        <v>738671</v>
      </c>
      <c r="N25" s="6" t="n">
        <f aca="false">VLOOKUP(B25,[11]nov94!$A$38:$XFD$137,3,0)</f>
        <v>806000</v>
      </c>
      <c r="O25" s="6" t="n">
        <f aca="false">VLOOKUP(B25,[12]dec94!$A$55:$XFD$154,3,0)</f>
        <v>799602</v>
      </c>
      <c r="P25" s="6" t="n">
        <f aca="false">VLOOKUP(B25,[13]jan95!$A$48:$XFD$142,3,0)</f>
        <v>1124748</v>
      </c>
      <c r="Q25" s="6" t="n">
        <f aca="false">VLOOKUP(B25,[14]feb95!$A$54:$XFD$147,3,0)</f>
        <v>818456</v>
      </c>
      <c r="R25" s="6" t="n">
        <f aca="false">VLOOKUP(B25,[15]mar95!$A$37:$XFD$129,3,0)</f>
        <v>959185</v>
      </c>
      <c r="S25" s="6" t="n">
        <f aca="false">VLOOKUP(B25,[16]apr95!$A$59:$XFD$150,3,0)</f>
        <v>884503</v>
      </c>
      <c r="T25" s="6" t="n">
        <f aca="false">VLOOKUP(B25,[17]may95!$A$60:$XFD$151,3,0)</f>
        <v>1208389</v>
      </c>
      <c r="U25" s="6" t="n">
        <f aca="false">VLOOKUP(B25,[18]jun95!$A$55:$XFD$144,3,0)</f>
        <v>995635</v>
      </c>
      <c r="V25" s="6" t="n">
        <f aca="false">VLOOKUP(B25,[19]jul95!$A$53:$XFD$141,3,0)</f>
        <v>1214078</v>
      </c>
      <c r="W25" s="6" t="n">
        <f aca="false">VLOOKUP(B25,[20]aug95!$A$61:$XFD$148,3,0)</f>
        <v>1983597</v>
      </c>
      <c r="X25" s="6" t="n">
        <f aca="false">VLOOKUP(B25,[21]sep95!$A$58:$XFD$144,3,0)</f>
        <v>1262788</v>
      </c>
      <c r="Y25" s="6" t="n">
        <f aca="false">VLOOKUP(B25,[22]oct95!$A$53:$XFD$138,3,0)</f>
        <v>2825068</v>
      </c>
      <c r="Z25" s="6" t="n">
        <f aca="false">VLOOKUP(B25,[23]nov95!$A$58:$XFD$142,3,0)</f>
        <v>1077391</v>
      </c>
      <c r="CP25" s="2" t="s">
        <v>24</v>
      </c>
      <c r="CQ25" s="7" t="n">
        <f aca="false">(D117-$D$95)/$D$95</f>
        <v>-0.650352069395007</v>
      </c>
      <c r="CR25" s="7" t="n">
        <f aca="false">(E118-$E$96)/$E$96</f>
        <v>-0.683129573612496</v>
      </c>
      <c r="CS25" s="7" t="n">
        <f aca="false">(F119-$F$97)/$F$97</f>
        <v>-0.674452108756156</v>
      </c>
      <c r="CT25" s="7" t="n">
        <f aca="false">(G120-$G$98)/$G$98</f>
        <v>-0.702855992549378</v>
      </c>
      <c r="CU25" s="7" t="n">
        <f aca="false">(H121-$H$99)/$H$99</f>
        <v>-0.722223655271331</v>
      </c>
      <c r="CV25" s="7" t="n">
        <f aca="false">(I122-$I$100)/$I$100</f>
        <v>-0.75413861125776</v>
      </c>
      <c r="CW25" s="7" t="n">
        <f aca="false">(J123-$J$101)/$J$101</f>
        <v>-0.643748436405054</v>
      </c>
      <c r="CX25" s="7" t="n">
        <f aca="false">(K124-$K$102)/$K$102</f>
        <v>-0.702551823656628</v>
      </c>
      <c r="CY25" s="7" t="n">
        <f aca="false">(L125-$L$103)/$L$103</f>
        <v>-0.614203492716812</v>
      </c>
      <c r="CZ25" s="7" t="n">
        <f aca="false">(M126-$M$104)/$M$104</f>
        <v>-0.687202027123553</v>
      </c>
      <c r="DA25" s="7" t="n">
        <f aca="false">(N127-$N$105)/$N$105</f>
        <v>-0.655831673296407</v>
      </c>
      <c r="DB25" s="7" t="n">
        <f aca="false">(O128-$O$106)/$O$106</f>
        <v>-0.649540688646401</v>
      </c>
      <c r="DC25" s="7" t="n">
        <f aca="false">(P129-$P$107)/$P$107</f>
        <v>-0.635163146119105</v>
      </c>
      <c r="DD25" s="7" t="n">
        <f aca="false">(Q130-$Q$108)/$Q$108</f>
        <v>-0.654520753779063</v>
      </c>
      <c r="DE25" s="7" t="n">
        <f aca="false">(R131-$R$109)/R131</f>
        <v>-2.28565524531245</v>
      </c>
      <c r="DF25" s="7" t="n">
        <f aca="false">(S132-$S$110)/$S$110</f>
        <v>-0.613231022983972</v>
      </c>
      <c r="DG25" s="7" t="n">
        <f aca="false">(T133-$T$111)/$T$111</f>
        <v>-0.706892146347277</v>
      </c>
      <c r="DH25" s="7" t="n">
        <f aca="false">(U134-$U$112)/$U$112</f>
        <v>-0.678826517299563</v>
      </c>
      <c r="DI25" s="7" t="n">
        <f aca="false">(V135-$V$113)/$V$113</f>
        <v>-0.672415317929797</v>
      </c>
      <c r="DJ25" s="7" t="n">
        <f aca="false">(W136-$W$114)/$W$114</f>
        <v>-0.627052666822207</v>
      </c>
      <c r="DK25" s="7" t="n">
        <f aca="false">(X137-$X$115)/$X$115</f>
        <v>-0.685310238480564</v>
      </c>
      <c r="DL25" s="7" t="n">
        <f aca="false">(Y138-$Y$116)/$Y$116</f>
        <v>-0.494271996284691</v>
      </c>
      <c r="DM25" s="7" t="n">
        <f aca="false">(Z139-$Z$117)/$Z$117</f>
        <v>-0.663539481127346</v>
      </c>
      <c r="DN25" s="7" t="n">
        <f aca="false">(AA140-$AA$118)/$AA$118</f>
        <v>-0.709959591129488</v>
      </c>
      <c r="DO25" s="7" t="n">
        <f aca="false">(AB141-$AB$119)/$AB$119</f>
        <v>-0.718245530359689</v>
      </c>
      <c r="DP25" s="7" t="n">
        <f aca="false">(AC142-$AC$120)/$AC$120</f>
        <v>-0.361099928952709</v>
      </c>
      <c r="DQ25" s="7" t="n">
        <f aca="false">(AD143-$AD$121)/$AD$121</f>
        <v>-0.650100288112131</v>
      </c>
      <c r="DR25" s="7" t="n">
        <f aca="false">(AE144-$AE$122)/$AE$122</f>
        <v>-0.752791295309682</v>
      </c>
      <c r="DS25" s="7" t="n">
        <f aca="false">(AF145-$AF$123)/$AF$123</f>
        <v>-0.668398317379481</v>
      </c>
      <c r="DT25" s="7" t="n">
        <f aca="false">(AG146-$AG$124)/$AG$124</f>
        <v>-0.656898903081874</v>
      </c>
      <c r="DU25" s="7" t="n">
        <f aca="false">(AH147-$AH$125)/$AH$125</f>
        <v>-0.673915032998681</v>
      </c>
      <c r="DV25" s="7" t="n">
        <f aca="false">(AI148-$AI$126)/$AI$126</f>
        <v>-0.732915128643089</v>
      </c>
      <c r="DW25" s="7" t="n">
        <f aca="false">(AJ149-$AJ$127)/$AJ$127</f>
        <v>-0.696204597872327</v>
      </c>
      <c r="DX25" s="7" t="n">
        <f aca="false">(AK150-$AK$128)/$AK$128</f>
        <v>-0.763724281661908</v>
      </c>
      <c r="DY25" s="7" t="n">
        <f aca="false">(AL151-$AL$129)/$AL$129</f>
        <v>-0.683868846017503</v>
      </c>
      <c r="DZ25" s="7" t="n">
        <f aca="false">(AM152-$AM$130)/$AM$130</f>
        <v>-0.726175260717275</v>
      </c>
      <c r="EA25" s="7" t="n">
        <f aca="false">(AN153-$AN$131)/$AN$131</f>
        <v>-0.712431286215947</v>
      </c>
      <c r="EB25" s="7" t="n">
        <f aca="false">(AO154-$AO$132)/$AO$132</f>
        <v>-0.753088621961085</v>
      </c>
      <c r="EC25" s="7" t="n">
        <f aca="false">(AP155-$AP$133)/$AP$133</f>
        <v>-0.669011208784702</v>
      </c>
      <c r="ED25" s="7" t="n">
        <f aca="false">(AQ156-$AQ$134)/$AQ$134</f>
        <v>-0.716314140691276</v>
      </c>
      <c r="EE25" s="7" t="n">
        <f aca="false">(AR157-$AR$135)/$AR$135</f>
        <v>-0.737580222834731</v>
      </c>
      <c r="EF25" s="7" t="n">
        <f aca="false">(AS158-$AS$136)/$AS$136</f>
        <v>-0.742402171766951</v>
      </c>
      <c r="EG25" s="7" t="n">
        <f aca="false">(AT159-$AT$137)/$AT$137</f>
        <v>-0.688455393701927</v>
      </c>
      <c r="EH25" s="7" t="n">
        <f aca="false">(AU160-$AU$138)/$AU$138</f>
        <v>-0.683083308565835</v>
      </c>
      <c r="EI25" s="7" t="n">
        <f aca="false">(AV161-$AV$139)/$AV$139</f>
        <v>-0.426000702734558</v>
      </c>
      <c r="EJ25" s="7" t="n">
        <f aca="false">(AW162-$AW$140)/$AW$140</f>
        <v>-0.741054388776977</v>
      </c>
      <c r="EK25" s="7" t="n">
        <f aca="false">(AX163-$AX$141)/$AX$141</f>
        <v>-0.645359650466568</v>
      </c>
      <c r="EL25" s="7" t="n">
        <f aca="false">(AY164-$AY$142)/$AY$142</f>
        <v>-0.607889558589102</v>
      </c>
      <c r="EM25" s="7" t="n">
        <f aca="false">(AZ165-$AZ$143)/$AZ$143</f>
        <v>-0.780551830718053</v>
      </c>
      <c r="EN25" s="7" t="n">
        <f aca="false">(BA166-$BA$144)/$BA$144</f>
        <v>-0.732840562040076</v>
      </c>
      <c r="EO25" s="7" t="n">
        <f aca="false">(BB167-$BB$145)/$BB$145</f>
        <v>-0.714007098890144</v>
      </c>
      <c r="EP25" s="7" t="n">
        <f aca="false">(BC168-$BC$146)/$BC$146</f>
        <v>-0.697950460089364</v>
      </c>
      <c r="EQ25" s="7" t="n">
        <f aca="false">(BD169-$BD$147)/$BD$147</f>
        <v>-0.740322107243006</v>
      </c>
      <c r="ER25" s="7" t="n">
        <f aca="false">(BE170-$BE$148)/$BE$148</f>
        <v>-0.66540901720272</v>
      </c>
      <c r="ES25" s="7" t="n">
        <f aca="false">(BF171-$BF$149)/$BF$149</f>
        <v>-0.662213401528032</v>
      </c>
      <c r="ET25" s="7" t="n">
        <f aca="false">(BG172-$BG$150)/$BG$150</f>
        <v>-0.615560190245437</v>
      </c>
      <c r="EU25" s="7" t="n">
        <f aca="false">(BH173-$BH$151)/$BH$151</f>
        <v>-0.686343488992403</v>
      </c>
      <c r="EV25" s="7" t="n">
        <f aca="false">(BI174-$BI$152)/$BI$152</f>
        <v>-0.624379228599609</v>
      </c>
      <c r="EW25" s="7" t="n">
        <f aca="false">(BJ175-$BJ$153)/$BJ$153</f>
        <v>-0.695927623317646</v>
      </c>
      <c r="EX25" s="7" t="n">
        <f aca="false">(BK176-$BK$154)/$BK$154</f>
        <v>-0.665008417025791</v>
      </c>
      <c r="EY25" s="7" t="n">
        <f aca="false">(BL177-$BL$155)/$BL$155</f>
        <v>-0.649815997029893</v>
      </c>
      <c r="EZ25" s="7" t="n">
        <f aca="false">(BM178-$BM$156)/$BM$156</f>
        <v>-0.726454451093307</v>
      </c>
      <c r="FA25" s="7" t="n">
        <f aca="false">(BN179-$BN$157)/$BN$157</f>
        <v>-0.683412027614158</v>
      </c>
      <c r="FB25" s="7" t="n">
        <f aca="false">(BO180-$BO$158)/$BO$158</f>
        <v>-0.665757774404519</v>
      </c>
      <c r="FC25" s="7" t="n">
        <f aca="false">(BP181-$BP$159)/$BP$159</f>
        <v>-0.742538279834488</v>
      </c>
      <c r="FD25" s="7" t="n">
        <f aca="false">(BQ182-$BQ$160)/$BQ$160</f>
        <v>-0.70301430391803</v>
      </c>
      <c r="FE25" s="7" t="n">
        <f aca="false">(BR183-$BR$161)/$BR$161</f>
        <v>-1</v>
      </c>
      <c r="FF25" s="7" t="n">
        <f aca="false">(BS184-$BS$162)/$BS$162</f>
        <v>-1</v>
      </c>
      <c r="FG25" s="7" t="n">
        <f aca="false">(BT185-$BT$163)/$BT$163</f>
        <v>-1</v>
      </c>
      <c r="FH25" s="7" t="n">
        <f aca="false">(BU186-$BU$164)/$BU$164</f>
        <v>-1</v>
      </c>
      <c r="FI25" s="7" t="n">
        <f aca="false">(BV187-$BV$165)/$BV$165</f>
        <v>-1</v>
      </c>
      <c r="FJ25" s="7" t="n">
        <f aca="false">(BW188-$BW$166)/$BW$166</f>
        <v>-1</v>
      </c>
      <c r="FK25" s="7" t="n">
        <f aca="false">(BX189-$BX$167)/$BX$167</f>
        <v>-1</v>
      </c>
      <c r="FL25" s="7" t="n">
        <f aca="false">(BY190-$BY$168)/$BY$168</f>
        <v>-1</v>
      </c>
      <c r="FM25" s="7" t="n">
        <f aca="false">(BZ191-$BZ$169)/$BZ$169</f>
        <v>-1</v>
      </c>
      <c r="FN25" s="7" t="n">
        <f aca="false">(CA192-$CA$170)/$CA$170</f>
        <v>-1</v>
      </c>
      <c r="FO25" s="7" t="n">
        <f aca="false">(CB193-$CB$171)/$CB$171</f>
        <v>-1</v>
      </c>
      <c r="FP25" s="7" t="n">
        <f aca="false">(CC194-$CC$172)/$CC$172</f>
        <v>-1</v>
      </c>
      <c r="FQ25" s="7" t="n">
        <f aca="false">(CD195-$CD$173)/$CD$173</f>
        <v>-1</v>
      </c>
      <c r="FR25" s="7" t="n">
        <f aca="false">(CE196-$CE$174)/$CE$174</f>
        <v>-1</v>
      </c>
      <c r="FS25" s="7" t="n">
        <f aca="false">(CF197-$CF$175)/$CF$175</f>
        <v>-1</v>
      </c>
      <c r="FT25" s="7" t="n">
        <f aca="false">(CG198-$CG$176)/$CG$176</f>
        <v>-1</v>
      </c>
      <c r="FU25" s="7" t="n">
        <f aca="false">(CH199-$CH$177)/$CH$177</f>
        <v>-1</v>
      </c>
      <c r="FV25" s="7" t="n">
        <f aca="false">(CI200-$CI$178)/$CI$178</f>
        <v>-1</v>
      </c>
      <c r="FW25" s="7" t="n">
        <f aca="false">(CJ201-$CJ$179)/$CJ$179</f>
        <v>-1</v>
      </c>
      <c r="FX25" s="7" t="n">
        <f aca="false">(CK202-$CK$180)/$CK$180</f>
        <v>-1</v>
      </c>
      <c r="FY25" s="7" t="n">
        <f aca="false">(CL203-$CL$181)/$CL$181</f>
        <v>-1</v>
      </c>
      <c r="FZ25" s="7" t="n">
        <f aca="false">(CM204-$CM$182)/$CM$182</f>
        <v>-1</v>
      </c>
    </row>
    <row r="26" customFormat="false" ht="12.75" hidden="false" customHeight="false" outlineLevel="0" collapsed="false">
      <c r="B26" s="3" t="n">
        <v>35034</v>
      </c>
      <c r="C26" s="5" t="n">
        <v>63516072</v>
      </c>
      <c r="D26" s="6" t="n">
        <f aca="false">VLOOKUP(B26,[1]jan94!$A$59:$XFD$168,3,0)</f>
        <v>946222</v>
      </c>
      <c r="E26" s="6" t="n">
        <f aca="false">VLOOKUP(B26,[2]feb94!$A$51:$XFD$159,3,0)</f>
        <v>643433</v>
      </c>
      <c r="F26" s="6" t="n">
        <f aca="false">VLOOKUP(B26,[3]mar94!$A$56:$XFD$164,3,0)</f>
        <v>767050</v>
      </c>
      <c r="G26" s="6" t="n">
        <f aca="false">VLOOKUP(B26,[4]apr94!$A$64:$XFD$170,3,0)</f>
        <v>739575</v>
      </c>
      <c r="H26" s="6" t="n">
        <f aca="false">VLOOKUP(B26,[5]may94!$A$51:$XFD$156,3,0)</f>
        <v>660532</v>
      </c>
      <c r="I26" s="6" t="n">
        <f aca="false">VLOOKUP(B26,[6]jun94!$A$62:$XFD$167,3,0)</f>
        <v>787943</v>
      </c>
      <c r="J26" s="6" t="n">
        <f aca="false">VLOOKUP(B26,[7]jul94!$A$55:$XFD$159,3,0)</f>
        <v>947299</v>
      </c>
      <c r="K26" s="6" t="n">
        <f aca="false">VLOOKUP(B26,[8]aug94!$A$63:$XFD$165,3,0)</f>
        <v>715094</v>
      </c>
      <c r="L26" s="6" t="n">
        <f aca="false">VLOOKUP(B26,[9]sep94!$A$55:$XFD$156,3,0)</f>
        <v>818116</v>
      </c>
      <c r="M26" s="6" t="n">
        <f aca="false">VLOOKUP(B26,[10]oct94!$A$55:$XFD$155,3,0)</f>
        <v>708422</v>
      </c>
      <c r="N26" s="6" t="n">
        <f aca="false">VLOOKUP(B26,[11]nov94!$A$38:$XFD$137,3,0)</f>
        <v>811659</v>
      </c>
      <c r="O26" s="6" t="n">
        <f aca="false">VLOOKUP(B26,[12]dec94!$A$55:$XFD$154,3,0)</f>
        <v>765444</v>
      </c>
      <c r="P26" s="6" t="n">
        <f aca="false">VLOOKUP(B26,[13]jan95!$A$48:$XFD$142,3,0)</f>
        <v>1113639</v>
      </c>
      <c r="Q26" s="6" t="n">
        <f aca="false">VLOOKUP(B26,[14]feb95!$A$54:$XFD$147,3,0)</f>
        <v>807306</v>
      </c>
      <c r="R26" s="6" t="n">
        <f aca="false">VLOOKUP(B26,[15]mar95!$A$37:$XFD$129,3,0)</f>
        <v>945677</v>
      </c>
      <c r="S26" s="6" t="n">
        <f aca="false">VLOOKUP(B26,[16]apr95!$A$59:$XFD$150,3,0)</f>
        <v>877606</v>
      </c>
      <c r="T26" s="6" t="n">
        <f aca="false">VLOOKUP(B26,[17]may95!$A$60:$XFD$151,3,0)</f>
        <v>1171539</v>
      </c>
      <c r="U26" s="6" t="n">
        <f aca="false">VLOOKUP(B26,[18]jun95!$A$55:$XFD$144,3,0)</f>
        <v>1031699</v>
      </c>
      <c r="V26" s="6" t="n">
        <f aca="false">VLOOKUP(B26,[19]jul95!$A$53:$XFD$141,3,0)</f>
        <v>1185600</v>
      </c>
      <c r="W26" s="6" t="n">
        <f aca="false">VLOOKUP(B26,[20]aug95!$A$61:$XFD$148,3,0)</f>
        <v>1724796</v>
      </c>
      <c r="X26" s="6" t="n">
        <f aca="false">VLOOKUP(B26,[21]sep95!$A$58:$XFD$144,3,0)</f>
        <v>1310743</v>
      </c>
      <c r="Y26" s="6" t="n">
        <f aca="false">VLOOKUP(B26,[22]oct95!$A$53:$XFD$138,3,0)</f>
        <v>2846395</v>
      </c>
      <c r="Z26" s="6" t="n">
        <f aca="false">VLOOKUP(B26,[23]nov95!$A$58:$XFD$142,3,0)</f>
        <v>2642845</v>
      </c>
      <c r="AA26" s="6" t="n">
        <f aca="false">VLOOKUP(B26,[24]dec95!$A$55:$XFD$138,3,0)</f>
        <v>906861</v>
      </c>
      <c r="CP26" s="2" t="s">
        <v>25</v>
      </c>
      <c r="CQ26" s="7" t="n">
        <f aca="false">(D118-$D$95)/$D$95</f>
        <v>-0.650807318005275</v>
      </c>
      <c r="CR26" s="7" t="n">
        <f aca="false">(E119-$E$96)/$E$96</f>
        <v>-0.672018071934751</v>
      </c>
      <c r="CS26" s="7" t="n">
        <f aca="false">(F120-$F$97)/$F$97</f>
        <v>-0.691376518962432</v>
      </c>
      <c r="CT26" s="7" t="n">
        <f aca="false">(G121-$G$98)/$G$98</f>
        <v>-0.694260746080643</v>
      </c>
      <c r="CU26" s="7" t="n">
        <f aca="false">(H122-$H$99)/$H$99</f>
        <v>-0.724757912345154</v>
      </c>
      <c r="CV26" s="7" t="n">
        <f aca="false">(I123-$I$100)/$I$100</f>
        <v>-0.771086703890818</v>
      </c>
      <c r="CW26" s="7" t="n">
        <f aca="false">(J124-$J$101)/$J$101</f>
        <v>-0.651467646120094</v>
      </c>
      <c r="CX26" s="7" t="n">
        <f aca="false">(K125-$K$102)/$K$102</f>
        <v>-0.697941745016113</v>
      </c>
      <c r="CY26" s="7" t="n">
        <f aca="false">(L126-$L$103)/$L$103</f>
        <v>-0.617556704984521</v>
      </c>
      <c r="CZ26" s="7" t="n">
        <f aca="false">(M127-$M$104)/$M$104</f>
        <v>-0.690069936121848</v>
      </c>
      <c r="DA26" s="7" t="n">
        <f aca="false">(N128-$N$105)/$N$105</f>
        <v>-0.677565546306531</v>
      </c>
      <c r="DB26" s="7" t="n">
        <f aca="false">(O129-$O$106)/$O$106</f>
        <v>-0.656494200671617</v>
      </c>
      <c r="DC26" s="7" t="n">
        <f aca="false">(P130-$P$107)/$P$107</f>
        <v>-0.652547153499858</v>
      </c>
      <c r="DD26" s="7" t="n">
        <f aca="false">(Q131-$Q$108)/$Q$108</f>
        <v>-0.661740051614111</v>
      </c>
      <c r="DE26" s="7" t="n">
        <f aca="false">(R132-$R$109)/R132</f>
        <v>-2.4000755719626</v>
      </c>
      <c r="DF26" s="7" t="n">
        <f aca="false">(S133-$S$110)/$S$110</f>
        <v>-0.613015573643133</v>
      </c>
      <c r="DG26" s="7" t="n">
        <f aca="false">(T134-$T$111)/$T$111</f>
        <v>-0.705153217156631</v>
      </c>
      <c r="DH26" s="7" t="n">
        <f aca="false">(U135-$U$112)/$U$112</f>
        <v>-0.698802395904001</v>
      </c>
      <c r="DI26" s="7" t="n">
        <f aca="false">(V136-$V$113)/$V$113</f>
        <v>-0.685829272534984</v>
      </c>
      <c r="DJ26" s="7" t="n">
        <f aca="false">(W137-$W$114)/$W$114</f>
        <v>-0.631668946102879</v>
      </c>
      <c r="DK26" s="7" t="n">
        <f aca="false">(X138-$X$115)/$X$115</f>
        <v>-0.698675532077315</v>
      </c>
      <c r="DL26" s="7" t="n">
        <f aca="false">(Y139-$Y$116)/$Y$116</f>
        <v>-0.524439080587132</v>
      </c>
      <c r="DM26" s="7" t="n">
        <f aca="false">(Z140-$Z$117)/$Z$117</f>
        <v>-0.662726493608214</v>
      </c>
      <c r="DN26" s="7" t="n">
        <f aca="false">(AA141-$AA$118)/$AA$118</f>
        <v>-0.716221748140665</v>
      </c>
      <c r="DO26" s="7" t="n">
        <f aca="false">(AB142-$AB$119)/$AB$119</f>
        <v>-0.719018001505975</v>
      </c>
      <c r="DP26" s="7" t="n">
        <f aca="false">(AC143-$AC$120)/$AC$120</f>
        <v>-0.389196662179196</v>
      </c>
      <c r="DQ26" s="7" t="n">
        <f aca="false">(AD144-$AD$121)/$AD$121</f>
        <v>-0.665944959076661</v>
      </c>
      <c r="DR26" s="7" t="n">
        <f aca="false">(AE145-$AE$122)/$AE$122</f>
        <v>-0.775493979423746</v>
      </c>
      <c r="DS26" s="7" t="n">
        <f aca="false">(AF146-$AF$123)/$AF$123</f>
        <v>-0.662492707018931</v>
      </c>
      <c r="DT26" s="7" t="n">
        <f aca="false">(AG147-$AG$124)/$AG$124</f>
        <v>-0.659998402074844</v>
      </c>
      <c r="DU26" s="7" t="n">
        <f aca="false">(AH148-$AH$125)/$AH$125</f>
        <v>-0.675949445113635</v>
      </c>
      <c r="DV26" s="7" t="n">
        <f aca="false">(AI149-$AI$126)/$AI$126</f>
        <v>-0.738734936109043</v>
      </c>
      <c r="DW26" s="7" t="n">
        <f aca="false">(AJ150-$AJ$127)/$AJ$127</f>
        <v>-0.718355103549839</v>
      </c>
      <c r="DX26" s="7" t="n">
        <f aca="false">(AK151-$AK$128)/$AK$128</f>
        <v>-0.768886988786094</v>
      </c>
      <c r="DY26" s="7" t="n">
        <f aca="false">(AL152-$AL$129)/$AL$129</f>
        <v>-0.702877773838963</v>
      </c>
      <c r="DZ26" s="7" t="n">
        <f aca="false">(AM153-$AM$130)/$AM$130</f>
        <v>-0.746975098667504</v>
      </c>
      <c r="EA26" s="7" t="n">
        <f aca="false">(AN154-$AN$131)/$AN$131</f>
        <v>-0.717691620906796</v>
      </c>
      <c r="EB26" s="7" t="n">
        <f aca="false">(AO155-$AO$132)/$AO$132</f>
        <v>-0.759328918855596</v>
      </c>
      <c r="EC26" s="7" t="n">
        <f aca="false">(AP156-$AP$133)/$AP$133</f>
        <v>-0.67025010613544</v>
      </c>
      <c r="ED26" s="7" t="n">
        <f aca="false">(AQ157-$AQ$134)/$AQ$134</f>
        <v>-0.713467247917203</v>
      </c>
      <c r="EE26" s="7" t="n">
        <f aca="false">(AR158-$AR$135)/$AR$135</f>
        <v>-0.743574692989193</v>
      </c>
      <c r="EF26" s="7" t="n">
        <f aca="false">(AS159-$AS$136)/$AS$136</f>
        <v>-0.749081522251832</v>
      </c>
      <c r="EG26" s="7" t="n">
        <f aca="false">(AT160-$AT$137)/$AT$137</f>
        <v>-0.704115743870671</v>
      </c>
      <c r="EH26" s="7" t="n">
        <f aca="false">(AU161-$AU$138)/$AU$138</f>
        <v>-0.703317700119822</v>
      </c>
      <c r="EI26" s="7" t="n">
        <f aca="false">(AV162-$AV$139)/$AV$139</f>
        <v>-0.452671964407473</v>
      </c>
      <c r="EJ26" s="7" t="n">
        <f aca="false">(AW163-$AW$140)/$AW$140</f>
        <v>-0.743255890519044</v>
      </c>
      <c r="EK26" s="7" t="n">
        <f aca="false">(AX164-$AX$141)/$AX$141</f>
        <v>-0.658155122220478</v>
      </c>
      <c r="EL26" s="7" t="n">
        <f aca="false">(AY165-$AY$142)/$AY$142</f>
        <v>-0.622918314783379</v>
      </c>
      <c r="EM26" s="7" t="n">
        <f aca="false">(AZ166-$AZ$143)/$AZ$143</f>
        <v>-0.789334956892474</v>
      </c>
      <c r="EN26" s="7" t="n">
        <f aca="false">(BA167-$BA$144)/$BA$144</f>
        <v>-0.735805157564724</v>
      </c>
      <c r="EO26" s="7" t="n">
        <f aca="false">(BB168-$BB$145)/$BB$145</f>
        <v>-0.706711713171785</v>
      </c>
      <c r="EP26" s="7" t="n">
        <f aca="false">(BC169-$BC$146)/$BC$146</f>
        <v>-0.708848369769278</v>
      </c>
      <c r="EQ26" s="7" t="n">
        <f aca="false">(BD170-$BD$147)/$BD$147</f>
        <v>-0.757246551734561</v>
      </c>
      <c r="ER26" s="7" t="n">
        <f aca="false">(BE171-$BE$148)/$BE$148</f>
        <v>-0.671763010742048</v>
      </c>
      <c r="ES26" s="7" t="n">
        <f aca="false">(BF172-$BF$149)/$BF$149</f>
        <v>-0.662668235727105</v>
      </c>
      <c r="ET26" s="7" t="n">
        <f aca="false">(BG173-$BG$150)/$BG$150</f>
        <v>-0.639365747011139</v>
      </c>
      <c r="EU26" s="7" t="n">
        <f aca="false">(BH174-$BH$151)/$BH$151</f>
        <v>-0.693397091645787</v>
      </c>
      <c r="EV26" s="7" t="n">
        <f aca="false">(BI175-$BI$152)/$BI$152</f>
        <v>-0.641836872296846</v>
      </c>
      <c r="EW26" s="7" t="n">
        <f aca="false">(BJ176-$BJ$153)/$BJ$153</f>
        <v>-0.711682233396014</v>
      </c>
      <c r="EX26" s="7" t="n">
        <f aca="false">(BK177-$BK$154)/$BK$154</f>
        <v>-0.689514798107603</v>
      </c>
      <c r="EY26" s="7" t="n">
        <f aca="false">(BL178-$BL$155)/$BL$155</f>
        <v>-0.655050530436371</v>
      </c>
      <c r="EZ26" s="7" t="n">
        <f aca="false">(BM179-$BM$156)/$BM$156</f>
        <v>-0.740106203631838</v>
      </c>
      <c r="FA26" s="7" t="n">
        <f aca="false">(BN180-$BN$157)/$BN$157</f>
        <v>-0.693200605370767</v>
      </c>
      <c r="FB26" s="7" t="n">
        <f aca="false">(BO181-$BO$158)/$BO$158</f>
        <v>-0.644130760461638</v>
      </c>
      <c r="FC26" s="7" t="n">
        <f aca="false">(BP182-$BP$159)/$BP$159</f>
        <v>-0.77541223832479</v>
      </c>
      <c r="FD26" s="7" t="n">
        <f aca="false">(BQ183-$BQ$160)/$BQ$160</f>
        <v>-1</v>
      </c>
      <c r="FE26" s="7" t="n">
        <f aca="false">(BR184-$BR$161)/$BR$161</f>
        <v>-1</v>
      </c>
      <c r="FF26" s="7" t="n">
        <f aca="false">(BS185-$BS$162)/$BS$162</f>
        <v>-1</v>
      </c>
      <c r="FG26" s="7" t="n">
        <f aca="false">(BT186-$BT$163)/$BT$163</f>
        <v>-1</v>
      </c>
      <c r="FH26" s="7" t="n">
        <f aca="false">(BU187-$BU$164)/$BU$164</f>
        <v>-1</v>
      </c>
      <c r="FI26" s="7" t="n">
        <f aca="false">(BV188-$BV$165)/$BV$165</f>
        <v>-1</v>
      </c>
      <c r="FJ26" s="7" t="n">
        <f aca="false">(BW189-$BW$166)/$BW$166</f>
        <v>-1</v>
      </c>
      <c r="FK26" s="7" t="n">
        <f aca="false">(BX190-$BX$167)/$BX$167</f>
        <v>-1</v>
      </c>
      <c r="FL26" s="7" t="n">
        <f aca="false">(BY191-$BY$168)/$BY$168</f>
        <v>-1</v>
      </c>
      <c r="FM26" s="7" t="n">
        <f aca="false">(BZ192-$BZ$169)/$BZ$169</f>
        <v>-1</v>
      </c>
      <c r="FN26" s="7" t="n">
        <f aca="false">(CA193-$CA$170)/$CA$170</f>
        <v>-1</v>
      </c>
      <c r="FO26" s="7" t="n">
        <f aca="false">(CB194-$CB$171)/$CB$171</f>
        <v>-1</v>
      </c>
      <c r="FP26" s="7" t="n">
        <f aca="false">(CC195-$CC$172)/$CC$172</f>
        <v>-1</v>
      </c>
      <c r="FQ26" s="7" t="n">
        <f aca="false">(CD196-$CD$173)/$CD$173</f>
        <v>-1</v>
      </c>
      <c r="FR26" s="7" t="n">
        <f aca="false">(CE197-$CE$174)/$CE$174</f>
        <v>-1</v>
      </c>
      <c r="FS26" s="7" t="n">
        <f aca="false">(CF198-$CF$175)/$CF$175</f>
        <v>-1</v>
      </c>
      <c r="FT26" s="7" t="n">
        <f aca="false">(CG199-$CG$176)/$CG$176</f>
        <v>-1</v>
      </c>
      <c r="FU26" s="7" t="n">
        <f aca="false">(CH200-$CH$177)/$CH$177</f>
        <v>-1</v>
      </c>
      <c r="FV26" s="7" t="n">
        <f aca="false">(CI201-$CI$178)/$CI$178</f>
        <v>-1</v>
      </c>
      <c r="FW26" s="7" t="n">
        <f aca="false">(CJ202-$CJ$179)/$CJ$179</f>
        <v>-1</v>
      </c>
      <c r="FX26" s="7" t="n">
        <f aca="false">(CK203-$CK$180)/$CK$180</f>
        <v>-1</v>
      </c>
      <c r="FY26" s="7" t="n">
        <f aca="false">(CL204-$CL$181)/$CL$181</f>
        <v>-1</v>
      </c>
      <c r="FZ26" s="7" t="n">
        <f aca="false">(CM205-$CM$182)/$CM$182</f>
        <v>-1</v>
      </c>
    </row>
    <row r="27" customFormat="false" ht="12.75" hidden="false" customHeight="false" outlineLevel="0" collapsed="false">
      <c r="B27" s="3" t="n">
        <v>35065</v>
      </c>
      <c r="C27" s="5" t="n">
        <v>63519691</v>
      </c>
      <c r="D27" s="6" t="n">
        <f aca="false">VLOOKUP(B27,[1]jan94!$A$59:$XFD$168,3,0)</f>
        <v>944990</v>
      </c>
      <c r="E27" s="6" t="n">
        <f aca="false">VLOOKUP(B27,[2]feb94!$A$51:$XFD$159,3,0)</f>
        <v>591541</v>
      </c>
      <c r="F27" s="6" t="n">
        <f aca="false">VLOOKUP(B27,[3]mar94!$A$56:$XFD$164,3,0)</f>
        <v>836590</v>
      </c>
      <c r="G27" s="6" t="n">
        <f aca="false">VLOOKUP(B27,[4]apr94!$A$64:$XFD$170,3,0)</f>
        <v>685459</v>
      </c>
      <c r="H27" s="6" t="n">
        <f aca="false">VLOOKUP(B27,[5]may94!$A$51:$XFD$156,3,0)</f>
        <v>653829</v>
      </c>
      <c r="I27" s="6" t="n">
        <f aca="false">VLOOKUP(B27,[6]jun94!$A$62:$XFD$167,3,0)</f>
        <v>742956</v>
      </c>
      <c r="J27" s="6" t="n">
        <f aca="false">VLOOKUP(B27,[7]jul94!$A$55:$XFD$159,3,0)</f>
        <v>892157</v>
      </c>
      <c r="K27" s="6" t="n">
        <f aca="false">VLOOKUP(B27,[8]aug94!$A$63:$XFD$165,3,0)</f>
        <v>715366</v>
      </c>
      <c r="L27" s="6" t="n">
        <f aca="false">VLOOKUP(B27,[9]sep94!$A$55:$XFD$156,3,0)</f>
        <v>943791</v>
      </c>
      <c r="M27" s="6" t="n">
        <f aca="false">VLOOKUP(B27,[10]oct94!$A$55:$XFD$155,3,0)</f>
        <v>682999</v>
      </c>
      <c r="N27" s="6" t="n">
        <f aca="false">VLOOKUP(B27,[11]nov94!$A$38:$XFD$137,3,0)</f>
        <v>769134</v>
      </c>
      <c r="O27" s="6" t="n">
        <f aca="false">VLOOKUP(B27,[12]dec94!$A$55:$XFD$154,3,0)</f>
        <v>707061</v>
      </c>
      <c r="P27" s="6" t="n">
        <f aca="false">VLOOKUP(B27,[13]jan95!$A$48:$XFD$142,3,0)</f>
        <v>1045288</v>
      </c>
      <c r="Q27" s="6" t="n">
        <f aca="false">VLOOKUP(B27,[14]feb95!$A$54:$XFD$147,3,0)</f>
        <v>794652</v>
      </c>
      <c r="R27" s="6" t="n">
        <f aca="false">VLOOKUP(B27,[15]mar95!$A$37:$XFD$129,3,0)</f>
        <v>841194</v>
      </c>
      <c r="S27" s="6" t="n">
        <f aca="false">VLOOKUP(B27,[16]apr95!$A$59:$XFD$150,3,0)</f>
        <v>868827</v>
      </c>
      <c r="T27" s="6" t="n">
        <f aca="false">VLOOKUP(B27,[17]may95!$A$60:$XFD$151,3,0)</f>
        <v>1121369</v>
      </c>
      <c r="U27" s="6" t="n">
        <f aca="false">VLOOKUP(B27,[18]jun95!$A$55:$XFD$144,3,0)</f>
        <v>954207</v>
      </c>
      <c r="V27" s="6" t="n">
        <f aca="false">VLOOKUP(B27,[19]jul95!$A$53:$XFD$141,3,0)</f>
        <v>1120812</v>
      </c>
      <c r="W27" s="6" t="n">
        <f aca="false">VLOOKUP(B27,[20]aug95!$A$61:$XFD$148,3,0)</f>
        <v>1567346</v>
      </c>
      <c r="X27" s="6" t="n">
        <f aca="false">VLOOKUP(B27,[21]sep95!$A$58:$XFD$144,3,0)</f>
        <v>1086408</v>
      </c>
      <c r="Y27" s="6" t="n">
        <f aca="false">VLOOKUP(B27,[22]oct95!$A$53:$XFD$138,3,0)</f>
        <v>2513115</v>
      </c>
      <c r="Z27" s="6" t="n">
        <f aca="false">VLOOKUP(B27,[23]nov95!$A$58:$XFD$142,3,0)</f>
        <v>2508848</v>
      </c>
      <c r="AA27" s="6" t="n">
        <f aca="false">VLOOKUP(B27,[24]dec95!$A$55:$XFD$138,3,0)</f>
        <v>1409509</v>
      </c>
      <c r="AB27" s="6" t="n">
        <f aca="false">VLOOKUP(B27,[25]jan96!$A$59:$XFD$138,3,0)</f>
        <v>1231634</v>
      </c>
      <c r="CP27" s="2" t="s">
        <v>26</v>
      </c>
      <c r="CQ27" s="7" t="n">
        <f aca="false">(D119-$D$95)/$D$95</f>
        <v>-0.669102685240776</v>
      </c>
      <c r="CR27" s="7" t="n">
        <f aca="false">(E120-$E$96)/$E$96</f>
        <v>-0.674725456028772</v>
      </c>
      <c r="CS27" s="7" t="n">
        <f aca="false">(F121-$F$97)/$F$97</f>
        <v>-0.706025123469958</v>
      </c>
      <c r="CT27" s="7" t="n">
        <f aca="false">(G122-$G$98)/$G$98</f>
        <v>-0.713681190843197</v>
      </c>
      <c r="CU27" s="7" t="n">
        <f aca="false">(H123-$H$99)/$H$99</f>
        <v>-0.739202042565452</v>
      </c>
      <c r="CV27" s="7" t="n">
        <f aca="false">(I124-$I$100)/$I$100</f>
        <v>-0.756032689587219</v>
      </c>
      <c r="CW27" s="7" t="n">
        <f aca="false">(J125-$J$101)/$J$101</f>
        <v>-0.6679082316491</v>
      </c>
      <c r="CX27" s="7" t="n">
        <f aca="false">(K126-$K$102)/$K$102</f>
        <v>-0.714739803518438</v>
      </c>
      <c r="CY27" s="7" t="n">
        <f aca="false">(L127-$L$103)/$L$103</f>
        <v>-0.6509162785786</v>
      </c>
      <c r="CZ27" s="7" t="n">
        <f aca="false">(M128-$M$104)/$M$104</f>
        <v>-0.663354511754266</v>
      </c>
      <c r="DA27" s="7" t="n">
        <f aca="false">(N129-$N$105)/$N$105</f>
        <v>-0.669542329380468</v>
      </c>
      <c r="DB27" s="7" t="n">
        <f aca="false">(O130-$O$106)/$O$106</f>
        <v>-0.671398584199235</v>
      </c>
      <c r="DC27" s="7" t="n">
        <f aca="false">(P131-$P$107)/$P$107</f>
        <v>-0.661360860960219</v>
      </c>
      <c r="DD27" s="7" t="n">
        <f aca="false">(Q132-$Q$108)/$Q$108</f>
        <v>-0.660397648959487</v>
      </c>
      <c r="DE27" s="7" t="n">
        <f aca="false">(R133-$R$109)/R133</f>
        <v>-2.4582051570088</v>
      </c>
      <c r="DF27" s="7" t="n">
        <f aca="false">(S134-$S$110)/$S$110</f>
        <v>-0.623455842805407</v>
      </c>
      <c r="DG27" s="7" t="n">
        <f aca="false">(T135-$T$111)/$T$111</f>
        <v>-0.708998212370397</v>
      </c>
      <c r="DH27" s="7" t="n">
        <f aca="false">(U136-$U$112)/$U$112</f>
        <v>-0.725158151698065</v>
      </c>
      <c r="DI27" s="7" t="n">
        <f aca="false">(V137-$V$113)/$V$113</f>
        <v>-0.694912448385962</v>
      </c>
      <c r="DJ27" s="7" t="n">
        <f aca="false">(W138-$W$114)/$W$114</f>
        <v>-0.653110628407744</v>
      </c>
      <c r="DK27" s="7" t="n">
        <f aca="false">(X139-$X$115)/$X$115</f>
        <v>-0.713225594674647</v>
      </c>
      <c r="DL27" s="7" t="n">
        <f aca="false">(Y140-$Y$116)/$Y$116</f>
        <v>-0.51723356747519</v>
      </c>
      <c r="DM27" s="7" t="n">
        <f aca="false">(Z141-$Z$117)/$Z$117</f>
        <v>-0.682304864643973</v>
      </c>
      <c r="DN27" s="7" t="n">
        <f aca="false">(AA142-$AA$118)/$AA$118</f>
        <v>-0.724368556710174</v>
      </c>
      <c r="DO27" s="7" t="n">
        <f aca="false">(AB143-$AB$119)/$AB$119</f>
        <v>-0.72630353365636</v>
      </c>
      <c r="DP27" s="7" t="n">
        <f aca="false">(AC144-$AC$120)/$AC$120</f>
        <v>-0.397318782522454</v>
      </c>
      <c r="DQ27" s="7" t="n">
        <f aca="false">(AD145-$AD$121)/$AD$121</f>
        <v>-0.678271366937147</v>
      </c>
      <c r="DR27" s="7" t="n">
        <f aca="false">(AE146-$AE$122)/$AE$122</f>
        <v>-0.794354981196404</v>
      </c>
      <c r="DS27" s="7" t="n">
        <f aca="false">(AF147-$AF$123)/$AF$123</f>
        <v>-0.676005794411537</v>
      </c>
      <c r="DT27" s="7" t="n">
        <f aca="false">(AG148-$AG$124)/$AG$124</f>
        <v>-0.648822640418664</v>
      </c>
      <c r="DU27" s="7" t="n">
        <f aca="false">(AH149-$AH$125)/$AH$125</f>
        <v>-0.68124618496897</v>
      </c>
      <c r="DV27" s="7" t="n">
        <f aca="false">(AI150-$AI$126)/$AI$126</f>
        <v>-0.740002787324998</v>
      </c>
      <c r="DW27" s="7" t="n">
        <f aca="false">(AJ151-$AJ$127)/$AJ$127</f>
        <v>-0.730947307632653</v>
      </c>
      <c r="DX27" s="7" t="n">
        <f aca="false">(AK152-$AK$128)/$AK$128</f>
        <v>-0.773005644030346</v>
      </c>
      <c r="DY27" s="7" t="n">
        <f aca="false">(AL153-$AL$129)/$AL$129</f>
        <v>-0.708612051918321</v>
      </c>
      <c r="DZ27" s="7" t="n">
        <f aca="false">(AM154-$AM$130)/$AM$130</f>
        <v>-0.759579893902442</v>
      </c>
      <c r="EA27" s="7" t="n">
        <f aca="false">(AN155-$AN$131)/$AN$131</f>
        <v>-0.725138817635021</v>
      </c>
      <c r="EB27" s="7" t="n">
        <f aca="false">(AO156-$AO$132)/$AO$132</f>
        <v>-0.772284211251966</v>
      </c>
      <c r="EC27" s="7" t="n">
        <f aca="false">(AP157-$AP$133)/$AP$133</f>
        <v>-0.683645878904901</v>
      </c>
      <c r="ED27" s="7" t="n">
        <f aca="false">(AQ158-$AQ$134)/$AQ$134</f>
        <v>-0.717709868673608</v>
      </c>
      <c r="EE27" s="7" t="n">
        <f aca="false">(AR159-$AR$135)/$AR$135</f>
        <v>-0.772237602524555</v>
      </c>
      <c r="EF27" s="7" t="n">
        <f aca="false">(AS160-$AS$136)/$AS$136</f>
        <v>-0.760675427058298</v>
      </c>
      <c r="EG27" s="7" t="n">
        <f aca="false">(AT161-$AT$137)/$AT$137</f>
        <v>-0.713162252251431</v>
      </c>
      <c r="EH27" s="7" t="n">
        <f aca="false">(AU162-$AU$138)/$AU$138</f>
        <v>-0.703837539237342</v>
      </c>
      <c r="EI27" s="7" t="n">
        <f aca="false">(AV163-$AV$139)/$AV$139</f>
        <v>-0.466454735883641</v>
      </c>
      <c r="EJ27" s="7" t="n">
        <f aca="false">(AW164-$AW$140)/$AW$140</f>
        <v>-0.755983115512853</v>
      </c>
      <c r="EK27" s="7" t="n">
        <f aca="false">(AX165-$AX$141)/$AX$141</f>
        <v>-0.662575055425183</v>
      </c>
      <c r="EL27" s="7" t="n">
        <f aca="false">(AY166-$AY$142)/$AY$142</f>
        <v>-0.617154711539953</v>
      </c>
      <c r="EM27" s="7" t="n">
        <f aca="false">(AZ167-$AZ$143)/$AZ$143</f>
        <v>-0.797211455629718</v>
      </c>
      <c r="EN27" s="7" t="n">
        <f aca="false">(BA168-$BA$144)/$BA$144</f>
        <v>-0.73410383760932</v>
      </c>
      <c r="EO27" s="7" t="n">
        <f aca="false">(BB169-$BB$145)/$BB$145</f>
        <v>-0.699274626968504</v>
      </c>
      <c r="EP27" s="7" t="n">
        <f aca="false">(BC170-$BC$146)/$BC$146</f>
        <v>-0.728454607407588</v>
      </c>
      <c r="EQ27" s="7" t="n">
        <f aca="false">(BD171-$BD$147)/$BD$147</f>
        <v>-0.764187496844561</v>
      </c>
      <c r="ER27" s="7" t="n">
        <f aca="false">(BE172-$BE$148)/$BE$148</f>
        <v>-0.688944064735662</v>
      </c>
      <c r="ES27" s="7" t="n">
        <f aca="false">(BF173-$BF$149)/$BF$149</f>
        <v>-0.689395846095077</v>
      </c>
      <c r="ET27" s="7" t="n">
        <f aca="false">(BG174-$BG$150)/$BG$150</f>
        <v>-0.624651553853504</v>
      </c>
      <c r="EU27" s="7" t="n">
        <f aca="false">(BH175-$BH$151)/$BH$151</f>
        <v>-0.700203922270005</v>
      </c>
      <c r="EV27" s="7" t="n">
        <f aca="false">(BI176-$BI$152)/$BI$152</f>
        <v>-0.641445798093943</v>
      </c>
      <c r="EW27" s="7" t="n">
        <f aca="false">(BJ177-$BJ$153)/$BJ$153</f>
        <v>-0.714528155191003</v>
      </c>
      <c r="EX27" s="7" t="n">
        <f aca="false">(BK178-$BK$154)/$BK$154</f>
        <v>-0.6813583669472</v>
      </c>
      <c r="EY27" s="7" t="n">
        <f aca="false">(BL179-$BL$155)/$BL$155</f>
        <v>-0.680447794132399</v>
      </c>
      <c r="EZ27" s="7" t="n">
        <f aca="false">(BM180-$BM$156)/$BM$156</f>
        <v>-0.708849429251896</v>
      </c>
      <c r="FA27" s="7" t="n">
        <f aca="false">(BN181-$BN$157)/$BN$157</f>
        <v>-0.68146146773688</v>
      </c>
      <c r="FB27" s="7" t="n">
        <f aca="false">(BO182-$BO$158)/$BO$158</f>
        <v>-0.651230017255886</v>
      </c>
      <c r="FC27" s="7" t="n">
        <f aca="false">(BP183-$BP$159)/$BP$159</f>
        <v>-1</v>
      </c>
      <c r="FD27" s="7" t="n">
        <f aca="false">(BQ184-$BQ$160)/$BQ$160</f>
        <v>-1</v>
      </c>
      <c r="FE27" s="7" t="n">
        <f aca="false">(BR185-$BR$161)/$BR$161</f>
        <v>-1</v>
      </c>
      <c r="FF27" s="7" t="n">
        <f aca="false">(BS186-$BS$162)/$BS$162</f>
        <v>-1</v>
      </c>
      <c r="FG27" s="7" t="n">
        <f aca="false">(BT187-$BT$163)/$BT$163</f>
        <v>-1</v>
      </c>
      <c r="FH27" s="7" t="n">
        <f aca="false">(BU188-$BU$164)/$BU$164</f>
        <v>-1</v>
      </c>
      <c r="FI27" s="7" t="n">
        <f aca="false">(BV189-$BV$165)/$BV$165</f>
        <v>-1</v>
      </c>
      <c r="FJ27" s="7" t="n">
        <f aca="false">(BW190-$BW$166)/$BW$166</f>
        <v>-1</v>
      </c>
      <c r="FK27" s="7" t="n">
        <f aca="false">(BX191-$BX$167)/$BX$167</f>
        <v>-1</v>
      </c>
      <c r="FL27" s="7" t="n">
        <f aca="false">(BY192-$BY$168)/$BY$168</f>
        <v>-1</v>
      </c>
      <c r="FM27" s="7" t="n">
        <f aca="false">(BZ193-$BZ$169)/$BZ$169</f>
        <v>-1</v>
      </c>
      <c r="FN27" s="7" t="n">
        <f aca="false">(CA194-$CA$170)/$CA$170</f>
        <v>-1</v>
      </c>
      <c r="FO27" s="7" t="n">
        <f aca="false">(CB195-$CB$171)/$CB$171</f>
        <v>-1</v>
      </c>
      <c r="FP27" s="7" t="n">
        <f aca="false">(CC196-$CC$172)/$CC$172</f>
        <v>-1</v>
      </c>
      <c r="FQ27" s="7" t="n">
        <f aca="false">(CD197-$CD$173)/$CD$173</f>
        <v>-1</v>
      </c>
      <c r="FR27" s="7" t="n">
        <f aca="false">(CE198-$CE$174)/$CE$174</f>
        <v>-1</v>
      </c>
      <c r="FS27" s="7" t="n">
        <f aca="false">(CF199-$CF$175)/$CF$175</f>
        <v>-1</v>
      </c>
      <c r="FT27" s="7" t="n">
        <f aca="false">(CG200-$CG$176)/$CG$176</f>
        <v>-1</v>
      </c>
      <c r="FU27" s="7" t="n">
        <f aca="false">(CH201-$CH$177)/$CH$177</f>
        <v>-1</v>
      </c>
      <c r="FV27" s="7" t="n">
        <f aca="false">(CI202-$CI$178)/$CI$178</f>
        <v>-1</v>
      </c>
      <c r="FW27" s="7" t="n">
        <f aca="false">(CJ203-$CJ$179)/$CJ$179</f>
        <v>-1</v>
      </c>
      <c r="FX27" s="7" t="n">
        <f aca="false">(CK204-$CK$180)/$CK$180</f>
        <v>-1</v>
      </c>
      <c r="FY27" s="7" t="n">
        <f aca="false">(CL205-$CL$181)/$CL$181</f>
        <v>-1</v>
      </c>
      <c r="FZ27" s="7" t="n">
        <f aca="false">(CM206-$CM$182)/$CM$182</f>
        <v>-1</v>
      </c>
    </row>
    <row r="28" customFormat="false" ht="12.75" hidden="false" customHeight="false" outlineLevel="0" collapsed="false">
      <c r="B28" s="3" t="n">
        <v>35096</v>
      </c>
      <c r="C28" s="5" t="n">
        <v>59375395</v>
      </c>
      <c r="D28" s="6" t="n">
        <f aca="false">VLOOKUP(B28,[1]jan94!$A$59:$XFD$168,3,0)</f>
        <v>837706</v>
      </c>
      <c r="E28" s="6" t="n">
        <f aca="false">VLOOKUP(B28,[2]feb94!$A$51:$XFD$159,3,0)</f>
        <v>572782</v>
      </c>
      <c r="F28" s="6" t="n">
        <f aca="false">VLOOKUP(B28,[3]mar94!$A$56:$XFD$164,3,0)</f>
        <v>777438</v>
      </c>
      <c r="G28" s="6" t="n">
        <f aca="false">VLOOKUP(B28,[4]apr94!$A$64:$XFD$170,3,0)</f>
        <v>596604</v>
      </c>
      <c r="H28" s="6" t="n">
        <f aca="false">VLOOKUP(B28,[5]may94!$A$51:$XFD$156,3,0)</f>
        <v>587618</v>
      </c>
      <c r="I28" s="6" t="n">
        <f aca="false">VLOOKUP(B28,[6]jun94!$A$62:$XFD$167,3,0)</f>
        <v>626357</v>
      </c>
      <c r="J28" s="6" t="n">
        <f aca="false">VLOOKUP(B28,[7]jul94!$A$55:$XFD$159,3,0)</f>
        <v>849978</v>
      </c>
      <c r="K28" s="6" t="n">
        <f aca="false">VLOOKUP(B28,[8]aug94!$A$63:$XFD$165,3,0)</f>
        <v>620768</v>
      </c>
      <c r="L28" s="6" t="n">
        <f aca="false">VLOOKUP(B28,[9]sep94!$A$55:$XFD$156,3,0)</f>
        <v>858283</v>
      </c>
      <c r="M28" s="6" t="n">
        <f aca="false">VLOOKUP(B28,[10]oct94!$A$55:$XFD$155,3,0)</f>
        <v>586813</v>
      </c>
      <c r="N28" s="6" t="n">
        <f aca="false">VLOOKUP(B28,[11]nov94!$A$38:$XFD$137,3,0)</f>
        <v>732717</v>
      </c>
      <c r="O28" s="6" t="n">
        <f aca="false">VLOOKUP(B28,[12]dec94!$A$55:$XFD$154,3,0)</f>
        <v>676089</v>
      </c>
      <c r="P28" s="6" t="n">
        <f aca="false">VLOOKUP(B28,[13]jan95!$A$48:$XFD$142,3,0)</f>
        <v>998295</v>
      </c>
      <c r="Q28" s="6" t="n">
        <f aca="false">VLOOKUP(B28,[14]feb95!$A$54:$XFD$147,3,0)</f>
        <v>702623</v>
      </c>
      <c r="R28" s="6" t="n">
        <f aca="false">VLOOKUP(B28,[15]mar95!$A$37:$XFD$129,3,0)</f>
        <v>768077</v>
      </c>
      <c r="S28" s="6" t="n">
        <f aca="false">VLOOKUP(B28,[16]apr95!$A$59:$XFD$150,3,0)</f>
        <v>779311</v>
      </c>
      <c r="T28" s="6" t="n">
        <f aca="false">VLOOKUP(B28,[17]may95!$A$60:$XFD$151,3,0)</f>
        <v>1009523</v>
      </c>
      <c r="U28" s="6" t="n">
        <f aca="false">VLOOKUP(B28,[18]jun95!$A$55:$XFD$144,3,0)</f>
        <v>900544</v>
      </c>
      <c r="V28" s="6" t="n">
        <f aca="false">VLOOKUP(B28,[19]jul95!$A$53:$XFD$141,3,0)</f>
        <v>957945</v>
      </c>
      <c r="W28" s="6" t="n">
        <f aca="false">VLOOKUP(B28,[20]aug95!$A$61:$XFD$148,3,0)</f>
        <v>1454488</v>
      </c>
      <c r="X28" s="6" t="n">
        <f aca="false">VLOOKUP(B28,[21]sep95!$A$58:$XFD$144,3,0)</f>
        <v>954819</v>
      </c>
      <c r="Y28" s="6" t="n">
        <f aca="false">VLOOKUP(B28,[22]oct95!$A$53:$XFD$138,3,0)</f>
        <v>2148748</v>
      </c>
      <c r="Z28" s="6" t="n">
        <f aca="false">VLOOKUP(B28,[23]nov95!$A$58:$XFD$142,3,0)</f>
        <v>2204750</v>
      </c>
      <c r="AA28" s="6" t="n">
        <f aca="false">VLOOKUP(B28,[24]dec95!$A$55:$XFD$138,3,0)</f>
        <v>1207862</v>
      </c>
      <c r="AB28" s="6" t="n">
        <f aca="false">VLOOKUP(B28,[25]jan96!$A$59:$XFD$138,3,0)</f>
        <v>1975186</v>
      </c>
      <c r="AC28" s="6" t="n">
        <f aca="false">VLOOKUP(B28,[26]feb96!$A$36:$XFD$114,3,0)</f>
        <v>1177898</v>
      </c>
      <c r="CP28" s="2" t="s">
        <v>27</v>
      </c>
      <c r="CQ28" s="7" t="n">
        <f aca="false">(D120-$D$95)/$D$95</f>
        <v>-0.672944890239502</v>
      </c>
      <c r="CR28" s="7" t="n">
        <f aca="false">(E121-$E$96)/$E$96</f>
        <v>-0.695185921036256</v>
      </c>
      <c r="CS28" s="7" t="n">
        <f aca="false">(F122-$F$97)/$F$97</f>
        <v>-0.701274720547578</v>
      </c>
      <c r="CT28" s="7" t="n">
        <f aca="false">(G123-$G$98)/$G$98</f>
        <v>-0.734543662870447</v>
      </c>
      <c r="CU28" s="7" t="n">
        <f aca="false">(H124-$H$99)/$H$99</f>
        <v>-0.740060103178594</v>
      </c>
      <c r="CV28" s="7" t="n">
        <f aca="false">(I125-$I$100)/$I$100</f>
        <v>-0.761769041099295</v>
      </c>
      <c r="CW28" s="7" t="n">
        <f aca="false">(J126-$J$101)/$J$101</f>
        <v>-0.675328986482145</v>
      </c>
      <c r="CX28" s="7" t="n">
        <f aca="false">(K127-$K$102)/$K$102</f>
        <v>-0.739186517057751</v>
      </c>
      <c r="CY28" s="7" t="n">
        <f aca="false">(L128-$L$103)/$L$103</f>
        <v>-0.64700007966395</v>
      </c>
      <c r="CZ28" s="7" t="n">
        <f aca="false">(M129-$M$104)/$M$104</f>
        <v>-0.688998504956155</v>
      </c>
      <c r="DA28" s="7" t="n">
        <f aca="false">(N130-$N$105)/$N$105</f>
        <v>-0.685610862365766</v>
      </c>
      <c r="DB28" s="7" t="n">
        <f aca="false">(O131-$O$106)/$O$106</f>
        <v>-0.662341797362168</v>
      </c>
      <c r="DC28" s="7" t="n">
        <f aca="false">(P132-$P$107)/$P$107</f>
        <v>-0.648783101371705</v>
      </c>
      <c r="DD28" s="7" t="n">
        <f aca="false">(Q133-$Q$108)/$Q$108</f>
        <v>-0.662067347161654</v>
      </c>
      <c r="DE28" s="7" t="n">
        <f aca="false">(R134-$R$109)/R134</f>
        <v>-2.47592240041242</v>
      </c>
      <c r="DF28" s="7" t="n">
        <f aca="false">(S135-$S$110)/$S$110</f>
        <v>-0.642375297309572</v>
      </c>
      <c r="DG28" s="7" t="n">
        <f aca="false">(T136-$T$111)/$T$111</f>
        <v>-0.716014623963463</v>
      </c>
      <c r="DH28" s="7" t="n">
        <f aca="false">(U137-$U$112)/$U$112</f>
        <v>-0.72094038652217</v>
      </c>
      <c r="DI28" s="7" t="n">
        <f aca="false">(V138-$V$113)/$V$113</f>
        <v>-0.705064733217713</v>
      </c>
      <c r="DJ28" s="7" t="n">
        <f aca="false">(W139-$W$114)/$W$114</f>
        <v>-0.668257545550273</v>
      </c>
      <c r="DK28" s="7" t="n">
        <f aca="false">(X140-$X$115)/$X$115</f>
        <v>-0.690055217971032</v>
      </c>
      <c r="DL28" s="7" t="n">
        <f aca="false">(Y141-$Y$116)/$Y$116</f>
        <v>-0.536703586969325</v>
      </c>
      <c r="DM28" s="7" t="n">
        <f aca="false">(Z142-$Z$117)/$Z$117</f>
        <v>-0.69540249238983</v>
      </c>
      <c r="DN28" s="7" t="n">
        <f aca="false">(AA143-$AA$118)/$AA$118</f>
        <v>-0.743491679929475</v>
      </c>
      <c r="DO28" s="7" t="n">
        <f aca="false">(AB144-$AB$119)/$AB$119</f>
        <v>-0.724381726663357</v>
      </c>
      <c r="DP28" s="7" t="n">
        <f aca="false">(AC145-$AC$120)/$AC$120</f>
        <v>-0.41162158936294</v>
      </c>
      <c r="DQ28" s="7" t="n">
        <f aca="false">(AD146-$AD$121)/$AD$121</f>
        <v>-0.677418420532961</v>
      </c>
      <c r="DR28" s="7" t="n">
        <f aca="false">(AE147-$AE$122)/$AE$122</f>
        <v>-0.791946953779451</v>
      </c>
      <c r="DS28" s="7" t="n">
        <f aca="false">(AF148-$AF$123)/$AF$123</f>
        <v>-0.686157683722014</v>
      </c>
      <c r="DT28" s="7" t="n">
        <f aca="false">(AG149-$AG$124)/$AG$124</f>
        <v>-0.655337654868388</v>
      </c>
      <c r="DU28" s="7" t="n">
        <f aca="false">(AH150-$AH$125)/$AH$125</f>
        <v>-0.695489309922776</v>
      </c>
      <c r="DV28" s="7" t="n">
        <f aca="false">(AI151-$AI$126)/$AI$126</f>
        <v>-0.711986965717492</v>
      </c>
      <c r="DW28" s="7" t="n">
        <f aca="false">(AJ152-$AJ$127)/$AJ$127</f>
        <v>-0.742836205445464</v>
      </c>
      <c r="DX28" s="7" t="n">
        <f aca="false">(AK153-$AK$128)/$AK$128</f>
        <v>-0.785433267988461</v>
      </c>
      <c r="DY28" s="7" t="n">
        <f aca="false">(AL154-$AL$129)/$AL$129</f>
        <v>-0.709284735005574</v>
      </c>
      <c r="DZ28" s="7" t="n">
        <f aca="false">(AM155-$AM$130)/$AM$130</f>
        <v>-0.770059348845749</v>
      </c>
      <c r="EA28" s="7" t="n">
        <f aca="false">(AN156-$AN$131)/$AN$131</f>
        <v>-0.733741651333005</v>
      </c>
      <c r="EB28" s="7" t="n">
        <f aca="false">(AO157-$AO$132)/$AO$132</f>
        <v>-0.785099407260331</v>
      </c>
      <c r="EC28" s="7" t="n">
        <f aca="false">(AP158-$AP$133)/$AP$133</f>
        <v>-0.703747628863704</v>
      </c>
      <c r="ED28" s="7" t="n">
        <f aca="false">(AQ159-$AQ$134)/$AQ$134</f>
        <v>-0.714691162601125</v>
      </c>
      <c r="EE28" s="7" t="n">
        <f aca="false">(AR160-$AR$135)/$AR$135</f>
        <v>-0.768569460096615</v>
      </c>
      <c r="EF28" s="7" t="n">
        <f aca="false">(AS161-$AS$136)/$AS$136</f>
        <v>-0.770646368370582</v>
      </c>
      <c r="EG28" s="7" t="n">
        <f aca="false">(AT162-$AT$137)/$AT$137</f>
        <v>-0.708458969953251</v>
      </c>
      <c r="EH28" s="7" t="n">
        <f aca="false">(AU163-$AU$138)/$AU$138</f>
        <v>-0.711867907276113</v>
      </c>
      <c r="EI28" s="7" t="n">
        <f aca="false">(AV164-$AV$139)/$AV$139</f>
        <v>-0.480439351866173</v>
      </c>
      <c r="EJ28" s="7" t="n">
        <f aca="false">(AW165-$AW$140)/$AW$140</f>
        <v>-0.765429145550548</v>
      </c>
      <c r="EK28" s="7" t="n">
        <f aca="false">(AX166-$AX$141)/$AX$141</f>
        <v>-0.691612776503294</v>
      </c>
      <c r="EL28" s="7" t="n">
        <f aca="false">(AY167-$AY$142)/$AY$142</f>
        <v>-0.638586211384941</v>
      </c>
      <c r="EM28" s="7" t="n">
        <f aca="false">(AZ168-$AZ$143)/$AZ$143</f>
        <v>-0.799777973988726</v>
      </c>
      <c r="EN28" s="7" t="n">
        <f aca="false">(BA169-$BA$144)/$BA$144</f>
        <v>-0.734433072940726</v>
      </c>
      <c r="EO28" s="7" t="n">
        <f aca="false">(BB170-$BB$145)/$BB$145</f>
        <v>-0.721462925338968</v>
      </c>
      <c r="EP28" s="7" t="n">
        <f aca="false">(BC171-$BC$146)/$BC$146</f>
        <v>-0.737619338296309</v>
      </c>
      <c r="EQ28" s="7" t="n">
        <f aca="false">(BD172-$BD$147)/$BD$147</f>
        <v>-0.770143517039041</v>
      </c>
      <c r="ER28" s="7" t="n">
        <f aca="false">(BE173-$BE$148)/$BE$148</f>
        <v>-0.711754479476609</v>
      </c>
      <c r="ES28" s="7" t="n">
        <f aca="false">(BF174-$BF$149)/$BF$149</f>
        <v>-0.681858054925946</v>
      </c>
      <c r="ET28" s="7" t="n">
        <f aca="false">(BG175-$BG$150)/$BG$150</f>
        <v>-0.635624171699019</v>
      </c>
      <c r="EU28" s="7" t="n">
        <f aca="false">(BH176-$BH$151)/$BH$151</f>
        <v>-0.720428724704226</v>
      </c>
      <c r="EV28" s="7" t="n">
        <f aca="false">(BI177-$BI$152)/$BI$152</f>
        <v>-0.656934953431125</v>
      </c>
      <c r="EW28" s="7" t="n">
        <f aca="false">(BJ178-$BJ$153)/$BJ$153</f>
        <v>-0.724118948339994</v>
      </c>
      <c r="EX28" s="7" t="n">
        <f aca="false">(BK179-$BK$154)/$BK$154</f>
        <v>-0.690118928999235</v>
      </c>
      <c r="EY28" s="7" t="n">
        <f aca="false">(BL180-$BL$155)/$BL$155</f>
        <v>-0.693291134571007</v>
      </c>
      <c r="EZ28" s="7" t="n">
        <f aca="false">(BM181-$BM$156)/$BM$156</f>
        <v>-0.713138254743411</v>
      </c>
      <c r="FA28" s="7" t="n">
        <f aca="false">(BN182-$BN$157)/$BN$157</f>
        <v>-0.695976724682968</v>
      </c>
      <c r="FB28" s="7" t="n">
        <f aca="false">(BO183-$BO$158)/$BO$158</f>
        <v>-1</v>
      </c>
      <c r="FC28" s="7" t="n">
        <f aca="false">(BP184-$BP$159)/$BP$159</f>
        <v>-1</v>
      </c>
      <c r="FD28" s="7" t="n">
        <f aca="false">(BQ185-$BQ$160)/$BQ$160</f>
        <v>-1</v>
      </c>
      <c r="FE28" s="7" t="n">
        <f aca="false">(BR186-$BR$161)/$BR$161</f>
        <v>-1</v>
      </c>
      <c r="FF28" s="7" t="n">
        <f aca="false">(BS187-$BS$162)/$BS$162</f>
        <v>-1</v>
      </c>
      <c r="FG28" s="7" t="n">
        <f aca="false">(BT188-$BT$163)/$BT$163</f>
        <v>-1</v>
      </c>
      <c r="FH28" s="7" t="n">
        <f aca="false">(BU189-$BU$164)/$BU$164</f>
        <v>-1</v>
      </c>
      <c r="FI28" s="7" t="n">
        <f aca="false">(BV190-$BV$165)/$BV$165</f>
        <v>-1</v>
      </c>
      <c r="FJ28" s="7" t="n">
        <f aca="false">(BW191-$BW$166)/$BW$166</f>
        <v>-1</v>
      </c>
      <c r="FK28" s="7" t="n">
        <f aca="false">(BX192-$BX$167)/$BX$167</f>
        <v>-1</v>
      </c>
      <c r="FL28" s="7" t="n">
        <f aca="false">(BY193-$BY$168)/$BY$168</f>
        <v>-1</v>
      </c>
      <c r="FM28" s="7" t="n">
        <f aca="false">(BZ194-$BZ$169)/$BZ$169</f>
        <v>-1</v>
      </c>
      <c r="FN28" s="7" t="n">
        <f aca="false">(CA195-$CA$170)/$CA$170</f>
        <v>-1</v>
      </c>
      <c r="FO28" s="7" t="n">
        <f aca="false">(CB196-$CB$171)/$CB$171</f>
        <v>-1</v>
      </c>
      <c r="FP28" s="7" t="n">
        <f aca="false">(CC197-$CC$172)/$CC$172</f>
        <v>-1</v>
      </c>
      <c r="FQ28" s="7" t="n">
        <f aca="false">(CD198-$CD$173)/$CD$173</f>
        <v>-1</v>
      </c>
      <c r="FR28" s="7" t="n">
        <f aca="false">(CE199-$CE$174)/$CE$174</f>
        <v>-1</v>
      </c>
      <c r="FS28" s="7" t="n">
        <f aca="false">(CF200-$CF$175)/$CF$175</f>
        <v>-1</v>
      </c>
      <c r="FT28" s="7" t="n">
        <f aca="false">(CG201-$CG$176)/$CG$176</f>
        <v>-1</v>
      </c>
      <c r="FU28" s="7" t="n">
        <f aca="false">(CH202-$CH$177)/$CH$177</f>
        <v>-1</v>
      </c>
      <c r="FV28" s="7" t="n">
        <f aca="false">(CI203-$CI$178)/$CI$178</f>
        <v>-1</v>
      </c>
      <c r="FW28" s="7" t="n">
        <f aca="false">(CJ204-$CJ$179)/$CJ$179</f>
        <v>-1</v>
      </c>
      <c r="FX28" s="7" t="n">
        <f aca="false">(CK205-$CK$180)/$CK$180</f>
        <v>-1</v>
      </c>
      <c r="FY28" s="7" t="n">
        <f aca="false">(CL206-$CL$181)/$CL$181</f>
        <v>-1</v>
      </c>
      <c r="FZ28" s="7" t="n">
        <f aca="false">(CM207-$CM$182)/$CM$182</f>
        <v>-1</v>
      </c>
    </row>
    <row r="29" customFormat="false" ht="12.75" hidden="false" customHeight="false" outlineLevel="0" collapsed="false">
      <c r="B29" s="3" t="n">
        <v>35125</v>
      </c>
      <c r="C29" s="5" t="n">
        <v>63822145</v>
      </c>
      <c r="D29" s="6" t="n">
        <f aca="false">VLOOKUP(B29,[1]jan94!$A$59:$XFD$168,3,0)</f>
        <v>885081</v>
      </c>
      <c r="E29" s="6" t="n">
        <f aca="false">VLOOKUP(B29,[2]feb94!$A$51:$XFD$159,3,0)</f>
        <v>607230</v>
      </c>
      <c r="F29" s="6" t="n">
        <f aca="false">VLOOKUP(B29,[3]mar94!$A$56:$XFD$164,3,0)</f>
        <v>787850</v>
      </c>
      <c r="G29" s="6" t="n">
        <f aca="false">VLOOKUP(B29,[4]apr94!$A$64:$XFD$170,3,0)</f>
        <v>624389</v>
      </c>
      <c r="H29" s="6" t="n">
        <f aca="false">VLOOKUP(B29,[5]may94!$A$51:$XFD$156,3,0)</f>
        <v>605763</v>
      </c>
      <c r="I29" s="6" t="n">
        <f aca="false">VLOOKUP(B29,[6]jun94!$A$62:$XFD$167,3,0)</f>
        <v>663171</v>
      </c>
      <c r="J29" s="6" t="n">
        <f aca="false">VLOOKUP(B29,[7]jul94!$A$55:$XFD$159,3,0)</f>
        <v>865230</v>
      </c>
      <c r="K29" s="6" t="n">
        <f aca="false">VLOOKUP(B29,[8]aug94!$A$63:$XFD$165,3,0)</f>
        <v>643839</v>
      </c>
      <c r="L29" s="6" t="n">
        <f aca="false">VLOOKUP(B29,[9]sep94!$A$55:$XFD$156,3,0)</f>
        <v>863014</v>
      </c>
      <c r="M29" s="6" t="n">
        <f aca="false">VLOOKUP(B29,[10]oct94!$A$55:$XFD$155,3,0)</f>
        <v>653590</v>
      </c>
      <c r="N29" s="6" t="n">
        <f aca="false">VLOOKUP(B29,[11]nov94!$A$38:$XFD$137,3,0)</f>
        <v>733670</v>
      </c>
      <c r="O29" s="6" t="n">
        <f aca="false">VLOOKUP(B29,[12]dec94!$A$55:$XFD$154,3,0)</f>
        <v>714912</v>
      </c>
      <c r="P29" s="6" t="n">
        <f aca="false">VLOOKUP(B29,[13]jan95!$A$48:$XFD$142,3,0)</f>
        <v>1065597</v>
      </c>
      <c r="Q29" s="6" t="n">
        <f aca="false">VLOOKUP(B29,[14]feb95!$A$54:$XFD$147,3,0)</f>
        <v>702230</v>
      </c>
      <c r="R29" s="6" t="n">
        <f aca="false">VLOOKUP(B29,[15]mar95!$A$37:$XFD$129,3,0)</f>
        <v>804160</v>
      </c>
      <c r="S29" s="6" t="n">
        <f aca="false">VLOOKUP(B29,[16]apr95!$A$59:$XFD$150,3,0)</f>
        <v>786404</v>
      </c>
      <c r="T29" s="6" t="n">
        <f aca="false">VLOOKUP(B29,[17]may95!$A$60:$XFD$151,3,0)</f>
        <v>1019107</v>
      </c>
      <c r="U29" s="6" t="n">
        <f aca="false">VLOOKUP(B29,[18]jun95!$A$55:$XFD$144,3,0)</f>
        <v>894428</v>
      </c>
      <c r="V29" s="6" t="n">
        <f aca="false">VLOOKUP(B29,[19]jul95!$A$53:$XFD$141,3,0)</f>
        <v>999512</v>
      </c>
      <c r="W29" s="6" t="n">
        <f aca="false">VLOOKUP(B29,[20]aug95!$A$61:$XFD$148,3,0)</f>
        <v>1514137</v>
      </c>
      <c r="X29" s="6" t="n">
        <f aca="false">VLOOKUP(B29,[21]sep95!$A$58:$XFD$144,3,0)</f>
        <v>940226</v>
      </c>
      <c r="Y29" s="6" t="n">
        <f aca="false">VLOOKUP(B29,[22]oct95!$A$53:$XFD$138,3,0)</f>
        <v>2171327</v>
      </c>
      <c r="Z29" s="6" t="n">
        <f aca="false">VLOOKUP(B29,[23]nov95!$A$58:$XFD$142,3,0)</f>
        <v>2042837</v>
      </c>
      <c r="AA29" s="6" t="n">
        <f aca="false">VLOOKUP(B29,[24]dec95!$A$55:$XFD$138,3,0)</f>
        <v>1163071</v>
      </c>
      <c r="AB29" s="6" t="n">
        <f aca="false">VLOOKUP(B29,[25]jan96!$A$59:$XFD$138,3,0)</f>
        <v>1792561</v>
      </c>
      <c r="AC29" s="6" t="n">
        <f aca="false">VLOOKUP(B29,[26]feb96!$A$36:$XFD$114,3,0)</f>
        <v>2292839</v>
      </c>
      <c r="AD29" s="6" t="n">
        <f aca="false">VLOOKUP(B29,[27]mar96!$A$54:$XFD$133,3,0)</f>
        <v>989710</v>
      </c>
      <c r="CP29" s="2" t="s">
        <v>28</v>
      </c>
      <c r="CQ29" s="7" t="n">
        <f aca="false">(D121-$D$95)/$D$95</f>
        <v>-0.686288576818712</v>
      </c>
      <c r="CR29" s="7" t="n">
        <f aca="false">(E122-$E$96)/$E$96</f>
        <v>-0.720839629681014</v>
      </c>
      <c r="CS29" s="7" t="n">
        <f aca="false">(F123-$F$97)/$F$97</f>
        <v>-0.695318524359436</v>
      </c>
      <c r="CT29" s="7" t="n">
        <f aca="false">(G124-$G$98)/$G$98</f>
        <v>-0.726296708562933</v>
      </c>
      <c r="CU29" s="7" t="n">
        <f aca="false">(H125-$H$99)/$H$99</f>
        <v>-0.729157015499585</v>
      </c>
      <c r="CV29" s="7" t="n">
        <f aca="false">(I126-$I$100)/$I$100</f>
        <v>-0.770571407688368</v>
      </c>
      <c r="CW29" s="7" t="n">
        <f aca="false">(J127-$J$101)/$J$101</f>
        <v>-0.689101077340767</v>
      </c>
      <c r="CX29" s="7" t="n">
        <f aca="false">(K128-$K$102)/$K$102</f>
        <v>-0.732993297017366</v>
      </c>
      <c r="CY29" s="7" t="n">
        <f aca="false">(L129-$L$103)/$L$103</f>
        <v>-0.667573959892823</v>
      </c>
      <c r="CZ29" s="7" t="n">
        <f aca="false">(M130-$M$104)/$M$104</f>
        <v>-0.700258783724306</v>
      </c>
      <c r="DA29" s="7" t="n">
        <f aca="false">(N131-$N$105)/$N$105</f>
        <v>-0.700803452668652</v>
      </c>
      <c r="DB29" s="7" t="n">
        <f aca="false">(O132-$O$106)/$O$106</f>
        <v>-0.683433134218594</v>
      </c>
      <c r="DC29" s="7" t="n">
        <f aca="false">(P133-$P$107)/$P$107</f>
        <v>-0.676192385921501</v>
      </c>
      <c r="DD29" s="7" t="n">
        <f aca="false">(Q134-$Q$108)/$Q$108</f>
        <v>-0.676455137040468</v>
      </c>
      <c r="DE29" s="7" t="n">
        <f aca="false">(R135-$R$109)/R135</f>
        <v>-2.71268510465588</v>
      </c>
      <c r="DF29" s="7" t="n">
        <f aca="false">(S136-$S$110)/$S$110</f>
        <v>-0.65895657786224</v>
      </c>
      <c r="DG29" s="7" t="n">
        <f aca="false">(T137-$T$111)/$T$111</f>
        <v>-0.724449929071471</v>
      </c>
      <c r="DH29" s="7" t="n">
        <f aca="false">(U138-$U$112)/$U$112</f>
        <v>-0.713153099348065</v>
      </c>
      <c r="DI29" s="7" t="n">
        <f aca="false">(V139-$V$113)/$V$113</f>
        <v>-0.708827195949064</v>
      </c>
      <c r="DJ29" s="7" t="n">
        <f aca="false">(W140-$W$114)/$W$114</f>
        <v>-0.681442182128539</v>
      </c>
      <c r="DK29" s="7" t="n">
        <f aca="false">(X141-$X$115)/$X$115</f>
        <v>-0.690143210479709</v>
      </c>
      <c r="DL29" s="7" t="n">
        <f aca="false">(Y142-$Y$116)/$Y$116</f>
        <v>-0.565868742776937</v>
      </c>
      <c r="DM29" s="7" t="n">
        <f aca="false">(Z143-$Z$117)/$Z$117</f>
        <v>-0.693694295352168</v>
      </c>
      <c r="DN29" s="7" t="n">
        <f aca="false">(AA144-$AA$118)/$AA$118</f>
        <v>-0.746003040775192</v>
      </c>
      <c r="DO29" s="7" t="n">
        <f aca="false">(AB145-$AB$119)/$AB$119</f>
        <v>-0.732313361880856</v>
      </c>
      <c r="DP29" s="7" t="n">
        <f aca="false">(AC146-$AC$120)/$AC$120</f>
        <v>-0.416411706186086</v>
      </c>
      <c r="DQ29" s="7" t="n">
        <f aca="false">(AD147-$AD$121)/$AD$121</f>
        <v>-0.690160295473819</v>
      </c>
      <c r="DR29" s="7" t="n">
        <f aca="false">(AE148-$AE$122)/$AE$122</f>
        <v>-0.803352438171931</v>
      </c>
      <c r="DS29" s="7" t="n">
        <f aca="false">(AF149-$AF$123)/$AF$123</f>
        <v>-0.685947639550093</v>
      </c>
      <c r="DT29" s="7" t="n">
        <f aca="false">(AG150-$AG$124)/$AG$124</f>
        <v>-0.678491927405031</v>
      </c>
      <c r="DU29" s="7" t="n">
        <f aca="false">(AH151-$AH$125)/$AH$125</f>
        <v>-0.702234955401057</v>
      </c>
      <c r="DV29" s="7" t="n">
        <f aca="false">(AI152-$AI$126)/$AI$126</f>
        <v>-0.744297036214594</v>
      </c>
      <c r="DW29" s="7" t="n">
        <f aca="false">(AJ153-$AJ$127)/$AJ$127</f>
        <v>-0.7506076486833</v>
      </c>
      <c r="DX29" s="7" t="n">
        <f aca="false">(AK154-$AK$128)/$AK$128</f>
        <v>-0.794643324780285</v>
      </c>
      <c r="DY29" s="7" t="n">
        <f aca="false">(AL155-$AL$129)/$AL$129</f>
        <v>-0.721445548668393</v>
      </c>
      <c r="DZ29" s="7" t="n">
        <f aca="false">(AM156-$AM$130)/$AM$130</f>
        <v>-0.778039671227324</v>
      </c>
      <c r="EA29" s="7" t="n">
        <f aca="false">(AN157-$AN$131)/$AN$131</f>
        <v>-0.740714667802199</v>
      </c>
      <c r="EB29" s="7" t="n">
        <f aca="false">(AO158-$AO$132)/$AO$132</f>
        <v>-0.773597905255906</v>
      </c>
      <c r="EC29" s="7" t="n">
        <f aca="false">(AP159-$AP$133)/$AP$133</f>
        <v>-0.708601280444548</v>
      </c>
      <c r="ED29" s="7" t="n">
        <f aca="false">(AQ160-$AQ$134)/$AQ$134</f>
        <v>-0.693659824676976</v>
      </c>
      <c r="EE29" s="7" t="n">
        <f aca="false">(AR161-$AR$135)/$AR$135</f>
        <v>-0.759775159422145</v>
      </c>
      <c r="EF29" s="7" t="n">
        <f aca="false">(AS162-$AS$136)/$AS$136</f>
        <v>-0.771337750295736</v>
      </c>
      <c r="EG29" s="7" t="n">
        <f aca="false">(AT163-$AT$137)/$AT$137</f>
        <v>-0.680787421447624</v>
      </c>
      <c r="EH29" s="7" t="n">
        <f aca="false">(AU164-$AU$138)/$AU$138</f>
        <v>-0.707149552403651</v>
      </c>
      <c r="EI29" s="7" t="n">
        <f aca="false">(AV165-$AV$139)/$AV$139</f>
        <v>-0.484325688120693</v>
      </c>
      <c r="EJ29" s="7" t="n">
        <f aca="false">(AW166-$AW$140)/$AW$140</f>
        <v>-0.776948370584825</v>
      </c>
      <c r="EK29" s="7" t="n">
        <f aca="false">(AX167-$AX$141)/$AX$141</f>
        <v>-0.691187594351468</v>
      </c>
      <c r="EL29" s="7" t="n">
        <f aca="false">(AY168-$AY$142)/$AY$142</f>
        <v>-0.659681686700347</v>
      </c>
      <c r="EM29" s="7" t="n">
        <f aca="false">(AZ169-$AZ$143)/$AZ$143</f>
        <v>-0.805747571813872</v>
      </c>
      <c r="EN29" s="7" t="n">
        <f aca="false">(BA170-$BA$144)/$BA$144</f>
        <v>-0.771894486191223</v>
      </c>
      <c r="EO29" s="7" t="n">
        <f aca="false">(BB171-$BB$145)/$BB$145</f>
        <v>-0.727154401898247</v>
      </c>
      <c r="EP29" s="7" t="n">
        <f aca="false">(BC172-$BC$146)/$BC$146</f>
        <v>-0.749265940839297</v>
      </c>
      <c r="EQ29" s="7" t="n">
        <f aca="false">(BD173-$BD$147)/$BD$147</f>
        <v>-0.768982094550308</v>
      </c>
      <c r="ER29" s="7" t="n">
        <f aca="false">(BE174-$BE$148)/$BE$148</f>
        <v>-0.70941524847498</v>
      </c>
      <c r="ES29" s="7" t="n">
        <f aca="false">(BF175-$BF$149)/$BF$149</f>
        <v>-0.694306737949841</v>
      </c>
      <c r="ET29" s="7" t="n">
        <f aca="false">(BG176-$BG$150)/$BG$150</f>
        <v>-0.663083612027552</v>
      </c>
      <c r="EU29" s="7" t="n">
        <f aca="false">(BH177-$BH$151)/$BH$151</f>
        <v>-0.722164290767288</v>
      </c>
      <c r="EV29" s="7" t="n">
        <f aca="false">(BI178-$BI$152)/$BI$152</f>
        <v>-0.654704348001109</v>
      </c>
      <c r="EW29" s="7" t="n">
        <f aca="false">(BJ179-$BJ$153)/$BJ$153</f>
        <v>-0.73832952603877</v>
      </c>
      <c r="EX29" s="7" t="n">
        <f aca="false">(BK180-$BK$154)/$BK$154</f>
        <v>-0.715873079825637</v>
      </c>
      <c r="EY29" s="7" t="n">
        <f aca="false">(BL181-$BL$155)/$BL$155</f>
        <v>-0.698622957251354</v>
      </c>
      <c r="EZ29" s="7" t="n">
        <f aca="false">(BM182-$BM$156)/$BM$156</f>
        <v>-0.75147435531946</v>
      </c>
      <c r="FA29" s="7" t="n">
        <f aca="false">(BN183-$BN$157)/$BN$157</f>
        <v>-1</v>
      </c>
      <c r="FB29" s="7" t="n">
        <f aca="false">(BO184-$BO$158)/$BO$158</f>
        <v>-1</v>
      </c>
      <c r="FC29" s="7" t="n">
        <f aca="false">(BP185-$BP$159)/$BP$159</f>
        <v>-1</v>
      </c>
      <c r="FD29" s="7" t="n">
        <f aca="false">(BQ186-$BQ$160)/$BQ$160</f>
        <v>-1</v>
      </c>
      <c r="FE29" s="7" t="n">
        <f aca="false">(BR187-$BR$161)/$BR$161</f>
        <v>-1</v>
      </c>
      <c r="FF29" s="7" t="n">
        <f aca="false">(BS188-$BS$162)/$BS$162</f>
        <v>-1</v>
      </c>
      <c r="FG29" s="7" t="n">
        <f aca="false">(BT189-$BT$163)/$BT$163</f>
        <v>-1</v>
      </c>
      <c r="FH29" s="7" t="n">
        <f aca="false">(BU190-$BU$164)/$BU$164</f>
        <v>-1</v>
      </c>
      <c r="FI29" s="7" t="n">
        <f aca="false">(BV191-$BV$165)/$BV$165</f>
        <v>-1</v>
      </c>
      <c r="FJ29" s="7" t="n">
        <f aca="false">(BW192-$BW$166)/$BW$166</f>
        <v>-1</v>
      </c>
      <c r="FK29" s="7" t="n">
        <f aca="false">(BX193-$BX$167)/$BX$167</f>
        <v>-1</v>
      </c>
      <c r="FL29" s="7" t="n">
        <f aca="false">(BY194-$BY$168)/$BY$168</f>
        <v>-1</v>
      </c>
      <c r="FM29" s="7" t="n">
        <f aca="false">(BZ195-$BZ$169)/$BZ$169</f>
        <v>-1</v>
      </c>
      <c r="FN29" s="7" t="n">
        <f aca="false">(CA196-$CA$170)/$CA$170</f>
        <v>-1</v>
      </c>
      <c r="FO29" s="7" t="n">
        <f aca="false">(CB197-$CB$171)/$CB$171</f>
        <v>-1</v>
      </c>
      <c r="FP29" s="7" t="n">
        <f aca="false">(CC198-$CC$172)/$CC$172</f>
        <v>-1</v>
      </c>
      <c r="FQ29" s="7" t="n">
        <f aca="false">(CD199-$CD$173)/$CD$173</f>
        <v>-1</v>
      </c>
      <c r="FR29" s="7" t="n">
        <f aca="false">(CE200-$CE$174)/$CE$174</f>
        <v>-1</v>
      </c>
      <c r="FS29" s="7" t="n">
        <f aca="false">(CF201-$CF$175)/$CF$175</f>
        <v>-1</v>
      </c>
      <c r="FT29" s="7" t="n">
        <f aca="false">(CG202-$CG$176)/$CG$176</f>
        <v>-1</v>
      </c>
      <c r="FU29" s="7" t="n">
        <f aca="false">(CH203-$CH$177)/$CH$177</f>
        <v>-1</v>
      </c>
      <c r="FV29" s="7" t="n">
        <f aca="false">(CI204-$CI$178)/$CI$178</f>
        <v>-1</v>
      </c>
      <c r="FW29" s="7" t="n">
        <f aca="false">(CJ205-$CJ$179)/$CJ$179</f>
        <v>-1</v>
      </c>
      <c r="FX29" s="7" t="n">
        <f aca="false">(CK206-$CK$180)/$CK$180</f>
        <v>-1</v>
      </c>
      <c r="FY29" s="7" t="n">
        <f aca="false">(CL207-$CL$181)/$CL$181</f>
        <v>-1</v>
      </c>
      <c r="FZ29" s="7" t="n">
        <f aca="false">(CM208-$CM$182)/$CM$182</f>
        <v>-1</v>
      </c>
    </row>
    <row r="30" customFormat="false" ht="12.75" hidden="false" customHeight="false" outlineLevel="0" collapsed="false">
      <c r="B30" s="3" t="n">
        <v>35156</v>
      </c>
      <c r="C30" s="5" t="n">
        <v>60988107</v>
      </c>
      <c r="D30" s="6" t="n">
        <f aca="false">VLOOKUP(B30,[1]jan94!$A$59:$XFD$168,3,0)</f>
        <v>821584</v>
      </c>
      <c r="E30" s="6" t="n">
        <f aca="false">VLOOKUP(B30,[2]feb94!$A$51:$XFD$159,3,0)</f>
        <v>550678</v>
      </c>
      <c r="F30" s="6" t="n">
        <f aca="false">VLOOKUP(B30,[3]mar94!$A$56:$XFD$164,3,0)</f>
        <v>726247</v>
      </c>
      <c r="G30" s="6" t="n">
        <f aca="false">VLOOKUP(B30,[4]apr94!$A$64:$XFD$170,3,0)</f>
        <v>621726</v>
      </c>
      <c r="H30" s="6" t="n">
        <f aca="false">VLOOKUP(B30,[5]may94!$A$51:$XFD$156,3,0)</f>
        <v>570739</v>
      </c>
      <c r="I30" s="6" t="n">
        <f aca="false">VLOOKUP(B30,[6]jun94!$A$62:$XFD$167,3,0)</f>
        <v>583752</v>
      </c>
      <c r="J30" s="6" t="n">
        <f aca="false">VLOOKUP(B30,[7]jul94!$A$55:$XFD$159,3,0)</f>
        <v>720020</v>
      </c>
      <c r="K30" s="6" t="n">
        <f aca="false">VLOOKUP(B30,[8]aug94!$A$63:$XFD$165,3,0)</f>
        <v>575202</v>
      </c>
      <c r="L30" s="6" t="n">
        <f aca="false">VLOOKUP(B30,[9]sep94!$A$55:$XFD$156,3,0)</f>
        <v>856763</v>
      </c>
      <c r="M30" s="6" t="n">
        <f aca="false">VLOOKUP(B30,[10]oct94!$A$55:$XFD$155,3,0)</f>
        <v>621738</v>
      </c>
      <c r="N30" s="6" t="n">
        <f aca="false">VLOOKUP(B30,[11]nov94!$A$38:$XFD$137,3,0)</f>
        <v>702274</v>
      </c>
      <c r="O30" s="6" t="n">
        <f aca="false">VLOOKUP(B30,[12]dec94!$A$55:$XFD$154,3,0)</f>
        <v>673435</v>
      </c>
      <c r="P30" s="6" t="n">
        <f aca="false">VLOOKUP(B30,[13]jan95!$A$48:$XFD$142,3,0)</f>
        <v>953821</v>
      </c>
      <c r="Q30" s="6" t="n">
        <f aca="false">VLOOKUP(B30,[14]feb95!$A$54:$XFD$147,3,0)</f>
        <v>647824</v>
      </c>
      <c r="R30" s="6" t="n">
        <f aca="false">VLOOKUP(B30,[15]mar95!$A$37:$XFD$129,3,0)</f>
        <v>714057</v>
      </c>
      <c r="S30" s="6" t="n">
        <f aca="false">VLOOKUP(B30,[16]apr95!$A$59:$XFD$150,3,0)</f>
        <v>718149</v>
      </c>
      <c r="T30" s="6" t="n">
        <f aca="false">VLOOKUP(B30,[17]may95!$A$60:$XFD$151,3,0)</f>
        <v>943662</v>
      </c>
      <c r="U30" s="6" t="n">
        <f aca="false">VLOOKUP(B30,[18]jun95!$A$55:$XFD$144,3,0)</f>
        <v>765837</v>
      </c>
      <c r="V30" s="6" t="n">
        <f aca="false">VLOOKUP(B30,[19]jul95!$A$53:$XFD$141,3,0)</f>
        <v>874996</v>
      </c>
      <c r="W30" s="6" t="n">
        <f aca="false">VLOOKUP(B30,[20]aug95!$A$61:$XFD$148,3,0)</f>
        <v>1425424</v>
      </c>
      <c r="X30" s="6" t="n">
        <f aca="false">VLOOKUP(B30,[21]sep95!$A$58:$XFD$144,3,0)</f>
        <v>861122</v>
      </c>
      <c r="Y30" s="6" t="n">
        <f aca="false">VLOOKUP(B30,[22]oct95!$A$53:$XFD$138,3,0)</f>
        <v>1811816</v>
      </c>
      <c r="Z30" s="6" t="n">
        <f aca="false">VLOOKUP(B30,[23]nov95!$A$58:$XFD$142,3,0)</f>
        <v>2066411</v>
      </c>
      <c r="AA30" s="6" t="n">
        <f aca="false">VLOOKUP(B30,[24]dec95!$A$55:$XFD$138,3,0)</f>
        <v>1044460</v>
      </c>
      <c r="AB30" s="6" t="n">
        <f aca="false">VLOOKUP(B30,[25]jan96!$A$59:$XFD$138,3,0)</f>
        <v>1514763</v>
      </c>
      <c r="AC30" s="6" t="n">
        <f aca="false">VLOOKUP(B30,[26]feb96!$A$36:$XFD$114,3,0)</f>
        <v>1902635</v>
      </c>
      <c r="AD30" s="6" t="n">
        <f aca="false">VLOOKUP(B30,[27]mar96!$A$54:$XFD$133,3,0)</f>
        <v>1726312</v>
      </c>
      <c r="AE30" s="6" t="n">
        <f aca="false">VLOOKUP(B30,[28]apr96!$A$51:$XFD$127,3,0)</f>
        <v>1107756</v>
      </c>
      <c r="CP30" s="2" t="s">
        <v>29</v>
      </c>
      <c r="CQ30" s="7" t="n">
        <f aca="false">(D122-$D$95)/$D$95</f>
        <v>-0.709825570470878</v>
      </c>
      <c r="CR30" s="7" t="n">
        <f aca="false">(E123-$E$96)/$E$96</f>
        <v>-0.735824624687682</v>
      </c>
      <c r="CS30" s="7" t="n">
        <f aca="false">(F124-$F$97)/$F$97</f>
        <v>-0.708100201963582</v>
      </c>
      <c r="CT30" s="7" t="n">
        <f aca="false">(G125-$G$98)/$G$98</f>
        <v>-0.713235276621484</v>
      </c>
      <c r="CU30" s="7" t="n">
        <f aca="false">(H126-$H$99)/$H$99</f>
        <v>-0.730237590349014</v>
      </c>
      <c r="CV30" s="7" t="n">
        <f aca="false">(I127-$I$100)/$I$100</f>
        <v>-0.781313925143619</v>
      </c>
      <c r="CW30" s="7" t="n">
        <f aca="false">(J128-$J$101)/$J$101</f>
        <v>-0.693445181028997</v>
      </c>
      <c r="CX30" s="7" t="n">
        <f aca="false">(K129-$K$102)/$K$102</f>
        <v>-0.739895136250823</v>
      </c>
      <c r="CY30" s="7" t="n">
        <f aca="false">(L130-$L$103)/$L$103</f>
        <v>-0.677844040892364</v>
      </c>
      <c r="CZ30" s="7" t="n">
        <f aca="false">(M131-$M$104)/$M$104</f>
        <v>-0.696652672628401</v>
      </c>
      <c r="DA30" s="7" t="n">
        <f aca="false">(N132-$N$105)/$N$105</f>
        <v>-0.693755451061695</v>
      </c>
      <c r="DB30" s="7" t="n">
        <f aca="false">(O133-$O$106)/$O$106</f>
        <v>-0.700720948769961</v>
      </c>
      <c r="DC30" s="7" t="n">
        <f aca="false">(P134-$P$107)/$P$107</f>
        <v>-0.689511657720486</v>
      </c>
      <c r="DD30" s="7" t="n">
        <f aca="false">(Q135-$Q$108)/$Q$108</f>
        <v>-0.682775982707067</v>
      </c>
      <c r="DE30" s="7" t="n">
        <f aca="false">(R136-$R$109)/R136</f>
        <v>-2.6120332137458</v>
      </c>
      <c r="DF30" s="7" t="n">
        <f aca="false">(S137-$S$110)/$S$110</f>
        <v>-0.663083653053175</v>
      </c>
      <c r="DG30" s="7" t="n">
        <f aca="false">(T138-$T$111)/$T$111</f>
        <v>-0.735024192587296</v>
      </c>
      <c r="DH30" s="7" t="n">
        <f aca="false">(U139-$U$112)/$U$112</f>
        <v>-0.73926278984814</v>
      </c>
      <c r="DI30" s="7" t="n">
        <f aca="false">(V140-$V$113)/$V$113</f>
        <v>-0.705937387737312</v>
      </c>
      <c r="DJ30" s="7" t="n">
        <f aca="false">(W141-$W$114)/$W$114</f>
        <v>-0.684768564801224</v>
      </c>
      <c r="DK30" s="7" t="n">
        <f aca="false">(X142-$X$115)/$X$115</f>
        <v>-0.692727258847598</v>
      </c>
      <c r="DL30" s="7" t="n">
        <f aca="false">(Y143-$Y$116)/$Y$116</f>
        <v>-0.57683572319574</v>
      </c>
      <c r="DM30" s="7" t="n">
        <f aca="false">(Z144-$Z$117)/$Z$117</f>
        <v>-0.623485297094608</v>
      </c>
      <c r="DN30" s="7" t="n">
        <f aca="false">(AA145-$AA$118)/$AA$118</f>
        <v>-0.754408402736934</v>
      </c>
      <c r="DO30" s="7" t="n">
        <f aca="false">(AB146-$AB$119)/$AB$119</f>
        <v>-0.742852833165602</v>
      </c>
      <c r="DP30" s="7" t="n">
        <f aca="false">(AC147-$AC$120)/$AC$120</f>
        <v>-0.46249823908264</v>
      </c>
      <c r="DQ30" s="7" t="n">
        <f aca="false">(AD148-$AD$121)/$AD$121</f>
        <v>-0.70237503511121</v>
      </c>
      <c r="DR30" s="7" t="n">
        <f aca="false">(AE149-$AE$122)/$AE$122</f>
        <v>-0.816523282219665</v>
      </c>
      <c r="DS30" s="7" t="n">
        <f aca="false">(AF150-$AF$123)/$AF$123</f>
        <v>-0.706630989222242</v>
      </c>
      <c r="DT30" s="7" t="n">
        <f aca="false">(AG151-$AG$124)/$AG$124</f>
        <v>-0.690305451521905</v>
      </c>
      <c r="DU30" s="7" t="n">
        <f aca="false">(AH152-$AH$125)/$AH$125</f>
        <v>-0.708903622506621</v>
      </c>
      <c r="DV30" s="7" t="n">
        <f aca="false">(AI153-$AI$126)/$AI$126</f>
        <v>-0.765843919552112</v>
      </c>
      <c r="DW30" s="7" t="n">
        <f aca="false">(AJ154-$AJ$127)/$AJ$127</f>
        <v>-0.755544276006307</v>
      </c>
      <c r="DX30" s="7" t="n">
        <f aca="false">(AK155-$AK$128)/$AK$128</f>
        <v>-0.792187907123532</v>
      </c>
      <c r="DY30" s="7" t="n">
        <f aca="false">(AL156-$AL$129)/$AL$129</f>
        <v>-0.734053994029137</v>
      </c>
      <c r="DZ30" s="7" t="n">
        <f aca="false">(AM157-$AM$130)/$AM$130</f>
        <v>-0.782363651509562</v>
      </c>
      <c r="EA30" s="7" t="n">
        <f aca="false">(AN158-$AN$131)/$AN$131</f>
        <v>-0.740442760241076</v>
      </c>
      <c r="EB30" s="7" t="n">
        <f aca="false">(AO159-$AO$132)/$AO$132</f>
        <v>-0.783667871567749</v>
      </c>
      <c r="EC30" s="7" t="n">
        <f aca="false">(AP160-$AP$133)/$AP$133</f>
        <v>-0.706705414812104</v>
      </c>
      <c r="ED30" s="7" t="n">
        <f aca="false">(AQ161-$AQ$134)/$AQ$134</f>
        <v>-0.701615553164835</v>
      </c>
      <c r="EE30" s="7" t="n">
        <f aca="false">(AR162-$AR$135)/$AR$135</f>
        <v>-0.760170851449257</v>
      </c>
      <c r="EF30" s="7" t="n">
        <f aca="false">(AS163-$AS$136)/$AS$136</f>
        <v>-0.780926227516611</v>
      </c>
      <c r="EG30" s="7" t="n">
        <f aca="false">(AT164-$AT$137)/$AT$137</f>
        <v>-0.691800148328063</v>
      </c>
      <c r="EH30" s="7" t="n">
        <f aca="false">(AU165-$AU$138)/$AU$138</f>
        <v>-0.713722979206553</v>
      </c>
      <c r="EI30" s="7" t="n">
        <f aca="false">(AV166-$AV$139)/$AV$139</f>
        <v>-0.516137513890112</v>
      </c>
      <c r="EJ30" s="7" t="n">
        <f aca="false">(AW167-$AW$140)/$AW$140</f>
        <v>-0.771248430637269</v>
      </c>
      <c r="EK30" s="7" t="n">
        <f aca="false">(AX168-$AX$141)/$AX$141</f>
        <v>-0.722617985859647</v>
      </c>
      <c r="EL30" s="7" t="n">
        <f aca="false">(AY169-$AY$142)/$AY$142</f>
        <v>-0.675079261346968</v>
      </c>
      <c r="EM30" s="7" t="n">
        <f aca="false">(AZ170-$AZ$143)/$AZ$143</f>
        <v>-0.814278325736972</v>
      </c>
      <c r="EN30" s="7" t="n">
        <f aca="false">(BA171-$BA$144)/$BA$144</f>
        <v>-0.748482639922532</v>
      </c>
      <c r="EO30" s="7" t="n">
        <f aca="false">(BB172-$BB$145)/$BB$145</f>
        <v>-0.736890927586795</v>
      </c>
      <c r="EP30" s="7" t="n">
        <f aca="false">(BC173-$BC$146)/$BC$146</f>
        <v>-0.754758460686023</v>
      </c>
      <c r="EQ30" s="7" t="n">
        <f aca="false">(BD174-$BD$147)/$BD$147</f>
        <v>-0.770153523352818</v>
      </c>
      <c r="ER30" s="7" t="n">
        <f aca="false">(BE175-$BE$148)/$BE$148</f>
        <v>-0.714411916183691</v>
      </c>
      <c r="ES30" s="7" t="n">
        <f aca="false">(BF176-$BF$149)/$BF$149</f>
        <v>-0.694754471517937</v>
      </c>
      <c r="ET30" s="7" t="n">
        <f aca="false">(BG177-$BG$150)/$BG$150</f>
        <v>-0.673930494375775</v>
      </c>
      <c r="EU30" s="7" t="n">
        <f aca="false">(BH178-$BH$151)/$BH$151</f>
        <v>-0.715757054108334</v>
      </c>
      <c r="EV30" s="7" t="n">
        <f aca="false">(BI179-$BI$152)/$BI$152</f>
        <v>-0.676123750187033</v>
      </c>
      <c r="EW30" s="7" t="n">
        <f aca="false">(BJ180-$BJ$153)/$BJ$153</f>
        <v>-0.741497228836014</v>
      </c>
      <c r="EX30" s="7" t="n">
        <f aca="false">(BK181-$BK$154)/$BK$154</f>
        <v>-0.70475527090736</v>
      </c>
      <c r="EY30" s="7" t="n">
        <f aca="false">(BL182-$BL$155)/$BL$155</f>
        <v>-0.696976328237396</v>
      </c>
      <c r="EZ30" s="7" t="n">
        <f aca="false">(BM183-$BM$156)/$BM$156</f>
        <v>-1</v>
      </c>
      <c r="FA30" s="7" t="n">
        <f aca="false">(BN184-$BN$157)/$BN$157</f>
        <v>-1</v>
      </c>
      <c r="FB30" s="7" t="n">
        <f aca="false">(BO185-$BO$158)/$BO$158</f>
        <v>-1</v>
      </c>
      <c r="FC30" s="7" t="n">
        <f aca="false">(BP186-$BP$159)/$BP$159</f>
        <v>-1</v>
      </c>
      <c r="FD30" s="7" t="n">
        <f aca="false">(BQ187-$BQ$160)/$BQ$160</f>
        <v>-1</v>
      </c>
      <c r="FE30" s="7" t="n">
        <f aca="false">(BR188-$BR$161)/$BR$161</f>
        <v>-1</v>
      </c>
      <c r="FF30" s="7" t="n">
        <f aca="false">(BS189-$BS$162)/$BS$162</f>
        <v>-1</v>
      </c>
      <c r="FG30" s="7" t="n">
        <f aca="false">(BT190-$BT$163)/$BT$163</f>
        <v>-1</v>
      </c>
      <c r="FH30" s="7" t="n">
        <f aca="false">(BU191-$BU$164)/$BU$164</f>
        <v>-1</v>
      </c>
      <c r="FI30" s="7" t="n">
        <f aca="false">(BV192-$BV$165)/$BV$165</f>
        <v>-1</v>
      </c>
      <c r="FJ30" s="7" t="n">
        <f aca="false">(BW193-$BW$166)/$BW$166</f>
        <v>-1</v>
      </c>
      <c r="FK30" s="7" t="n">
        <f aca="false">(BX194-$BX$167)/$BX$167</f>
        <v>-1</v>
      </c>
      <c r="FL30" s="7" t="n">
        <f aca="false">(BY195-$BY$168)/$BY$168</f>
        <v>-1</v>
      </c>
      <c r="FM30" s="7" t="n">
        <f aca="false">(BZ196-$BZ$169)/$BZ$169</f>
        <v>-1</v>
      </c>
      <c r="FN30" s="7" t="n">
        <f aca="false">(CA197-$CA$170)/$CA$170</f>
        <v>-1</v>
      </c>
      <c r="FO30" s="7" t="n">
        <f aca="false">(CB198-$CB$171)/$CB$171</f>
        <v>-1</v>
      </c>
      <c r="FP30" s="7" t="n">
        <f aca="false">(CC199-$CC$172)/$CC$172</f>
        <v>-1</v>
      </c>
      <c r="FQ30" s="7" t="n">
        <f aca="false">(CD200-$CD$173)/$CD$173</f>
        <v>-1</v>
      </c>
      <c r="FR30" s="7" t="n">
        <f aca="false">(CE201-$CE$174)/$CE$174</f>
        <v>-1</v>
      </c>
      <c r="FS30" s="7" t="n">
        <f aca="false">(CF202-$CF$175)/$CF$175</f>
        <v>-1</v>
      </c>
      <c r="FT30" s="7" t="n">
        <f aca="false">(CG203-$CG$176)/$CG$176</f>
        <v>-1</v>
      </c>
      <c r="FU30" s="7" t="n">
        <f aca="false">(CH204-$CH$177)/$CH$177</f>
        <v>-1</v>
      </c>
      <c r="FV30" s="7" t="n">
        <f aca="false">(CI205-$CI$178)/$CI$178</f>
        <v>-1</v>
      </c>
      <c r="FW30" s="7" t="n">
        <f aca="false">(CJ206-$CJ$179)/$CJ$179</f>
        <v>-1</v>
      </c>
      <c r="FX30" s="7" t="n">
        <f aca="false">(CK207-$CK$180)/$CK$180</f>
        <v>-1</v>
      </c>
      <c r="FY30" s="7" t="n">
        <f aca="false">(CL208-$CL$181)/$CL$181</f>
        <v>-1</v>
      </c>
      <c r="FZ30" s="7" t="n">
        <f aca="false">(CM209-$CM$182)/$CM$182</f>
        <v>-1</v>
      </c>
    </row>
    <row r="31" customFormat="false" ht="12.75" hidden="false" customHeight="false" outlineLevel="0" collapsed="false">
      <c r="B31" s="3" t="n">
        <v>35186</v>
      </c>
      <c r="C31" s="5" t="n">
        <v>62194304</v>
      </c>
      <c r="D31" s="6" t="n">
        <f aca="false">VLOOKUP(B31,[1]jan94!$A$59:$XFD$168,3,0)</f>
        <v>785274</v>
      </c>
      <c r="E31" s="6" t="n">
        <f aca="false">VLOOKUP(B31,[2]feb94!$A$51:$XFD$159,3,0)</f>
        <v>521143</v>
      </c>
      <c r="F31" s="6" t="n">
        <f aca="false">VLOOKUP(B31,[3]mar94!$A$56:$XFD$164,3,0)</f>
        <v>762582</v>
      </c>
      <c r="G31" s="6" t="n">
        <f aca="false">VLOOKUP(B31,[4]apr94!$A$64:$XFD$170,3,0)</f>
        <v>601642</v>
      </c>
      <c r="H31" s="6" t="n">
        <f aca="false">VLOOKUP(B31,[5]may94!$A$51:$XFD$156,3,0)</f>
        <v>584383</v>
      </c>
      <c r="I31" s="6" t="n">
        <f aca="false">VLOOKUP(B31,[6]jun94!$A$62:$XFD$167,3,0)</f>
        <v>613330</v>
      </c>
      <c r="J31" s="6" t="n">
        <f aca="false">VLOOKUP(B31,[7]jul94!$A$55:$XFD$159,3,0)</f>
        <v>741080</v>
      </c>
      <c r="K31" s="6" t="n">
        <f aca="false">VLOOKUP(B31,[8]aug94!$A$63:$XFD$165,3,0)</f>
        <v>599075</v>
      </c>
      <c r="L31" s="6" t="n">
        <f aca="false">VLOOKUP(B31,[9]sep94!$A$55:$XFD$156,3,0)</f>
        <v>854014</v>
      </c>
      <c r="M31" s="6" t="n">
        <f aca="false">VLOOKUP(B31,[10]oct94!$A$55:$XFD$155,3,0)</f>
        <v>595275</v>
      </c>
      <c r="N31" s="6" t="n">
        <f aca="false">VLOOKUP(B31,[11]nov94!$A$38:$XFD$137,3,0)</f>
        <v>739741</v>
      </c>
      <c r="O31" s="6" t="n">
        <f aca="false">VLOOKUP(B31,[12]dec94!$A$55:$XFD$154,3,0)</f>
        <v>721118</v>
      </c>
      <c r="P31" s="6" t="n">
        <f aca="false">VLOOKUP(B31,[13]jan95!$A$48:$XFD$142,3,0)</f>
        <v>949306</v>
      </c>
      <c r="Q31" s="6" t="n">
        <f aca="false">VLOOKUP(B31,[14]feb95!$A$54:$XFD$147,3,0)</f>
        <v>678586</v>
      </c>
      <c r="R31" s="6" t="n">
        <f aca="false">VLOOKUP(B31,[15]mar95!$A$37:$XFD$129,3,0)</f>
        <v>726154</v>
      </c>
      <c r="S31" s="6" t="n">
        <f aca="false">VLOOKUP(B31,[16]apr95!$A$59:$XFD$150,3,0)</f>
        <v>707231</v>
      </c>
      <c r="T31" s="6" t="n">
        <f aca="false">VLOOKUP(B31,[17]may95!$A$60:$XFD$151,3,0)</f>
        <v>922979</v>
      </c>
      <c r="U31" s="6" t="n">
        <f aca="false">VLOOKUP(B31,[18]jun95!$A$55:$XFD$144,3,0)</f>
        <v>760630</v>
      </c>
      <c r="V31" s="6" t="n">
        <f aca="false">VLOOKUP(B31,[19]jul95!$A$53:$XFD$141,3,0)</f>
        <v>828586</v>
      </c>
      <c r="W31" s="6" t="n">
        <f aca="false">VLOOKUP(B31,[20]aug95!$A$61:$XFD$148,3,0)</f>
        <v>1374219</v>
      </c>
      <c r="X31" s="6" t="n">
        <f aca="false">VLOOKUP(B31,[21]sep95!$A$58:$XFD$144,3,0)</f>
        <v>797984</v>
      </c>
      <c r="Y31" s="6" t="n">
        <f aca="false">VLOOKUP(B31,[22]oct95!$A$53:$XFD$138,3,0)</f>
        <v>1731670</v>
      </c>
      <c r="Z31" s="6" t="n">
        <f aca="false">VLOOKUP(B31,[23]nov95!$A$58:$XFD$142,3,0)</f>
        <v>1819019</v>
      </c>
      <c r="AA31" s="6" t="n">
        <f aca="false">VLOOKUP(B31,[24]dec95!$A$55:$XFD$138,3,0)</f>
        <v>1016677</v>
      </c>
      <c r="AB31" s="6" t="n">
        <f aca="false">VLOOKUP(B31,[25]jan96!$A$59:$XFD$138,3,0)</f>
        <v>1368938</v>
      </c>
      <c r="AC31" s="6" t="n">
        <f aca="false">VLOOKUP(B31,[26]feb96!$A$36:$XFD$114,3,0)</f>
        <v>1703732</v>
      </c>
      <c r="AD31" s="6" t="n">
        <f aca="false">VLOOKUP(B31,[27]mar96!$A$54:$XFD$133,3,0)</f>
        <v>1534395</v>
      </c>
      <c r="AE31" s="6" t="n">
        <f aca="false">VLOOKUP(B31,[28]apr96!$A$51:$XFD$127,3,0)</f>
        <v>2462029</v>
      </c>
      <c r="AF31" s="6" t="n">
        <f aca="false">VLOOKUP(B31,[29]may96!$A$60:$XFD$135,3,0)</f>
        <v>1147174</v>
      </c>
      <c r="CP31" s="2" t="s">
        <v>30</v>
      </c>
      <c r="CQ31" s="7" t="n">
        <f aca="false">(D123-$D$95)/$D$95</f>
        <v>-0.715552206296879</v>
      </c>
      <c r="CR31" s="7" t="n">
        <f aca="false">(E124-$E$96)/$E$96</f>
        <v>-0.738578858306331</v>
      </c>
      <c r="CS31" s="7" t="n">
        <f aca="false">(F125-$F$97)/$F$97</f>
        <v>-0.715098827478867</v>
      </c>
      <c r="CT31" s="7" t="n">
        <f aca="false">(G126-$G$98)/$G$98</f>
        <v>-0.734686272932816</v>
      </c>
      <c r="CU31" s="7" t="n">
        <f aca="false">(H127-$H$99)/$H$99</f>
        <v>-0.743798869863806</v>
      </c>
      <c r="CV31" s="7" t="n">
        <f aca="false">(I128-$I$100)/$I$100</f>
        <v>-0.786441619428286</v>
      </c>
      <c r="CW31" s="7" t="n">
        <f aca="false">(J129-$J$101)/$J$101</f>
        <v>-0.713728298752223</v>
      </c>
      <c r="CX31" s="7" t="n">
        <f aca="false">(K130-$K$102)/$K$102</f>
        <v>-0.740182691865403</v>
      </c>
      <c r="CY31" s="7" t="n">
        <f aca="false">(L131-$L$103)/$L$103</f>
        <v>-0.670232428414868</v>
      </c>
      <c r="CZ31" s="7" t="n">
        <f aca="false">(M132-$M$104)/$M$104</f>
        <v>-0.725302388844338</v>
      </c>
      <c r="DA31" s="7" t="n">
        <f aca="false">(N133-$N$105)/$N$105</f>
        <v>-0.702194301684738</v>
      </c>
      <c r="DB31" s="7" t="n">
        <f aca="false">(O134-$O$106)/$O$106</f>
        <v>-0.692060289637673</v>
      </c>
      <c r="DC31" s="7" t="n">
        <f aca="false">(P135-$P$107)/$P$107</f>
        <v>-0.689142482071684</v>
      </c>
      <c r="DD31" s="7" t="n">
        <f aca="false">(Q136-$Q$108)/$Q$108</f>
        <v>-0.702601424633391</v>
      </c>
      <c r="DE31" s="7" t="n">
        <f aca="false">(R137-$R$109)/R137</f>
        <v>-2.68237384474398</v>
      </c>
      <c r="DF31" s="7" t="n">
        <f aca="false">(S138-$S$110)/$S$110</f>
        <v>-0.678113091182904</v>
      </c>
      <c r="DG31" s="7" t="n">
        <f aca="false">(T139-$T$111)/$T$111</f>
        <v>-0.747685423322223</v>
      </c>
      <c r="DH31" s="7" t="n">
        <f aca="false">(U140-$U$112)/$U$112</f>
        <v>-0.727964563969052</v>
      </c>
      <c r="DI31" s="7" t="n">
        <f aca="false">(V141-$V$113)/$V$113</f>
        <v>-0.711741015675903</v>
      </c>
      <c r="DJ31" s="7" t="n">
        <f aca="false">(W142-$W$114)/$W$114</f>
        <v>-0.694650273789347</v>
      </c>
      <c r="DK31" s="7" t="n">
        <f aca="false">(X143-$X$115)/$X$115</f>
        <v>-0.698580872698403</v>
      </c>
      <c r="DL31" s="7" t="n">
        <f aca="false">(Y144-$Y$116)/$Y$116</f>
        <v>-0.581113137465101</v>
      </c>
      <c r="DM31" s="7" t="n">
        <f aca="false">(Z145-$Z$117)/$Z$117</f>
        <v>-0.641020138020454</v>
      </c>
      <c r="DN31" s="7" t="n">
        <f aca="false">(AA146-$AA$118)/$AA$118</f>
        <v>-0.755653209734737</v>
      </c>
      <c r="DO31" s="7" t="n">
        <f aca="false">(AB147-$AB$119)/$AB$119</f>
        <v>-0.751739819271029</v>
      </c>
      <c r="DP31" s="7" t="n">
        <f aca="false">(AC148-$AC$120)/$AC$120</f>
        <v>-0.453113367314495</v>
      </c>
      <c r="DQ31" s="7" t="n">
        <f aca="false">(AD149-$AD$121)/$AD$121</f>
        <v>-0.709057750410011</v>
      </c>
      <c r="DR31" s="7" t="n">
        <f aca="false">(AE150-$AE$122)/$AE$122</f>
        <v>-0.823328522937788</v>
      </c>
      <c r="DS31" s="7" t="n">
        <f aca="false">(AF151-$AF$123)/$AF$123</f>
        <v>-0.703050709980009</v>
      </c>
      <c r="DT31" s="7" t="n">
        <f aca="false">(AG152-$AG$124)/$AG$124</f>
        <v>-0.690392167708391</v>
      </c>
      <c r="DU31" s="7" t="n">
        <f aca="false">(AH153-$AH$125)/$AH$125</f>
        <v>-0.718682073185244</v>
      </c>
      <c r="DV31" s="7" t="n">
        <f aca="false">(AI154-$AI$126)/$AI$126</f>
        <v>-0.76363913216863</v>
      </c>
      <c r="DW31" s="7" t="n">
        <f aca="false">(AJ155-$AJ$127)/$AJ$127</f>
        <v>-0.764358474191311</v>
      </c>
      <c r="DX31" s="7" t="n">
        <f aca="false">(AK156-$AK$128)/$AK$128</f>
        <v>-0.803012525900111</v>
      </c>
      <c r="DY31" s="7" t="n">
        <f aca="false">(AL157-$AL$129)/$AL$129</f>
        <v>-0.736391144216136</v>
      </c>
      <c r="DZ31" s="7" t="n">
        <f aca="false">(AM158-$AM$130)/$AM$130</f>
        <v>-0.780188647737912</v>
      </c>
      <c r="EA31" s="7" t="n">
        <f aca="false">(AN159-$AN$131)/$AN$131</f>
        <v>-0.737519851988257</v>
      </c>
      <c r="EB31" s="7" t="n">
        <f aca="false">(AO160-$AO$132)/$AO$132</f>
        <v>-0.795524871970335</v>
      </c>
      <c r="EC31" s="7" t="n">
        <f aca="false">(AP161-$AP$133)/$AP$133</f>
        <v>-0.735284258880706</v>
      </c>
      <c r="ED31" s="7" t="n">
        <f aca="false">(AQ162-$AQ$134)/$AQ$134</f>
        <v>-0.707614576866145</v>
      </c>
      <c r="EE31" s="7" t="n">
        <f aca="false">(AR163-$AR$135)/$AR$135</f>
        <v>-0.773106159686005</v>
      </c>
      <c r="EF31" s="7" t="n">
        <f aca="false">(AS164-$AS$136)/$AS$136</f>
        <v>-0.795369739057983</v>
      </c>
      <c r="EG31" s="7" t="n">
        <f aca="false">(AT165-$AT$137)/$AT$137</f>
        <v>-0.734647109881921</v>
      </c>
      <c r="EH31" s="7" t="n">
        <f aca="false">(AU166-$AU$138)/$AU$138</f>
        <v>-0.720775856330385</v>
      </c>
      <c r="EI31" s="7" t="n">
        <f aca="false">(AV167-$AV$139)/$AV$139</f>
        <v>-0.544481314259672</v>
      </c>
      <c r="EJ31" s="7" t="n">
        <f aca="false">(AW168-$AW$140)/$AW$140</f>
        <v>-0.765603328995838</v>
      </c>
      <c r="EK31" s="7" t="n">
        <f aca="false">(AX169-$AX$141)/$AX$141</f>
        <v>-0.744037935667629</v>
      </c>
      <c r="EL31" s="7" t="n">
        <f aca="false">(AY170-$AY$142)/$AY$142</f>
        <v>-0.674743534492933</v>
      </c>
      <c r="EM31" s="7" t="n">
        <f aca="false">(AZ171-$AZ$143)/$AZ$143</f>
        <v>-0.809803097440671</v>
      </c>
      <c r="EN31" s="7" t="n">
        <f aca="false">(BA172-$BA$144)/$BA$144</f>
        <v>-0.750823115923001</v>
      </c>
      <c r="EO31" s="7" t="n">
        <f aca="false">(BB173-$BB$145)/$BB$145</f>
        <v>-0.743380882555955</v>
      </c>
      <c r="EP31" s="7" t="n">
        <f aca="false">(BC174-$BC$146)/$BC$146</f>
        <v>-0.756666465006459</v>
      </c>
      <c r="EQ31" s="7" t="n">
        <f aca="false">(BD175-$BD$147)/$BD$147</f>
        <v>-0.777828366019751</v>
      </c>
      <c r="ER31" s="7" t="n">
        <f aca="false">(BE176-$BE$148)/$BE$148</f>
        <v>-0.719831803627962</v>
      </c>
      <c r="ES31" s="7" t="n">
        <f aca="false">(BF177-$BF$149)/$BF$149</f>
        <v>-0.715700640739459</v>
      </c>
      <c r="ET31" s="7" t="n">
        <f aca="false">(BG178-$BG$150)/$BG$150</f>
        <v>-0.665006141001173</v>
      </c>
      <c r="EU31" s="7" t="n">
        <f aca="false">(BH179-$BH$151)/$BH$151</f>
        <v>-0.741567836567749</v>
      </c>
      <c r="EV31" s="7" t="n">
        <f aca="false">(BI180-$BI$152)/$BI$152</f>
        <v>-0.683795304134768</v>
      </c>
      <c r="EW31" s="7" t="n">
        <f aca="false">(BJ181-$BJ$153)/$BJ$153</f>
        <v>-0.747848441475904</v>
      </c>
      <c r="EX31" s="7" t="n">
        <f aca="false">(BK182-$BK$154)/$BK$154</f>
        <v>-0.733735563341541</v>
      </c>
      <c r="EY31" s="7" t="n">
        <f aca="false">(BL183-$BL$155)/$BL$155</f>
        <v>-1</v>
      </c>
      <c r="EZ31" s="7" t="n">
        <f aca="false">(BM184-$BM$156)/$BM$156</f>
        <v>-1</v>
      </c>
      <c r="FA31" s="7" t="n">
        <f aca="false">(BN185-$BN$157)/$BN$157</f>
        <v>-1</v>
      </c>
      <c r="FB31" s="7" t="n">
        <f aca="false">(BO186-$BO$158)/$BO$158</f>
        <v>-1</v>
      </c>
      <c r="FC31" s="7" t="n">
        <f aca="false">(BP187-$BP$159)/$BP$159</f>
        <v>-1</v>
      </c>
      <c r="FD31" s="7" t="n">
        <f aca="false">(BQ188-$BQ$160)/$BQ$160</f>
        <v>-1</v>
      </c>
      <c r="FE31" s="7" t="n">
        <f aca="false">(BR189-$BR$161)/$BR$161</f>
        <v>-1</v>
      </c>
      <c r="FF31" s="7" t="n">
        <f aca="false">(BS190-$BS$162)/$BS$162</f>
        <v>-1</v>
      </c>
      <c r="FG31" s="7" t="n">
        <f aca="false">(BT191-$BT$163)/$BT$163</f>
        <v>-1</v>
      </c>
      <c r="FH31" s="7" t="n">
        <f aca="false">(BU192-$BU$164)/$BU$164</f>
        <v>-1</v>
      </c>
      <c r="FI31" s="7" t="n">
        <f aca="false">(BV193-$BV$165)/$BV$165</f>
        <v>-1</v>
      </c>
      <c r="FJ31" s="7" t="n">
        <f aca="false">(BW194-$BW$166)/$BW$166</f>
        <v>-1</v>
      </c>
      <c r="FK31" s="7" t="n">
        <f aca="false">(BX195-$BX$167)/$BX$167</f>
        <v>-1</v>
      </c>
      <c r="FL31" s="7" t="n">
        <f aca="false">(BY196-$BY$168)/$BY$168</f>
        <v>-1</v>
      </c>
      <c r="FM31" s="7" t="n">
        <f aca="false">(BZ197-$BZ$169)/$BZ$169</f>
        <v>-1</v>
      </c>
      <c r="FN31" s="7" t="n">
        <f aca="false">(CA198-$CA$170)/$CA$170</f>
        <v>-1</v>
      </c>
      <c r="FO31" s="7" t="n">
        <f aca="false">(CB199-$CB$171)/$CB$171</f>
        <v>-1</v>
      </c>
      <c r="FP31" s="7" t="n">
        <f aca="false">(CC200-$CC$172)/$CC$172</f>
        <v>-1</v>
      </c>
      <c r="FQ31" s="7" t="n">
        <f aca="false">(CD201-$CD$173)/$CD$173</f>
        <v>-1</v>
      </c>
      <c r="FR31" s="7" t="n">
        <f aca="false">(CE202-$CE$174)/$CE$174</f>
        <v>-1</v>
      </c>
      <c r="FS31" s="7" t="n">
        <f aca="false">(CF203-$CF$175)/$CF$175</f>
        <v>-1</v>
      </c>
      <c r="FT31" s="7" t="n">
        <f aca="false">(CG204-$CG$176)/$CG$176</f>
        <v>-1</v>
      </c>
      <c r="FU31" s="7" t="n">
        <f aca="false">(CH205-$CH$177)/$CH$177</f>
        <v>-1</v>
      </c>
      <c r="FV31" s="7" t="n">
        <f aca="false">(CI206-$CI$178)/$CI$178</f>
        <v>-1</v>
      </c>
      <c r="FW31" s="7" t="n">
        <f aca="false">(CJ207-$CJ$179)/$CJ$179</f>
        <v>-1</v>
      </c>
      <c r="FX31" s="7" t="n">
        <f aca="false">(CK208-$CK$180)/$CK$180</f>
        <v>-1</v>
      </c>
      <c r="FY31" s="7" t="n">
        <f aca="false">(CL209-$CL$181)/$CL$181</f>
        <v>-1</v>
      </c>
      <c r="FZ31" s="7" t="n">
        <f aca="false">(CM210-$CM$182)/$CM$182</f>
        <v>-1</v>
      </c>
    </row>
    <row r="32" customFormat="false" ht="12.75" hidden="false" customHeight="false" outlineLevel="0" collapsed="false">
      <c r="B32" s="3" t="n">
        <v>35217</v>
      </c>
      <c r="C32" s="5" t="n">
        <v>59578698</v>
      </c>
      <c r="D32" s="6" t="n">
        <f aca="false">VLOOKUP(B32,[1]jan94!$A$59:$XFD$168,3,0)</f>
        <v>744945</v>
      </c>
      <c r="E32" s="6" t="n">
        <f aca="false">VLOOKUP(B32,[2]feb94!$A$51:$XFD$159,3,0)</f>
        <v>477260</v>
      </c>
      <c r="F32" s="6" t="n">
        <f aca="false">VLOOKUP(B32,[3]mar94!$A$56:$XFD$164,3,0)</f>
        <v>752697</v>
      </c>
      <c r="G32" s="6" t="n">
        <f aca="false">VLOOKUP(B32,[4]apr94!$A$64:$XFD$170,3,0)</f>
        <v>539810</v>
      </c>
      <c r="H32" s="6" t="n">
        <f aca="false">VLOOKUP(B32,[5]may94!$A$51:$XFD$156,3,0)</f>
        <v>535854</v>
      </c>
      <c r="I32" s="6" t="n">
        <f aca="false">VLOOKUP(B32,[6]jun94!$A$62:$XFD$167,3,0)</f>
        <v>552630</v>
      </c>
      <c r="J32" s="6" t="n">
        <f aca="false">VLOOKUP(B32,[7]jul94!$A$55:$XFD$159,3,0)</f>
        <v>752887</v>
      </c>
      <c r="K32" s="6" t="n">
        <f aca="false">VLOOKUP(B32,[8]aug94!$A$63:$XFD$165,3,0)</f>
        <v>589665</v>
      </c>
      <c r="L32" s="6" t="n">
        <f aca="false">VLOOKUP(B32,[9]sep94!$A$55:$XFD$156,3,0)</f>
        <v>779615</v>
      </c>
      <c r="M32" s="6" t="n">
        <f aca="false">VLOOKUP(B32,[10]oct94!$A$55:$XFD$155,3,0)</f>
        <v>542840</v>
      </c>
      <c r="N32" s="6" t="n">
        <f aca="false">VLOOKUP(B32,[11]nov94!$A$38:$XFD$137,3,0)</f>
        <v>684561</v>
      </c>
      <c r="O32" s="6" t="n">
        <f aca="false">VLOOKUP(B32,[12]dec94!$A$55:$XFD$154,3,0)</f>
        <v>652211</v>
      </c>
      <c r="P32" s="6" t="n">
        <f aca="false">VLOOKUP(B32,[13]jan95!$A$48:$XFD$142,3,0)</f>
        <v>863416</v>
      </c>
      <c r="Q32" s="6" t="n">
        <f aca="false">VLOOKUP(B32,[14]feb95!$A$54:$XFD$147,3,0)</f>
        <v>626587</v>
      </c>
      <c r="R32" s="6" t="n">
        <f aca="false">VLOOKUP(B32,[15]mar95!$A$37:$XFD$129,3,0)</f>
        <v>653579</v>
      </c>
      <c r="S32" s="6" t="n">
        <f aca="false">VLOOKUP(B32,[16]apr95!$A$59:$XFD$150,3,0)</f>
        <v>624382</v>
      </c>
      <c r="T32" s="6" t="n">
        <f aca="false">VLOOKUP(B32,[17]may95!$A$60:$XFD$151,3,0)</f>
        <v>848401</v>
      </c>
      <c r="U32" s="6" t="n">
        <f aca="false">VLOOKUP(B32,[18]jun95!$A$55:$XFD$144,3,0)</f>
        <v>716343</v>
      </c>
      <c r="V32" s="6" t="n">
        <f aca="false">VLOOKUP(B32,[19]jul95!$A$53:$XFD$141,3,0)</f>
        <v>786948</v>
      </c>
      <c r="W32" s="6" t="n">
        <f aca="false">VLOOKUP(B32,[20]aug95!$A$61:$XFD$148,3,0)</f>
        <v>1253075</v>
      </c>
      <c r="X32" s="6" t="n">
        <f aca="false">VLOOKUP(B32,[21]sep95!$A$58:$XFD$144,3,0)</f>
        <v>691600</v>
      </c>
      <c r="Y32" s="6" t="n">
        <f aca="false">VLOOKUP(B32,[22]oct95!$A$53:$XFD$138,3,0)</f>
        <v>1996209</v>
      </c>
      <c r="Z32" s="6" t="n">
        <f aca="false">VLOOKUP(B32,[23]nov95!$A$58:$XFD$142,3,0)</f>
        <v>1309692</v>
      </c>
      <c r="AA32" s="6" t="n">
        <f aca="false">VLOOKUP(B32,[24]dec95!$A$55:$XFD$138,3,0)</f>
        <v>892305</v>
      </c>
      <c r="AB32" s="6" t="n">
        <f aca="false">VLOOKUP(B32,[25]jan96!$A$59:$XFD$138,3,0)</f>
        <v>1136000</v>
      </c>
      <c r="AC32" s="6" t="n">
        <f aca="false">VLOOKUP(B32,[26]feb96!$A$36:$XFD$114,3,0)</f>
        <v>1452771</v>
      </c>
      <c r="AD32" s="6" t="n">
        <f aca="false">VLOOKUP(B32,[27]mar96!$A$54:$XFD$133,3,0)</f>
        <v>1272100</v>
      </c>
      <c r="AE32" s="6" t="n">
        <f aca="false">VLOOKUP(B32,[28]apr96!$A$51:$XFD$127,3,0)</f>
        <v>2095892</v>
      </c>
      <c r="AF32" s="6" t="n">
        <f aca="false">VLOOKUP(B32,[29]may96!$A$60:$XFD$135,3,0)</f>
        <v>1838323</v>
      </c>
      <c r="AG32" s="6" t="n">
        <f aca="false">VLOOKUP(B32,[30]jun96!$A$50:$XFD$124,3,0)</f>
        <v>989172</v>
      </c>
      <c r="CP32" s="2" t="s">
        <v>31</v>
      </c>
      <c r="CQ32" s="7" t="n">
        <f aca="false">(D124-$D$95)/$D$95</f>
        <v>-0.703550751760677</v>
      </c>
      <c r="CR32" s="7" t="n">
        <f aca="false">(E125-$E$96)/$E$96</f>
        <v>-0.714206970880475</v>
      </c>
      <c r="CS32" s="7" t="n">
        <f aca="false">(F126-$F$97)/$F$97</f>
        <v>-0.725615568730902</v>
      </c>
      <c r="CT32" s="7" t="n">
        <f aca="false">(G127-$G$98)/$G$98</f>
        <v>-0.733562683309055</v>
      </c>
      <c r="CU32" s="7" t="n">
        <f aca="false">(H128-$H$99)/$H$99</f>
        <v>-0.762910461090851</v>
      </c>
      <c r="CV32" s="7" t="n">
        <f aca="false">(I129-$I$100)/$I$100</f>
        <v>-0.784744111019848</v>
      </c>
      <c r="CW32" s="7" t="n">
        <f aca="false">(J130-$J$101)/$J$101</f>
        <v>-0.711674999988552</v>
      </c>
      <c r="CX32" s="7" t="n">
        <f aca="false">(K131-$K$102)/$K$102</f>
        <v>-0.750133031149755</v>
      </c>
      <c r="CY32" s="7" t="n">
        <f aca="false">(L132-$L$103)/$L$103</f>
        <v>-0.686754950491298</v>
      </c>
      <c r="CZ32" s="7" t="n">
        <f aca="false">(M133-$M$104)/$M$104</f>
        <v>-0.732964849793825</v>
      </c>
      <c r="DA32" s="7" t="n">
        <f aca="false">(N134-$N$105)/$N$105</f>
        <v>-0.726737106352686</v>
      </c>
      <c r="DB32" s="7" t="n">
        <f aca="false">(O135-$O$106)/$O$106</f>
        <v>-0.700033990744777</v>
      </c>
      <c r="DC32" s="7" t="n">
        <f aca="false">(P136-$P$107)/$P$107</f>
        <v>-0.705009337522039</v>
      </c>
      <c r="DD32" s="7" t="n">
        <f aca="false">(Q137-$Q$108)/$Q$108</f>
        <v>-0.708126680525115</v>
      </c>
      <c r="DE32" s="7" t="n">
        <f aca="false">(R138-$R$109)/R138</f>
        <v>-2.67030223269763</v>
      </c>
      <c r="DF32" s="7" t="n">
        <f aca="false">(S139-$S$110)/$S$110</f>
        <v>-0.67501093621141</v>
      </c>
      <c r="DG32" s="7" t="n">
        <f aca="false">(T140-$T$111)/$T$111</f>
        <v>-0.743383625312835</v>
      </c>
      <c r="DH32" s="7" t="n">
        <f aca="false">(U141-$U$112)/$U$112</f>
        <v>-0.738576837661848</v>
      </c>
      <c r="DI32" s="7" t="n">
        <f aca="false">(V142-$V$113)/$V$113</f>
        <v>-0.687192783570307</v>
      </c>
      <c r="DJ32" s="7" t="n">
        <f aca="false">(W143-$W$114)/$W$114</f>
        <v>-0.709799802092783</v>
      </c>
      <c r="DK32" s="7" t="n">
        <f aca="false">(X144-$X$115)/$X$115</f>
        <v>-0.710599560291917</v>
      </c>
      <c r="DL32" s="7" t="n">
        <f aca="false">(Y145-$Y$116)/$Y$116</f>
        <v>-0.602601778081094</v>
      </c>
      <c r="DM32" s="7" t="n">
        <f aca="false">(Z146-$Z$117)/$Z$117</f>
        <v>-0.65286121584883</v>
      </c>
      <c r="DN32" s="7" t="n">
        <f aca="false">(AA147-$AA$118)/$AA$118</f>
        <v>-0.765348689981168</v>
      </c>
      <c r="DO32" s="7" t="n">
        <f aca="false">(AB148-$AB$119)/$AB$119</f>
        <v>-0.759054835276763</v>
      </c>
      <c r="DP32" s="7" t="n">
        <f aca="false">(AC149-$AC$120)/$AC$120</f>
        <v>-0.455332886434678</v>
      </c>
      <c r="DQ32" s="7" t="n">
        <f aca="false">(AD150-$AD$121)/$AD$121</f>
        <v>-0.704680266371316</v>
      </c>
      <c r="DR32" s="7" t="n">
        <f aca="false">(AE151-$AE$122)/$AE$122</f>
        <v>-0.825563793115353</v>
      </c>
      <c r="DS32" s="7" t="n">
        <f aca="false">(AF152-$AF$123)/$AF$123</f>
        <v>-0.708012139324809</v>
      </c>
      <c r="DT32" s="7" t="n">
        <f aca="false">(AG153-$AG$124)/$AG$124</f>
        <v>-0.672716577839078</v>
      </c>
      <c r="DU32" s="7" t="n">
        <f aca="false">(AH154-$AH$125)/$AH$125</f>
        <v>-0.717899162469597</v>
      </c>
      <c r="DV32" s="7" t="n">
        <f aca="false">(AI155-$AI$126)/$AI$126</f>
        <v>-0.757569942218645</v>
      </c>
      <c r="DW32" s="7" t="n">
        <f aca="false">(AJ156-$AJ$127)/$AJ$127</f>
        <v>-0.77159855744609</v>
      </c>
      <c r="DX32" s="7" t="n">
        <f aca="false">(AK157-$AK$128)/$AK$128</f>
        <v>-0.805901678341433</v>
      </c>
      <c r="DY32" s="7" t="n">
        <f aca="false">(AL158-$AL$129)/$AL$129</f>
        <v>-0.742095866949692</v>
      </c>
      <c r="DZ32" s="7" t="n">
        <f aca="false">(AM159-$AM$130)/$AM$130</f>
        <v>-0.793622591662601</v>
      </c>
      <c r="EA32" s="7" t="n">
        <f aca="false">(AN160-$AN$131)/$AN$131</f>
        <v>-0.748787180317032</v>
      </c>
      <c r="EB32" s="7" t="n">
        <f aca="false">(AO161-$AO$132)/$AO$132</f>
        <v>-0.780984659029611</v>
      </c>
      <c r="EC32" s="7" t="n">
        <f aca="false">(AP162-$AP$133)/$AP$133</f>
        <v>-0.709481188605162</v>
      </c>
      <c r="ED32" s="7" t="n">
        <f aca="false">(AQ163-$AQ$134)/$AQ$134</f>
        <v>-0.7255956922795</v>
      </c>
      <c r="EE32" s="7" t="n">
        <f aca="false">(AR164-$AR$135)/$AR$135</f>
        <v>-0.774406444791585</v>
      </c>
      <c r="EF32" s="7" t="n">
        <f aca="false">(AS165-$AS$136)/$AS$136</f>
        <v>-0.787082210218782</v>
      </c>
      <c r="EG32" s="7" t="n">
        <f aca="false">(AT166-$AT$137)/$AT$137</f>
        <v>-0.755218871859045</v>
      </c>
      <c r="EH32" s="7" t="n">
        <f aca="false">(AU167-$AU$138)/$AU$138</f>
        <v>-0.728375363559283</v>
      </c>
      <c r="EI32" s="7" t="n">
        <f aca="false">(AV168-$AV$139)/$AV$139</f>
        <v>-0.526334699937896</v>
      </c>
      <c r="EJ32" s="7" t="n">
        <f aca="false">(AW169-$AW$140)/$AW$140</f>
        <v>-0.771816047358304</v>
      </c>
      <c r="EK32" s="7" t="n">
        <f aca="false">(AX170-$AX$141)/$AX$141</f>
        <v>-0.731205012560535</v>
      </c>
      <c r="EL32" s="7" t="n">
        <f aca="false">(AY171-$AY$142)/$AY$142</f>
        <v>-0.663551110670489</v>
      </c>
      <c r="EM32" s="7" t="n">
        <f aca="false">(AZ172-$AZ$143)/$AZ$143</f>
        <v>-0.813872751113009</v>
      </c>
      <c r="EN32" s="7" t="n">
        <f aca="false">(BA173-$BA$144)/$BA$144</f>
        <v>-0.751503264814017</v>
      </c>
      <c r="EO32" s="7" t="n">
        <f aca="false">(BB174-$BB$145)/$BB$145</f>
        <v>-0.742613559250281</v>
      </c>
      <c r="EP32" s="7" t="n">
        <f aca="false">(BC175-$BC$146)/$BC$146</f>
        <v>-0.758564076890797</v>
      </c>
      <c r="EQ32" s="7" t="n">
        <f aca="false">(BD176-$BD$147)/$BD$147</f>
        <v>-0.788315162281569</v>
      </c>
      <c r="ER32" s="7" t="n">
        <f aca="false">(BE177-$BE$148)/$BE$148</f>
        <v>-0.741114926940732</v>
      </c>
      <c r="ES32" s="7" t="n">
        <f aca="false">(BF178-$BF$149)/$BF$149</f>
        <v>-0.703922305015182</v>
      </c>
      <c r="ET32" s="7" t="n">
        <f aca="false">(BG179-$BG$150)/$BG$150</f>
        <v>-0.667784108222389</v>
      </c>
      <c r="EU32" s="7" t="n">
        <f aca="false">(BH180-$BH$151)/$BH$151</f>
        <v>-0.752078213319409</v>
      </c>
      <c r="EV32" s="7" t="n">
        <f aca="false">(BI181-$BI$152)/$BI$152</f>
        <v>-0.674233317420685</v>
      </c>
      <c r="EW32" s="7" t="n">
        <f aca="false">(BJ182-$BJ$153)/$BJ$153</f>
        <v>-0.776003519307934</v>
      </c>
      <c r="EX32" s="7" t="n">
        <f aca="false">(BK183-$BK$154)/$BK$154</f>
        <v>-1</v>
      </c>
      <c r="EY32" s="7" t="n">
        <f aca="false">(BL184-$BL$155)/$BL$155</f>
        <v>-1</v>
      </c>
      <c r="EZ32" s="7" t="n">
        <f aca="false">(BM185-$BM$156)/$BM$156</f>
        <v>-1</v>
      </c>
      <c r="FA32" s="7" t="n">
        <f aca="false">(BN186-$BN$157)/$BN$157</f>
        <v>-1</v>
      </c>
      <c r="FB32" s="7" t="n">
        <f aca="false">(BO187-$BO$158)/$BO$158</f>
        <v>-1</v>
      </c>
      <c r="FC32" s="7" t="n">
        <f aca="false">(BP188-$BP$159)/$BP$159</f>
        <v>-1</v>
      </c>
      <c r="FD32" s="7" t="n">
        <f aca="false">(BQ189-$BQ$160)/$BQ$160</f>
        <v>-1</v>
      </c>
      <c r="FE32" s="7" t="n">
        <f aca="false">(BR190-$BR$161)/$BR$161</f>
        <v>-1</v>
      </c>
      <c r="FF32" s="7" t="n">
        <f aca="false">(BS191-$BS$162)/$BS$162</f>
        <v>-1</v>
      </c>
      <c r="FG32" s="7" t="n">
        <f aca="false">(BT192-$BT$163)/$BT$163</f>
        <v>-1</v>
      </c>
      <c r="FH32" s="7" t="n">
        <f aca="false">(BU193-$BU$164)/$BU$164</f>
        <v>-1</v>
      </c>
      <c r="FI32" s="7" t="n">
        <f aca="false">(BV194-$BV$165)/$BV$165</f>
        <v>-1</v>
      </c>
      <c r="FJ32" s="7" t="n">
        <f aca="false">(BW195-$BW$166)/$BW$166</f>
        <v>-1</v>
      </c>
      <c r="FK32" s="7" t="n">
        <f aca="false">(BX196-$BX$167)/$BX$167</f>
        <v>-1</v>
      </c>
      <c r="FL32" s="7" t="n">
        <f aca="false">(BY197-$BY$168)/$BY$168</f>
        <v>-1</v>
      </c>
      <c r="FM32" s="7" t="n">
        <f aca="false">(BZ198-$BZ$169)/$BZ$169</f>
        <v>-1</v>
      </c>
      <c r="FN32" s="7" t="n">
        <f aca="false">(CA199-$CA$170)/$CA$170</f>
        <v>-1</v>
      </c>
      <c r="FO32" s="7" t="n">
        <f aca="false">(CB200-$CB$171)/$CB$171</f>
        <v>-1</v>
      </c>
      <c r="FP32" s="7" t="n">
        <f aca="false">(CC201-$CC$172)/$CC$172</f>
        <v>-1</v>
      </c>
      <c r="FQ32" s="7" t="n">
        <f aca="false">(CD202-$CD$173)/$CD$173</f>
        <v>-1</v>
      </c>
      <c r="FR32" s="7" t="n">
        <f aca="false">(CE203-$CE$174)/$CE$174</f>
        <v>-1</v>
      </c>
      <c r="FS32" s="7" t="n">
        <f aca="false">(CF204-$CF$175)/$CF$175</f>
        <v>-1</v>
      </c>
      <c r="FT32" s="7" t="n">
        <f aca="false">(CG205-$CG$176)/$CG$176</f>
        <v>-1</v>
      </c>
      <c r="FU32" s="7" t="n">
        <f aca="false">(CH206-$CH$177)/$CH$177</f>
        <v>-1</v>
      </c>
      <c r="FV32" s="7" t="n">
        <f aca="false">(CI207-$CI$178)/$CI$178</f>
        <v>-1</v>
      </c>
      <c r="FW32" s="7" t="n">
        <f aca="false">(CJ208-$CJ$179)/$CJ$179</f>
        <v>-1</v>
      </c>
      <c r="FX32" s="7" t="n">
        <f aca="false">(CK209-$CK$180)/$CK$180</f>
        <v>-1</v>
      </c>
      <c r="FY32" s="7" t="n">
        <f aca="false">(CL210-$CL$181)/$CL$181</f>
        <v>-1</v>
      </c>
      <c r="FZ32" s="7" t="n">
        <f aca="false">(CM211-$CM$182)/$CM$182</f>
        <v>-1</v>
      </c>
    </row>
    <row r="33" customFormat="false" ht="12.75" hidden="false" customHeight="false" outlineLevel="0" collapsed="false">
      <c r="B33" s="3" t="n">
        <v>35247</v>
      </c>
      <c r="C33" s="5" t="n">
        <v>60958838</v>
      </c>
      <c r="D33" s="6" t="n">
        <f aca="false">VLOOKUP(B33,[1]jan94!$A$59:$XFD$168,3,0)</f>
        <v>802255</v>
      </c>
      <c r="E33" s="6" t="n">
        <f aca="false">VLOOKUP(B33,[2]feb94!$A$51:$XFD$159,3,0)</f>
        <v>488027</v>
      </c>
      <c r="F33" s="6" t="n">
        <f aca="false">VLOOKUP(B33,[3]mar94!$A$56:$XFD$164,3,0)</f>
        <v>745158</v>
      </c>
      <c r="G33" s="6" t="n">
        <f aca="false">VLOOKUP(B33,[4]apr94!$A$64:$XFD$170,3,0)</f>
        <v>575133</v>
      </c>
      <c r="H33" s="6" t="n">
        <f aca="false">VLOOKUP(B33,[5]may94!$A$51:$XFD$156,3,0)</f>
        <v>551894</v>
      </c>
      <c r="I33" s="6" t="n">
        <f aca="false">VLOOKUP(B33,[6]jun94!$A$62:$XFD$167,3,0)</f>
        <v>608605</v>
      </c>
      <c r="J33" s="6" t="n">
        <f aca="false">VLOOKUP(B33,[7]jul94!$A$55:$XFD$159,3,0)</f>
        <v>761126</v>
      </c>
      <c r="K33" s="6" t="n">
        <f aca="false">VLOOKUP(B33,[8]aug94!$A$63:$XFD$165,3,0)</f>
        <v>550302</v>
      </c>
      <c r="L33" s="6" t="n">
        <f aca="false">VLOOKUP(B33,[9]sep94!$A$55:$XFD$156,3,0)</f>
        <v>768658</v>
      </c>
      <c r="M33" s="6" t="n">
        <f aca="false">VLOOKUP(B33,[10]oct94!$A$55:$XFD$155,3,0)</f>
        <v>551438</v>
      </c>
      <c r="N33" s="6" t="n">
        <f aca="false">VLOOKUP(B33,[11]nov94!$A$38:$XFD$137,3,0)</f>
        <v>676001</v>
      </c>
      <c r="O33" s="6" t="n">
        <f aca="false">VLOOKUP(B33,[12]dec94!$A$55:$XFD$154,3,0)</f>
        <v>665636</v>
      </c>
      <c r="P33" s="6" t="n">
        <f aca="false">VLOOKUP(B33,[13]jan95!$A$48:$XFD$142,3,0)</f>
        <v>920160</v>
      </c>
      <c r="Q33" s="6" t="n">
        <f aca="false">VLOOKUP(B33,[14]feb95!$A$54:$XFD$147,3,0)</f>
        <v>619996</v>
      </c>
      <c r="R33" s="6" t="n">
        <f aca="false">VLOOKUP(B33,[15]mar95!$A$37:$XFD$129,3,0)</f>
        <v>661230</v>
      </c>
      <c r="S33" s="6" t="n">
        <f aca="false">VLOOKUP(B33,[16]apr95!$A$59:$XFD$150,3,0)</f>
        <v>617911</v>
      </c>
      <c r="T33" s="6" t="n">
        <f aca="false">VLOOKUP(B33,[17]may95!$A$60:$XFD$151,3,0)</f>
        <v>862675</v>
      </c>
      <c r="U33" s="6" t="n">
        <f aca="false">VLOOKUP(B33,[18]jun95!$A$55:$XFD$144,3,0)</f>
        <v>721829</v>
      </c>
      <c r="V33" s="6" t="n">
        <f aca="false">VLOOKUP(B33,[19]jul95!$A$53:$XFD$141,3,0)</f>
        <v>787669</v>
      </c>
      <c r="W33" s="6" t="n">
        <f aca="false">VLOOKUP(B33,[20]aug95!$A$61:$XFD$148,3,0)</f>
        <v>1198288</v>
      </c>
      <c r="X33" s="6" t="n">
        <f aca="false">VLOOKUP(B33,[21]sep95!$A$58:$XFD$144,3,0)</f>
        <v>675513</v>
      </c>
      <c r="Y33" s="6" t="n">
        <f aca="false">VLOOKUP(B33,[22]oct95!$A$53:$XFD$138,3,0)</f>
        <v>2149088</v>
      </c>
      <c r="Z33" s="6" t="n">
        <f aca="false">VLOOKUP(B33,[23]nov95!$A$58:$XFD$142,3,0)</f>
        <v>1630585</v>
      </c>
      <c r="AA33" s="6" t="n">
        <f aca="false">VLOOKUP(B33,[24]dec95!$A$55:$XFD$138,3,0)</f>
        <v>908572</v>
      </c>
      <c r="AB33" s="6" t="n">
        <f aca="false">VLOOKUP(B33,[25]jan96!$A$59:$XFD$138,3,0)</f>
        <v>1190529</v>
      </c>
      <c r="AC33" s="6" t="n">
        <f aca="false">VLOOKUP(B33,[26]feb96!$A$36:$XFD$114,3,0)</f>
        <v>1411178</v>
      </c>
      <c r="AD33" s="6" t="n">
        <f aca="false">VLOOKUP(B33,[27]mar96!$A$54:$XFD$133,3,0)</f>
        <v>1252520</v>
      </c>
      <c r="AE33" s="6" t="n">
        <f aca="false">VLOOKUP(B33,[28]apr96!$A$51:$XFD$127,3,0)</f>
        <v>2027410</v>
      </c>
      <c r="AF33" s="6" t="n">
        <f aca="false">VLOOKUP(B33,[29]may96!$A$60:$XFD$135,3,0)</f>
        <v>1736200</v>
      </c>
      <c r="AG33" s="6" t="n">
        <f aca="false">VLOOKUP(B33,[30]jun96!$A$50:$XFD$124,3,0)</f>
        <v>1681347</v>
      </c>
      <c r="AH33" s="6" t="n">
        <f aca="false">VLOOKUP(B33,[31]jul96!$A$53:$XFD$126,3,0)</f>
        <v>1419541</v>
      </c>
      <c r="CP33" s="2" t="s">
        <v>32</v>
      </c>
      <c r="CQ33" s="7" t="n">
        <f aca="false">(D125-$D$95)/$D$95</f>
        <v>-0.711959917851486</v>
      </c>
      <c r="CR33" s="7" t="n">
        <f aca="false">(E126-$E$96)/$E$96</f>
        <v>-0.70653705966411</v>
      </c>
      <c r="CS33" s="7" t="n">
        <f aca="false">(F127-$F$97)/$F$97</f>
        <v>-0.714000420116007</v>
      </c>
      <c r="CT33" s="7" t="n">
        <f aca="false">(G128-$G$98)/$G$98</f>
        <v>-0.758555263302751</v>
      </c>
      <c r="CU33" s="7" t="n">
        <f aca="false">(H129-$H$99)/$H$99</f>
        <v>-0.763952320064553</v>
      </c>
      <c r="CV33" s="7" t="n">
        <f aca="false">(I130-$I$100)/$I$100</f>
        <v>-0.794916814885812</v>
      </c>
      <c r="CW33" s="7" t="n">
        <f aca="false">(J131-$J$101)/$J$101</f>
        <v>-0.728346817128521</v>
      </c>
      <c r="CX33" s="7" t="n">
        <f aca="false">(K132-$K$102)/$K$102</f>
        <v>-0.744469000180479</v>
      </c>
      <c r="CY33" s="7" t="n">
        <f aca="false">(L133-$L$103)/$L$103</f>
        <v>-0.705305720090524</v>
      </c>
      <c r="CZ33" s="7" t="n">
        <f aca="false">(M134-$M$104)/$M$104</f>
        <v>-0.747399997609929</v>
      </c>
      <c r="DA33" s="7" t="n">
        <f aca="false">(N135-$N$105)/$N$105</f>
        <v>-0.728405070519479</v>
      </c>
      <c r="DB33" s="7" t="n">
        <f aca="false">(O136-$O$106)/$O$106</f>
        <v>-0.696601250210033</v>
      </c>
      <c r="DC33" s="7" t="n">
        <f aca="false">(P137-$P$107)/$P$107</f>
        <v>-0.715445718792556</v>
      </c>
      <c r="DD33" s="7" t="n">
        <f aca="false">(Q138-$Q$108)/$Q$108</f>
        <v>-0.707118224235714</v>
      </c>
      <c r="DE33" s="7" t="n">
        <f aca="false">(R139-$R$109)/R139</f>
        <v>-2.89787799741897</v>
      </c>
      <c r="DF33" s="7" t="n">
        <f aca="false">(S140-$S$110)/$S$110</f>
        <v>-0.678169409683627</v>
      </c>
      <c r="DG33" s="7" t="n">
        <f aca="false">(T141-$T$111)/$T$111</f>
        <v>-0.778170159272031</v>
      </c>
      <c r="DH33" s="7" t="n">
        <f aca="false">(U142-$U$112)/$U$112</f>
        <v>-0.743653927554636</v>
      </c>
      <c r="DI33" s="7" t="n">
        <f aca="false">(V143-$V$113)/$V$113</f>
        <v>-0.682299471957062</v>
      </c>
      <c r="DJ33" s="7" t="n">
        <f aca="false">(W144-$W$114)/$W$114</f>
        <v>-0.710271092898729</v>
      </c>
      <c r="DK33" s="7" t="n">
        <f aca="false">(X145-$X$115)/$X$115</f>
        <v>-0.720480320009771</v>
      </c>
      <c r="DL33" s="7" t="n">
        <f aca="false">(Y146-$Y$116)/$Y$116</f>
        <v>-0.614394437413942</v>
      </c>
      <c r="DM33" s="7" t="n">
        <f aca="false">(Z147-$Z$117)/$Z$117</f>
        <v>-0.677415310646923</v>
      </c>
      <c r="DN33" s="7" t="n">
        <f aca="false">(AA148-$AA$118)/$AA$118</f>
        <v>-0.770912424113645</v>
      </c>
      <c r="DO33" s="7" t="n">
        <f aca="false">(AB149-$AB$119)/$AB$119</f>
        <v>-0.76774430684078</v>
      </c>
      <c r="DP33" s="7" t="n">
        <f aca="false">(AC150-$AC$120)/$AC$120</f>
        <v>-0.464914777414957</v>
      </c>
      <c r="DQ33" s="7" t="n">
        <f aca="false">(AD151-$AD$121)/$AD$121</f>
        <v>-0.715244909939653</v>
      </c>
      <c r="DR33" s="7" t="n">
        <f aca="false">(AE152-$AE$122)/$AE$122</f>
        <v>-0.825654544821906</v>
      </c>
      <c r="DS33" s="7" t="n">
        <f aca="false">(AF153-$AF$123)/$AF$123</f>
        <v>-0.715601770498649</v>
      </c>
      <c r="DT33" s="7" t="n">
        <f aca="false">(AG154-$AG$124)/$AG$124</f>
        <v>-0.658643932513634</v>
      </c>
      <c r="DU33" s="7" t="n">
        <f aca="false">(AH155-$AH$125)/$AH$125</f>
        <v>-0.718170151209454</v>
      </c>
      <c r="DV33" s="7" t="n">
        <f aca="false">(AI156-$AI$126)/$AI$126</f>
        <v>-0.747847052216382</v>
      </c>
      <c r="DW33" s="7" t="n">
        <f aca="false">(AJ157-$AJ$127)/$AJ$127</f>
        <v>-0.781564125917489</v>
      </c>
      <c r="DX33" s="7" t="n">
        <f aca="false">(AK158-$AK$128)/$AK$128</f>
        <v>-0.789234680420043</v>
      </c>
      <c r="DY33" s="7" t="n">
        <f aca="false">(AL159-$AL$129)/$AL$129</f>
        <v>-0.751910761648095</v>
      </c>
      <c r="DZ33" s="7" t="n">
        <f aca="false">(AM160-$AM$130)/$AM$130</f>
        <v>-0.799464176239107</v>
      </c>
      <c r="EA33" s="7" t="n">
        <f aca="false">(AN161-$AN$131)/$AN$131</f>
        <v>-0.765406973781219</v>
      </c>
      <c r="EB33" s="7" t="n">
        <f aca="false">(AO162-$AO$132)/$AO$132</f>
        <v>-0.792009172879093</v>
      </c>
      <c r="EC33" s="7" t="n">
        <f aca="false">(AP163-$AP$133)/$AP$133</f>
        <v>-0.725355117351683</v>
      </c>
      <c r="ED33" s="7" t="n">
        <f aca="false">(AQ164-$AQ$134)/$AQ$134</f>
        <v>-0.735163472105714</v>
      </c>
      <c r="EE33" s="7" t="n">
        <f aca="false">(AR165-$AR$135)/$AR$135</f>
        <v>-0.788833286827816</v>
      </c>
      <c r="EF33" s="7" t="n">
        <f aca="false">(AS166-$AS$136)/$AS$136</f>
        <v>-0.795931312688829</v>
      </c>
      <c r="EG33" s="7" t="n">
        <f aca="false">(AT167-$AT$137)/$AT$137</f>
        <v>-0.804184290158427</v>
      </c>
      <c r="EH33" s="7" t="n">
        <f aca="false">(AU168-$AU$138)/$AU$138</f>
        <v>-0.732979513606967</v>
      </c>
      <c r="EI33" s="7" t="n">
        <f aca="false">(AV169-$AV$139)/$AV$139</f>
        <v>-0.55508456741506</v>
      </c>
      <c r="EJ33" s="7" t="n">
        <f aca="false">(AW170-$AW$140)/$AW$140</f>
        <v>-0.783424057883288</v>
      </c>
      <c r="EK33" s="7" t="n">
        <f aca="false">(AX171-$AX$141)/$AX$141</f>
        <v>-0.72189362875888</v>
      </c>
      <c r="EL33" s="7" t="n">
        <f aca="false">(AY172-$AY$142)/$AY$142</f>
        <v>-0.657216677356242</v>
      </c>
      <c r="EM33" s="7" t="n">
        <f aca="false">(AZ173-$AZ$143)/$AZ$143</f>
        <v>-0.825534345228909</v>
      </c>
      <c r="EN33" s="7" t="n">
        <f aca="false">(BA174-$BA$144)/$BA$144</f>
        <v>-0.769065974111295</v>
      </c>
      <c r="EO33" s="7" t="n">
        <f aca="false">(BB175-$BB$145)/$BB$145</f>
        <v>-0.753302986628436</v>
      </c>
      <c r="EP33" s="7" t="n">
        <f aca="false">(BC176-$BC$146)/$BC$146</f>
        <v>-0.772259739201069</v>
      </c>
      <c r="EQ33" s="7" t="n">
        <f aca="false">(BD177-$BD$147)/$BD$147</f>
        <v>-0.780933359689274</v>
      </c>
      <c r="ER33" s="7" t="n">
        <f aca="false">(BE178-$BE$148)/$BE$148</f>
        <v>-0.738191656602322</v>
      </c>
      <c r="ES33" s="7" t="n">
        <f aca="false">(BF179-$BF$149)/$BF$149</f>
        <v>-0.715541183412469</v>
      </c>
      <c r="ET33" s="7" t="n">
        <f aca="false">(BG180-$BG$150)/$BG$150</f>
        <v>-0.674637216153897</v>
      </c>
      <c r="EU33" s="7" t="n">
        <f aca="false">(BH181-$BH$151)/$BH$151</f>
        <v>-0.746132015228609</v>
      </c>
      <c r="EV33" s="7" t="n">
        <f aca="false">(BI182-$BI$152)/$BI$152</f>
        <v>-0.683187539263794</v>
      </c>
      <c r="EW33" s="7" t="n">
        <f aca="false">(BJ183-$BJ$153)/$BJ$153</f>
        <v>-1</v>
      </c>
      <c r="EX33" s="7" t="n">
        <f aca="false">(BK184-$BK$154)/$BK$154</f>
        <v>-1</v>
      </c>
      <c r="EY33" s="7" t="n">
        <f aca="false">(BL185-$BL$155)/$BL$155</f>
        <v>-1</v>
      </c>
      <c r="EZ33" s="7" t="n">
        <f aca="false">(BM186-$BM$156)/$BM$156</f>
        <v>-1</v>
      </c>
      <c r="FA33" s="7" t="n">
        <f aca="false">(BN187-$BN$157)/$BN$157</f>
        <v>-1</v>
      </c>
      <c r="FB33" s="7" t="n">
        <f aca="false">(BO188-$BO$158)/$BO$158</f>
        <v>-1</v>
      </c>
      <c r="FC33" s="7" t="n">
        <f aca="false">(BP189-$BP$159)/$BP$159</f>
        <v>-1</v>
      </c>
      <c r="FD33" s="7" t="n">
        <f aca="false">(BQ190-$BQ$160)/$BQ$160</f>
        <v>-1</v>
      </c>
      <c r="FE33" s="7" t="n">
        <f aca="false">(BR191-$BR$161)/$BR$161</f>
        <v>-1</v>
      </c>
      <c r="FF33" s="7" t="n">
        <f aca="false">(BS192-$BS$162)/$BS$162</f>
        <v>-1</v>
      </c>
      <c r="FG33" s="7" t="n">
        <f aca="false">(BT193-$BT$163)/$BT$163</f>
        <v>-1</v>
      </c>
      <c r="FH33" s="7" t="n">
        <f aca="false">(BU194-$BU$164)/$BU$164</f>
        <v>-1</v>
      </c>
      <c r="FI33" s="7" t="n">
        <f aca="false">(BV195-$BV$165)/$BV$165</f>
        <v>-1</v>
      </c>
      <c r="FJ33" s="7" t="n">
        <f aca="false">(BW196-$BW$166)/$BW$166</f>
        <v>-1</v>
      </c>
      <c r="FK33" s="7" t="n">
        <f aca="false">(BX197-$BX$167)/$BX$167</f>
        <v>-1</v>
      </c>
      <c r="FL33" s="7" t="n">
        <f aca="false">(BY198-$BY$168)/$BY$168</f>
        <v>-1</v>
      </c>
      <c r="FM33" s="7" t="n">
        <f aca="false">(BZ199-$BZ$169)/$BZ$169</f>
        <v>-1</v>
      </c>
      <c r="FN33" s="7" t="n">
        <f aca="false">(CA200-$CA$170)/$CA$170</f>
        <v>-1</v>
      </c>
      <c r="FO33" s="7" t="n">
        <f aca="false">(CB201-$CB$171)/$CB$171</f>
        <v>-1</v>
      </c>
      <c r="FP33" s="7" t="n">
        <f aca="false">(CC202-$CC$172)/$CC$172</f>
        <v>-1</v>
      </c>
      <c r="FQ33" s="7" t="n">
        <f aca="false">(CD203-$CD$173)/$CD$173</f>
        <v>-1</v>
      </c>
      <c r="FR33" s="7" t="n">
        <f aca="false">(CE204-$CE$174)/$CE$174</f>
        <v>-1</v>
      </c>
      <c r="FS33" s="7" t="n">
        <f aca="false">(CF205-$CF$175)/$CF$175</f>
        <v>-1</v>
      </c>
      <c r="FT33" s="7" t="n">
        <f aca="false">(CG206-$CG$176)/$CG$176</f>
        <v>-1</v>
      </c>
      <c r="FU33" s="7" t="n">
        <f aca="false">(CH207-$CH$177)/$CH$177</f>
        <v>-1</v>
      </c>
      <c r="FV33" s="7" t="n">
        <f aca="false">(CI208-$CI$178)/$CI$178</f>
        <v>-1</v>
      </c>
      <c r="FW33" s="7" t="n">
        <f aca="false">(CJ209-$CJ$179)/$CJ$179</f>
        <v>-1</v>
      </c>
      <c r="FX33" s="7" t="n">
        <f aca="false">(CK210-$CK$180)/$CK$180</f>
        <v>-1</v>
      </c>
      <c r="FY33" s="7" t="n">
        <f aca="false">(CL211-$CL$181)/$CL$181</f>
        <v>-1</v>
      </c>
      <c r="FZ33" s="7" t="n">
        <f aca="false">(CM212-$CM$182)/$CM$182</f>
        <v>-1</v>
      </c>
    </row>
    <row r="34" customFormat="false" ht="12.75" hidden="false" customHeight="false" outlineLevel="0" collapsed="false">
      <c r="B34" s="3" t="n">
        <v>35278</v>
      </c>
      <c r="C34" s="5" t="n">
        <v>60835324</v>
      </c>
      <c r="D34" s="6" t="n">
        <f aca="false">VLOOKUP(B34,[1]jan94!$A$59:$XFD$168,3,0)</f>
        <v>779498</v>
      </c>
      <c r="E34" s="6" t="n">
        <f aca="false">VLOOKUP(B34,[2]feb94!$A$51:$XFD$159,3,0)</f>
        <v>533525</v>
      </c>
      <c r="F34" s="6" t="n">
        <f aca="false">VLOOKUP(B34,[3]mar94!$A$56:$XFD$164,3,0)</f>
        <v>727292</v>
      </c>
      <c r="G34" s="6" t="n">
        <f aca="false">VLOOKUP(B34,[4]apr94!$A$64:$XFD$170,3,0)</f>
        <v>602579</v>
      </c>
      <c r="H34" s="6" t="n">
        <f aca="false">VLOOKUP(B34,[5]may94!$A$51:$XFD$156,3,0)</f>
        <v>575043</v>
      </c>
      <c r="I34" s="6" t="n">
        <f aca="false">VLOOKUP(B34,[6]jun94!$A$62:$XFD$167,3,0)</f>
        <v>594295</v>
      </c>
      <c r="J34" s="6" t="n">
        <f aca="false">VLOOKUP(B34,[7]jul94!$A$55:$XFD$159,3,0)</f>
        <v>725223</v>
      </c>
      <c r="K34" s="6" t="n">
        <f aca="false">VLOOKUP(B34,[8]aug94!$A$63:$XFD$165,3,0)</f>
        <v>558831</v>
      </c>
      <c r="L34" s="6" t="n">
        <f aca="false">VLOOKUP(B34,[9]sep94!$A$55:$XFD$156,3,0)</f>
        <v>763548</v>
      </c>
      <c r="M34" s="6" t="n">
        <f aca="false">VLOOKUP(B34,[10]oct94!$A$55:$XFD$155,3,0)</f>
        <v>552123</v>
      </c>
      <c r="N34" s="6" t="n">
        <f aca="false">VLOOKUP(B34,[11]nov94!$A$38:$XFD$137,3,0)</f>
        <v>660889</v>
      </c>
      <c r="O34" s="6" t="n">
        <f aca="false">VLOOKUP(B34,[12]dec94!$A$55:$XFD$154,3,0)</f>
        <v>640401</v>
      </c>
      <c r="P34" s="6" t="n">
        <f aca="false">VLOOKUP(B34,[13]jan95!$A$48:$XFD$142,3,0)</f>
        <v>906068</v>
      </c>
      <c r="Q34" s="6" t="n">
        <f aca="false">VLOOKUP(B34,[14]feb95!$A$54:$XFD$147,3,0)</f>
        <v>603294</v>
      </c>
      <c r="R34" s="6" t="n">
        <f aca="false">VLOOKUP(B34,[15]mar95!$A$37:$XFD$129,3,0)</f>
        <v>634416</v>
      </c>
      <c r="S34" s="6" t="n">
        <f aca="false">VLOOKUP(B34,[16]apr95!$A$59:$XFD$150,3,0)</f>
        <v>627036</v>
      </c>
      <c r="T34" s="6" t="n">
        <f aca="false">VLOOKUP(B34,[17]may95!$A$60:$XFD$151,3,0)</f>
        <v>846999</v>
      </c>
      <c r="U34" s="6" t="n">
        <f aca="false">VLOOKUP(B34,[18]jun95!$A$55:$XFD$144,3,0)</f>
        <v>687701</v>
      </c>
      <c r="V34" s="6" t="n">
        <f aca="false">VLOOKUP(B34,[19]jul95!$A$53:$XFD$141,3,0)</f>
        <v>791903</v>
      </c>
      <c r="W34" s="6" t="n">
        <f aca="false">VLOOKUP(B34,[20]aug95!$A$61:$XFD$148,3,0)</f>
        <v>997094</v>
      </c>
      <c r="X34" s="6" t="n">
        <f aca="false">VLOOKUP(B34,[21]sep95!$A$58:$XFD$144,3,0)</f>
        <v>679327</v>
      </c>
      <c r="Y34" s="6" t="n">
        <f aca="false">VLOOKUP(B34,[22]oct95!$A$53:$XFD$138,3,0)</f>
        <v>1922816</v>
      </c>
      <c r="Z34" s="6" t="n">
        <f aca="false">VLOOKUP(B34,[23]nov95!$A$58:$XFD$142,3,0)</f>
        <v>1311748</v>
      </c>
      <c r="AA34" s="6" t="n">
        <f aca="false">VLOOKUP(B34,[24]dec95!$A$55:$XFD$138,3,0)</f>
        <v>859208</v>
      </c>
      <c r="AB34" s="6" t="n">
        <f aca="false">VLOOKUP(B34,[25]jan96!$A$59:$XFD$138,3,0)</f>
        <v>1096196</v>
      </c>
      <c r="AC34" s="6" t="n">
        <f aca="false">VLOOKUP(B34,[26]feb96!$A$36:$XFD$114,3,0)</f>
        <v>1282343</v>
      </c>
      <c r="AD34" s="6" t="n">
        <f aca="false">VLOOKUP(B34,[27]mar96!$A$54:$XFD$133,3,0)</f>
        <v>1139750</v>
      </c>
      <c r="AE34" s="6" t="n">
        <f aca="false">VLOOKUP(B34,[28]apr96!$A$51:$XFD$127,3,0)</f>
        <v>1698754</v>
      </c>
      <c r="AF34" s="6" t="n">
        <f aca="false">VLOOKUP(B34,[29]may96!$A$60:$XFD$135,3,0)</f>
        <v>1541865</v>
      </c>
      <c r="AG34" s="6" t="n">
        <f aca="false">VLOOKUP(B34,[30]jun96!$A$50:$XFD$124,3,0)</f>
        <v>1554454</v>
      </c>
      <c r="AH34" s="6" t="n">
        <f aca="false">VLOOKUP(B34,[31]jul96!$A$53:$XFD$126,3,0)</f>
        <v>2336154</v>
      </c>
      <c r="AI34" s="6" t="n">
        <f aca="false">VLOOKUP(B34,[32]aug96!$A$36:$XFD$108,3,0)</f>
        <v>1503566</v>
      </c>
      <c r="CP34" s="2" t="s">
        <v>33</v>
      </c>
      <c r="CQ34" s="7" t="n">
        <f aca="false">(D126-$D$95)/$D$95</f>
        <v>-0.70169418486326</v>
      </c>
      <c r="CR34" s="7" t="n">
        <f aca="false">(E127-$E$96)/$E$96</f>
        <v>-0.720896410639895</v>
      </c>
      <c r="CS34" s="7" t="n">
        <f aca="false">(F128-$F$97)/$F$97</f>
        <v>-0.711600650734546</v>
      </c>
      <c r="CT34" s="7" t="n">
        <f aca="false">(G129-$G$98)/$G$98</f>
        <v>-0.757651569194513</v>
      </c>
      <c r="CU34" s="7" t="n">
        <f aca="false">(H130-$H$99)/$H$99</f>
        <v>-0.773214457487669</v>
      </c>
      <c r="CV34" s="7" t="n">
        <f aca="false">(I131-$I$100)/$I$100</f>
        <v>-0.798986105453692</v>
      </c>
      <c r="CW34" s="7" t="n">
        <f aca="false">(J132-$J$101)/$J$101</f>
        <v>-0.743439769979252</v>
      </c>
      <c r="CX34" s="7" t="n">
        <f aca="false">(K133-$K$102)/$K$102</f>
        <v>-0.747650381451712</v>
      </c>
      <c r="CY34" s="7" t="n">
        <f aca="false">(L134-$L$103)/$L$103</f>
        <v>-0.601237805984093</v>
      </c>
      <c r="CZ34" s="7" t="n">
        <f aca="false">(M135-$M$104)/$M$104</f>
        <v>-0.748445516817232</v>
      </c>
      <c r="DA34" s="7" t="n">
        <f aca="false">(N136-$N$105)/$N$105</f>
        <v>-0.736910166503265</v>
      </c>
      <c r="DB34" s="7" t="n">
        <f aca="false">(O137-$O$106)/$O$106</f>
        <v>-0.712820618968419</v>
      </c>
      <c r="DC34" s="7" t="n">
        <f aca="false">(P138-$P$107)/$P$107</f>
        <v>-0.718960267950541</v>
      </c>
      <c r="DD34" s="7" t="n">
        <f aca="false">(Q139-$Q$108)/$Q$108</f>
        <v>-0.709331998327948</v>
      </c>
      <c r="DE34" s="7" t="n">
        <f aca="false">(R140-$R$109)/R140</f>
        <v>-3.06874965052028</v>
      </c>
      <c r="DF34" s="7" t="n">
        <f aca="false">(S141-$S$110)/$S$110</f>
        <v>-0.670202588834307</v>
      </c>
      <c r="DG34" s="7" t="n">
        <f aca="false">(T142-$T$111)/$T$111</f>
        <v>-0.767977671929602</v>
      </c>
      <c r="DH34" s="7" t="n">
        <f aca="false">(U143-$U$112)/$U$112</f>
        <v>-0.737300006543923</v>
      </c>
      <c r="DI34" s="7" t="n">
        <f aca="false">(V144-$V$113)/$V$113</f>
        <v>-0.712148726727892</v>
      </c>
      <c r="DJ34" s="7" t="n">
        <f aca="false">(W145-$W$114)/$W$114</f>
        <v>-0.669798387909135</v>
      </c>
      <c r="DK34" s="7" t="n">
        <f aca="false">(X146-$X$115)/$X$115</f>
        <v>-0.721764023328957</v>
      </c>
      <c r="DL34" s="7" t="n">
        <f aca="false">(Y147-$Y$116)/$Y$116</f>
        <v>-0.636265392549843</v>
      </c>
      <c r="DM34" s="7" t="n">
        <f aca="false">(Z148-$Z$117)/$Z$117</f>
        <v>-0.690577767519472</v>
      </c>
      <c r="DN34" s="7" t="n">
        <f aca="false">(AA149-$AA$118)/$AA$118</f>
        <v>-0.768788989641074</v>
      </c>
      <c r="DO34" s="7" t="n">
        <f aca="false">(AB150-$AB$119)/$AB$119</f>
        <v>-0.769184184848077</v>
      </c>
      <c r="DP34" s="7" t="n">
        <f aca="false">(AC151-$AC$120)/$AC$120</f>
        <v>-0.463813638899199</v>
      </c>
      <c r="DQ34" s="7" t="n">
        <f aca="false">(AD152-$AD$121)/$AD$121</f>
        <v>-0.723863936530592</v>
      </c>
      <c r="DR34" s="7" t="n">
        <f aca="false">(AE153-$AE$122)/$AE$122</f>
        <v>-0.838811809284131</v>
      </c>
      <c r="DS34" s="7" t="n">
        <f aca="false">(AF154-$AF$123)/$AF$123</f>
        <v>-0.727948577536823</v>
      </c>
      <c r="DT34" s="7" t="n">
        <f aca="false">(AG155-$AG$124)/$AG$124</f>
        <v>-0.683311208215794</v>
      </c>
      <c r="DU34" s="7" t="n">
        <f aca="false">(AH156-$AH$125)/$AH$125</f>
        <v>-0.732170909965696</v>
      </c>
      <c r="DV34" s="7" t="n">
        <f aca="false">(AI157-$AI$126)/$AI$126</f>
        <v>-0.747796771166091</v>
      </c>
      <c r="DW34" s="7" t="n">
        <f aca="false">(AJ158-$AJ$127)/$AJ$127</f>
        <v>-0.786765468581271</v>
      </c>
      <c r="DX34" s="7" t="n">
        <f aca="false">(AK159-$AK$128)/$AK$128</f>
        <v>-0.800750030281948</v>
      </c>
      <c r="DY34" s="7" t="n">
        <f aca="false">(AL160-$AL$129)/$AL$129</f>
        <v>-0.756613435723529</v>
      </c>
      <c r="DZ34" s="7" t="n">
        <f aca="false">(AM161-$AM$130)/$AM$130</f>
        <v>-0.790745811549578</v>
      </c>
      <c r="EA34" s="7" t="n">
        <f aca="false">(AN162-$AN$131)/$AN$131</f>
        <v>-0.760430037384215</v>
      </c>
      <c r="EB34" s="7" t="n">
        <f aca="false">(AO163-$AO$132)/$AO$132</f>
        <v>-0.787652444783373</v>
      </c>
      <c r="EC34" s="7" t="n">
        <f aca="false">(AP164-$AP$133)/$AP$133</f>
        <v>-0.708041538243934</v>
      </c>
      <c r="ED34" s="7" t="n">
        <f aca="false">(AQ165-$AQ$134)/$AQ$134</f>
        <v>-0.744459741896958</v>
      </c>
      <c r="EE34" s="7" t="n">
        <f aca="false">(AR166-$AR$135)/$AR$135</f>
        <v>-0.795086270541249</v>
      </c>
      <c r="EF34" s="7" t="n">
        <f aca="false">(AS167-$AS$136)/$AS$136</f>
        <v>-0.800280417750901</v>
      </c>
      <c r="EG34" s="7" t="n">
        <f aca="false">(AT168-$AT$137)/$AT$137</f>
        <v>-0.768735374515563</v>
      </c>
      <c r="EH34" s="7" t="n">
        <f aca="false">(AU169-$AU$138)/$AU$138</f>
        <v>-0.738491287856769</v>
      </c>
      <c r="EI34" s="7" t="n">
        <f aca="false">(AV170-$AV$139)/$AV$139</f>
        <v>-0.575443630932694</v>
      </c>
      <c r="EJ34" s="7" t="n">
        <f aca="false">(AW171-$AW$140)/$AW$140</f>
        <v>-0.781635293847739</v>
      </c>
      <c r="EK34" s="7" t="n">
        <f aca="false">(AX172-$AX$141)/$AX$141</f>
        <v>-0.718435369866181</v>
      </c>
      <c r="EL34" s="7" t="n">
        <f aca="false">(AY173-$AY$142)/$AY$142</f>
        <v>-0.672769503754165</v>
      </c>
      <c r="EM34" s="7" t="n">
        <f aca="false">(AZ174-$AZ$143)/$AZ$143</f>
        <v>-0.819558790857393</v>
      </c>
      <c r="EN34" s="7" t="n">
        <f aca="false">(BA175-$BA$144)/$BA$144</f>
        <v>-0.766189050265122</v>
      </c>
      <c r="EO34" s="7" t="n">
        <f aca="false">(BB176-$BB$145)/$BB$145</f>
        <v>-0.763993324426481</v>
      </c>
      <c r="EP34" s="7" t="n">
        <f aca="false">(BC177-$BC$146)/$BC$146</f>
        <v>-0.772216793045732</v>
      </c>
      <c r="EQ34" s="7" t="n">
        <f aca="false">(BD178-$BD$147)/$BD$147</f>
        <v>-0.788584670266566</v>
      </c>
      <c r="ER34" s="7" t="n">
        <f aca="false">(BE179-$BE$148)/$BE$148</f>
        <v>-0.745848590493797</v>
      </c>
      <c r="ES34" s="7" t="n">
        <f aca="false">(BF180-$BF$149)/$BF$149</f>
        <v>-0.733132749458592</v>
      </c>
      <c r="ET34" s="7" t="n">
        <f aca="false">(BG181-$BG$150)/$BG$150</f>
        <v>-0.667991953292228</v>
      </c>
      <c r="EU34" s="7" t="n">
        <f aca="false">(BH182-$BH$151)/$BH$151</f>
        <v>-0.768026308155241</v>
      </c>
      <c r="EV34" s="7" t="n">
        <f aca="false">(BI183-$BI$152)/$BI$152</f>
        <v>-1</v>
      </c>
      <c r="EW34" s="7" t="n">
        <f aca="false">(BJ184-$BJ$153)/$BJ$153</f>
        <v>-1</v>
      </c>
      <c r="EX34" s="7" t="n">
        <f aca="false">(BK185-$BK$154)/$BK$154</f>
        <v>-1</v>
      </c>
      <c r="EY34" s="7" t="n">
        <f aca="false">(BL186-$BL$155)/$BL$155</f>
        <v>-1</v>
      </c>
      <c r="EZ34" s="7" t="n">
        <f aca="false">(BM187-$BM$156)/$BM$156</f>
        <v>-1</v>
      </c>
      <c r="FA34" s="7" t="n">
        <f aca="false">(BN188-$BN$157)/$BN$157</f>
        <v>-1</v>
      </c>
      <c r="FB34" s="7" t="n">
        <f aca="false">(BO189-$BO$158)/$BO$158</f>
        <v>-1</v>
      </c>
      <c r="FC34" s="7" t="n">
        <f aca="false">(BP190-$BP$159)/$BP$159</f>
        <v>-1</v>
      </c>
      <c r="FD34" s="7" t="n">
        <f aca="false">(BQ191-$BQ$160)/$BQ$160</f>
        <v>-1</v>
      </c>
      <c r="FE34" s="7" t="n">
        <f aca="false">(BR192-$BR$161)/$BR$161</f>
        <v>-1</v>
      </c>
      <c r="FF34" s="7" t="n">
        <f aca="false">(BS193-$BS$162)/$BS$162</f>
        <v>-1</v>
      </c>
      <c r="FG34" s="7" t="n">
        <f aca="false">(BT194-$BT$163)/$BT$163</f>
        <v>-1</v>
      </c>
      <c r="FH34" s="7" t="n">
        <f aca="false">(BU195-$BU$164)/$BU$164</f>
        <v>-1</v>
      </c>
      <c r="FI34" s="7" t="n">
        <f aca="false">(BV196-$BV$165)/$BV$165</f>
        <v>-1</v>
      </c>
      <c r="FJ34" s="7" t="n">
        <f aca="false">(BW197-$BW$166)/$BW$166</f>
        <v>-1</v>
      </c>
      <c r="FK34" s="7" t="n">
        <f aca="false">(BX198-$BX$167)/$BX$167</f>
        <v>-1</v>
      </c>
      <c r="FL34" s="7" t="n">
        <f aca="false">(BY199-$BY$168)/$BY$168</f>
        <v>-1</v>
      </c>
      <c r="FM34" s="7" t="n">
        <f aca="false">(BZ200-$BZ$169)/$BZ$169</f>
        <v>-1</v>
      </c>
      <c r="FN34" s="7" t="n">
        <f aca="false">(CA201-$CA$170)/$CA$170</f>
        <v>-1</v>
      </c>
      <c r="FO34" s="7" t="n">
        <f aca="false">(CB202-$CB$171)/$CB$171</f>
        <v>-1</v>
      </c>
      <c r="FP34" s="7" t="n">
        <f aca="false">(CC203-$CC$172)/$CC$172</f>
        <v>-1</v>
      </c>
      <c r="FQ34" s="7" t="n">
        <f aca="false">(CD204-$CD$173)/$CD$173</f>
        <v>-1</v>
      </c>
      <c r="FR34" s="7" t="n">
        <f aca="false">(CE205-$CE$174)/$CE$174</f>
        <v>-1</v>
      </c>
      <c r="FS34" s="7" t="n">
        <f aca="false">(CF206-$CF$175)/$CF$175</f>
        <v>-1</v>
      </c>
      <c r="FT34" s="7" t="n">
        <f aca="false">(CG207-$CG$176)/$CG$176</f>
        <v>-1</v>
      </c>
      <c r="FU34" s="7" t="n">
        <f aca="false">(CH208-$CH$177)/$CH$177</f>
        <v>-1</v>
      </c>
      <c r="FV34" s="7" t="n">
        <f aca="false">(CI209-$CI$178)/$CI$178</f>
        <v>-1</v>
      </c>
      <c r="FW34" s="7" t="n">
        <f aca="false">(CJ210-$CJ$179)/$CJ$179</f>
        <v>-1</v>
      </c>
      <c r="FX34" s="7" t="n">
        <f aca="false">(CK211-$CK$180)/$CK$180</f>
        <v>-1</v>
      </c>
      <c r="FY34" s="7" t="n">
        <f aca="false">(CL212-$CL$181)/$CL$181</f>
        <v>-1</v>
      </c>
      <c r="FZ34" s="7" t="n">
        <f aca="false">(CM213-$CM$182)/$CM$182</f>
        <v>-1</v>
      </c>
    </row>
    <row r="35" customFormat="false" ht="12.75" hidden="false" customHeight="false" outlineLevel="0" collapsed="false">
      <c r="B35" s="3" t="n">
        <v>35309</v>
      </c>
      <c r="C35" s="5" t="n">
        <v>58054020</v>
      </c>
      <c r="D35" s="6" t="n">
        <f aca="false">VLOOKUP(B35,[1]jan94!$A$59:$XFD$168,3,0)</f>
        <v>781238</v>
      </c>
      <c r="E35" s="6" t="n">
        <f aca="false">VLOOKUP(B35,[2]feb94!$A$51:$XFD$159,3,0)</f>
        <v>530171</v>
      </c>
      <c r="F35" s="6" t="n">
        <f aca="false">VLOOKUP(B35,[3]mar94!$A$56:$XFD$164,3,0)</f>
        <v>677850</v>
      </c>
      <c r="G35" s="6" t="n">
        <f aca="false">VLOOKUP(B35,[4]apr94!$A$64:$XFD$170,3,0)</f>
        <v>539520</v>
      </c>
      <c r="H35" s="6" t="n">
        <f aca="false">VLOOKUP(B35,[5]may94!$A$51:$XFD$156,3,0)</f>
        <v>554273</v>
      </c>
      <c r="I35" s="6" t="n">
        <f aca="false">VLOOKUP(B35,[6]jun94!$A$62:$XFD$167,3,0)</f>
        <v>553874</v>
      </c>
      <c r="J35" s="6" t="n">
        <f aca="false">VLOOKUP(B35,[7]jul94!$A$55:$XFD$159,3,0)</f>
        <v>686146</v>
      </c>
      <c r="K35" s="6" t="n">
        <f aca="false">VLOOKUP(B35,[8]aug94!$A$63:$XFD$165,3,0)</f>
        <v>510729</v>
      </c>
      <c r="L35" s="6" t="n">
        <f aca="false">VLOOKUP(B35,[9]sep94!$A$55:$XFD$156,3,0)</f>
        <v>732495</v>
      </c>
      <c r="M35" s="6" t="n">
        <f aca="false">VLOOKUP(B35,[10]oct94!$A$55:$XFD$155,3,0)</f>
        <v>516741</v>
      </c>
      <c r="N35" s="6" t="n">
        <f aca="false">VLOOKUP(B35,[11]nov94!$A$38:$XFD$137,3,0)</f>
        <v>654115</v>
      </c>
      <c r="O35" s="6" t="n">
        <f aca="false">VLOOKUP(B35,[12]dec94!$A$55:$XFD$154,3,0)</f>
        <v>607834</v>
      </c>
      <c r="P35" s="6" t="n">
        <f aca="false">VLOOKUP(B35,[13]jan95!$A$48:$XFD$142,3,0)</f>
        <v>829114</v>
      </c>
      <c r="Q35" s="6" t="n">
        <f aca="false">VLOOKUP(B35,[14]feb95!$A$54:$XFD$147,3,0)</f>
        <v>553584</v>
      </c>
      <c r="R35" s="6" t="n">
        <f aca="false">VLOOKUP(B35,[15]mar95!$A$37:$XFD$129,3,0)</f>
        <v>590197</v>
      </c>
      <c r="S35" s="6" t="n">
        <f aca="false">VLOOKUP(B35,[16]apr95!$A$59:$XFD$150,3,0)</f>
        <v>578216</v>
      </c>
      <c r="T35" s="6" t="n">
        <f aca="false">VLOOKUP(B35,[17]may95!$A$60:$XFD$151,3,0)</f>
        <v>818418</v>
      </c>
      <c r="U35" s="6" t="n">
        <f aca="false">VLOOKUP(B35,[18]jun95!$A$55:$XFD$144,3,0)</f>
        <v>652748</v>
      </c>
      <c r="V35" s="6" t="n">
        <f aca="false">VLOOKUP(B35,[19]jul95!$A$53:$XFD$141,3,0)</f>
        <v>689879</v>
      </c>
      <c r="W35" s="6" t="n">
        <f aca="false">VLOOKUP(B35,[20]aug95!$A$61:$XFD$148,3,0)</f>
        <v>1025876</v>
      </c>
      <c r="X35" s="6" t="n">
        <f aca="false">VLOOKUP(B35,[21]sep95!$A$58:$XFD$144,3,0)</f>
        <v>583305</v>
      </c>
      <c r="Y35" s="6" t="n">
        <f aca="false">VLOOKUP(B35,[22]oct95!$A$53:$XFD$138,3,0)</f>
        <v>1792836</v>
      </c>
      <c r="Z35" s="6" t="n">
        <f aca="false">VLOOKUP(B35,[23]nov95!$A$58:$XFD$142,3,0)</f>
        <v>1504076</v>
      </c>
      <c r="AA35" s="6" t="n">
        <f aca="false">VLOOKUP(B35,[24]dec95!$A$55:$XFD$138,3,0)</f>
        <v>771920</v>
      </c>
      <c r="AB35" s="6" t="n">
        <f aca="false">VLOOKUP(B35,[25]jan96!$A$59:$XFD$138,3,0)</f>
        <v>961090</v>
      </c>
      <c r="AC35" s="6" t="n">
        <f aca="false">VLOOKUP(B35,[26]feb96!$A$36:$XFD$114,3,0)</f>
        <v>1154157</v>
      </c>
      <c r="AD35" s="6" t="n">
        <f aca="false">VLOOKUP(B35,[27]mar96!$A$54:$XFD$133,3,0)</f>
        <v>1120763</v>
      </c>
      <c r="AE35" s="6" t="n">
        <f aca="false">VLOOKUP(B35,[28]apr96!$A$51:$XFD$127,3,0)</f>
        <v>1548475</v>
      </c>
      <c r="AF35" s="6" t="n">
        <f aca="false">VLOOKUP(B35,[29]may96!$A$60:$XFD$135,3,0)</f>
        <v>1294693</v>
      </c>
      <c r="AG35" s="6" t="n">
        <f aca="false">VLOOKUP(B35,[30]jun96!$A$50:$XFD$124,3,0)</f>
        <v>1247641</v>
      </c>
      <c r="AH35" s="6" t="n">
        <f aca="false">VLOOKUP(B35,[31]jul96!$A$53:$XFD$126,3,0)</f>
        <v>2031721</v>
      </c>
      <c r="AI35" s="6" t="n">
        <f aca="false">VLOOKUP(B35,[32]aug96!$A$36:$XFD$108,3,0)</f>
        <v>2375037</v>
      </c>
      <c r="AJ35" s="6" t="n">
        <f aca="false">VLOOKUP(B35,[33]sep96!$A$51:$XFD$122,3,0)</f>
        <v>2122236</v>
      </c>
      <c r="CP35" s="2" t="s">
        <v>34</v>
      </c>
      <c r="CQ35" s="7" t="n">
        <f aca="false">(D127-$D$95)/$D$95</f>
        <v>-0.699243626921969</v>
      </c>
      <c r="CR35" s="7" t="n">
        <f aca="false">(E128-$E$96)/$E$96</f>
        <v>-0.734414796332236</v>
      </c>
      <c r="CS35" s="7" t="n">
        <f aca="false">(F129-$F$97)/$F$97</f>
        <v>-0.741416730569592</v>
      </c>
      <c r="CT35" s="7" t="n">
        <f aca="false">(G130-$G$98)/$G$98</f>
        <v>-0.766418042917221</v>
      </c>
      <c r="CU35" s="7" t="n">
        <f aca="false">(H131-$H$99)/$H$99</f>
        <v>-0.776614914435033</v>
      </c>
      <c r="CV35" s="7" t="n">
        <f aca="false">(I132-$I$100)/$I$100</f>
        <v>-0.805747736025209</v>
      </c>
      <c r="CW35" s="7" t="n">
        <f aca="false">(J133-$J$101)/$J$101</f>
        <v>-0.748055906752273</v>
      </c>
      <c r="CX35" s="7" t="n">
        <f aca="false">(K134-$K$102)/$K$102</f>
        <v>-0.759155957246966</v>
      </c>
      <c r="CY35" s="7" t="n">
        <f aca="false">(L135-$L$103)/$L$103</f>
        <v>-0.679139110603373</v>
      </c>
      <c r="CZ35" s="7" t="n">
        <f aca="false">(M136-$M$104)/$M$104</f>
        <v>-0.764819980427977</v>
      </c>
      <c r="DA35" s="7" t="n">
        <f aca="false">(N137-$N$105)/$N$105</f>
        <v>-0.7445255208561</v>
      </c>
      <c r="DB35" s="7" t="n">
        <f aca="false">(O138-$O$106)/$O$106</f>
        <v>-0.726356687308688</v>
      </c>
      <c r="DC35" s="7" t="n">
        <f aca="false">(P139-$P$107)/$P$107</f>
        <v>-0.723471893221</v>
      </c>
      <c r="DD35" s="7" t="n">
        <f aca="false">(Q140-$Q$108)/$Q$108</f>
        <v>-0.719160198763284</v>
      </c>
      <c r="DE35" s="7" t="n">
        <f aca="false">(R141-$R$109)/R141</f>
        <v>-3.01865184735297</v>
      </c>
      <c r="DF35" s="7" t="n">
        <f aca="false">(S142-$S$110)/$S$110</f>
        <v>-0.679769801713937</v>
      </c>
      <c r="DG35" s="7" t="n">
        <f aca="false">(T143-$T$111)/$T$111</f>
        <v>-0.781639000970428</v>
      </c>
      <c r="DH35" s="7" t="n">
        <f aca="false">(U144-$U$112)/$U$112</f>
        <v>-0.742235056041656</v>
      </c>
      <c r="DI35" s="7" t="n">
        <f aca="false">(V145-$V$113)/$V$113</f>
        <v>-0.707193779078774</v>
      </c>
      <c r="DJ35" s="7" t="n">
        <f aca="false">(W146-$W$114)/$W$114</f>
        <v>-0.68083555511652</v>
      </c>
      <c r="DK35" s="7" t="n">
        <f aca="false">(X147-$X$115)/$X$115</f>
        <v>-0.725434160839517</v>
      </c>
      <c r="DL35" s="7" t="n">
        <f aca="false">(Y148-$Y$116)/$Y$116</f>
        <v>-0.638208537326901</v>
      </c>
      <c r="DM35" s="7" t="n">
        <f aca="false">(Z149-$Z$117)/$Z$117</f>
        <v>-0.708066874901858</v>
      </c>
      <c r="DN35" s="7" t="n">
        <f aca="false">(AA150-$AA$118)/$AA$118</f>
        <v>-0.77747442549143</v>
      </c>
      <c r="DO35" s="7" t="n">
        <f aca="false">(AB151-$AB$119)/$AB$119</f>
        <v>-0.779150451914974</v>
      </c>
      <c r="DP35" s="7" t="n">
        <f aca="false">(AC152-$AC$120)/$AC$120</f>
        <v>-0.47573827323535</v>
      </c>
      <c r="DQ35" s="7" t="n">
        <f aca="false">(AD153-$AD$121)/$AD$121</f>
        <v>-0.722528570696076</v>
      </c>
      <c r="DR35" s="7" t="n">
        <f aca="false">(AE154-$AE$122)/$AE$122</f>
        <v>-0.839544132095926</v>
      </c>
      <c r="DS35" s="7" t="n">
        <f aca="false">(AF155-$AF$123)/$AF$123</f>
        <v>-0.704010122269046</v>
      </c>
      <c r="DT35" s="7" t="n">
        <f aca="false">(AG156-$AG$124)/$AG$124</f>
        <v>-0.723047056913296</v>
      </c>
      <c r="DU35" s="7" t="n">
        <f aca="false">(AH157-$AH$125)/$AH$125</f>
        <v>-0.733415362742924</v>
      </c>
      <c r="DV35" s="7" t="n">
        <f aca="false">(AI158-$AI$126)/$AI$126</f>
        <v>-0.767500667935265</v>
      </c>
      <c r="DW35" s="7" t="n">
        <f aca="false">(AJ159-$AJ$127)/$AJ$127</f>
        <v>-0.784087836545241</v>
      </c>
      <c r="DX35" s="7" t="n">
        <f aca="false">(AK160-$AK$128)/$AK$128</f>
        <v>-0.802201715901345</v>
      </c>
      <c r="DY35" s="7" t="n">
        <f aca="false">(AL161-$AL$129)/$AL$129</f>
        <v>-0.76835399787304</v>
      </c>
      <c r="DZ35" s="7" t="n">
        <f aca="false">(AM162-$AM$130)/$AM$130</f>
        <v>-0.789241272070228</v>
      </c>
      <c r="EA35" s="7" t="n">
        <f aca="false">(AN163-$AN$131)/$AN$131</f>
        <v>-0.766587416412865</v>
      </c>
      <c r="EB35" s="7" t="n">
        <f aca="false">(AO164-$AO$132)/$AO$132</f>
        <v>-0.790082616410049</v>
      </c>
      <c r="EC35" s="7" t="n">
        <f aca="false">(AP165-$AP$133)/$AP$133</f>
        <v>-0.732607131007051</v>
      </c>
      <c r="ED35" s="7" t="n">
        <f aca="false">(AQ166-$AQ$134)/$AQ$134</f>
        <v>-0.76126337473914</v>
      </c>
      <c r="EE35" s="7" t="n">
        <f aca="false">(AR167-$AR$135)/$AR$135</f>
        <v>-0.793376836601695</v>
      </c>
      <c r="EF35" s="7" t="n">
        <f aca="false">(AS168-$AS$136)/$AS$136</f>
        <v>-0.809739979109775</v>
      </c>
      <c r="EG35" s="7" t="n">
        <f aca="false">(AT169-$AT$137)/$AT$137</f>
        <v>-0.795694791580199</v>
      </c>
      <c r="EH35" s="7" t="n">
        <f aca="false">(AU170-$AU$138)/$AU$138</f>
        <v>-0.724879340484499</v>
      </c>
      <c r="EI35" s="7" t="n">
        <f aca="false">(AV171-$AV$139)/$AV$139</f>
        <v>-0.593162839565806</v>
      </c>
      <c r="EJ35" s="7" t="n">
        <f aca="false">(AW172-$AW$140)/$AW$140</f>
        <v>-0.775658589094409</v>
      </c>
      <c r="EK35" s="7" t="n">
        <f aca="false">(AX173-$AX$141)/$AX$141</f>
        <v>-0.736532314831958</v>
      </c>
      <c r="EL35" s="7" t="n">
        <f aca="false">(AY174-$AY$142)/$AY$142</f>
        <v>-0.67314326796169</v>
      </c>
      <c r="EM35" s="7" t="n">
        <f aca="false">(AZ175-$AZ$143)/$AZ$143</f>
        <v>-0.834409864055917</v>
      </c>
      <c r="EN35" s="7" t="n">
        <f aca="false">(BA176-$BA$144)/$BA$144</f>
        <v>-0.773443717900024</v>
      </c>
      <c r="EO35" s="7" t="n">
        <f aca="false">(BB177-$BB$145)/$BB$145</f>
        <v>-0.764068567952757</v>
      </c>
      <c r="EP35" s="7" t="n">
        <f aca="false">(BC178-$BC$146)/$BC$146</f>
        <v>-0.769635862483103</v>
      </c>
      <c r="EQ35" s="7" t="n">
        <f aca="false">(BD179-$BD$147)/$BD$147</f>
        <v>-0.78838034922599</v>
      </c>
      <c r="ER35" s="7" t="n">
        <f aca="false">(BE180-$BE$148)/$BE$148</f>
        <v>-0.754649502180421</v>
      </c>
      <c r="ES35" s="7" t="n">
        <f aca="false">(BF181-$BF$149)/$BF$149</f>
        <v>-0.728759429071081</v>
      </c>
      <c r="ET35" s="7" t="n">
        <f aca="false">(BG182-$BG$150)/$BG$150</f>
        <v>-0.690138678259472</v>
      </c>
      <c r="EU35" s="7" t="n">
        <f aca="false">(BH183-$BH$151)/$BH$151</f>
        <v>-1</v>
      </c>
      <c r="EV35" s="7" t="n">
        <f aca="false">(BI184-$BI$152)/$BI$152</f>
        <v>-1</v>
      </c>
      <c r="EW35" s="7" t="n">
        <f aca="false">(BJ185-$BJ$153)/$BJ$153</f>
        <v>-1</v>
      </c>
      <c r="EX35" s="7" t="n">
        <f aca="false">(BK186-$BK$154)/$BK$154</f>
        <v>-1</v>
      </c>
      <c r="EY35" s="7" t="n">
        <f aca="false">(BL187-$BL$155)/$BL$155</f>
        <v>-1</v>
      </c>
      <c r="EZ35" s="7" t="n">
        <f aca="false">(BM188-$BM$156)/$BM$156</f>
        <v>-1</v>
      </c>
      <c r="FA35" s="7" t="n">
        <f aca="false">(BN189-$BN$157)/$BN$157</f>
        <v>-1</v>
      </c>
      <c r="FB35" s="7" t="n">
        <f aca="false">(BO190-$BO$158)/$BO$158</f>
        <v>-1</v>
      </c>
      <c r="FC35" s="7" t="n">
        <f aca="false">(BP191-$BP$159)/$BP$159</f>
        <v>-1</v>
      </c>
      <c r="FD35" s="7" t="n">
        <f aca="false">(BQ192-$BQ$160)/$BQ$160</f>
        <v>-1</v>
      </c>
      <c r="FE35" s="7" t="n">
        <f aca="false">(BR193-$BR$161)/$BR$161</f>
        <v>-1</v>
      </c>
      <c r="FF35" s="7" t="n">
        <f aca="false">(BS194-$BS$162)/$BS$162</f>
        <v>-1</v>
      </c>
      <c r="FG35" s="7" t="n">
        <f aca="false">(BT195-$BT$163)/$BT$163</f>
        <v>-1</v>
      </c>
      <c r="FH35" s="7" t="n">
        <f aca="false">(BU196-$BU$164)/$BU$164</f>
        <v>-1</v>
      </c>
      <c r="FI35" s="7" t="n">
        <f aca="false">(BV197-$BV$165)/$BV$165</f>
        <v>-1</v>
      </c>
      <c r="FJ35" s="7" t="n">
        <f aca="false">(BW198-$BW$166)/$BW$166</f>
        <v>-1</v>
      </c>
      <c r="FK35" s="7" t="n">
        <f aca="false">(BX199-$BX$167)/$BX$167</f>
        <v>-1</v>
      </c>
      <c r="FL35" s="7" t="n">
        <f aca="false">(BY200-$BY$168)/$BY$168</f>
        <v>-1</v>
      </c>
      <c r="FM35" s="7" t="n">
        <f aca="false">(BZ201-$BZ$169)/$BZ$169</f>
        <v>-1</v>
      </c>
      <c r="FN35" s="7" t="n">
        <f aca="false">(CA202-$CA$170)/$CA$170</f>
        <v>-1</v>
      </c>
      <c r="FO35" s="7" t="n">
        <f aca="false">(CB203-$CB$171)/$CB$171</f>
        <v>-1</v>
      </c>
      <c r="FP35" s="7" t="n">
        <f aca="false">(CC204-$CC$172)/$CC$172</f>
        <v>-1</v>
      </c>
      <c r="FQ35" s="7" t="n">
        <f aca="false">(CD205-$CD$173)/$CD$173</f>
        <v>-1</v>
      </c>
      <c r="FR35" s="7" t="n">
        <f aca="false">(CE206-$CE$174)/$CE$174</f>
        <v>-1</v>
      </c>
      <c r="FS35" s="7" t="n">
        <f aca="false">(CF207-$CF$175)/$CF$175</f>
        <v>-1</v>
      </c>
      <c r="FT35" s="7" t="n">
        <f aca="false">(CG208-$CG$176)/$CG$176</f>
        <v>-1</v>
      </c>
      <c r="FU35" s="7" t="n">
        <f aca="false">(CH209-$CH$177)/$CH$177</f>
        <v>-1</v>
      </c>
      <c r="FV35" s="7" t="n">
        <f aca="false">(CI210-$CI$178)/$CI$178</f>
        <v>-1</v>
      </c>
      <c r="FW35" s="7" t="n">
        <f aca="false">(CJ211-$CJ$179)/$CJ$179</f>
        <v>-1</v>
      </c>
      <c r="FX35" s="7" t="n">
        <f aca="false">(CK212-$CK$180)/$CK$180</f>
        <v>-1</v>
      </c>
      <c r="FY35" s="7" t="n">
        <f aca="false">(CL213-$CL$181)/$CL$181</f>
        <v>-1</v>
      </c>
      <c r="FZ35" s="7" t="n">
        <f aca="false">(CM214-$CM$182)/$CM$182</f>
        <v>-1</v>
      </c>
    </row>
    <row r="36" customFormat="false" ht="12.75" hidden="false" customHeight="false" outlineLevel="0" collapsed="false">
      <c r="B36" s="3" t="n">
        <v>35339</v>
      </c>
      <c r="C36" s="5" t="n">
        <v>59552931</v>
      </c>
      <c r="D36" s="6" t="n">
        <f aca="false">VLOOKUP(B36,[1]jan94!$A$59:$XFD$168,3,0)</f>
        <v>813911</v>
      </c>
      <c r="E36" s="6" t="n">
        <f aca="false">VLOOKUP(B36,[2]feb94!$A$51:$XFD$159,3,0)</f>
        <v>521037</v>
      </c>
      <c r="F36" s="6" t="n">
        <f aca="false">VLOOKUP(B36,[3]mar94!$A$56:$XFD$164,3,0)</f>
        <v>730096</v>
      </c>
      <c r="G36" s="6" t="n">
        <f aca="false">VLOOKUP(B36,[4]apr94!$A$64:$XFD$170,3,0)</f>
        <v>559865</v>
      </c>
      <c r="H36" s="6" t="n">
        <f aca="false">VLOOKUP(B36,[5]may94!$A$51:$XFD$156,3,0)</f>
        <v>543956</v>
      </c>
      <c r="I36" s="6" t="n">
        <f aca="false">VLOOKUP(B36,[6]jun94!$A$62:$XFD$167,3,0)</f>
        <v>545538</v>
      </c>
      <c r="J36" s="6" t="n">
        <f aca="false">VLOOKUP(B36,[7]jul94!$A$55:$XFD$159,3,0)</f>
        <v>678942</v>
      </c>
      <c r="K36" s="6" t="n">
        <f aca="false">VLOOKUP(B36,[8]aug94!$A$63:$XFD$165,3,0)</f>
        <v>482525</v>
      </c>
      <c r="L36" s="6" t="n">
        <f aca="false">VLOOKUP(B36,[9]sep94!$A$55:$XFD$156,3,0)</f>
        <v>690888</v>
      </c>
      <c r="M36" s="6" t="n">
        <f aca="false">VLOOKUP(B36,[10]oct94!$A$55:$XFD$155,3,0)</f>
        <v>529070</v>
      </c>
      <c r="N36" s="6" t="n">
        <f aca="false">VLOOKUP(B36,[11]nov94!$A$38:$XFD$137,3,0)</f>
        <v>661369</v>
      </c>
      <c r="O36" s="6" t="n">
        <f aca="false">VLOOKUP(B36,[12]dec94!$A$55:$XFD$154,3,0)</f>
        <v>603851</v>
      </c>
      <c r="P36" s="6" t="n">
        <f aca="false">VLOOKUP(B36,[13]jan95!$A$48:$XFD$142,3,0)</f>
        <v>803131</v>
      </c>
      <c r="Q36" s="6" t="n">
        <f aca="false">VLOOKUP(B36,[14]feb95!$A$54:$XFD$147,3,0)</f>
        <v>562393</v>
      </c>
      <c r="R36" s="6" t="n">
        <f aca="false">VLOOKUP(B36,[15]mar95!$A$37:$XFD$129,3,0)</f>
        <v>576250</v>
      </c>
      <c r="S36" s="6" t="n">
        <f aca="false">VLOOKUP(B36,[16]apr95!$A$59:$XFD$150,3,0)</f>
        <v>630290</v>
      </c>
      <c r="T36" s="6" t="n">
        <f aca="false">VLOOKUP(B36,[17]may95!$A$60:$XFD$151,3,0)</f>
        <v>752175</v>
      </c>
      <c r="U36" s="6" t="n">
        <f aca="false">VLOOKUP(B36,[18]jun95!$A$55:$XFD$144,3,0)</f>
        <v>737730</v>
      </c>
      <c r="V36" s="6" t="n">
        <f aca="false">VLOOKUP(B36,[19]jul95!$A$53:$XFD$141,3,0)</f>
        <v>669363</v>
      </c>
      <c r="W36" s="6" t="n">
        <f aca="false">VLOOKUP(B36,[20]aug95!$A$61:$XFD$148,3,0)</f>
        <v>975144</v>
      </c>
      <c r="X36" s="6" t="n">
        <f aca="false">VLOOKUP(B36,[21]sep95!$A$58:$XFD$144,3,0)</f>
        <v>613787</v>
      </c>
      <c r="Y36" s="6" t="n">
        <f aca="false">VLOOKUP(B36,[22]oct95!$A$53:$XFD$138,3,0)</f>
        <v>1834190</v>
      </c>
      <c r="Z36" s="6" t="n">
        <f aca="false">VLOOKUP(B36,[23]nov95!$A$58:$XFD$142,3,0)</f>
        <v>1508588</v>
      </c>
      <c r="AA36" s="6" t="n">
        <f aca="false">VLOOKUP(B36,[24]dec95!$A$55:$XFD$138,3,0)</f>
        <v>705118</v>
      </c>
      <c r="AB36" s="6" t="n">
        <f aca="false">VLOOKUP(B36,[25]jan96!$A$59:$XFD$138,3,0)</f>
        <v>982746</v>
      </c>
      <c r="AC36" s="6" t="n">
        <f aca="false">VLOOKUP(B36,[26]feb96!$A$36:$XFD$114,3,0)</f>
        <v>1174749</v>
      </c>
      <c r="AD36" s="6" t="n">
        <f aca="false">VLOOKUP(B36,[27]mar96!$A$54:$XFD$133,3,0)</f>
        <v>1060072</v>
      </c>
      <c r="AE36" s="6" t="n">
        <f aca="false">VLOOKUP(B36,[28]apr96!$A$51:$XFD$127,3,0)</f>
        <v>1404527</v>
      </c>
      <c r="AF36" s="6" t="n">
        <f aca="false">VLOOKUP(B36,[29]may96!$A$60:$XFD$135,3,0)</f>
        <v>1205216</v>
      </c>
      <c r="AG36" s="6" t="n">
        <f aca="false">VLOOKUP(B36,[30]jun96!$A$50:$XFD$124,3,0)</f>
        <v>1212395</v>
      </c>
      <c r="AH36" s="6" t="n">
        <f aca="false">VLOOKUP(B36,[31]jul96!$A$53:$XFD$126,3,0)</f>
        <v>1862568</v>
      </c>
      <c r="AI36" s="6" t="n">
        <f aca="false">VLOOKUP(B36,[32]aug96!$A$36:$XFD$108,3,0)</f>
        <v>2032157</v>
      </c>
      <c r="AJ36" s="6" t="n">
        <f aca="false">VLOOKUP(B36,[33]sep96!$A$51:$XFD$122,3,0)</f>
        <v>3075379</v>
      </c>
      <c r="AK36" s="6" t="n">
        <f aca="false">VLOOKUP(B36,[34]oct96!$A$59:$XFD$129,3,0)</f>
        <v>1597148</v>
      </c>
      <c r="CP36" s="2" t="s">
        <v>35</v>
      </c>
      <c r="CQ36" s="7" t="n">
        <f aca="false">(D128-$D$95)/$D$95</f>
        <v>-0.713770935253211</v>
      </c>
      <c r="CR36" s="7" t="n">
        <f aca="false">(E129-$E$96)/$E$96</f>
        <v>-0.743474876836208</v>
      </c>
      <c r="CS36" s="7" t="n">
        <f aca="false">(F130-$F$97)/$F$97</f>
        <v>-0.740633273106782</v>
      </c>
      <c r="CT36" s="7" t="n">
        <f aca="false">(G131-$G$98)/$G$98</f>
        <v>-0.769094989926989</v>
      </c>
      <c r="CU36" s="7" t="n">
        <f aca="false">(H132-$H$99)/$H$99</f>
        <v>-0.765944633377534</v>
      </c>
      <c r="CV36" s="7" t="n">
        <f aca="false">(I133-$I$100)/$I$100</f>
        <v>-0.812274362490648</v>
      </c>
      <c r="CW36" s="7" t="n">
        <f aca="false">(J134-$J$101)/$J$101</f>
        <v>-0.761123141602058</v>
      </c>
      <c r="CX36" s="7" t="n">
        <f aca="false">(K135-$K$102)/$K$102</f>
        <v>-0.774441087647041</v>
      </c>
      <c r="CY36" s="7" t="n">
        <f aca="false">(L136-$L$103)/$L$103</f>
        <v>-0.694214729881105</v>
      </c>
      <c r="CZ36" s="7" t="n">
        <f aca="false">(M137-$M$104)/$M$104</f>
        <v>-0.761267093593681</v>
      </c>
      <c r="DA36" s="7" t="n">
        <f aca="false">(N138-$N$105)/$N$105</f>
        <v>-0.737189493301916</v>
      </c>
      <c r="DB36" s="7" t="n">
        <f aca="false">(O139-$O$106)/$O$106</f>
        <v>-0.721940285059576</v>
      </c>
      <c r="DC36" s="7" t="n">
        <f aca="false">(P140-$P$107)/$P$107</f>
        <v>-0.724460245558944</v>
      </c>
      <c r="DD36" s="7" t="n">
        <f aca="false">(Q141-$Q$108)/$Q$108</f>
        <v>-0.731853153173509</v>
      </c>
      <c r="DE36" s="7" t="n">
        <f aca="false">(R142-$R$109)/R142</f>
        <v>-3.47291410348971</v>
      </c>
      <c r="DF36" s="7" t="n">
        <f aca="false">(S143-$S$110)/$S$110</f>
        <v>-0.693131393329679</v>
      </c>
      <c r="DG36" s="7" t="n">
        <f aca="false">(T144-$T$111)/$T$111</f>
        <v>-0.767318901588107</v>
      </c>
      <c r="DH36" s="7" t="n">
        <f aca="false">(U145-$U$112)/$U$112</f>
        <v>-0.74710143162802</v>
      </c>
      <c r="DI36" s="7" t="n">
        <f aca="false">(V146-$V$113)/$V$113</f>
        <v>-0.715478087348597</v>
      </c>
      <c r="DJ36" s="7" t="n">
        <f aca="false">(W147-$W$114)/$W$114</f>
        <v>-0.707273273394274</v>
      </c>
      <c r="DK36" s="7" t="n">
        <f aca="false">(X148-$X$115)/$X$115</f>
        <v>-0.726053467281444</v>
      </c>
      <c r="DL36" s="7" t="n">
        <f aca="false">(Y149-$Y$116)/$Y$116</f>
        <v>-0.656121437579327</v>
      </c>
      <c r="DM36" s="7" t="n">
        <f aca="false">(Z150-$Z$117)/$Z$117</f>
        <v>-0.720619622666735</v>
      </c>
      <c r="DN36" s="7" t="n">
        <f aca="false">(AA151-$AA$118)/$AA$118</f>
        <v>-0.782480282140802</v>
      </c>
      <c r="DO36" s="7" t="n">
        <f aca="false">(AB152-$AB$119)/$AB$119</f>
        <v>-0.783883965020678</v>
      </c>
      <c r="DP36" s="7" t="n">
        <f aca="false">(AC153-$AC$120)/$AC$120</f>
        <v>-0.491829997657925</v>
      </c>
      <c r="DQ36" s="7" t="n">
        <f aca="false">(AD154-$AD$121)/$AD$121</f>
        <v>-0.750190000417074</v>
      </c>
      <c r="DR36" s="7" t="n">
        <f aca="false">(AE155-$AE$122)/$AE$122</f>
        <v>-0.839815583581092</v>
      </c>
      <c r="DS36" s="7" t="n">
        <f aca="false">(AF156-$AF$123)/$AF$123</f>
        <v>-0.71469579049896</v>
      </c>
      <c r="DT36" s="7" t="n">
        <f aca="false">(AG157-$AG$124)/$AG$124</f>
        <v>-0.729871981611569</v>
      </c>
      <c r="DU36" s="7" t="n">
        <f aca="false">(AH158-$AH$125)/$AH$125</f>
        <v>-0.735750725337456</v>
      </c>
      <c r="DV36" s="7" t="n">
        <f aca="false">(AI159-$AI$126)/$AI$126</f>
        <v>-0.781304459677891</v>
      </c>
      <c r="DW36" s="7" t="n">
        <f aca="false">(AJ160-$AJ$127)/$AJ$127</f>
        <v>-0.790191387793179</v>
      </c>
      <c r="DX36" s="7" t="n">
        <f aca="false">(AK161-$AK$128)/$AK$128</f>
        <v>-0.820740319463936</v>
      </c>
      <c r="DY36" s="7" t="n">
        <f aca="false">(AL162-$AL$129)/$AL$129</f>
        <v>-0.764631419496563</v>
      </c>
      <c r="DZ36" s="7" t="n">
        <f aca="false">(AM163-$AM$130)/$AM$130</f>
        <v>-0.792876745563561</v>
      </c>
      <c r="EA36" s="7" t="n">
        <f aca="false">(AN164-$AN$131)/$AN$131</f>
        <v>-0.783244563282684</v>
      </c>
      <c r="EB36" s="7" t="n">
        <f aca="false">(AO165-$AO$132)/$AO$132</f>
        <v>-0.807014339244632</v>
      </c>
      <c r="EC36" s="7" t="n">
        <f aca="false">(AP166-$AP$133)/$AP$133</f>
        <v>-0.745655344032154</v>
      </c>
      <c r="ED36" s="7" t="n">
        <f aca="false">(AQ167-$AQ$134)/$AQ$134</f>
        <v>-0.760563413465328</v>
      </c>
      <c r="EE36" s="7" t="n">
        <f aca="false">(AR168-$AR$135)/$AR$135</f>
        <v>-0.790877720159914</v>
      </c>
      <c r="EF36" s="7" t="n">
        <f aca="false">(AS169-$AS$136)/$AS$136</f>
        <v>-0.814134475949877</v>
      </c>
      <c r="EG36" s="7" t="n">
        <f aca="false">(AT170-$AT$137)/$AT$137</f>
        <v>-0.788883936090022</v>
      </c>
      <c r="EH36" s="7" t="n">
        <f aca="false">(AU171-$AU$138)/$AU$138</f>
        <v>-0.738200186740685</v>
      </c>
      <c r="EI36" s="7" t="n">
        <f aca="false">(AV172-$AV$139)/$AV$139</f>
        <v>-0.587068097833975</v>
      </c>
      <c r="EJ36" s="7" t="n">
        <f aca="false">(AW173-$AW$140)/$AW$140</f>
        <v>-0.784330452684006</v>
      </c>
      <c r="EK36" s="7" t="n">
        <f aca="false">(AX174-$AX$141)/$AX$141</f>
        <v>-0.746447321719185</v>
      </c>
      <c r="EL36" s="7" t="n">
        <f aca="false">(AY175-$AY$142)/$AY$142</f>
        <v>-0.687362628839733</v>
      </c>
      <c r="EM36" s="7" t="n">
        <f aca="false">(AZ176-$AZ$143)/$AZ$143</f>
        <v>-0.828801833007699</v>
      </c>
      <c r="EN36" s="7" t="n">
        <f aca="false">(BA177-$BA$144)/$BA$144</f>
        <v>-0.785101759082256</v>
      </c>
      <c r="EO36" s="7" t="n">
        <f aca="false">(BB178-$BB$145)/$BB$145</f>
        <v>-0.767202688427095</v>
      </c>
      <c r="EP36" s="7" t="n">
        <f aca="false">(BC179-$BC$146)/$BC$146</f>
        <v>-0.776589458548744</v>
      </c>
      <c r="EQ36" s="7" t="n">
        <f aca="false">(BD180-$BD$147)/$BD$147</f>
        <v>-0.801111056915996</v>
      </c>
      <c r="ER36" s="7" t="n">
        <f aca="false">(BE181-$BE$148)/$BE$148</f>
        <v>-0.729318300913775</v>
      </c>
      <c r="ES36" s="7" t="n">
        <f aca="false">(BF182-$BF$149)/$BF$149</f>
        <v>-0.758869732301439</v>
      </c>
      <c r="ET36" s="7" t="n">
        <f aca="false">(BG183-$BG$150)/$BG$150</f>
        <v>-1</v>
      </c>
      <c r="EU36" s="7" t="n">
        <f aca="false">(BH184-$BH$151)/$BH$151</f>
        <v>-1</v>
      </c>
      <c r="EV36" s="7" t="n">
        <f aca="false">(BI185-$BI$152)/$BI$152</f>
        <v>-1</v>
      </c>
      <c r="EW36" s="7" t="n">
        <f aca="false">(BJ186-$BJ$153)/$BJ$153</f>
        <v>-1</v>
      </c>
      <c r="EX36" s="7" t="n">
        <f aca="false">(BK187-$BK$154)/$BK$154</f>
        <v>-1</v>
      </c>
      <c r="EY36" s="7" t="n">
        <f aca="false">(BL188-$BL$155)/$BL$155</f>
        <v>-1</v>
      </c>
      <c r="EZ36" s="7" t="n">
        <f aca="false">(BM189-$BM$156)/$BM$156</f>
        <v>-1</v>
      </c>
      <c r="FA36" s="7" t="n">
        <f aca="false">(BN190-$BN$157)/$BN$157</f>
        <v>-1</v>
      </c>
      <c r="FB36" s="7" t="n">
        <f aca="false">(BO191-$BO$158)/$BO$158</f>
        <v>-1</v>
      </c>
      <c r="FC36" s="7" t="n">
        <f aca="false">(BP192-$BP$159)/$BP$159</f>
        <v>-1</v>
      </c>
      <c r="FD36" s="7" t="n">
        <f aca="false">(BQ193-$BQ$160)/$BQ$160</f>
        <v>-1</v>
      </c>
      <c r="FE36" s="7" t="n">
        <f aca="false">(BR194-$BR$161)/$BR$161</f>
        <v>-1</v>
      </c>
      <c r="FF36" s="7" t="n">
        <f aca="false">(BS195-$BS$162)/$BS$162</f>
        <v>-1</v>
      </c>
      <c r="FG36" s="7" t="n">
        <f aca="false">(BT196-$BT$163)/$BT$163</f>
        <v>-1</v>
      </c>
      <c r="FH36" s="7" t="n">
        <f aca="false">(BU197-$BU$164)/$BU$164</f>
        <v>-1</v>
      </c>
      <c r="FI36" s="7" t="n">
        <f aca="false">(BV198-$BV$165)/$BV$165</f>
        <v>-1</v>
      </c>
      <c r="FJ36" s="7" t="n">
        <f aca="false">(BW199-$BW$166)/$BW$166</f>
        <v>-1</v>
      </c>
      <c r="FK36" s="7" t="n">
        <f aca="false">(BX200-$BX$167)/$BX$167</f>
        <v>-1</v>
      </c>
      <c r="FL36" s="7" t="n">
        <f aca="false">(BY201-$BY$168)/$BY$168</f>
        <v>-1</v>
      </c>
      <c r="FM36" s="7" t="n">
        <f aca="false">(BZ202-$BZ$169)/$BZ$169</f>
        <v>-1</v>
      </c>
      <c r="FN36" s="7" t="n">
        <f aca="false">(CA203-$CA$170)/$CA$170</f>
        <v>-1</v>
      </c>
      <c r="FO36" s="7" t="n">
        <f aca="false">(CB204-$CB$171)/$CB$171</f>
        <v>-1</v>
      </c>
      <c r="FP36" s="7" t="n">
        <f aca="false">(CC205-$CC$172)/$CC$172</f>
        <v>-1</v>
      </c>
      <c r="FQ36" s="7" t="n">
        <f aca="false">(CD206-$CD$173)/$CD$173</f>
        <v>-1</v>
      </c>
      <c r="FR36" s="7" t="n">
        <f aca="false">(CE207-$CE$174)/$CE$174</f>
        <v>-1</v>
      </c>
      <c r="FS36" s="7" t="n">
        <f aca="false">(CF208-$CF$175)/$CF$175</f>
        <v>-1</v>
      </c>
      <c r="FT36" s="7" t="n">
        <f aca="false">(CG209-$CG$176)/$CG$176</f>
        <v>-1</v>
      </c>
      <c r="FU36" s="7" t="n">
        <f aca="false">(CH210-$CH$177)/$CH$177</f>
        <v>-1</v>
      </c>
      <c r="FV36" s="7" t="n">
        <f aca="false">(CI211-$CI$178)/$CI$178</f>
        <v>-1</v>
      </c>
      <c r="FW36" s="7" t="n">
        <f aca="false">(CJ212-$CJ$179)/$CJ$179</f>
        <v>-1</v>
      </c>
      <c r="FX36" s="7" t="n">
        <f aca="false">(CK213-$CK$180)/$CK$180</f>
        <v>-1</v>
      </c>
      <c r="FY36" s="7" t="n">
        <f aca="false">(CL214-$CL$181)/$CL$181</f>
        <v>-1</v>
      </c>
      <c r="FZ36" s="7" t="n">
        <f aca="false">(CM215-$CM$182)/$CM$182</f>
        <v>-1</v>
      </c>
    </row>
    <row r="37" customFormat="false" ht="12.75" hidden="false" customHeight="false" outlineLevel="0" collapsed="false">
      <c r="B37" s="3" t="n">
        <v>35370</v>
      </c>
      <c r="C37" s="5" t="n">
        <v>56708650</v>
      </c>
      <c r="D37" s="6" t="n">
        <f aca="false">VLOOKUP(B37,[1]jan94!$A$59:$XFD$168,3,0)</f>
        <v>749610</v>
      </c>
      <c r="E37" s="6" t="n">
        <f aca="false">VLOOKUP(B37,[2]feb94!$A$51:$XFD$159,3,0)</f>
        <v>479807</v>
      </c>
      <c r="F37" s="6" t="n">
        <f aca="false">VLOOKUP(B37,[3]mar94!$A$56:$XFD$164,3,0)</f>
        <v>712473</v>
      </c>
      <c r="G37" s="6" t="n">
        <f aca="false">VLOOKUP(B37,[4]apr94!$A$64:$XFD$170,3,0)</f>
        <v>490982</v>
      </c>
      <c r="H37" s="6" t="n">
        <f aca="false">VLOOKUP(B37,[5]may94!$A$51:$XFD$156,3,0)</f>
        <v>487141</v>
      </c>
      <c r="I37" s="6" t="n">
        <f aca="false">VLOOKUP(B37,[6]jun94!$A$62:$XFD$167,3,0)</f>
        <v>515561</v>
      </c>
      <c r="J37" s="6" t="n">
        <f aca="false">VLOOKUP(B37,[7]jul94!$A$55:$XFD$159,3,0)</f>
        <v>647860</v>
      </c>
      <c r="K37" s="6" t="n">
        <f aca="false">VLOOKUP(B37,[8]aug94!$A$63:$XFD$165,3,0)</f>
        <v>478048</v>
      </c>
      <c r="L37" s="6" t="n">
        <f aca="false">VLOOKUP(B37,[9]sep94!$A$55:$XFD$156,3,0)</f>
        <v>676102</v>
      </c>
      <c r="M37" s="6" t="n">
        <f aca="false">VLOOKUP(B37,[10]oct94!$A$55:$XFD$155,3,0)</f>
        <v>556137</v>
      </c>
      <c r="N37" s="6" t="n">
        <f aca="false">VLOOKUP(B37,[11]nov94!$A$38:$XFD$137,3,0)</f>
        <v>599617</v>
      </c>
      <c r="O37" s="6" t="n">
        <f aca="false">VLOOKUP(B37,[12]dec94!$A$55:$XFD$154,3,0)</f>
        <v>557096</v>
      </c>
      <c r="P37" s="6" t="n">
        <f aca="false">VLOOKUP(B37,[13]jan95!$A$48:$XFD$142,3,0)</f>
        <v>775933</v>
      </c>
      <c r="Q37" s="6" t="n">
        <f aca="false">VLOOKUP(B37,[14]feb95!$A$54:$XFD$147,3,0)</f>
        <v>526998</v>
      </c>
      <c r="R37" s="6" t="n">
        <f aca="false">VLOOKUP(B37,[15]mar95!$A$37:$XFD$129,3,0)</f>
        <v>559997</v>
      </c>
      <c r="S37" s="6" t="n">
        <f aca="false">VLOOKUP(B37,[16]apr95!$A$59:$XFD$150,3,0)</f>
        <v>617765</v>
      </c>
      <c r="T37" s="6" t="n">
        <f aca="false">VLOOKUP(B37,[17]may95!$A$60:$XFD$151,3,0)</f>
        <v>766000</v>
      </c>
      <c r="U37" s="6" t="n">
        <f aca="false">VLOOKUP(B37,[18]jun95!$A$55:$XFD$144,3,0)</f>
        <v>671421</v>
      </c>
      <c r="V37" s="6" t="n">
        <f aca="false">VLOOKUP(B37,[19]jul95!$A$53:$XFD$141,3,0)</f>
        <v>592125</v>
      </c>
      <c r="W37" s="6" t="n">
        <f aca="false">VLOOKUP(B37,[20]aug95!$A$61:$XFD$148,3,0)</f>
        <v>918132</v>
      </c>
      <c r="X37" s="6" t="n">
        <f aca="false">VLOOKUP(B37,[21]sep95!$A$58:$XFD$144,3,0)</f>
        <v>591219</v>
      </c>
      <c r="Y37" s="6" t="n">
        <f aca="false">VLOOKUP(B37,[22]oct95!$A$53:$XFD$138,3,0)</f>
        <v>1726283</v>
      </c>
      <c r="Z37" s="6" t="n">
        <f aca="false">VLOOKUP(B37,[23]nov95!$A$58:$XFD$142,3,0)</f>
        <v>1462771</v>
      </c>
      <c r="AA37" s="6" t="n">
        <f aca="false">VLOOKUP(B37,[24]dec95!$A$55:$XFD$138,3,0)</f>
        <v>613022</v>
      </c>
      <c r="AB37" s="6" t="n">
        <f aca="false">VLOOKUP(B37,[25]jan96!$A$59:$XFD$138,3,0)</f>
        <v>889998</v>
      </c>
      <c r="AC37" s="6" t="n">
        <f aca="false">VLOOKUP(B37,[26]feb96!$A$36:$XFD$114,3,0)</f>
        <v>1058376</v>
      </c>
      <c r="AD37" s="6" t="n">
        <f aca="false">VLOOKUP(B37,[27]mar96!$A$54:$XFD$133,3,0)</f>
        <v>937669</v>
      </c>
      <c r="AE37" s="6" t="n">
        <f aca="false">VLOOKUP(B37,[28]apr96!$A$51:$XFD$127,3,0)</f>
        <v>1310728</v>
      </c>
      <c r="AF37" s="6" t="n">
        <f aca="false">VLOOKUP(B37,[29]may96!$A$60:$XFD$135,3,0)</f>
        <v>1080133</v>
      </c>
      <c r="AG37" s="6" t="n">
        <f aca="false">VLOOKUP(B37,[30]jun96!$A$50:$XFD$124,3,0)</f>
        <v>1064904</v>
      </c>
      <c r="AH37" s="6" t="n">
        <f aca="false">VLOOKUP(B37,[31]jul96!$A$53:$XFD$126,3,0)</f>
        <v>1605341</v>
      </c>
      <c r="AI37" s="6" t="n">
        <f aca="false">VLOOKUP(B37,[32]aug96!$A$36:$XFD$108,3,0)</f>
        <v>1702256</v>
      </c>
      <c r="AJ37" s="6" t="n">
        <f aca="false">VLOOKUP(B37,[33]sep96!$A$51:$XFD$122,3,0)</f>
        <v>2649245</v>
      </c>
      <c r="AK37" s="6" t="n">
        <f aca="false">VLOOKUP(B37,[34]oct96!$A$59:$XFD$129,3,0)</f>
        <v>2286841</v>
      </c>
      <c r="AL37" s="6" t="n">
        <f aca="false">VLOOKUP(B37,[35]nov96!$A$61:$XFD$130,3,0)</f>
        <v>1293363</v>
      </c>
      <c r="CP37" s="2" t="s">
        <v>36</v>
      </c>
      <c r="CQ37" s="7" t="n">
        <f aca="false">(D129-$D$95)/$D$95</f>
        <v>-0.726274752196605</v>
      </c>
      <c r="CR37" s="7" t="n">
        <f aca="false">(E130-$E$96)/$E$96</f>
        <v>-0.764648282134943</v>
      </c>
      <c r="CS37" s="7" t="n">
        <f aca="false">(F131-$F$97)/$F$97</f>
        <v>-0.733959950322305</v>
      </c>
      <c r="CT37" s="7" t="n">
        <f aca="false">(G132-$G$98)/$G$98</f>
        <v>-0.775313484360403</v>
      </c>
      <c r="CU37" s="7" t="n">
        <f aca="false">(H133-$H$99)/$H$99</f>
        <v>-0.78195973953981</v>
      </c>
      <c r="CV37" s="7" t="n">
        <f aca="false">(I134-$I$100)/$I$100</f>
        <v>-0.804828155985468</v>
      </c>
      <c r="CW37" s="7" t="n">
        <f aca="false">(J135-$J$101)/$J$101</f>
        <v>-0.757810052768801</v>
      </c>
      <c r="CX37" s="7" t="n">
        <f aca="false">(K136-$K$102)/$K$102</f>
        <v>-0.787410998969827</v>
      </c>
      <c r="CY37" s="7" t="n">
        <f aca="false">(L137-$L$103)/$L$103</f>
        <v>-0.706662011462514</v>
      </c>
      <c r="CZ37" s="7" t="n">
        <f aca="false">(M138-$M$104)/$M$104</f>
        <v>-0.759346269603558</v>
      </c>
      <c r="DA37" s="7" t="n">
        <f aca="false">(N139-$N$105)/$N$105</f>
        <v>-0.740647070945503</v>
      </c>
      <c r="DB37" s="7" t="n">
        <f aca="false">(O140-$O$106)/$O$106</f>
        <v>-0.731289322725786</v>
      </c>
      <c r="DC37" s="7" t="n">
        <f aca="false">(P141-$P$107)/$P$107</f>
        <v>-0.753535408811146</v>
      </c>
      <c r="DD37" s="7" t="n">
        <f aca="false">(Q142-$Q$108)/$Q$108</f>
        <v>-0.724739871658721</v>
      </c>
      <c r="DE37" s="7" t="n">
        <f aca="false">(R143-$R$109)/R143</f>
        <v>-3.56128912769162</v>
      </c>
      <c r="DF37" s="7" t="n">
        <f aca="false">(S144-$S$110)/$S$110</f>
        <v>-0.697374592133099</v>
      </c>
      <c r="DG37" s="7" t="n">
        <f aca="false">(T145-$T$111)/$T$111</f>
        <v>-0.750758670003575</v>
      </c>
      <c r="DH37" s="7" t="n">
        <f aca="false">(U146-$U$112)/$U$112</f>
        <v>-0.758964635482805</v>
      </c>
      <c r="DI37" s="7" t="n">
        <f aca="false">(V147-$V$113)/$V$113</f>
        <v>-0.726128648403374</v>
      </c>
      <c r="DJ37" s="7" t="n">
        <f aca="false">(W148-$W$114)/$W$114</f>
        <v>-0.704698147562482</v>
      </c>
      <c r="DK37" s="7" t="n">
        <f aca="false">(X149-$X$115)/$X$115</f>
        <v>-0.748451097743443</v>
      </c>
      <c r="DL37" s="7" t="n">
        <f aca="false">(Y150-$Y$116)/$Y$116</f>
        <v>-0.670182098271617</v>
      </c>
      <c r="DM37" s="7" t="n">
        <f aca="false">(Z151-$Z$117)/$Z$117</f>
        <v>-0.719909415800019</v>
      </c>
      <c r="DN37" s="7" t="n">
        <f aca="false">(AA152-$AA$118)/$AA$118</f>
        <v>-0.781332080887742</v>
      </c>
      <c r="DO37" s="7" t="n">
        <f aca="false">(AB153-$AB$119)/$AB$119</f>
        <v>-0.786336185962462</v>
      </c>
      <c r="DP37" s="7" t="n">
        <f aca="false">(AC154-$AC$120)/$AC$120</f>
        <v>-0.492567511281865</v>
      </c>
      <c r="DQ37" s="7" t="n">
        <f aca="false">(AD155-$AD$121)/$AD$121</f>
        <v>-0.751763958575937</v>
      </c>
      <c r="DR37" s="7" t="n">
        <f aca="false">(AE156-$AE$122)/$AE$122</f>
        <v>-0.844696386598208</v>
      </c>
      <c r="DS37" s="7" t="n">
        <f aca="false">(AF157-$AF$123)/$AF$123</f>
        <v>-0.728512889193031</v>
      </c>
      <c r="DT37" s="7" t="n">
        <f aca="false">(AG158-$AG$124)/$AG$124</f>
        <v>-0.731222049939721</v>
      </c>
      <c r="DU37" s="7" t="n">
        <f aca="false">(AH159-$AH$125)/$AH$125</f>
        <v>-0.740532773096294</v>
      </c>
      <c r="DV37" s="7" t="n">
        <f aca="false">(AI160-$AI$126)/$AI$126</f>
        <v>-0.778717742760598</v>
      </c>
      <c r="DW37" s="7" t="n">
        <f aca="false">(AJ161-$AJ$127)/$AJ$127</f>
        <v>-0.805814502862899</v>
      </c>
      <c r="DX37" s="7" t="n">
        <f aca="false">(AK162-$AK$128)/$AK$128</f>
        <v>-0.813804282851322</v>
      </c>
      <c r="DY37" s="7" t="n">
        <f aca="false">(AL163-$AL$129)/$AL$129</f>
        <v>-0.768658520438888</v>
      </c>
      <c r="DZ37" s="7" t="n">
        <f aca="false">(AM164-$AM$130)/$AM$130</f>
        <v>-0.805216328894495</v>
      </c>
      <c r="EA37" s="7" t="n">
        <f aca="false">(AN165-$AN$131)/$AN$131</f>
        <v>-0.778438385311424</v>
      </c>
      <c r="EB37" s="7" t="n">
        <f aca="false">(AO166-$AO$132)/$AO$132</f>
        <v>-0.809959148128054</v>
      </c>
      <c r="EC37" s="7" t="n">
        <f aca="false">(AP167-$AP$133)/$AP$133</f>
        <v>-0.731694649239627</v>
      </c>
      <c r="ED37" s="7" t="n">
        <f aca="false">(AQ168-$AQ$134)/$AQ$134</f>
        <v>-0.770080473552258</v>
      </c>
      <c r="EE37" s="7" t="n">
        <f aca="false">(AR169-$AR$135)/$AR$135</f>
        <v>-0.799591168924378</v>
      </c>
      <c r="EF37" s="7" t="n">
        <f aca="false">(AS170-$AS$136)/$AS$136</f>
        <v>-0.813430114503712</v>
      </c>
      <c r="EG37" s="7" t="n">
        <f aca="false">(AT171-$AT$137)/$AT$137</f>
        <v>-0.790814999847258</v>
      </c>
      <c r="EH37" s="7" t="n">
        <f aca="false">(AU172-$AU$138)/$AU$138</f>
        <v>-0.752170564539568</v>
      </c>
      <c r="EI37" s="7" t="n">
        <f aca="false">(AV173-$AV$139)/$AV$139</f>
        <v>-0.605744894665166</v>
      </c>
      <c r="EJ37" s="7" t="n">
        <f aca="false">(AW174-$AW$140)/$AW$140</f>
        <v>-0.783688972363679</v>
      </c>
      <c r="EK37" s="7" t="n">
        <f aca="false">(AX175-$AX$141)/$AX$141</f>
        <v>-0.756899836191446</v>
      </c>
      <c r="EL37" s="7" t="n">
        <f aca="false">(AY176-$AY$142)/$AY$142</f>
        <v>-0.696923650353992</v>
      </c>
      <c r="EM37" s="7" t="n">
        <f aca="false">(AZ177-$AZ$143)/$AZ$143</f>
        <v>-0.847266738476773</v>
      </c>
      <c r="EN37" s="7" t="n">
        <f aca="false">(BA178-$BA$144)/$BA$144</f>
        <v>-0.787720365426052</v>
      </c>
      <c r="EO37" s="7" t="n">
        <f aca="false">(BB179-$BB$145)/$BB$145</f>
        <v>-0.778122175660174</v>
      </c>
      <c r="EP37" s="7" t="n">
        <f aca="false">(BC180-$BC$146)/$BC$146</f>
        <v>-0.806420925031377</v>
      </c>
      <c r="EQ37" s="7" t="n">
        <f aca="false">(BD181-$BD$147)/$BD$147</f>
        <v>-0.795756436882229</v>
      </c>
      <c r="ER37" s="7" t="n">
        <f aca="false">(BE182-$BE$148)/$BE$148</f>
        <v>-0.749838858039893</v>
      </c>
      <c r="ES37" s="7" t="n">
        <f aca="false">(BF183-$BF$149)/$BF$149</f>
        <v>-1</v>
      </c>
      <c r="ET37" s="7" t="n">
        <f aca="false">(BG184-$BG$150)/$BG$150</f>
        <v>-1</v>
      </c>
      <c r="EU37" s="7" t="n">
        <f aca="false">(BH185-$BH$151)/$BH$151</f>
        <v>-1</v>
      </c>
      <c r="EV37" s="7" t="n">
        <f aca="false">(BI186-$BI$152)/$BI$152</f>
        <v>-1</v>
      </c>
      <c r="EW37" s="7" t="n">
        <f aca="false">(BJ187-$BJ$153)/$BJ$153</f>
        <v>-1</v>
      </c>
      <c r="EX37" s="7" t="n">
        <f aca="false">(BK188-$BK$154)/$BK$154</f>
        <v>-1</v>
      </c>
      <c r="EY37" s="7" t="n">
        <f aca="false">(BL189-$BL$155)/$BL$155</f>
        <v>-1</v>
      </c>
      <c r="EZ37" s="7" t="n">
        <f aca="false">(BM190-$BM$156)/$BM$156</f>
        <v>-1</v>
      </c>
      <c r="FA37" s="7" t="n">
        <f aca="false">(BN191-$BN$157)/$BN$157</f>
        <v>-1</v>
      </c>
      <c r="FB37" s="7" t="n">
        <f aca="false">(BO192-$BO$158)/$BO$158</f>
        <v>-1</v>
      </c>
      <c r="FC37" s="7" t="n">
        <f aca="false">(BP193-$BP$159)/$BP$159</f>
        <v>-1</v>
      </c>
      <c r="FD37" s="7" t="n">
        <f aca="false">(BQ194-$BQ$160)/$BQ$160</f>
        <v>-1</v>
      </c>
      <c r="FE37" s="7" t="n">
        <f aca="false">(BR195-$BR$161)/$BR$161</f>
        <v>-1</v>
      </c>
      <c r="FF37" s="7" t="n">
        <f aca="false">(BS196-$BS$162)/$BS$162</f>
        <v>-1</v>
      </c>
      <c r="FG37" s="7" t="n">
        <f aca="false">(BT197-$BT$163)/$BT$163</f>
        <v>-1</v>
      </c>
      <c r="FH37" s="7" t="n">
        <f aca="false">(BU198-$BU$164)/$BU$164</f>
        <v>-1</v>
      </c>
      <c r="FI37" s="7" t="n">
        <f aca="false">(BV199-$BV$165)/$BV$165</f>
        <v>-1</v>
      </c>
      <c r="FJ37" s="7" t="n">
        <f aca="false">(BW200-$BW$166)/$BW$166</f>
        <v>-1</v>
      </c>
      <c r="FK37" s="7" t="n">
        <f aca="false">(BX201-$BX$167)/$BX$167</f>
        <v>-1</v>
      </c>
      <c r="FL37" s="7" t="n">
        <f aca="false">(BY202-$BY$168)/$BY$168</f>
        <v>-1</v>
      </c>
      <c r="FM37" s="7" t="n">
        <f aca="false">(BZ203-$BZ$169)/$BZ$169</f>
        <v>-1</v>
      </c>
      <c r="FN37" s="7" t="n">
        <f aca="false">(CA204-$CA$170)/$CA$170</f>
        <v>-1</v>
      </c>
      <c r="FO37" s="7" t="n">
        <f aca="false">(CB205-$CB$171)/$CB$171</f>
        <v>-1</v>
      </c>
      <c r="FP37" s="7" t="n">
        <f aca="false">(CC206-$CC$172)/$CC$172</f>
        <v>-1</v>
      </c>
      <c r="FQ37" s="7" t="n">
        <f aca="false">(CD207-$CD$173)/$CD$173</f>
        <v>-1</v>
      </c>
      <c r="FR37" s="7" t="n">
        <f aca="false">(CE208-$CE$174)/$CE$174</f>
        <v>-1</v>
      </c>
      <c r="FS37" s="7" t="n">
        <f aca="false">(CF209-$CF$175)/$CF$175</f>
        <v>-1</v>
      </c>
      <c r="FT37" s="7" t="n">
        <f aca="false">(CG210-$CG$176)/$CG$176</f>
        <v>-1</v>
      </c>
      <c r="FU37" s="7" t="n">
        <f aca="false">(CH211-$CH$177)/$CH$177</f>
        <v>-1</v>
      </c>
      <c r="FV37" s="7" t="n">
        <f aca="false">(CI212-$CI$178)/$CI$178</f>
        <v>-1</v>
      </c>
      <c r="FW37" s="7" t="n">
        <f aca="false">(CJ213-$CJ$179)/$CJ$179</f>
        <v>-1</v>
      </c>
      <c r="FX37" s="7" t="n">
        <f aca="false">(CK214-$CK$180)/$CK$180</f>
        <v>-1</v>
      </c>
      <c r="FY37" s="7" t="n">
        <f aca="false">(CL215-$CL$181)/$CL$181</f>
        <v>-1</v>
      </c>
      <c r="FZ37" s="7" t="n">
        <f aca="false">(CM216-$CM$182)/$CM$182</f>
        <v>-1</v>
      </c>
    </row>
    <row r="38" customFormat="false" ht="12.75" hidden="false" customHeight="false" outlineLevel="0" collapsed="false">
      <c r="B38" s="3" t="n">
        <v>35400</v>
      </c>
      <c r="C38" s="5" t="n">
        <v>58291559</v>
      </c>
      <c r="D38" s="6" t="n">
        <f aca="false">VLOOKUP(B38,[1]jan94!$A$59:$XFD$168,3,0)</f>
        <v>740759</v>
      </c>
      <c r="E38" s="6" t="n">
        <f aca="false">VLOOKUP(B38,[2]feb94!$A$51:$XFD$159,3,0)</f>
        <v>478887</v>
      </c>
      <c r="F38" s="6" t="n">
        <f aca="false">VLOOKUP(B38,[3]mar94!$A$56:$XFD$164,3,0)</f>
        <v>660108</v>
      </c>
      <c r="G38" s="6" t="n">
        <f aca="false">VLOOKUP(B38,[4]apr94!$A$64:$XFD$170,3,0)</f>
        <v>509247</v>
      </c>
      <c r="H38" s="6" t="n">
        <f aca="false">VLOOKUP(B38,[5]may94!$A$51:$XFD$156,3,0)</f>
        <v>501167</v>
      </c>
      <c r="I38" s="6" t="n">
        <f aca="false">VLOOKUP(B38,[6]jun94!$A$62:$XFD$167,3,0)</f>
        <v>536981</v>
      </c>
      <c r="J38" s="6" t="n">
        <f aca="false">VLOOKUP(B38,[7]jul94!$A$55:$XFD$159,3,0)</f>
        <v>625161</v>
      </c>
      <c r="K38" s="6" t="n">
        <f aca="false">VLOOKUP(B38,[8]aug94!$A$63:$XFD$165,3,0)</f>
        <v>481214</v>
      </c>
      <c r="L38" s="6" t="n">
        <f aca="false">VLOOKUP(B38,[9]sep94!$A$55:$XFD$156,3,0)</f>
        <v>657920</v>
      </c>
      <c r="M38" s="6" t="n">
        <f aca="false">VLOOKUP(B38,[10]oct94!$A$55:$XFD$155,3,0)</f>
        <v>530899</v>
      </c>
      <c r="N38" s="6" t="n">
        <f aca="false">VLOOKUP(B38,[11]nov94!$A$38:$XFD$137,3,0)</f>
        <v>635022</v>
      </c>
      <c r="O38" s="6" t="n">
        <f aca="false">VLOOKUP(B38,[12]dec94!$A$55:$XFD$154,3,0)</f>
        <v>564244</v>
      </c>
      <c r="P38" s="6" t="n">
        <f aca="false">VLOOKUP(B38,[13]jan95!$A$48:$XFD$142,3,0)</f>
        <v>805751</v>
      </c>
      <c r="Q38" s="6" t="n">
        <f aca="false">VLOOKUP(B38,[14]feb95!$A$54:$XFD$147,3,0)</f>
        <v>500846</v>
      </c>
      <c r="R38" s="6" t="n">
        <f aca="false">VLOOKUP(B38,[15]mar95!$A$37:$XFD$129,3,0)</f>
        <v>557269</v>
      </c>
      <c r="S38" s="6" t="n">
        <f aca="false">VLOOKUP(B38,[16]apr95!$A$59:$XFD$150,3,0)</f>
        <v>601352</v>
      </c>
      <c r="T38" s="6" t="n">
        <f aca="false">VLOOKUP(B38,[17]may95!$A$60:$XFD$151,3,0)</f>
        <v>733703</v>
      </c>
      <c r="U38" s="6" t="n">
        <f aca="false">VLOOKUP(B38,[18]jun95!$A$55:$XFD$144,3,0)</f>
        <v>682506</v>
      </c>
      <c r="V38" s="6" t="n">
        <f aca="false">VLOOKUP(B38,[19]jul95!$A$53:$XFD$141,3,0)</f>
        <v>635473</v>
      </c>
      <c r="W38" s="6" t="n">
        <f aca="false">VLOOKUP(B38,[20]aug95!$A$61:$XFD$148,3,0)</f>
        <v>925563</v>
      </c>
      <c r="X38" s="6" t="n">
        <f aca="false">VLOOKUP(B38,[21]sep95!$A$58:$XFD$144,3,0)</f>
        <v>563009</v>
      </c>
      <c r="Y38" s="6" t="n">
        <f aca="false">VLOOKUP(B38,[22]oct95!$A$53:$XFD$138,3,0)</f>
        <v>1684796</v>
      </c>
      <c r="Z38" s="6" t="n">
        <f aca="false">VLOOKUP(B38,[23]nov95!$A$58:$XFD$142,3,0)</f>
        <v>1339406</v>
      </c>
      <c r="AA38" s="6" t="n">
        <f aca="false">VLOOKUP(B38,[24]dec95!$A$55:$XFD$138,3,0)</f>
        <v>610850</v>
      </c>
      <c r="AB38" s="6" t="n">
        <f aca="false">VLOOKUP(B38,[25]jan96!$A$59:$XFD$138,3,0)</f>
        <v>843054</v>
      </c>
      <c r="AC38" s="6" t="n">
        <f aca="false">VLOOKUP(B38,[26]feb96!$A$36:$XFD$114,3,0)</f>
        <v>1018272</v>
      </c>
      <c r="AD38" s="6" t="n">
        <f aca="false">VLOOKUP(B38,[27]mar96!$A$54:$XFD$133,3,0)</f>
        <v>944554</v>
      </c>
      <c r="AE38" s="6" t="n">
        <f aca="false">VLOOKUP(B38,[28]apr96!$A$51:$XFD$127,3,0)</f>
        <v>1190889</v>
      </c>
      <c r="AF38" s="6" t="n">
        <f aca="false">VLOOKUP(B38,[29]may96!$A$60:$XFD$135,3,0)</f>
        <v>1034034</v>
      </c>
      <c r="AG38" s="6" t="n">
        <f aca="false">VLOOKUP(B38,[30]jun96!$A$50:$XFD$124,3,0)</f>
        <v>1082227</v>
      </c>
      <c r="AH38" s="6" t="n">
        <f aca="false">VLOOKUP(B38,[31]jul96!$A$53:$XFD$126,3,0)</f>
        <v>1525405</v>
      </c>
      <c r="AI38" s="6" t="n">
        <f aca="false">VLOOKUP(B38,[32]aug96!$A$36:$XFD$108,3,0)</f>
        <v>1518677</v>
      </c>
      <c r="AJ38" s="6" t="n">
        <f aca="false">VLOOKUP(B38,[33]sep96!$A$51:$XFD$122,3,0)</f>
        <v>2483719</v>
      </c>
      <c r="AK38" s="6" t="n">
        <f aca="false">VLOOKUP(B38,[34]oct96!$A$59:$XFD$129,3,0)</f>
        <v>2212315</v>
      </c>
      <c r="AL38" s="6" t="n">
        <f aca="false">VLOOKUP(B38,[35]nov96!$A$61:$XFD$130,3,0)</f>
        <v>2341370</v>
      </c>
      <c r="AM38" s="6" t="n">
        <f aca="false">VLOOKUP(B38,[36]dec96!$A$51:$XFD$119,3,0)</f>
        <v>2120468</v>
      </c>
      <c r="CP38" s="2" t="s">
        <v>37</v>
      </c>
      <c r="CQ38" s="7" t="n">
        <f aca="false">(D130-$D$95)/$D$95</f>
        <v>-0.729012156177829</v>
      </c>
      <c r="CR38" s="7" t="n">
        <f aca="false">(E131-$E$96)/$E$96</f>
        <v>-0.76642645591697</v>
      </c>
      <c r="CS38" s="7" t="n">
        <f aca="false">(F132-$F$97)/$F$97</f>
        <v>-0.74505980777166</v>
      </c>
      <c r="CT38" s="7" t="n">
        <f aca="false">(G133-$G$98)/$G$98</f>
        <v>-0.789493778695516</v>
      </c>
      <c r="CU38" s="7" t="n">
        <f aca="false">(H134-$H$99)/$H$99</f>
        <v>-0.789377158113737</v>
      </c>
      <c r="CV38" s="7" t="n">
        <f aca="false">(I135-$I$100)/$I$100</f>
        <v>-0.801613447408293</v>
      </c>
      <c r="CW38" s="7" t="n">
        <f aca="false">(J136-$J$101)/$J$101</f>
        <v>-0.759825863413504</v>
      </c>
      <c r="CX38" s="7" t="n">
        <f aca="false">(K137-$K$102)/$K$102</f>
        <v>-0.785130012703796</v>
      </c>
      <c r="CY38" s="7" t="n">
        <f aca="false">(L138-$L$103)/$L$103</f>
        <v>-0.724412874165823</v>
      </c>
      <c r="CZ38" s="7" t="n">
        <f aca="false">(M139-$M$104)/$M$104</f>
        <v>-0.767161429509046</v>
      </c>
      <c r="DA38" s="7" t="n">
        <f aca="false">(N140-$N$105)/$N$105</f>
        <v>-0.742696965029249</v>
      </c>
      <c r="DB38" s="7" t="n">
        <f aca="false">(O141-$O$106)/$O$106</f>
        <v>-0.745813963682056</v>
      </c>
      <c r="DC38" s="7" t="n">
        <f aca="false">(P142-$P$107)/$P$107</f>
        <v>-0.753203965751143</v>
      </c>
      <c r="DD38" s="7" t="n">
        <f aca="false">(Q143-$Q$108)/$Q$108</f>
        <v>-0.759181356298761</v>
      </c>
      <c r="DE38" s="7" t="n">
        <f aca="false">(R144-$R$109)/R144</f>
        <v>-3.42967393351561</v>
      </c>
      <c r="DF38" s="7" t="n">
        <f aca="false">(S145-$S$110)/$S$110</f>
        <v>-0.70216109099167</v>
      </c>
      <c r="DG38" s="7" t="n">
        <f aca="false">(T146-$T$111)/$T$111</f>
        <v>-0.756129954905602</v>
      </c>
      <c r="DH38" s="7" t="n">
        <f aca="false">(U147-$U$112)/$U$112</f>
        <v>-0.770756634833383</v>
      </c>
      <c r="DI38" s="7" t="n">
        <f aca="false">(V148-$V$113)/$V$113</f>
        <v>-0.731825119363143</v>
      </c>
      <c r="DJ38" s="7" t="n">
        <f aca="false">(W149-$W$114)/$W$114</f>
        <v>-0.724651658052783</v>
      </c>
      <c r="DK38" s="7" t="n">
        <f aca="false">(X150-$X$115)/$X$115</f>
        <v>-0.742011384571539</v>
      </c>
      <c r="DL38" s="7" t="n">
        <f aca="false">(Y151-$Y$116)/$Y$116</f>
        <v>-0.677015596358811</v>
      </c>
      <c r="DM38" s="7" t="n">
        <f aca="false">(Z152-$Z$117)/$Z$117</f>
        <v>-0.726918907465251</v>
      </c>
      <c r="DN38" s="7" t="n">
        <f aca="false">(AA153-$AA$118)/$AA$118</f>
        <v>-0.789976509550489</v>
      </c>
      <c r="DO38" s="7" t="n">
        <f aca="false">(AB154-$AB$119)/$AB$119</f>
        <v>-0.791913986508025</v>
      </c>
      <c r="DP38" s="7" t="n">
        <f aca="false">(AC155-$AC$120)/$AC$120</f>
        <v>-0.51379398765336</v>
      </c>
      <c r="DQ38" s="7" t="n">
        <f aca="false">(AD156-$AD$121)/$AD$121</f>
        <v>-0.723140727822684</v>
      </c>
      <c r="DR38" s="7" t="n">
        <f aca="false">(AE157-$AE$122)/$AE$122</f>
        <v>-0.833600457183892</v>
      </c>
      <c r="DS38" s="7" t="n">
        <f aca="false">(AF158-$AF$123)/$AF$123</f>
        <v>-0.725819708786829</v>
      </c>
      <c r="DT38" s="7" t="n">
        <f aca="false">(AG159-$AG$124)/$AG$124</f>
        <v>-0.743784378437844</v>
      </c>
      <c r="DU38" s="7" t="n">
        <f aca="false">(AH160-$AH$125)/$AH$125</f>
        <v>-0.755006305235014</v>
      </c>
      <c r="DV38" s="7" t="n">
        <f aca="false">(AI161-$AI$126)/$AI$126</f>
        <v>-0.79771574899879</v>
      </c>
      <c r="DW38" s="7" t="n">
        <f aca="false">(AJ162-$AJ$127)/$AJ$127</f>
        <v>-0.801756498955088</v>
      </c>
      <c r="DX38" s="7" t="n">
        <f aca="false">(AK163-$AK$128)/$AK$128</f>
        <v>-0.815159441455731</v>
      </c>
      <c r="DY38" s="7" t="n">
        <f aca="false">(AL164-$AL$129)/$AL$129</f>
        <v>-0.769246039711793</v>
      </c>
      <c r="DZ38" s="7" t="n">
        <f aca="false">(AM165-$AM$130)/$AM$130</f>
        <v>-0.818815713555788</v>
      </c>
      <c r="EA38" s="7" t="n">
        <f aca="false">(AN166-$AN$131)/$AN$131</f>
        <v>-0.770211600333076</v>
      </c>
      <c r="EB38" s="7" t="n">
        <f aca="false">(AO167-$AO$132)/$AO$132</f>
        <v>-0.822263810228865</v>
      </c>
      <c r="EC38" s="7" t="n">
        <f aca="false">(AP168-$AP$133)/$AP$133</f>
        <v>-0.750734247150366</v>
      </c>
      <c r="ED38" s="7" t="n">
        <f aca="false">(AQ169-$AQ$134)/$AQ$134</f>
        <v>-0.763424923209948</v>
      </c>
      <c r="EE38" s="7" t="n">
        <f aca="false">(AR170-$AR$135)/$AR$135</f>
        <v>-0.815554148200031</v>
      </c>
      <c r="EF38" s="7" t="n">
        <f aca="false">(AS171-$AS$136)/$AS$136</f>
        <v>-0.818153665752997</v>
      </c>
      <c r="EG38" s="7" t="n">
        <f aca="false">(AT172-$AT$137)/$AT$137</f>
        <v>-0.797470777820268</v>
      </c>
      <c r="EH38" s="7" t="n">
        <f aca="false">(AU173-$AU$138)/$AU$138</f>
        <v>-0.752641693918728</v>
      </c>
      <c r="EI38" s="7" t="n">
        <f aca="false">(AV174-$AV$139)/$AV$139</f>
        <v>-0.612633081348267</v>
      </c>
      <c r="EJ38" s="7" t="n">
        <f aca="false">(AW175-$AW$140)/$AW$140</f>
        <v>-0.803529313666184</v>
      </c>
      <c r="EK38" s="7" t="n">
        <f aca="false">(AX176-$AX$141)/$AX$141</f>
        <v>-0.762393359190587</v>
      </c>
      <c r="EL38" s="7" t="n">
        <f aca="false">(AY177-$AY$142)/$AY$142</f>
        <v>-0.690518245452884</v>
      </c>
      <c r="EM38" s="7" t="n">
        <f aca="false">(AZ178-$AZ$143)/$AZ$143</f>
        <v>-0.84589646807623</v>
      </c>
      <c r="EN38" s="7" t="n">
        <f aca="false">(BA179-$BA$144)/$BA$144</f>
        <v>-0.787894163383041</v>
      </c>
      <c r="EO38" s="7" t="n">
        <f aca="false">(BB180-$BB$145)/$BB$145</f>
        <v>-0.798782476735994</v>
      </c>
      <c r="EP38" s="7" t="n">
        <f aca="false">(BC181-$BC$146)/$BC$146</f>
        <v>-0.798011480974426</v>
      </c>
      <c r="EQ38" s="7" t="n">
        <f aca="false">(BD182-$BD$147)/$BD$147</f>
        <v>-0.806384453285517</v>
      </c>
      <c r="ER38" s="7" t="n">
        <f aca="false">(BE183-$BE$148)/$BE$148</f>
        <v>-1</v>
      </c>
      <c r="ES38" s="7" t="n">
        <f aca="false">(BF184-$BF$149)/$BF$149</f>
        <v>-1</v>
      </c>
      <c r="ET38" s="7" t="n">
        <f aca="false">(BG185-$BG$150)/$BG$150</f>
        <v>-1</v>
      </c>
      <c r="EU38" s="7" t="n">
        <f aca="false">(BH186-$BH$151)/$BH$151</f>
        <v>-1</v>
      </c>
      <c r="EV38" s="7" t="n">
        <f aca="false">(BI187-$BI$152)/$BI$152</f>
        <v>-1</v>
      </c>
      <c r="EW38" s="7" t="n">
        <f aca="false">(BJ188-$BJ$153)/$BJ$153</f>
        <v>-1</v>
      </c>
      <c r="EX38" s="7" t="n">
        <f aca="false">(BK189-$BK$154)/$BK$154</f>
        <v>-1</v>
      </c>
      <c r="EY38" s="7" t="n">
        <f aca="false">(BL190-$BL$155)/$BL$155</f>
        <v>-1</v>
      </c>
      <c r="EZ38" s="7" t="n">
        <f aca="false">(BM191-$BM$156)/$BM$156</f>
        <v>-1</v>
      </c>
      <c r="FA38" s="7" t="n">
        <f aca="false">(BN192-$BN$157)/$BN$157</f>
        <v>-1</v>
      </c>
      <c r="FB38" s="7" t="n">
        <f aca="false">(BO193-$BO$158)/$BO$158</f>
        <v>-1</v>
      </c>
      <c r="FC38" s="7" t="n">
        <f aca="false">(BP194-$BP$159)/$BP$159</f>
        <v>-1</v>
      </c>
      <c r="FD38" s="7" t="n">
        <f aca="false">(BQ195-$BQ$160)/$BQ$160</f>
        <v>-1</v>
      </c>
      <c r="FE38" s="7" t="n">
        <f aca="false">(BR196-$BR$161)/$BR$161</f>
        <v>-1</v>
      </c>
      <c r="FF38" s="7" t="n">
        <f aca="false">(BS197-$BS$162)/$BS$162</f>
        <v>-1</v>
      </c>
      <c r="FG38" s="7" t="n">
        <f aca="false">(BT198-$BT$163)/$BT$163</f>
        <v>-1</v>
      </c>
      <c r="FH38" s="7" t="n">
        <f aca="false">(BU199-$BU$164)/$BU$164</f>
        <v>-1</v>
      </c>
      <c r="FI38" s="7" t="n">
        <f aca="false">(BV200-$BV$165)/$BV$165</f>
        <v>-1</v>
      </c>
      <c r="FJ38" s="7" t="n">
        <f aca="false">(BW201-$BW$166)/$BW$166</f>
        <v>-1</v>
      </c>
      <c r="FK38" s="7" t="n">
        <f aca="false">(BX202-$BX$167)/$BX$167</f>
        <v>-1</v>
      </c>
      <c r="FL38" s="7" t="n">
        <f aca="false">(BY203-$BY$168)/$BY$168</f>
        <v>-1</v>
      </c>
      <c r="FM38" s="7" t="n">
        <f aca="false">(BZ204-$BZ$169)/$BZ$169</f>
        <v>-1</v>
      </c>
      <c r="FN38" s="7" t="n">
        <f aca="false">(CA205-$CA$170)/$CA$170</f>
        <v>-1</v>
      </c>
      <c r="FO38" s="7" t="n">
        <f aca="false">(CB206-$CB$171)/$CB$171</f>
        <v>-1</v>
      </c>
      <c r="FP38" s="7" t="n">
        <f aca="false">(CC207-$CC$172)/$CC$172</f>
        <v>-1</v>
      </c>
      <c r="FQ38" s="7" t="n">
        <f aca="false">(CD208-$CD$173)/$CD$173</f>
        <v>-1</v>
      </c>
      <c r="FR38" s="7" t="n">
        <f aca="false">(CE209-$CE$174)/$CE$174</f>
        <v>-1</v>
      </c>
      <c r="FS38" s="7" t="n">
        <f aca="false">(CF210-$CF$175)/$CF$175</f>
        <v>-1</v>
      </c>
      <c r="FT38" s="7" t="n">
        <f aca="false">(CG211-$CG$176)/$CG$176</f>
        <v>-1</v>
      </c>
      <c r="FU38" s="7" t="n">
        <f aca="false">(CH212-$CH$177)/$CH$177</f>
        <v>-1</v>
      </c>
      <c r="FV38" s="7" t="n">
        <f aca="false">(CI213-$CI$178)/$CI$178</f>
        <v>-1</v>
      </c>
      <c r="FW38" s="7" t="n">
        <f aca="false">(CJ214-$CJ$179)/$CJ$179</f>
        <v>-1</v>
      </c>
      <c r="FX38" s="7" t="n">
        <f aca="false">(CK215-$CK$180)/$CK$180</f>
        <v>-1</v>
      </c>
      <c r="FY38" s="7" t="n">
        <f aca="false">(CL216-$CL$181)/$CL$181</f>
        <v>-1</v>
      </c>
      <c r="FZ38" s="7" t="n">
        <f aca="false">(CM217-$CM$182)/$CM$182</f>
        <v>-1</v>
      </c>
    </row>
    <row r="39" customFormat="false" ht="12.75" hidden="false" customHeight="false" outlineLevel="0" collapsed="false">
      <c r="B39" s="3" t="n">
        <v>35431</v>
      </c>
      <c r="C39" s="5" t="n">
        <v>57503824</v>
      </c>
      <c r="D39" s="6" t="n">
        <f aca="false">VLOOKUP(B39,[1]jan94!$A$59:$XFD$168,3,0)</f>
        <v>733351</v>
      </c>
      <c r="E39" s="6" t="n">
        <f aca="false">VLOOKUP(B39,[2]feb94!$A$51:$XFD$159,3,0)</f>
        <v>439360</v>
      </c>
      <c r="F39" s="6" t="n">
        <f aca="false">VLOOKUP(B39,[3]mar94!$A$56:$XFD$164,3,0)</f>
        <v>662108</v>
      </c>
      <c r="G39" s="6" t="n">
        <f aca="false">VLOOKUP(B39,[4]apr94!$A$64:$XFD$170,3,0)</f>
        <v>490826</v>
      </c>
      <c r="H39" s="6" t="n">
        <f aca="false">VLOOKUP(B39,[5]may94!$A$51:$XFD$156,3,0)</f>
        <v>481502</v>
      </c>
      <c r="I39" s="6" t="n">
        <f aca="false">VLOOKUP(B39,[6]jun94!$A$62:$XFD$167,3,0)</f>
        <v>511604</v>
      </c>
      <c r="J39" s="6" t="n">
        <f aca="false">VLOOKUP(B39,[7]jul94!$A$55:$XFD$159,3,0)</f>
        <v>629645</v>
      </c>
      <c r="K39" s="6" t="n">
        <f aca="false">VLOOKUP(B39,[8]aug94!$A$63:$XFD$165,3,0)</f>
        <v>480682</v>
      </c>
      <c r="L39" s="6" t="n">
        <f aca="false">VLOOKUP(B39,[9]sep94!$A$55:$XFD$156,3,0)</f>
        <v>637594</v>
      </c>
      <c r="M39" s="6" t="n">
        <f aca="false">VLOOKUP(B39,[10]oct94!$A$55:$XFD$155,3,0)</f>
        <v>511677</v>
      </c>
      <c r="N39" s="6" t="n">
        <f aca="false">VLOOKUP(B39,[11]nov94!$A$38:$XFD$137,3,0)</f>
        <v>604144</v>
      </c>
      <c r="O39" s="6" t="n">
        <f aca="false">VLOOKUP(B39,[12]dec94!$A$55:$XFD$154,3,0)</f>
        <v>539762</v>
      </c>
      <c r="P39" s="6" t="n">
        <f aca="false">VLOOKUP(B39,[13]jan95!$A$48:$XFD$142,3,0)</f>
        <v>767358</v>
      </c>
      <c r="Q39" s="6" t="n">
        <f aca="false">VLOOKUP(B39,[14]feb95!$A$54:$XFD$147,3,0)</f>
        <v>489276</v>
      </c>
      <c r="R39" s="6" t="n">
        <f aca="false">VLOOKUP(B39,[15]mar95!$A$37:$XFD$129,3,0)</f>
        <v>520292</v>
      </c>
      <c r="S39" s="6" t="n">
        <f aca="false">VLOOKUP(B39,[16]apr95!$A$59:$XFD$150,3,0)</f>
        <v>577363</v>
      </c>
      <c r="T39" s="6" t="n">
        <f aca="false">VLOOKUP(B39,[17]may95!$A$60:$XFD$151,3,0)</f>
        <v>686402</v>
      </c>
      <c r="U39" s="6" t="n">
        <f aca="false">VLOOKUP(B39,[18]jun95!$A$55:$XFD$144,3,0)</f>
        <v>632928</v>
      </c>
      <c r="V39" s="6" t="n">
        <f aca="false">VLOOKUP(B39,[19]jul95!$A$53:$XFD$141,3,0)</f>
        <v>640256</v>
      </c>
      <c r="W39" s="6" t="n">
        <f aca="false">VLOOKUP(B39,[20]aug95!$A$61:$XFD$148,3,0)</f>
        <v>871888</v>
      </c>
      <c r="X39" s="6" t="n">
        <f aca="false">VLOOKUP(B39,[21]sep95!$A$58:$XFD$144,3,0)</f>
        <v>550402</v>
      </c>
      <c r="Y39" s="6" t="n">
        <f aca="false">VLOOKUP(B39,[22]oct95!$A$53:$XFD$138,3,0)</f>
        <v>1630528</v>
      </c>
      <c r="Z39" s="6" t="n">
        <f aca="false">VLOOKUP(B39,[23]nov95!$A$58:$XFD$142,3,0)</f>
        <v>1237753</v>
      </c>
      <c r="AA39" s="6" t="n">
        <f aca="false">VLOOKUP(B39,[24]dec95!$A$55:$XFD$138,3,0)</f>
        <v>587082</v>
      </c>
      <c r="AB39" s="6" t="n">
        <f aca="false">VLOOKUP(B39,[25]jan96!$A$59:$XFD$138,3,0)</f>
        <v>804311</v>
      </c>
      <c r="AC39" s="6" t="n">
        <f aca="false">VLOOKUP(B39,[26]feb96!$A$36:$XFD$114,3,0)</f>
        <v>1552583</v>
      </c>
      <c r="AD39" s="6" t="n">
        <f aca="false">VLOOKUP(B39,[27]mar96!$A$54:$XFD$133,3,0)</f>
        <v>899261</v>
      </c>
      <c r="AE39" s="6" t="n">
        <f aca="false">VLOOKUP(B39,[28]apr96!$A$51:$XFD$127,3,0)</f>
        <v>1199790</v>
      </c>
      <c r="AF39" s="6" t="n">
        <f aca="false">VLOOKUP(B39,[29]may96!$A$60:$XFD$135,3,0)</f>
        <v>981307</v>
      </c>
      <c r="AG39" s="6" t="n">
        <f aca="false">VLOOKUP(B39,[30]jun96!$A$50:$XFD$124,3,0)</f>
        <v>1035309</v>
      </c>
      <c r="AH39" s="6" t="n">
        <f aca="false">VLOOKUP(B39,[31]jul96!$A$53:$XFD$126,3,0)</f>
        <v>1433138</v>
      </c>
      <c r="AI39" s="6" t="n">
        <f aca="false">VLOOKUP(B39,[32]aug96!$A$36:$XFD$108,3,0)</f>
        <v>1430473</v>
      </c>
      <c r="AJ39" s="6" t="n">
        <f aca="false">VLOOKUP(B39,[33]sep96!$A$51:$XFD$122,3,0)</f>
        <v>2313196</v>
      </c>
      <c r="AK39" s="6" t="n">
        <f aca="false">VLOOKUP(B39,[34]oct96!$A$59:$XFD$129,3,0)</f>
        <v>1853640</v>
      </c>
      <c r="AL39" s="6" t="n">
        <f aca="false">VLOOKUP(B39,[35]nov96!$A$61:$XFD$130,3,0)</f>
        <v>2088948</v>
      </c>
      <c r="AM39" s="6" t="n">
        <f aca="false">VLOOKUP(B39,[36]dec96!$A$51:$XFD$119,3,0)</f>
        <v>2604961</v>
      </c>
      <c r="AN39" s="6" t="n">
        <f aca="false">VLOOKUP(B39,[37]jan97!$A$52:$XFD$116,3,0)</f>
        <v>1217272</v>
      </c>
      <c r="CP39" s="2" t="s">
        <v>38</v>
      </c>
      <c r="CQ39" s="7" t="n">
        <f aca="false">(D131-$D$95)/$D$95</f>
        <v>-0.730387403950871</v>
      </c>
      <c r="CR39" s="7" t="n">
        <f aca="false">(E132-$E$96)/$E$96</f>
        <v>-0.757468704853111</v>
      </c>
      <c r="CS39" s="7" t="n">
        <f aca="false">(F133-$F$97)/$F$97</f>
        <v>-0.740536803377861</v>
      </c>
      <c r="CT39" s="7" t="n">
        <f aca="false">(G134-$G$98)/$G$98</f>
        <v>-0.790433640872964</v>
      </c>
      <c r="CU39" s="7" t="n">
        <f aca="false">(H135-$H$99)/$H$99</f>
        <v>-0.790954366903509</v>
      </c>
      <c r="CV39" s="7" t="n">
        <f aca="false">(I136-$I$100)/$I$100</f>
        <v>-0.812716741688203</v>
      </c>
      <c r="CW39" s="7" t="n">
        <f aca="false">(J137-$J$101)/$J$101</f>
        <v>-0.770882263647408</v>
      </c>
      <c r="CX39" s="7" t="n">
        <f aca="false">(K138-$K$102)/$K$102</f>
        <v>-0.783678145126472</v>
      </c>
      <c r="CY39" s="7" t="n">
        <f aca="false">(L139-$L$103)/$L$103</f>
        <v>-0.72247084223658</v>
      </c>
      <c r="CZ39" s="7" t="n">
        <f aca="false">(M140-$M$104)/$M$104</f>
        <v>-0.769211305596382</v>
      </c>
      <c r="DA39" s="7" t="n">
        <f aca="false">(N141-$N$105)/$N$105</f>
        <v>-0.755956358201623</v>
      </c>
      <c r="DB39" s="7" t="n">
        <f aca="false">(O142-$O$106)/$O$106</f>
        <v>-0.73066241163421</v>
      </c>
      <c r="DC39" s="7" t="n">
        <f aca="false">(P143-$P$107)/$P$107</f>
        <v>-0.754899247842887</v>
      </c>
      <c r="DD39" s="7" t="n">
        <f aca="false">(Q144-$Q$108)/$Q$108</f>
        <v>-0.744678807872201</v>
      </c>
      <c r="DE39" s="7" t="n">
        <f aca="false">(R145-$R$109)/R145</f>
        <v>-3.73945417510451</v>
      </c>
      <c r="DF39" s="7" t="n">
        <f aca="false">(S146-$S$110)/$S$110</f>
        <v>-0.713021621427803</v>
      </c>
      <c r="DG39" s="7" t="n">
        <f aca="false">(T147-$T$111)/$T$111</f>
        <v>-0.780820879513765</v>
      </c>
      <c r="DH39" s="7" t="n">
        <f aca="false">(U148-$U$112)/$U$112</f>
        <v>-0.78999367973049</v>
      </c>
      <c r="DI39" s="7" t="n">
        <f aca="false">(V149-$V$113)/$V$113</f>
        <v>-0.73883394639131</v>
      </c>
      <c r="DJ39" s="7" t="n">
        <f aca="false">(W150-$W$114)/$W$114</f>
        <v>-0.728246297154391</v>
      </c>
      <c r="DK39" s="7" t="n">
        <f aca="false">(X151-$X$115)/$X$115</f>
        <v>-0.762466029497084</v>
      </c>
      <c r="DL39" s="7" t="n">
        <f aca="false">(Y152-$Y$116)/$Y$116</f>
        <v>-0.67957656240487</v>
      </c>
      <c r="DM39" s="7" t="n">
        <f aca="false">(Z153-$Z$117)/$Z$117</f>
        <v>-0.748399925080737</v>
      </c>
      <c r="DN39" s="7" t="n">
        <f aca="false">(AA154-$AA$118)/$AA$118</f>
        <v>-0.794456083643311</v>
      </c>
      <c r="DO39" s="7" t="n">
        <f aca="false">(AB155-$AB$119)/$AB$119</f>
        <v>-0.786213569615361</v>
      </c>
      <c r="DP39" s="7" t="n">
        <f aca="false">(AC156-$AC$120)/$AC$120</f>
        <v>-0.523373424823985</v>
      </c>
      <c r="DQ39" s="7" t="n">
        <f aca="false">(AD157-$AD$121)/$AD$121</f>
        <v>-0.728514312592394</v>
      </c>
      <c r="DR39" s="7" t="n">
        <f aca="false">(AE158-$AE$122)/$AE$122</f>
        <v>-0.836062044760643</v>
      </c>
      <c r="DS39" s="7" t="n">
        <f aca="false">(AF159-$AF$123)/$AF$123</f>
        <v>-0.720596978876944</v>
      </c>
      <c r="DT39" s="7" t="n">
        <f aca="false">(AG160-$AG$124)/$AG$124</f>
        <v>-0.744547675167589</v>
      </c>
      <c r="DU39" s="7" t="n">
        <f aca="false">(AH161-$AH$125)/$AH$125</f>
        <v>-0.754245225271964</v>
      </c>
      <c r="DV39" s="7" t="n">
        <f aca="false">(AI162-$AI$126)/$AI$126</f>
        <v>-0.785462289640119</v>
      </c>
      <c r="DW39" s="7" t="n">
        <f aca="false">(AJ163-$AJ$127)/$AJ$127</f>
        <v>-0.793317181394553</v>
      </c>
      <c r="DX39" s="7" t="n">
        <f aca="false">(AK164-$AK$128)/$AK$128</f>
        <v>-0.823046726904057</v>
      </c>
      <c r="DY39" s="7" t="n">
        <f aca="false">(AL165-$AL$129)/$AL$129</f>
        <v>-0.764547679350124</v>
      </c>
      <c r="DZ39" s="7" t="n">
        <f aca="false">(AM166-$AM$130)/$AM$130</f>
        <v>-0.822067969539659</v>
      </c>
      <c r="EA39" s="7" t="n">
        <f aca="false">(AN167-$AN$131)/$AN$131</f>
        <v>-0.780712128892966</v>
      </c>
      <c r="EB39" s="7" t="n">
        <f aca="false">(AO168-$AO$132)/$AO$132</f>
        <v>-0.831594399215756</v>
      </c>
      <c r="EC39" s="7" t="n">
        <f aca="false">(AP169-$AP$133)/$AP$133</f>
        <v>-0.755691991574811</v>
      </c>
      <c r="ED39" s="7" t="n">
        <f aca="false">(AQ170-$AQ$134)/$AQ$134</f>
        <v>-0.760439523983299</v>
      </c>
      <c r="EE39" s="7" t="n">
        <f aca="false">(AR171-$AR$135)/$AR$135</f>
        <v>-0.820616115425593</v>
      </c>
      <c r="EF39" s="7" t="n">
        <f aca="false">(AS172-$AS$136)/$AS$136</f>
        <v>-0.81273338114298</v>
      </c>
      <c r="EG39" s="7" t="n">
        <f aca="false">(AT173-$AT$137)/$AT$137</f>
        <v>-0.797988022756858</v>
      </c>
      <c r="EH39" s="7" t="n">
        <f aca="false">(AU174-$AU$138)/$AU$138</f>
        <v>-0.735957209498343</v>
      </c>
      <c r="EI39" s="7" t="n">
        <f aca="false">(AV175-$AV$139)/$AV$139</f>
        <v>-0.610451867838314</v>
      </c>
      <c r="EJ39" s="7" t="n">
        <f aca="false">(AW176-$AW$140)/$AW$140</f>
        <v>-0.808523274353049</v>
      </c>
      <c r="EK39" s="7" t="n">
        <f aca="false">(AX177-$AX$141)/$AX$141</f>
        <v>-0.775525423219087</v>
      </c>
      <c r="EL39" s="7" t="n">
        <f aca="false">(AY178-$AY$142)/$AY$142</f>
        <v>-0.694293655113158</v>
      </c>
      <c r="EM39" s="7" t="n">
        <f aca="false">(AZ179-$AZ$143)/$AZ$143</f>
        <v>-0.848991120831606</v>
      </c>
      <c r="EN39" s="7" t="n">
        <f aca="false">(BA180-$BA$144)/$BA$144</f>
        <v>-0.806470487531652</v>
      </c>
      <c r="EO39" s="7" t="n">
        <f aca="false">(BB181-$BB$145)/$BB$145</f>
        <v>-0.786798351941847</v>
      </c>
      <c r="EP39" s="7" t="n">
        <f aca="false">(BC182-$BC$146)/$BC$146</f>
        <v>-0.806572010139347</v>
      </c>
      <c r="EQ39" s="7" t="n">
        <f aca="false">(BD183-$BD$147)/$BD$147</f>
        <v>-1</v>
      </c>
      <c r="ER39" s="7" t="n">
        <f aca="false">(BE184-$BE$148)/$BE$148</f>
        <v>-1</v>
      </c>
      <c r="ES39" s="7" t="n">
        <f aca="false">(BF185-$BF$149)/$BF$149</f>
        <v>-1</v>
      </c>
      <c r="ET39" s="7" t="n">
        <f aca="false">(BG186-$BG$150)/$BG$150</f>
        <v>-1</v>
      </c>
      <c r="EU39" s="7" t="n">
        <f aca="false">(BH187-$BH$151)/$BH$151</f>
        <v>-1</v>
      </c>
      <c r="EV39" s="7" t="n">
        <f aca="false">(BI188-$BI$152)/$BI$152</f>
        <v>-1</v>
      </c>
      <c r="EW39" s="7" t="n">
        <f aca="false">(BJ189-$BJ$153)/$BJ$153</f>
        <v>-1</v>
      </c>
      <c r="EX39" s="7" t="n">
        <f aca="false">(BK190-$BK$154)/$BK$154</f>
        <v>-1</v>
      </c>
      <c r="EY39" s="7" t="n">
        <f aca="false">(BL191-$BL$155)/$BL$155</f>
        <v>-1</v>
      </c>
      <c r="EZ39" s="7" t="n">
        <f aca="false">(BM192-$BM$156)/$BM$156</f>
        <v>-1</v>
      </c>
      <c r="FA39" s="7" t="n">
        <f aca="false">(BN193-$BN$157)/$BN$157</f>
        <v>-1</v>
      </c>
      <c r="FB39" s="7" t="n">
        <f aca="false">(BO194-$BO$158)/$BO$158</f>
        <v>-1</v>
      </c>
      <c r="FC39" s="7" t="n">
        <f aca="false">(BP195-$BP$159)/$BP$159</f>
        <v>-1</v>
      </c>
      <c r="FD39" s="7" t="n">
        <f aca="false">(BQ196-$BQ$160)/$BQ$160</f>
        <v>-1</v>
      </c>
      <c r="FE39" s="7" t="n">
        <f aca="false">(BR197-$BR$161)/$BR$161</f>
        <v>-1</v>
      </c>
      <c r="FF39" s="7" t="n">
        <f aca="false">(BS198-$BS$162)/$BS$162</f>
        <v>-1</v>
      </c>
      <c r="FG39" s="7" t="n">
        <f aca="false">(BT199-$BT$163)/$BT$163</f>
        <v>-1</v>
      </c>
      <c r="FH39" s="7" t="n">
        <f aca="false">(BU200-$BU$164)/$BU$164</f>
        <v>-1</v>
      </c>
      <c r="FI39" s="7" t="n">
        <f aca="false">(BV201-$BV$165)/$BV$165</f>
        <v>-1</v>
      </c>
      <c r="FJ39" s="7" t="n">
        <f aca="false">(BW202-$BW$166)/$BW$166</f>
        <v>-1</v>
      </c>
      <c r="FK39" s="7" t="n">
        <f aca="false">(BX203-$BX$167)/$BX$167</f>
        <v>-1</v>
      </c>
      <c r="FL39" s="7" t="n">
        <f aca="false">(BY204-$BY$168)/$BY$168</f>
        <v>-1</v>
      </c>
      <c r="FM39" s="7" t="n">
        <f aca="false">(BZ205-$BZ$169)/$BZ$169</f>
        <v>-1</v>
      </c>
      <c r="FN39" s="7" t="n">
        <f aca="false">(CA206-$CA$170)/$CA$170</f>
        <v>-1</v>
      </c>
      <c r="FO39" s="7" t="n">
        <f aca="false">(CB207-$CB$171)/$CB$171</f>
        <v>-1</v>
      </c>
      <c r="FP39" s="7" t="n">
        <f aca="false">(CC208-$CC$172)/$CC$172</f>
        <v>-1</v>
      </c>
      <c r="FQ39" s="7" t="n">
        <f aca="false">(CD209-$CD$173)/$CD$173</f>
        <v>-1</v>
      </c>
      <c r="FR39" s="7" t="n">
        <f aca="false">(CE210-$CE$174)/$CE$174</f>
        <v>-1</v>
      </c>
      <c r="FS39" s="7" t="n">
        <f aca="false">(CF211-$CF$175)/$CF$175</f>
        <v>-1</v>
      </c>
      <c r="FT39" s="7" t="n">
        <f aca="false">(CG212-$CG$176)/$CG$176</f>
        <v>-1</v>
      </c>
      <c r="FU39" s="7" t="n">
        <f aca="false">(CH213-$CH$177)/$CH$177</f>
        <v>-1</v>
      </c>
      <c r="FV39" s="7" t="n">
        <f aca="false">(CI214-$CI$178)/$CI$178</f>
        <v>-1</v>
      </c>
      <c r="FW39" s="7" t="n">
        <f aca="false">(CJ215-$CJ$179)/$CJ$179</f>
        <v>-1</v>
      </c>
      <c r="FX39" s="7" t="n">
        <f aca="false">(CK216-$CK$180)/$CK$180</f>
        <v>-1</v>
      </c>
      <c r="FY39" s="7" t="n">
        <f aca="false">(CL217-$CL$181)/$CL$181</f>
        <v>-1</v>
      </c>
      <c r="FZ39" s="7" t="n">
        <f aca="false">(CM218-$CM$182)/$CM$182</f>
        <v>-1</v>
      </c>
    </row>
    <row r="40" customFormat="false" ht="12.75" hidden="false" customHeight="false" outlineLevel="0" collapsed="false">
      <c r="B40" s="3" t="n">
        <v>35462</v>
      </c>
      <c r="C40" s="5" t="n">
        <v>51961142</v>
      </c>
      <c r="D40" s="6" t="n">
        <f aca="false">VLOOKUP(B40,[1]jan94!$A$59:$XFD$168,3,0)</f>
        <v>659020</v>
      </c>
      <c r="E40" s="6" t="n">
        <f aca="false">VLOOKUP(B40,[2]feb94!$A$51:$XFD$159,3,0)</f>
        <v>393843</v>
      </c>
      <c r="F40" s="6" t="n">
        <f aca="false">VLOOKUP(B40,[3]mar94!$A$56:$XFD$164,3,0)</f>
        <v>613420</v>
      </c>
      <c r="G40" s="6" t="n">
        <f aca="false">VLOOKUP(B40,[4]apr94!$A$64:$XFD$170,3,0)</f>
        <v>438246</v>
      </c>
      <c r="H40" s="6" t="n">
        <f aca="false">VLOOKUP(B40,[5]may94!$A$51:$XFD$156,3,0)</f>
        <v>428384</v>
      </c>
      <c r="I40" s="6" t="n">
        <f aca="false">VLOOKUP(B40,[6]jun94!$A$62:$XFD$167,3,0)</f>
        <v>452925</v>
      </c>
      <c r="J40" s="6" t="n">
        <f aca="false">VLOOKUP(B40,[7]jul94!$A$55:$XFD$159,3,0)</f>
        <v>535827</v>
      </c>
      <c r="K40" s="6" t="n">
        <f aca="false">VLOOKUP(B40,[8]aug94!$A$63:$XFD$165,3,0)</f>
        <v>417537</v>
      </c>
      <c r="L40" s="6" t="n">
        <f aca="false">VLOOKUP(B40,[9]sep94!$A$55:$XFD$156,3,0)</f>
        <v>589498</v>
      </c>
      <c r="M40" s="6" t="n">
        <f aca="false">VLOOKUP(B40,[10]oct94!$A$55:$XFD$155,3,0)</f>
        <v>467720</v>
      </c>
      <c r="N40" s="6" t="n">
        <f aca="false">VLOOKUP(B40,[11]nov94!$A$38:$XFD$137,3,0)</f>
        <v>519309</v>
      </c>
      <c r="O40" s="6" t="n">
        <f aca="false">VLOOKUP(B40,[12]dec94!$A$55:$XFD$154,3,0)</f>
        <v>500964</v>
      </c>
      <c r="P40" s="6" t="n">
        <f aca="false">VLOOKUP(B40,[13]jan95!$A$48:$XFD$142,3,0)</f>
        <v>675516</v>
      </c>
      <c r="Q40" s="6" t="n">
        <f aca="false">VLOOKUP(B40,[14]feb95!$A$54:$XFD$147,3,0)</f>
        <v>432692</v>
      </c>
      <c r="R40" s="6" t="n">
        <f aca="false">VLOOKUP(B40,[15]mar95!$A$37:$XFD$129,3,0)</f>
        <v>454733</v>
      </c>
      <c r="S40" s="6" t="n">
        <f aca="false">VLOOKUP(B40,[16]apr95!$A$59:$XFD$150,3,0)</f>
        <v>499989</v>
      </c>
      <c r="T40" s="6" t="n">
        <f aca="false">VLOOKUP(B40,[17]may95!$A$60:$XFD$151,3,0)</f>
        <v>596212</v>
      </c>
      <c r="U40" s="6" t="n">
        <f aca="false">VLOOKUP(B40,[18]jun95!$A$55:$XFD$144,3,0)</f>
        <v>545463</v>
      </c>
      <c r="V40" s="6" t="n">
        <f aca="false">VLOOKUP(B40,[19]jul95!$A$53:$XFD$141,3,0)</f>
        <v>583749</v>
      </c>
      <c r="W40" s="6" t="n">
        <f aca="false">VLOOKUP(B40,[20]aug95!$A$61:$XFD$148,3,0)</f>
        <v>780306</v>
      </c>
      <c r="X40" s="6" t="n">
        <f aca="false">VLOOKUP(B40,[21]sep95!$A$58:$XFD$144,3,0)</f>
        <v>468504</v>
      </c>
      <c r="Y40" s="6" t="n">
        <f aca="false">VLOOKUP(B40,[22]oct95!$A$53:$XFD$138,3,0)</f>
        <v>1366331</v>
      </c>
      <c r="Z40" s="6" t="n">
        <f aca="false">VLOOKUP(B40,[23]nov95!$A$58:$XFD$142,3,0)</f>
        <v>1108925</v>
      </c>
      <c r="AA40" s="6" t="n">
        <f aca="false">VLOOKUP(B40,[24]dec95!$A$55:$XFD$138,3,0)</f>
        <v>482395</v>
      </c>
      <c r="AB40" s="6" t="n">
        <f aca="false">VLOOKUP(B40,[25]jan96!$A$59:$XFD$138,3,0)</f>
        <v>682885</v>
      </c>
      <c r="AC40" s="6" t="n">
        <f aca="false">VLOOKUP(B40,[26]feb96!$A$36:$XFD$114,3,0)</f>
        <v>1471447</v>
      </c>
      <c r="AD40" s="6" t="n">
        <f aca="false">VLOOKUP(B40,[27]mar96!$A$54:$XFD$133,3,0)</f>
        <v>762159</v>
      </c>
      <c r="AE40" s="6" t="n">
        <f aca="false">VLOOKUP(B40,[28]apr96!$A$51:$XFD$127,3,0)</f>
        <v>997641</v>
      </c>
      <c r="AF40" s="6" t="n">
        <f aca="false">VLOOKUP(B40,[29]may96!$A$60:$XFD$135,3,0)</f>
        <v>848127</v>
      </c>
      <c r="AG40" s="6" t="n">
        <f aca="false">VLOOKUP(B40,[30]jun96!$A$50:$XFD$124,3,0)</f>
        <v>865438</v>
      </c>
      <c r="AH40" s="6" t="n">
        <f aca="false">VLOOKUP(B40,[31]jul96!$A$53:$XFD$126,3,0)</f>
        <v>1209655</v>
      </c>
      <c r="AI40" s="6" t="n">
        <f aca="false">VLOOKUP(B40,[32]aug96!$A$36:$XFD$108,3,0)</f>
        <v>1220972</v>
      </c>
      <c r="AJ40" s="6" t="n">
        <f aca="false">VLOOKUP(B40,[33]sep96!$A$51:$XFD$122,3,0)</f>
        <v>1858090</v>
      </c>
      <c r="AK40" s="6" t="n">
        <f aca="false">VLOOKUP(B40,[34]oct96!$A$59:$XFD$129,3,0)</f>
        <v>1379139</v>
      </c>
      <c r="AL40" s="6" t="n">
        <f aca="false">VLOOKUP(B40,[35]nov96!$A$61:$XFD$130,3,0)</f>
        <v>1692709</v>
      </c>
      <c r="AM40" s="6" t="n">
        <f aca="false">VLOOKUP(B40,[36]dec96!$A$51:$XFD$119,3,0)</f>
        <v>1991830</v>
      </c>
      <c r="AN40" s="6" t="n">
        <f aca="false">VLOOKUP(B40,[37]jan97!$A$52:$XFD$116,3,0)</f>
        <v>1765986</v>
      </c>
      <c r="AO40" s="6" t="n">
        <f aca="false">VLOOKUP(B40,[38]feb97!$A$35:$XFD$98,3,0)</f>
        <v>1052838</v>
      </c>
      <c r="CP40" s="2" t="s">
        <v>39</v>
      </c>
      <c r="CQ40" s="7" t="n">
        <f aca="false">(D132-$D$95)/$D$95</f>
        <v>-0.74356015762772</v>
      </c>
      <c r="CR40" s="7" t="n">
        <f aca="false">(E133-$E$96)/$E$96</f>
        <v>-0.752934638152626</v>
      </c>
      <c r="CS40" s="7" t="n">
        <f aca="false">(F134-$F$97)/$F$97</f>
        <v>-0.740784480397104</v>
      </c>
      <c r="CT40" s="7" t="n">
        <f aca="false">(G135-$G$98)/$G$98</f>
        <v>-0.779653684392035</v>
      </c>
      <c r="CU40" s="7" t="n">
        <f aca="false">(H136-$H$99)/$H$99</f>
        <v>-0.798397674560597</v>
      </c>
      <c r="CV40" s="7" t="n">
        <f aca="false">(I137-$I$100)/$I$100</f>
        <v>-0.815597745064673</v>
      </c>
      <c r="CW40" s="7" t="n">
        <f aca="false">(J138-$J$101)/$J$101</f>
        <v>-0.772697735708456</v>
      </c>
      <c r="CX40" s="7" t="n">
        <f aca="false">(K139-$K$102)/$K$102</f>
        <v>-0.776739550664083</v>
      </c>
      <c r="CY40" s="7" t="n">
        <f aca="false">(L140-$L$103)/$L$103</f>
        <v>-0.719103010876234</v>
      </c>
      <c r="CZ40" s="7" t="n">
        <f aca="false">(M141-$M$104)/$M$104</f>
        <v>-0.764608506042622</v>
      </c>
      <c r="DA40" s="7" t="n">
        <f aca="false">(N142-$N$105)/$N$105</f>
        <v>-0.78012993041375</v>
      </c>
      <c r="DB40" s="7" t="n">
        <f aca="false">(O143-$O$106)/$O$106</f>
        <v>-0.733524722244158</v>
      </c>
      <c r="DC40" s="7" t="n">
        <f aca="false">(P144-$P$107)/$P$107</f>
        <v>-0.757424431273399</v>
      </c>
      <c r="DD40" s="7" t="n">
        <f aca="false">(Q145-$Q$108)/$Q$108</f>
        <v>-0.748900315204374</v>
      </c>
      <c r="DE40" s="7" t="n">
        <f aca="false">(R146-$R$109)/R146</f>
        <v>-3.75577536596469</v>
      </c>
      <c r="DF40" s="7" t="n">
        <f aca="false">(S147-$S$110)/$S$110</f>
        <v>-0.717559013709109</v>
      </c>
      <c r="DG40" s="7" t="n">
        <f aca="false">(T148-$T$111)/$T$111</f>
        <v>-0.785663441244652</v>
      </c>
      <c r="DH40" s="7" t="n">
        <f aca="false">(U149-$U$112)/$U$112</f>
        <v>-0.799265920990833</v>
      </c>
      <c r="DI40" s="7" t="n">
        <f aca="false">(V150-$V$113)/$V$113</f>
        <v>-0.750218536479513</v>
      </c>
      <c r="DJ40" s="7" t="n">
        <f aca="false">(W151-$W$114)/$W$114</f>
        <v>-0.737663911590527</v>
      </c>
      <c r="DK40" s="7" t="n">
        <f aca="false">(X152-$X$115)/$X$115</f>
        <v>-0.763369695766792</v>
      </c>
      <c r="DL40" s="7" t="n">
        <f aca="false">(Y153-$Y$116)/$Y$116</f>
        <v>-0.687461476805103</v>
      </c>
      <c r="DM40" s="7" t="n">
        <f aca="false">(Z154-$Z$117)/$Z$117</f>
        <v>-0.75230178084602</v>
      </c>
      <c r="DN40" s="7" t="n">
        <f aca="false">(AA155-$AA$118)/$AA$118</f>
        <v>-0.808882206498859</v>
      </c>
      <c r="DO40" s="7" t="n">
        <f aca="false">(AB156-$AB$119)/$AB$119</f>
        <v>-0.791087522896578</v>
      </c>
      <c r="DP40" s="7" t="n">
        <f aca="false">(AC157-$AC$120)/$AC$120</f>
        <v>-0.543295887761853</v>
      </c>
      <c r="DQ40" s="7" t="n">
        <f aca="false">(AD158-$AD$121)/$AD$121</f>
        <v>-0.751005649335768</v>
      </c>
      <c r="DR40" s="7" t="n">
        <f aca="false">(AE159-$AE$122)/$AE$122</f>
        <v>-0.8404882856105</v>
      </c>
      <c r="DS40" s="7" t="n">
        <f aca="false">(AF160-$AF$123)/$AF$123</f>
        <v>-0.732787489888444</v>
      </c>
      <c r="DT40" s="7" t="n">
        <f aca="false">(AG161-$AG$124)/$AG$124</f>
        <v>-0.7519476943189</v>
      </c>
      <c r="DU40" s="7" t="n">
        <f aca="false">(AH162-$AH$125)/$AH$125</f>
        <v>-0.764044864622224</v>
      </c>
      <c r="DV40" s="7" t="n">
        <f aca="false">(AI163-$AI$126)/$AI$126</f>
        <v>-0.786866614111968</v>
      </c>
      <c r="DW40" s="7" t="n">
        <f aca="false">(AJ164-$AJ$127)/$AJ$127</f>
        <v>-0.801748434908348</v>
      </c>
      <c r="DX40" s="7" t="n">
        <f aca="false">(AK165-$AK$128)/$AK$128</f>
        <v>-0.822460963229583</v>
      </c>
      <c r="DY40" s="7" t="n">
        <f aca="false">(AL166-$AL$129)/$AL$129</f>
        <v>-0.780762545005702</v>
      </c>
      <c r="DZ40" s="7" t="n">
        <f aca="false">(AM167-$AM$130)/$AM$130</f>
        <v>-0.822571637150329</v>
      </c>
      <c r="EA40" s="7" t="n">
        <f aca="false">(AN168-$AN$131)/$AN$131</f>
        <v>-0.762132626412156</v>
      </c>
      <c r="EB40" s="7" t="n">
        <f aca="false">(AO169-$AO$132)/$AO$132</f>
        <v>-0.841574436104087</v>
      </c>
      <c r="EC40" s="7" t="n">
        <f aca="false">(AP170-$AP$133)/$AP$133</f>
        <v>-0.754123365829895</v>
      </c>
      <c r="ED40" s="7" t="n">
        <f aca="false">(AQ171-$AQ$134)/$AQ$134</f>
        <v>-0.764911251078852</v>
      </c>
      <c r="EE40" s="7" t="n">
        <f aca="false">(AR172-$AR$135)/$AR$135</f>
        <v>-0.823858432344086</v>
      </c>
      <c r="EF40" s="7" t="n">
        <f aca="false">(AS173-$AS$136)/$AS$136</f>
        <v>-0.810644751164134</v>
      </c>
      <c r="EG40" s="7" t="n">
        <f aca="false">(AT174-$AT$137)/$AT$137</f>
        <v>-0.788662179718784</v>
      </c>
      <c r="EH40" s="7" t="n">
        <f aca="false">(AU175-$AU$138)/$AU$138</f>
        <v>-0.731995503644338</v>
      </c>
      <c r="EI40" s="7" t="n">
        <f aca="false">(AV176-$AV$139)/$AV$139</f>
        <v>-0.624123769586611</v>
      </c>
      <c r="EJ40" s="7" t="n">
        <f aca="false">(AW177-$AW$140)/$AW$140</f>
        <v>-0.809750020205051</v>
      </c>
      <c r="EK40" s="7" t="n">
        <f aca="false">(AX178-$AX$141)/$AX$141</f>
        <v>-0.774274068720649</v>
      </c>
      <c r="EL40" s="7" t="n">
        <f aca="false">(AY179-$AY$142)/$AY$142</f>
        <v>-0.703172072489484</v>
      </c>
      <c r="EM40" s="7" t="n">
        <f aca="false">(AZ180-$AZ$143)/$AZ$143</f>
        <v>-0.858732693136336</v>
      </c>
      <c r="EN40" s="7" t="n">
        <f aca="false">(BA181-$BA$144)/$BA$144</f>
        <v>-0.797951418472478</v>
      </c>
      <c r="EO40" s="7" t="n">
        <f aca="false">(BB182-$BB$145)/$BB$145</f>
        <v>-0.787560212728176</v>
      </c>
      <c r="EP40" s="7" t="n">
        <f aca="false">(BC183-$BC$146)/$BC$146</f>
        <v>-1</v>
      </c>
      <c r="EQ40" s="7" t="n">
        <f aca="false">(BD184-$BD$147)/$BD$147</f>
        <v>-1</v>
      </c>
      <c r="ER40" s="7" t="n">
        <f aca="false">(BE185-$BE$148)/$BE$148</f>
        <v>-1</v>
      </c>
      <c r="ES40" s="7" t="n">
        <f aca="false">(BF186-$BF$149)/$BF$149</f>
        <v>-1</v>
      </c>
      <c r="ET40" s="7" t="n">
        <f aca="false">(BG187-$BG$150)/$BG$150</f>
        <v>-1</v>
      </c>
      <c r="EU40" s="7" t="n">
        <f aca="false">(BH188-$BH$151)/$BH$151</f>
        <v>-1</v>
      </c>
      <c r="EV40" s="7" t="n">
        <f aca="false">(BI189-$BI$152)/$BI$152</f>
        <v>-1</v>
      </c>
      <c r="EW40" s="7" t="n">
        <f aca="false">(BJ190-$BJ$153)/$BJ$153</f>
        <v>-1</v>
      </c>
      <c r="EX40" s="7" t="n">
        <f aca="false">(BK191-$BK$154)/$BK$154</f>
        <v>-1</v>
      </c>
      <c r="EY40" s="7" t="n">
        <f aca="false">(BL192-$BL$155)/$BL$155</f>
        <v>-1</v>
      </c>
      <c r="EZ40" s="7" t="n">
        <f aca="false">(BM193-$BM$156)/$BM$156</f>
        <v>-1</v>
      </c>
      <c r="FA40" s="7" t="n">
        <f aca="false">(BN194-$BN$157)/$BN$157</f>
        <v>-1</v>
      </c>
      <c r="FB40" s="7" t="n">
        <f aca="false">(BO195-$BO$158)/$BO$158</f>
        <v>-1</v>
      </c>
      <c r="FC40" s="7" t="n">
        <f aca="false">(BP196-$BP$159)/$BP$159</f>
        <v>-1</v>
      </c>
      <c r="FD40" s="7" t="n">
        <f aca="false">(BQ197-$BQ$160)/$BQ$160</f>
        <v>-1</v>
      </c>
      <c r="FE40" s="7" t="n">
        <f aca="false">(BR198-$BR$161)/$BR$161</f>
        <v>-1</v>
      </c>
      <c r="FF40" s="7" t="n">
        <f aca="false">(BS199-$BS$162)/$BS$162</f>
        <v>-1</v>
      </c>
      <c r="FG40" s="7" t="n">
        <f aca="false">(BT200-$BT$163)/$BT$163</f>
        <v>-1</v>
      </c>
      <c r="FH40" s="7" t="n">
        <f aca="false">(BU201-$BU$164)/$BU$164</f>
        <v>-1</v>
      </c>
      <c r="FI40" s="7" t="n">
        <f aca="false">(BV202-$BV$165)/$BV$165</f>
        <v>-1</v>
      </c>
      <c r="FJ40" s="7" t="n">
        <f aca="false">(BW203-$BW$166)/$BW$166</f>
        <v>-1</v>
      </c>
      <c r="FK40" s="7" t="n">
        <f aca="false">(BX204-$BX$167)/$BX$167</f>
        <v>-1</v>
      </c>
      <c r="FL40" s="7" t="n">
        <f aca="false">(BY205-$BY$168)/$BY$168</f>
        <v>-1</v>
      </c>
      <c r="FM40" s="7" t="n">
        <f aca="false">(BZ206-$BZ$169)/$BZ$169</f>
        <v>-1</v>
      </c>
      <c r="FN40" s="7" t="n">
        <f aca="false">(CA207-$CA$170)/$CA$170</f>
        <v>-1</v>
      </c>
      <c r="FO40" s="7" t="n">
        <f aca="false">(CB208-$CB$171)/$CB$171</f>
        <v>-1</v>
      </c>
      <c r="FP40" s="7" t="n">
        <f aca="false">(CC209-$CC$172)/$CC$172</f>
        <v>-1</v>
      </c>
      <c r="FQ40" s="7" t="n">
        <f aca="false">(CD210-$CD$173)/$CD$173</f>
        <v>-1</v>
      </c>
      <c r="FR40" s="7" t="n">
        <f aca="false">(CE211-$CE$174)/$CE$174</f>
        <v>-1</v>
      </c>
      <c r="FS40" s="7" t="n">
        <f aca="false">(CF212-$CF$175)/$CF$175</f>
        <v>-1</v>
      </c>
      <c r="FT40" s="7" t="n">
        <f aca="false">(CG213-$CG$176)/$CG$176</f>
        <v>-1</v>
      </c>
      <c r="FU40" s="7" t="n">
        <f aca="false">(CH214-$CH$177)/$CH$177</f>
        <v>-1</v>
      </c>
      <c r="FV40" s="7" t="n">
        <f aca="false">(CI215-$CI$178)/$CI$178</f>
        <v>-1</v>
      </c>
      <c r="FW40" s="7" t="n">
        <f aca="false">(CJ216-$CJ$179)/$CJ$179</f>
        <v>-1</v>
      </c>
      <c r="FX40" s="7" t="n">
        <f aca="false">(CK217-$CK$180)/$CK$180</f>
        <v>-1</v>
      </c>
      <c r="FY40" s="7" t="n">
        <f aca="false">(CL218-$CL$181)/$CL$181</f>
        <v>-1</v>
      </c>
      <c r="FZ40" s="7" t="n">
        <f aca="false">(CM219-$CM$182)/$CM$182</f>
        <v>-1</v>
      </c>
    </row>
    <row r="41" customFormat="false" ht="12.75" hidden="false" customHeight="false" outlineLevel="0" collapsed="false">
      <c r="B41" s="3" t="n">
        <v>35490</v>
      </c>
      <c r="C41" s="5" t="n">
        <v>56739506</v>
      </c>
      <c r="D41" s="6" t="n">
        <f aca="false">VLOOKUP(B41,[1]jan94!$A$59:$XFD$168,3,0)</f>
        <v>693981</v>
      </c>
      <c r="E41" s="6" t="n">
        <f aca="false">VLOOKUP(B41,[2]feb94!$A$51:$XFD$159,3,0)</f>
        <v>452763</v>
      </c>
      <c r="F41" s="6" t="n">
        <f aca="false">VLOOKUP(B41,[3]mar94!$A$56:$XFD$164,3,0)</f>
        <v>650808</v>
      </c>
      <c r="G41" s="6" t="n">
        <f aca="false">VLOOKUP(B41,[4]apr94!$A$64:$XFD$170,3,0)</f>
        <v>472134</v>
      </c>
      <c r="H41" s="6" t="n">
        <f aca="false">VLOOKUP(B41,[5]may94!$A$51:$XFD$156,3,0)</f>
        <v>496937</v>
      </c>
      <c r="I41" s="6" t="n">
        <f aca="false">VLOOKUP(B41,[6]jun94!$A$62:$XFD$167,3,0)</f>
        <v>484585</v>
      </c>
      <c r="J41" s="6" t="n">
        <f aca="false">VLOOKUP(B41,[7]jul94!$A$55:$XFD$159,3,0)</f>
        <v>560277</v>
      </c>
      <c r="K41" s="6" t="n">
        <f aca="false">VLOOKUP(B41,[8]aug94!$A$63:$XFD$165,3,0)</f>
        <v>472752</v>
      </c>
      <c r="L41" s="6" t="n">
        <f aca="false">VLOOKUP(B41,[9]sep94!$A$55:$XFD$156,3,0)</f>
        <v>619958</v>
      </c>
      <c r="M41" s="6" t="n">
        <f aca="false">VLOOKUP(B41,[10]oct94!$A$55:$XFD$155,3,0)</f>
        <v>468926</v>
      </c>
      <c r="N41" s="6" t="n">
        <f aca="false">VLOOKUP(B41,[11]nov94!$A$38:$XFD$137,3,0)</f>
        <v>588493</v>
      </c>
      <c r="O41" s="6" t="n">
        <f aca="false">VLOOKUP(B41,[12]dec94!$A$55:$XFD$154,3,0)</f>
        <v>519994</v>
      </c>
      <c r="P41" s="6" t="n">
        <f aca="false">VLOOKUP(B41,[13]jan95!$A$48:$XFD$142,3,0)</f>
        <v>775671</v>
      </c>
      <c r="Q41" s="6" t="n">
        <f aca="false">VLOOKUP(B41,[14]feb95!$A$54:$XFD$147,3,0)</f>
        <v>480953</v>
      </c>
      <c r="R41" s="6" t="n">
        <f aca="false">VLOOKUP(B41,[15]mar95!$A$37:$XFD$129,3,0)</f>
        <v>486512</v>
      </c>
      <c r="S41" s="6" t="n">
        <f aca="false">VLOOKUP(B41,[16]apr95!$A$59:$XFD$150,3,0)</f>
        <v>539330</v>
      </c>
      <c r="T41" s="6" t="n">
        <f aca="false">VLOOKUP(B41,[17]may95!$A$60:$XFD$151,3,0)</f>
        <v>684439</v>
      </c>
      <c r="U41" s="6" t="n">
        <f aca="false">VLOOKUP(B41,[18]jun95!$A$55:$XFD$144,3,0)</f>
        <v>590094</v>
      </c>
      <c r="V41" s="6" t="n">
        <f aca="false">VLOOKUP(B41,[19]jul95!$A$53:$XFD$141,3,0)</f>
        <v>633679</v>
      </c>
      <c r="W41" s="6" t="n">
        <f aca="false">VLOOKUP(B41,[20]aug95!$A$61:$XFD$148,3,0)</f>
        <v>864681</v>
      </c>
      <c r="X41" s="6" t="n">
        <f aca="false">VLOOKUP(B41,[21]sep95!$A$58:$XFD$144,3,0)</f>
        <v>480779</v>
      </c>
      <c r="Y41" s="6" t="n">
        <f aca="false">VLOOKUP(B41,[22]oct95!$A$53:$XFD$138,3,0)</f>
        <v>1533359</v>
      </c>
      <c r="Z41" s="6" t="n">
        <f aca="false">VLOOKUP(B41,[23]nov95!$A$58:$XFD$142,3,0)</f>
        <v>1221598</v>
      </c>
      <c r="AA41" s="6" t="n">
        <f aca="false">VLOOKUP(B41,[24]dec95!$A$55:$XFD$138,3,0)</f>
        <v>508244</v>
      </c>
      <c r="AB41" s="6" t="n">
        <f aca="false">VLOOKUP(B41,[25]jan96!$A$59:$XFD$138,3,0)</f>
        <v>736076</v>
      </c>
      <c r="AC41" s="6" t="n">
        <f aca="false">VLOOKUP(B41,[26]feb96!$A$36:$XFD$114,3,0)</f>
        <v>1930734</v>
      </c>
      <c r="AD41" s="6" t="n">
        <f aca="false">VLOOKUP(B41,[27]mar96!$A$54:$XFD$133,3,0)</f>
        <v>816579</v>
      </c>
      <c r="AE41" s="6" t="n">
        <f aca="false">VLOOKUP(B41,[28]apr96!$A$51:$XFD$127,3,0)</f>
        <v>1302366</v>
      </c>
      <c r="AF41" s="6" t="n">
        <f aca="false">VLOOKUP(B41,[29]may96!$A$60:$XFD$135,3,0)</f>
        <v>874699</v>
      </c>
      <c r="AG41" s="6" t="n">
        <f aca="false">VLOOKUP(B41,[30]jun96!$A$50:$XFD$124,3,0)</f>
        <v>919916</v>
      </c>
      <c r="AH41" s="6" t="n">
        <f aca="false">VLOOKUP(B41,[31]jul96!$A$53:$XFD$126,3,0)</f>
        <v>1274387</v>
      </c>
      <c r="AI41" s="6" t="n">
        <f aca="false">VLOOKUP(B41,[32]aug96!$A$36:$XFD$108,3,0)</f>
        <v>1252541</v>
      </c>
      <c r="AJ41" s="6" t="n">
        <f aca="false">VLOOKUP(B41,[33]sep96!$A$51:$XFD$122,3,0)</f>
        <v>2138745</v>
      </c>
      <c r="AK41" s="6" t="n">
        <f aca="false">VLOOKUP(B41,[34]oct96!$A$59:$XFD$129,3,0)</f>
        <v>1442258</v>
      </c>
      <c r="AL41" s="6" t="n">
        <f aca="false">VLOOKUP(B41,[35]nov96!$A$61:$XFD$130,3,0)</f>
        <v>1655903</v>
      </c>
      <c r="AM41" s="6" t="n">
        <f aca="false">VLOOKUP(B41,[36]dec96!$A$51:$XFD$119,3,0)</f>
        <v>2012665</v>
      </c>
      <c r="AN41" s="6" t="n">
        <f aca="false">VLOOKUP(B41,[37]jan97!$A$52:$XFD$116,3,0)</f>
        <v>1696156</v>
      </c>
      <c r="AO41" s="6" t="n">
        <f aca="false">VLOOKUP(B41,[38]feb97!$A$35:$XFD$98,3,0)</f>
        <v>2567569</v>
      </c>
      <c r="AP41" s="6" t="n">
        <f aca="false">VLOOKUP(B41,[39]mar97!$A$51:$XFD$113,3,0)</f>
        <v>1035766</v>
      </c>
      <c r="CP41" s="2" t="s">
        <v>40</v>
      </c>
      <c r="CQ41" s="7" t="n">
        <f aca="false">(D133-$D$95)/$D$95</f>
        <v>-0.750504066158223</v>
      </c>
      <c r="CR41" s="7" t="n">
        <f aca="false">(E134-$E$96)/$E$96</f>
        <v>-0.78287443426613</v>
      </c>
      <c r="CS41" s="7" t="n">
        <f aca="false">(F135-$F$97)/$F$97</f>
        <v>-0.753431677527759</v>
      </c>
      <c r="CT41" s="7" t="n">
        <f aca="false">(G136-$G$98)/$G$98</f>
        <v>-0.781551048612264</v>
      </c>
      <c r="CU41" s="7" t="n">
        <f aca="false">(H137-$H$99)/$H$99</f>
        <v>-0.803546603434714</v>
      </c>
      <c r="CV41" s="7" t="n">
        <f aca="false">(I138-$I$100)/$I$100</f>
        <v>-0.814201752546917</v>
      </c>
      <c r="CW41" s="7" t="n">
        <f aca="false">(J139-$J$101)/$J$101</f>
        <v>-0.780541101921739</v>
      </c>
      <c r="CX41" s="7" t="n">
        <f aca="false">(K140-$K$102)/$K$102</f>
        <v>-0.77176123507803</v>
      </c>
      <c r="CY41" s="7" t="n">
        <f aca="false">(L141-$L$103)/$L$103</f>
        <v>-0.739027469915069</v>
      </c>
      <c r="CZ41" s="7" t="n">
        <f aca="false">(M142-$M$104)/$M$104</f>
        <v>-0.770665694808759</v>
      </c>
      <c r="DA41" s="7" t="n">
        <f aca="false">(N143-$N$105)/$N$105</f>
        <v>-0.790234187869494</v>
      </c>
      <c r="DB41" s="7" t="n">
        <f aca="false">(O144-$O$106)/$O$106</f>
        <v>-0.74010595371739</v>
      </c>
      <c r="DC41" s="7" t="n">
        <f aca="false">(P145-$P$107)/$P$107</f>
        <v>-0.758864231396761</v>
      </c>
      <c r="DD41" s="7" t="n">
        <f aca="false">(Q146-$Q$108)/$Q$108</f>
        <v>-0.760105745983686</v>
      </c>
      <c r="DE41" s="7" t="n">
        <f aca="false">(R147-$R$109)/R147</f>
        <v>-3.88100094826035</v>
      </c>
      <c r="DF41" s="7" t="n">
        <f aca="false">(S148-$S$110)/$S$110</f>
        <v>-0.714722650507368</v>
      </c>
      <c r="DG41" s="7" t="n">
        <f aca="false">(T149-$T$111)/$T$111</f>
        <v>-0.788724324449006</v>
      </c>
      <c r="DH41" s="7" t="n">
        <f aca="false">(U150-$U$112)/$U$112</f>
        <v>-0.804007534070505</v>
      </c>
      <c r="DI41" s="7" t="n">
        <f aca="false">(V151-$V$113)/$V$113</f>
        <v>-0.75268829231708</v>
      </c>
      <c r="DJ41" s="7" t="n">
        <f aca="false">(W152-$W$114)/$W$114</f>
        <v>-0.744061344434697</v>
      </c>
      <c r="DK41" s="7" t="n">
        <f aca="false">(X153-$X$115)/$X$115</f>
        <v>-0.742090598186204</v>
      </c>
      <c r="DL41" s="7" t="n">
        <f aca="false">(Y154-$Y$116)/$Y$116</f>
        <v>-0.683012711495337</v>
      </c>
      <c r="DM41" s="7" t="n">
        <f aca="false">(Z155-$Z$117)/$Z$117</f>
        <v>-0.761100334785322</v>
      </c>
      <c r="DN41" s="7" t="n">
        <f aca="false">(AA156-$AA$118)/$AA$118</f>
        <v>-0.812858236449714</v>
      </c>
      <c r="DO41" s="7" t="n">
        <f aca="false">(AB157-$AB$119)/$AB$119</f>
        <v>-0.788657625155302</v>
      </c>
      <c r="DP41" s="7" t="n">
        <f aca="false">(AC158-$AC$120)/$AC$120</f>
        <v>-0.558869593547563</v>
      </c>
      <c r="DQ41" s="7" t="n">
        <f aca="false">(AD159-$AD$121)/$AD$121</f>
        <v>-0.758822275463532</v>
      </c>
      <c r="DR41" s="7" t="n">
        <f aca="false">(AE160-$AE$122)/$AE$122</f>
        <v>-0.844838951937609</v>
      </c>
      <c r="DS41" s="7" t="n">
        <f aca="false">(AF161-$AF$123)/$AF$123</f>
        <v>-0.735263800125826</v>
      </c>
      <c r="DT41" s="7" t="n">
        <f aca="false">(AG162-$AG$124)/$AG$124</f>
        <v>-0.759199439497022</v>
      </c>
      <c r="DU41" s="7" t="n">
        <f aca="false">(AH163-$AH$125)/$AH$125</f>
        <v>-0.756358955788017</v>
      </c>
      <c r="DV41" s="7" t="n">
        <f aca="false">(AI164-$AI$126)/$AI$126</f>
        <v>-0.79659137941851</v>
      </c>
      <c r="DW41" s="7" t="n">
        <f aca="false">(AJ165-$AJ$127)/$AJ$127</f>
        <v>-0.804017000831442</v>
      </c>
      <c r="DX41" s="7" t="n">
        <f aca="false">(AK166-$AK$128)/$AK$128</f>
        <v>-0.834937958012258</v>
      </c>
      <c r="DY41" s="7" t="n">
        <f aca="false">(AL167-$AL$129)/$AL$129</f>
        <v>-0.778157365279656</v>
      </c>
      <c r="DZ41" s="7" t="n">
        <f aca="false">(AM168-$AM$130)/$AM$130</f>
        <v>-0.823869532019865</v>
      </c>
      <c r="EA41" s="7" t="n">
        <f aca="false">(AN169-$AN$131)/$AN$131</f>
        <v>-0.808801504277686</v>
      </c>
      <c r="EB41" s="7" t="n">
        <f aca="false">(AO170-$AO$132)/$AO$132</f>
        <v>-0.827087801729963</v>
      </c>
      <c r="EC41" s="7" t="n">
        <f aca="false">(AP171-$AP$133)/$AP$133</f>
        <v>-0.772529212402703</v>
      </c>
      <c r="ED41" s="7" t="n">
        <f aca="false">(AQ172-$AQ$134)/$AQ$134</f>
        <v>-0.755494839676905</v>
      </c>
      <c r="EE41" s="7" t="n">
        <f aca="false">(AR173-$AR$135)/$AR$135</f>
        <v>-0.832011640320607</v>
      </c>
      <c r="EF41" s="7" t="n">
        <f aca="false">(AS174-$AS$136)/$AS$136</f>
        <v>-0.78499585688979</v>
      </c>
      <c r="EG41" s="7" t="n">
        <f aca="false">(AT175-$AT$137)/$AT$137</f>
        <v>-0.796565839090762</v>
      </c>
      <c r="EH41" s="7" t="n">
        <f aca="false">(AU176-$AU$138)/$AU$138</f>
        <v>-0.755772975643783</v>
      </c>
      <c r="EI41" s="7" t="n">
        <f aca="false">(AV177-$AV$139)/$AV$139</f>
        <v>-0.635628959326263</v>
      </c>
      <c r="EJ41" s="7" t="n">
        <f aca="false">(AW178-$AW$140)/$AW$140</f>
        <v>-0.809755055731722</v>
      </c>
      <c r="EK41" s="7" t="n">
        <f aca="false">(AX179-$AX$141)/$AX$141</f>
        <v>-0.794681934699716</v>
      </c>
      <c r="EL41" s="7" t="n">
        <f aca="false">(AY180-$AY$142)/$AY$142</f>
        <v>-0.716791670628891</v>
      </c>
      <c r="EM41" s="7" t="n">
        <f aca="false">(AZ181-$AZ$143)/$AZ$143</f>
        <v>-0.859727233416359</v>
      </c>
      <c r="EN41" s="7" t="n">
        <f aca="false">(BA182-$BA$144)/$BA$144</f>
        <v>-0.789770083846398</v>
      </c>
      <c r="EO41" s="7" t="n">
        <f aca="false">(BB183-$BB$145)/$BB$145</f>
        <v>-1</v>
      </c>
      <c r="EP41" s="7" t="n">
        <f aca="false">(BC184-$BC$146)/$BC$146</f>
        <v>-1</v>
      </c>
      <c r="EQ41" s="7" t="n">
        <f aca="false">(BD185-$BD$147)/$BD$147</f>
        <v>-1</v>
      </c>
      <c r="ER41" s="7" t="n">
        <f aca="false">(BE186-$BE$148)/$BE$148</f>
        <v>-1</v>
      </c>
      <c r="ES41" s="7" t="n">
        <f aca="false">(BF187-$BF$149)/$BF$149</f>
        <v>-1</v>
      </c>
      <c r="ET41" s="7" t="n">
        <f aca="false">(BG188-$BG$150)/$BG$150</f>
        <v>-1</v>
      </c>
      <c r="EU41" s="7" t="n">
        <f aca="false">(BH189-$BH$151)/$BH$151</f>
        <v>-1</v>
      </c>
      <c r="EV41" s="7" t="n">
        <f aca="false">(BI190-$BI$152)/$BI$152</f>
        <v>-1</v>
      </c>
      <c r="EW41" s="7" t="n">
        <f aca="false">(BJ191-$BJ$153)/$BJ$153</f>
        <v>-1</v>
      </c>
      <c r="EX41" s="7" t="n">
        <f aca="false">(BK192-$BK$154)/$BK$154</f>
        <v>-1</v>
      </c>
      <c r="EY41" s="7" t="n">
        <f aca="false">(BL193-$BL$155)/$BL$155</f>
        <v>-1</v>
      </c>
      <c r="EZ41" s="7" t="n">
        <f aca="false">(BM194-$BM$156)/$BM$156</f>
        <v>-1</v>
      </c>
      <c r="FA41" s="7" t="n">
        <f aca="false">(BN195-$BN$157)/$BN$157</f>
        <v>-1</v>
      </c>
      <c r="FB41" s="7" t="n">
        <f aca="false">(BO196-$BO$158)/$BO$158</f>
        <v>-1</v>
      </c>
      <c r="FC41" s="7" t="n">
        <f aca="false">(BP197-$BP$159)/$BP$159</f>
        <v>-1</v>
      </c>
      <c r="FD41" s="7" t="n">
        <f aca="false">(BQ198-$BQ$160)/$BQ$160</f>
        <v>-1</v>
      </c>
      <c r="FE41" s="7" t="n">
        <f aca="false">(BR199-$BR$161)/$BR$161</f>
        <v>-1</v>
      </c>
      <c r="FF41" s="7" t="n">
        <f aca="false">(BS200-$BS$162)/$BS$162</f>
        <v>-1</v>
      </c>
      <c r="FG41" s="7" t="n">
        <f aca="false">(BT201-$BT$163)/$BT$163</f>
        <v>-1</v>
      </c>
      <c r="FH41" s="7" t="n">
        <f aca="false">(BU202-$BU$164)/$BU$164</f>
        <v>-1</v>
      </c>
      <c r="FI41" s="7" t="n">
        <f aca="false">(BV203-$BV$165)/$BV$165</f>
        <v>-1</v>
      </c>
      <c r="FJ41" s="7" t="n">
        <f aca="false">(BW204-$BW$166)/$BW$166</f>
        <v>-1</v>
      </c>
      <c r="FK41" s="7" t="n">
        <f aca="false">(BX205-$BX$167)/$BX$167</f>
        <v>-1</v>
      </c>
      <c r="FL41" s="7" t="n">
        <f aca="false">(BY206-$BY$168)/$BY$168</f>
        <v>-1</v>
      </c>
      <c r="FM41" s="7" t="n">
        <f aca="false">(BZ207-$BZ$169)/$BZ$169</f>
        <v>-1</v>
      </c>
      <c r="FN41" s="7" t="n">
        <f aca="false">(CA208-$CA$170)/$CA$170</f>
        <v>-1</v>
      </c>
      <c r="FO41" s="7" t="n">
        <f aca="false">(CB209-$CB$171)/$CB$171</f>
        <v>-1</v>
      </c>
      <c r="FP41" s="7" t="n">
        <f aca="false">(CC210-$CC$172)/$CC$172</f>
        <v>-1</v>
      </c>
      <c r="FQ41" s="7" t="n">
        <f aca="false">(CD211-$CD$173)/$CD$173</f>
        <v>-1</v>
      </c>
      <c r="FR41" s="7" t="n">
        <f aca="false">(CE212-$CE$174)/$CE$174</f>
        <v>-1</v>
      </c>
      <c r="FS41" s="7" t="n">
        <f aca="false">(CF213-$CF$175)/$CF$175</f>
        <v>-1</v>
      </c>
      <c r="FT41" s="7" t="n">
        <f aca="false">(CG214-$CG$176)/$CG$176</f>
        <v>-1</v>
      </c>
      <c r="FU41" s="7" t="n">
        <f aca="false">(CH215-$CH$177)/$CH$177</f>
        <v>-1</v>
      </c>
      <c r="FV41" s="7" t="n">
        <f aca="false">(CI216-$CI$178)/$CI$178</f>
        <v>-1</v>
      </c>
      <c r="FW41" s="7" t="n">
        <f aca="false">(CJ217-$CJ$179)/$CJ$179</f>
        <v>-1</v>
      </c>
      <c r="FX41" s="7" t="n">
        <f aca="false">(CK218-$CK$180)/$CK$180</f>
        <v>-1</v>
      </c>
      <c r="FY41" s="7" t="n">
        <f aca="false">(CL219-$CL$181)/$CL$181</f>
        <v>-1</v>
      </c>
      <c r="FZ41" s="7" t="n">
        <f aca="false">(CM220-$CM$182)/$CM$182</f>
        <v>-1</v>
      </c>
    </row>
    <row r="42" customFormat="false" ht="12.75" hidden="false" customHeight="false" outlineLevel="0" collapsed="false">
      <c r="B42" s="3" t="n">
        <v>35521</v>
      </c>
      <c r="C42" s="5" t="n">
        <v>53355864</v>
      </c>
      <c r="D42" s="6" t="n">
        <f aca="false">VLOOKUP(B42,[1]jan94!$A$59:$XFD$168,3,0)</f>
        <v>653409</v>
      </c>
      <c r="E42" s="6" t="n">
        <f aca="false">VLOOKUP(B42,[2]feb94!$A$51:$XFD$159,3,0)</f>
        <v>446349</v>
      </c>
      <c r="F42" s="6" t="n">
        <f aca="false">VLOOKUP(B42,[3]mar94!$A$56:$XFD$164,3,0)</f>
        <v>640988</v>
      </c>
      <c r="G42" s="6" t="n">
        <f aca="false">VLOOKUP(B42,[4]apr94!$A$64:$XFD$170,3,0)</f>
        <v>428068</v>
      </c>
      <c r="H42" s="6" t="n">
        <f aca="false">VLOOKUP(B42,[5]may94!$A$51:$XFD$156,3,0)</f>
        <v>448001</v>
      </c>
      <c r="I42" s="6" t="n">
        <f aca="false">VLOOKUP(B42,[6]jun94!$A$62:$XFD$167,3,0)</f>
        <v>453197</v>
      </c>
      <c r="J42" s="6" t="n">
        <f aca="false">VLOOKUP(B42,[7]jul94!$A$55:$XFD$159,3,0)</f>
        <v>532448</v>
      </c>
      <c r="K42" s="6" t="n">
        <f aca="false">VLOOKUP(B42,[8]aug94!$A$63:$XFD$165,3,0)</f>
        <v>451806</v>
      </c>
      <c r="L42" s="6" t="n">
        <f aca="false">VLOOKUP(B42,[9]sep94!$A$55:$XFD$156,3,0)</f>
        <v>564429</v>
      </c>
      <c r="M42" s="6" t="n">
        <f aca="false">VLOOKUP(B42,[10]oct94!$A$55:$XFD$155,3,0)</f>
        <v>441141</v>
      </c>
      <c r="N42" s="6" t="n">
        <f aca="false">VLOOKUP(B42,[11]nov94!$A$38:$XFD$137,3,0)</f>
        <v>553816</v>
      </c>
      <c r="O42" s="6" t="n">
        <f aca="false">VLOOKUP(B42,[12]dec94!$A$55:$XFD$154,3,0)</f>
        <v>475739</v>
      </c>
      <c r="P42" s="6" t="n">
        <f aca="false">VLOOKUP(B42,[13]jan95!$A$48:$XFD$142,3,0)</f>
        <v>692068</v>
      </c>
      <c r="Q42" s="6" t="n">
        <f aca="false">VLOOKUP(B42,[14]feb95!$A$54:$XFD$147,3,0)</f>
        <v>463150</v>
      </c>
      <c r="R42" s="6" t="n">
        <f aca="false">VLOOKUP(B42,[15]mar95!$A$37:$XFD$129,3,0)</f>
        <v>462904</v>
      </c>
      <c r="S42" s="6" t="n">
        <f aca="false">VLOOKUP(B42,[16]apr95!$A$59:$XFD$150,3,0)</f>
        <v>522223</v>
      </c>
      <c r="T42" s="6" t="n">
        <f aca="false">VLOOKUP(B42,[17]may95!$A$60:$XFD$151,3,0)</f>
        <v>614867</v>
      </c>
      <c r="U42" s="6" t="n">
        <f aca="false">VLOOKUP(B42,[18]jun95!$A$55:$XFD$144,3,0)</f>
        <v>540028</v>
      </c>
      <c r="V42" s="6" t="n">
        <f aca="false">VLOOKUP(B42,[19]jul95!$A$53:$XFD$141,3,0)</f>
        <v>587446</v>
      </c>
      <c r="W42" s="6" t="n">
        <f aca="false">VLOOKUP(B42,[20]aug95!$A$61:$XFD$148,3,0)</f>
        <v>784294</v>
      </c>
      <c r="X42" s="6" t="n">
        <f aca="false">VLOOKUP(B42,[21]sep95!$A$58:$XFD$144,3,0)</f>
        <v>436342</v>
      </c>
      <c r="Y42" s="6" t="n">
        <f aca="false">VLOOKUP(B42,[22]oct95!$A$53:$XFD$138,3,0)</f>
        <v>1387373</v>
      </c>
      <c r="Z42" s="6" t="n">
        <f aca="false">VLOOKUP(B42,[23]nov95!$A$58:$XFD$142,3,0)</f>
        <v>1131955</v>
      </c>
      <c r="AA42" s="6" t="n">
        <f aca="false">VLOOKUP(B42,[24]dec95!$A$55:$XFD$138,3,0)</f>
        <v>468434</v>
      </c>
      <c r="AB42" s="6" t="n">
        <f aca="false">VLOOKUP(B42,[25]jan96!$A$59:$XFD$138,3,0)</f>
        <v>673340</v>
      </c>
      <c r="AC42" s="6" t="n">
        <f aca="false">VLOOKUP(B42,[26]feb96!$A$36:$XFD$114,3,0)</f>
        <v>1750084</v>
      </c>
      <c r="AD42" s="6" t="n">
        <f aca="false">VLOOKUP(B42,[27]mar96!$A$54:$XFD$133,3,0)</f>
        <v>773201</v>
      </c>
      <c r="AE42" s="6" t="n">
        <f aca="false">VLOOKUP(B42,[28]apr96!$A$51:$XFD$127,3,0)</f>
        <v>1144097</v>
      </c>
      <c r="AF42" s="6" t="n">
        <f aca="false">VLOOKUP(B42,[29]may96!$A$60:$XFD$135,3,0)</f>
        <v>775138</v>
      </c>
      <c r="AG42" s="6" t="n">
        <f aca="false">VLOOKUP(B42,[30]jun96!$A$50:$XFD$124,3,0)</f>
        <v>849814</v>
      </c>
      <c r="AH42" s="6" t="n">
        <f aca="false">VLOOKUP(B42,[31]jul96!$A$53:$XFD$126,3,0)</f>
        <v>1211459</v>
      </c>
      <c r="AI42" s="6" t="n">
        <f aca="false">VLOOKUP(B42,[32]aug96!$A$36:$XFD$108,3,0)</f>
        <v>1084478</v>
      </c>
      <c r="AJ42" s="6" t="n">
        <f aca="false">VLOOKUP(B42,[33]sep96!$A$51:$XFD$122,3,0)</f>
        <v>1895783</v>
      </c>
      <c r="AK42" s="6" t="n">
        <f aca="false">VLOOKUP(B42,[34]oct96!$A$59:$XFD$129,3,0)</f>
        <v>1263522</v>
      </c>
      <c r="AL42" s="6" t="n">
        <f aca="false">VLOOKUP(B42,[35]nov96!$A$61:$XFD$130,3,0)</f>
        <v>1522561</v>
      </c>
      <c r="AM42" s="6" t="n">
        <f aca="false">VLOOKUP(B42,[36]dec96!$A$51:$XFD$119,3,0)</f>
        <v>1660860</v>
      </c>
      <c r="AN42" s="6" t="n">
        <f aca="false">VLOOKUP(B42,[37]jan97!$A$52:$XFD$116,3,0)</f>
        <v>1449576</v>
      </c>
      <c r="AO42" s="6" t="n">
        <f aca="false">VLOOKUP(B42,[38]feb97!$A$35:$XFD$98,3,0)</f>
        <v>2145855</v>
      </c>
      <c r="AP42" s="6" t="n">
        <f aca="false">VLOOKUP(B42,[39]mar97!$A$51:$XFD$113,3,0)</f>
        <v>1824054</v>
      </c>
      <c r="AQ42" s="6" t="n">
        <f aca="false">VLOOKUP(B42,[40]apr97!$A$35:$XFD$96,3,0)</f>
        <v>1585910</v>
      </c>
      <c r="CP42" s="2" t="s">
        <v>41</v>
      </c>
      <c r="CQ42" s="7" t="n">
        <f aca="false">(D134-$D$95)/$D$95</f>
        <v>-0.758737451596512</v>
      </c>
      <c r="CR42" s="7" t="n">
        <f aca="false">(E135-$E$96)/$E$96</f>
        <v>-0.785494089869973</v>
      </c>
      <c r="CS42" s="7" t="n">
        <f aca="false">(F136-$F$97)/$F$97</f>
        <v>-0.756578199389898</v>
      </c>
      <c r="CT42" s="7" t="n">
        <f aca="false">(G137-$G$98)/$G$98</f>
        <v>-0.785214493306766</v>
      </c>
      <c r="CU42" s="7" t="n">
        <f aca="false">(H138-$H$99)/$H$99</f>
        <v>-0.804120465028221</v>
      </c>
      <c r="CV42" s="7" t="n">
        <f aca="false">(I139-$I$100)/$I$100</f>
        <v>-0.809824113280716</v>
      </c>
      <c r="CW42" s="7" t="n">
        <f aca="false">(J140-$J$101)/$J$101</f>
        <v>-0.784348862969783</v>
      </c>
      <c r="CX42" s="7" t="n">
        <f aca="false">(K141-$K$102)/$K$102</f>
        <v>-0.768272335058073</v>
      </c>
      <c r="CY42" s="7" t="n">
        <f aca="false">(L142-$L$103)/$L$103</f>
        <v>-0.735978681725006</v>
      </c>
      <c r="CZ42" s="7" t="n">
        <f aca="false">(M143-$M$104)/$M$104</f>
        <v>-0.780841738461491</v>
      </c>
      <c r="DA42" s="7" t="n">
        <f aca="false">(N144-$N$105)/$N$105</f>
        <v>-0.7827292672316</v>
      </c>
      <c r="DB42" s="7" t="n">
        <f aca="false">(O145-$O$106)/$O$106</f>
        <v>-0.748742585959042</v>
      </c>
      <c r="DC42" s="7" t="n">
        <f aca="false">(P146-$P$107)/$P$107</f>
        <v>-0.756941303206427</v>
      </c>
      <c r="DD42" s="7" t="n">
        <f aca="false">(Q147-$Q$108)/$Q$108</f>
        <v>-0.765277809160133</v>
      </c>
      <c r="DE42" s="7" t="n">
        <f aca="false">(R148-$R$109)/R148</f>
        <v>-4.61976411301738</v>
      </c>
      <c r="DF42" s="7" t="n">
        <f aca="false">(S149-$S$110)/$S$110</f>
        <v>-0.725599340241672</v>
      </c>
      <c r="DG42" s="7" t="n">
        <f aca="false">(T150-$T$111)/$T$111</f>
        <v>-0.789461089262305</v>
      </c>
      <c r="DH42" s="7" t="n">
        <f aca="false">(U151-$U$112)/$U$112</f>
        <v>-0.772024399719357</v>
      </c>
      <c r="DI42" s="7" t="n">
        <f aca="false">(V152-$V$113)/$V$113</f>
        <v>-0.756145074293082</v>
      </c>
      <c r="DJ42" s="7" t="n">
        <f aca="false">(W153-$W$114)/$W$114</f>
        <v>-0.753214276831064</v>
      </c>
      <c r="DK42" s="7" t="n">
        <f aca="false">(X154-$X$115)/$X$115</f>
        <v>-0.745704448990809</v>
      </c>
      <c r="DL42" s="7" t="n">
        <f aca="false">(Y155-$Y$116)/$Y$116</f>
        <v>-0.712276205134076</v>
      </c>
      <c r="DM42" s="7" t="n">
        <f aca="false">(Z156-$Z$117)/$Z$117</f>
        <v>-0.770073538175716</v>
      </c>
      <c r="DN42" s="7" t="n">
        <f aca="false">(AA157-$AA$118)/$AA$118</f>
        <v>-0.815531200344706</v>
      </c>
      <c r="DO42" s="7" t="n">
        <f aca="false">(AB158-$AB$119)/$AB$119</f>
        <v>-0.795608681426589</v>
      </c>
      <c r="DP42" s="7" t="n">
        <f aca="false">(AC159-$AC$120)/$AC$120</f>
        <v>-0.624239556288078</v>
      </c>
      <c r="DQ42" s="7" t="n">
        <f aca="false">(AD160-$AD$121)/$AD$121</f>
        <v>-0.772094798697473</v>
      </c>
      <c r="DR42" s="7" t="n">
        <f aca="false">(AE161-$AE$122)/$AE$122</f>
        <v>-0.860410661287905</v>
      </c>
      <c r="DS42" s="7" t="n">
        <f aca="false">(AF162-$AF$123)/$AF$123</f>
        <v>-0.726118315442934</v>
      </c>
      <c r="DT42" s="7" t="n">
        <f aca="false">(AG163-$AG$124)/$AG$124</f>
        <v>-0.766525291923678</v>
      </c>
      <c r="DU42" s="7" t="n">
        <f aca="false">(AH164-$AH$125)/$AH$125</f>
        <v>-0.764020094565684</v>
      </c>
      <c r="DV42" s="7" t="n">
        <f aca="false">(AI165-$AI$126)/$AI$126</f>
        <v>-0.792363302672894</v>
      </c>
      <c r="DW42" s="7" t="n">
        <f aca="false">(AJ166-$AJ$127)/$AJ$127</f>
        <v>-0.811624843637158</v>
      </c>
      <c r="DX42" s="7" t="n">
        <f aca="false">(AK167-$AK$128)/$AK$128</f>
        <v>-0.835675893755501</v>
      </c>
      <c r="DY42" s="7" t="n">
        <f aca="false">(AL168-$AL$129)/$AL$129</f>
        <v>-0.789496747630661</v>
      </c>
      <c r="DZ42" s="7" t="n">
        <f aca="false">(AM169-$AM$130)/$AM$130</f>
        <v>-0.82697893237813</v>
      </c>
      <c r="EA42" s="7" t="n">
        <f aca="false">(AN170-$AN$131)/$AN$131</f>
        <v>-0.787600625044227</v>
      </c>
      <c r="EB42" s="7" t="n">
        <f aca="false">(AO171-$AO$132)/$AO$132</f>
        <v>-0.838356398601167</v>
      </c>
      <c r="EC42" s="7" t="n">
        <f aca="false">(AP172-$AP$133)/$AP$133</f>
        <v>-0.76078116957276</v>
      </c>
      <c r="ED42" s="7" t="n">
        <f aca="false">(AQ173-$AQ$134)/$AQ$134</f>
        <v>-0.776034236804565</v>
      </c>
      <c r="EE42" s="7" t="n">
        <f aca="false">(AR174-$AR$135)/$AR$135</f>
        <v>-0.83257541275922</v>
      </c>
      <c r="EF42" s="7" t="n">
        <f aca="false">(AS175-$AS$136)/$AS$136</f>
        <v>-0.800977624849712</v>
      </c>
      <c r="EG42" s="7" t="n">
        <f aca="false">(AT176-$AT$137)/$AT$137</f>
        <v>-0.808854164917326</v>
      </c>
      <c r="EH42" s="7" t="n">
        <f aca="false">(AU177-$AU$138)/$AU$138</f>
        <v>-0.769857693144294</v>
      </c>
      <c r="EI42" s="7" t="n">
        <f aca="false">(AV178-$AV$139)/$AV$139</f>
        <v>-0.642931925960648</v>
      </c>
      <c r="EJ42" s="7" t="n">
        <f aca="false">(AW179-$AW$140)/$AW$140</f>
        <v>-0.800997163111797</v>
      </c>
      <c r="EK42" s="7" t="n">
        <f aca="false">(AX180-$AX$141)/$AX$141</f>
        <v>-0.803002592930575</v>
      </c>
      <c r="EL42" s="7" t="n">
        <f aca="false">(AY181-$AY$142)/$AY$142</f>
        <v>-0.713249273479804</v>
      </c>
      <c r="EM42" s="7" t="n">
        <f aca="false">(AZ182-$AZ$143)/$AZ$143</f>
        <v>-0.860253597976196</v>
      </c>
      <c r="EN42" s="7" t="n">
        <f aca="false">(BA183-$BA$144)/$BA$144</f>
        <v>-1</v>
      </c>
      <c r="EO42" s="7" t="n">
        <f aca="false">(BB184-$BB$145)/$BB$145</f>
        <v>-1</v>
      </c>
      <c r="EP42" s="7" t="n">
        <f aca="false">(BC185-$BC$146)/$BC$146</f>
        <v>-1</v>
      </c>
      <c r="EQ42" s="7" t="n">
        <f aca="false">(BD186-$BD$147)/$BD$147</f>
        <v>-1</v>
      </c>
      <c r="ER42" s="7" t="n">
        <f aca="false">(BE187-$BE$148)/$BE$148</f>
        <v>-1</v>
      </c>
      <c r="ES42" s="7" t="n">
        <f aca="false">(BF188-$BF$149)/$BF$149</f>
        <v>-1</v>
      </c>
      <c r="ET42" s="7" t="n">
        <f aca="false">(BG189-$BG$150)/$BG$150</f>
        <v>-1</v>
      </c>
      <c r="EU42" s="7" t="n">
        <f aca="false">(BH190-$BH$151)/$BH$151</f>
        <v>-1</v>
      </c>
      <c r="EV42" s="7" t="n">
        <f aca="false">(BI191-$BI$152)/$BI$152</f>
        <v>-1</v>
      </c>
      <c r="EW42" s="7" t="n">
        <f aca="false">(BJ192-$BJ$153)/$BJ$153</f>
        <v>-1</v>
      </c>
      <c r="EX42" s="7" t="n">
        <f aca="false">(BK193-$BK$154)/$BK$154</f>
        <v>-1</v>
      </c>
      <c r="EY42" s="7" t="n">
        <f aca="false">(BL194-$BL$155)/$BL$155</f>
        <v>-1</v>
      </c>
      <c r="EZ42" s="7" t="n">
        <f aca="false">(BM195-$BM$156)/$BM$156</f>
        <v>-1</v>
      </c>
      <c r="FA42" s="7" t="n">
        <f aca="false">(BN196-$BN$157)/$BN$157</f>
        <v>-1</v>
      </c>
      <c r="FB42" s="7" t="n">
        <f aca="false">(BO197-$BO$158)/$BO$158</f>
        <v>-1</v>
      </c>
      <c r="FC42" s="7" t="n">
        <f aca="false">(BP198-$BP$159)/$BP$159</f>
        <v>-1</v>
      </c>
      <c r="FD42" s="7" t="n">
        <f aca="false">(BQ199-$BQ$160)/$BQ$160</f>
        <v>-1</v>
      </c>
      <c r="FE42" s="7" t="n">
        <f aca="false">(BR200-$BR$161)/$BR$161</f>
        <v>-1</v>
      </c>
      <c r="FF42" s="7" t="n">
        <f aca="false">(BS201-$BS$162)/$BS$162</f>
        <v>-1</v>
      </c>
      <c r="FG42" s="7" t="n">
        <f aca="false">(BT202-$BT$163)/$BT$163</f>
        <v>-1</v>
      </c>
      <c r="FH42" s="7" t="n">
        <f aca="false">(BU203-$BU$164)/$BU$164</f>
        <v>-1</v>
      </c>
      <c r="FI42" s="7" t="n">
        <f aca="false">(BV204-$BV$165)/$BV$165</f>
        <v>-1</v>
      </c>
      <c r="FJ42" s="7" t="n">
        <f aca="false">(BW205-$BW$166)/$BW$166</f>
        <v>-1</v>
      </c>
      <c r="FK42" s="7" t="n">
        <f aca="false">(BX206-$BX$167)/$BX$167</f>
        <v>-1</v>
      </c>
      <c r="FL42" s="7" t="n">
        <f aca="false">(BY207-$BY$168)/$BY$168</f>
        <v>-1</v>
      </c>
      <c r="FM42" s="7" t="n">
        <f aca="false">(BZ208-$BZ$169)/$BZ$169</f>
        <v>-1</v>
      </c>
      <c r="FN42" s="7" t="n">
        <f aca="false">(CA209-$CA$170)/$CA$170</f>
        <v>-1</v>
      </c>
      <c r="FO42" s="7" t="n">
        <f aca="false">(CB210-$CB$171)/$CB$171</f>
        <v>-1</v>
      </c>
      <c r="FP42" s="7" t="n">
        <f aca="false">(CC211-$CC$172)/$CC$172</f>
        <v>-1</v>
      </c>
      <c r="FQ42" s="7" t="n">
        <f aca="false">(CD212-$CD$173)/$CD$173</f>
        <v>-1</v>
      </c>
      <c r="FR42" s="7" t="n">
        <f aca="false">(CE213-$CE$174)/$CE$174</f>
        <v>-1</v>
      </c>
      <c r="FS42" s="7" t="n">
        <f aca="false">(CF214-$CF$175)/$CF$175</f>
        <v>-1</v>
      </c>
      <c r="FT42" s="7" t="n">
        <f aca="false">(CG215-$CG$176)/$CG$176</f>
        <v>-1</v>
      </c>
      <c r="FU42" s="7" t="n">
        <f aca="false">(CH216-$CH$177)/$CH$177</f>
        <v>-1</v>
      </c>
      <c r="FV42" s="7" t="n">
        <f aca="false">(CI217-$CI$178)/$CI$178</f>
        <v>-1</v>
      </c>
      <c r="FW42" s="7" t="n">
        <f aca="false">(CJ218-$CJ$179)/$CJ$179</f>
        <v>-1</v>
      </c>
      <c r="FX42" s="7" t="n">
        <f aca="false">(CK219-$CK$180)/$CK$180</f>
        <v>-1</v>
      </c>
      <c r="FY42" s="7" t="n">
        <f aca="false">(CL220-$CL$181)/$CL$181</f>
        <v>-1</v>
      </c>
      <c r="FZ42" s="7" t="n">
        <f aca="false">(CM221-$CM$182)/$CM$182</f>
        <v>-1</v>
      </c>
    </row>
    <row r="43" customFormat="false" ht="12.75" hidden="false" customHeight="false" outlineLevel="0" collapsed="false">
      <c r="B43" s="3" t="n">
        <v>35551</v>
      </c>
      <c r="C43" s="5" t="n">
        <v>55643185</v>
      </c>
      <c r="D43" s="6" t="n">
        <f aca="false">VLOOKUP(B43,[1]jan94!$A$59:$XFD$168,3,0)</f>
        <v>652908</v>
      </c>
      <c r="E43" s="6" t="n">
        <f aca="false">VLOOKUP(B43,[2]feb94!$A$51:$XFD$159,3,0)</f>
        <v>405335</v>
      </c>
      <c r="F43" s="6" t="n">
        <f aca="false">VLOOKUP(B43,[3]mar94!$A$56:$XFD$164,3,0)</f>
        <v>661722</v>
      </c>
      <c r="G43" s="6" t="n">
        <f aca="false">VLOOKUP(B43,[4]apr94!$A$64:$XFD$170,3,0)</f>
        <v>440362</v>
      </c>
      <c r="H43" s="6" t="n">
        <f aca="false">VLOOKUP(B43,[5]may94!$A$51:$XFD$156,3,0)</f>
        <v>447186</v>
      </c>
      <c r="I43" s="6" t="n">
        <f aca="false">VLOOKUP(B43,[6]jun94!$A$62:$XFD$167,3,0)</f>
        <v>486879</v>
      </c>
      <c r="J43" s="6" t="n">
        <f aca="false">VLOOKUP(B43,[7]jul94!$A$55:$XFD$159,3,0)</f>
        <v>521660</v>
      </c>
      <c r="K43" s="6" t="n">
        <f aca="false">VLOOKUP(B43,[8]aug94!$A$63:$XFD$165,3,0)</f>
        <v>445580</v>
      </c>
      <c r="L43" s="6" t="n">
        <f aca="false">VLOOKUP(B43,[9]sep94!$A$55:$XFD$156,3,0)</f>
        <v>789209</v>
      </c>
      <c r="M43" s="6" t="n">
        <f aca="false">VLOOKUP(B43,[10]oct94!$A$55:$XFD$155,3,0)</f>
        <v>431204</v>
      </c>
      <c r="N43" s="6" t="n">
        <f aca="false">VLOOKUP(B43,[11]nov94!$A$38:$XFD$137,3,0)</f>
        <v>525114</v>
      </c>
      <c r="O43" s="6" t="n">
        <f aca="false">VLOOKUP(B43,[12]dec94!$A$55:$XFD$154,3,0)</f>
        <v>505823</v>
      </c>
      <c r="P43" s="6" t="n">
        <f aca="false">VLOOKUP(B43,[13]jan95!$A$48:$XFD$142,3,0)</f>
        <v>685721</v>
      </c>
      <c r="Q43" s="6" t="n">
        <f aca="false">VLOOKUP(B43,[14]feb95!$A$54:$XFD$147,3,0)</f>
        <v>458212</v>
      </c>
      <c r="R43" s="6" t="n">
        <f aca="false">VLOOKUP(B43,[15]mar95!$A$37:$XFD$129,3,0)</f>
        <v>475896</v>
      </c>
      <c r="S43" s="6" t="n">
        <f aca="false">VLOOKUP(B43,[16]apr95!$A$59:$XFD$150,3,0)</f>
        <v>525072</v>
      </c>
      <c r="T43" s="6" t="n">
        <f aca="false">VLOOKUP(B43,[17]may95!$A$60:$XFD$151,3,0)</f>
        <v>639132</v>
      </c>
      <c r="U43" s="6" t="n">
        <f aca="false">VLOOKUP(B43,[18]jun95!$A$55:$XFD$144,3,0)</f>
        <v>553899</v>
      </c>
      <c r="V43" s="6" t="n">
        <f aca="false">VLOOKUP(B43,[19]jul95!$A$53:$XFD$141,3,0)</f>
        <v>595197</v>
      </c>
      <c r="W43" s="6" t="n">
        <f aca="false">VLOOKUP(B43,[20]aug95!$A$61:$XFD$148,3,0)</f>
        <v>889579</v>
      </c>
      <c r="X43" s="6" t="n">
        <f aca="false">VLOOKUP(B43,[21]sep95!$A$58:$XFD$144,3,0)</f>
        <v>446428</v>
      </c>
      <c r="Y43" s="6" t="n">
        <f aca="false">VLOOKUP(B43,[22]oct95!$A$53:$XFD$138,3,0)</f>
        <v>1475863</v>
      </c>
      <c r="Z43" s="6" t="n">
        <f aca="false">VLOOKUP(B43,[23]nov95!$A$58:$XFD$142,3,0)</f>
        <v>1136081</v>
      </c>
      <c r="AA43" s="6" t="n">
        <f aca="false">VLOOKUP(B43,[24]dec95!$A$55:$XFD$138,3,0)</f>
        <v>456207</v>
      </c>
      <c r="AB43" s="6" t="n">
        <f aca="false">VLOOKUP(B43,[25]jan96!$A$59:$XFD$138,3,0)</f>
        <v>705250</v>
      </c>
      <c r="AC43" s="6" t="n">
        <f aca="false">VLOOKUP(B43,[26]feb96!$A$36:$XFD$114,3,0)</f>
        <v>1828479</v>
      </c>
      <c r="AD43" s="6" t="n">
        <f aca="false">VLOOKUP(B43,[27]mar96!$A$54:$XFD$133,3,0)</f>
        <v>792660</v>
      </c>
      <c r="AE43" s="6" t="n">
        <f aca="false">VLOOKUP(B43,[28]apr96!$A$51:$XFD$127,3,0)</f>
        <v>1160680</v>
      </c>
      <c r="AF43" s="6" t="n">
        <f aca="false">VLOOKUP(B43,[29]may96!$A$60:$XFD$135,3,0)</f>
        <v>752258</v>
      </c>
      <c r="AG43" s="6" t="n">
        <f aca="false">VLOOKUP(B43,[30]jun96!$A$50:$XFD$124,3,0)</f>
        <v>828858</v>
      </c>
      <c r="AH43" s="6" t="n">
        <f aca="false">VLOOKUP(B43,[31]jul96!$A$53:$XFD$126,3,0)</f>
        <v>1126110</v>
      </c>
      <c r="AI43" s="6" t="n">
        <f aca="false">VLOOKUP(B43,[32]aug96!$A$36:$XFD$108,3,0)</f>
        <v>1056140</v>
      </c>
      <c r="AJ43" s="6" t="n">
        <f aca="false">VLOOKUP(B43,[33]sep96!$A$51:$XFD$122,3,0)</f>
        <v>1887349</v>
      </c>
      <c r="AK43" s="6" t="n">
        <f aca="false">VLOOKUP(B43,[34]oct96!$A$59:$XFD$129,3,0)</f>
        <v>1197802</v>
      </c>
      <c r="AL43" s="6" t="n">
        <f aca="false">VLOOKUP(B43,[35]nov96!$A$61:$XFD$130,3,0)</f>
        <v>1484337</v>
      </c>
      <c r="AM43" s="6" t="n">
        <f aca="false">VLOOKUP(B43,[36]dec96!$A$51:$XFD$119,3,0)</f>
        <v>1375467</v>
      </c>
      <c r="AN43" s="6" t="n">
        <f aca="false">VLOOKUP(B43,[37]jan97!$A$52:$XFD$116,3,0)</f>
        <v>1367071</v>
      </c>
      <c r="AO43" s="6" t="n">
        <f aca="false">VLOOKUP(B43,[38]feb97!$A$35:$XFD$98,3,0)</f>
        <v>1786079</v>
      </c>
      <c r="AP43" s="6" t="n">
        <f aca="false">VLOOKUP(B43,[39]mar97!$A$51:$XFD$113,3,0)</f>
        <v>1721437</v>
      </c>
      <c r="AQ43" s="6" t="n">
        <f aca="false">VLOOKUP(B43,[40]apr97!$A$35:$XFD$96,3,0)</f>
        <v>2532012</v>
      </c>
      <c r="AR43" s="6" t="n">
        <f aca="false">VLOOKUP(B43,[41]may97!$A$35:$XFD$95,3,0)</f>
        <v>1491368</v>
      </c>
      <c r="CP43" s="2" t="s">
        <v>42</v>
      </c>
      <c r="CQ43" s="7" t="n">
        <f aca="false">(D135-$D$95)/$D$95</f>
        <v>-0.77185679028104</v>
      </c>
      <c r="CR43" s="7" t="n">
        <f aca="false">(E136-$E$96)/$E$96</f>
        <v>-0.779190635641408</v>
      </c>
      <c r="CS43" s="7" t="n">
        <f aca="false">(F137-$F$97)/$F$97</f>
        <v>-0.764375559788518</v>
      </c>
      <c r="CT43" s="7" t="n">
        <f aca="false">(G138-$G$98)/$G$98</f>
        <v>-0.79872409204266</v>
      </c>
      <c r="CU43" s="7" t="n">
        <f aca="false">(H139-$H$99)/$H$99</f>
        <v>-0.801891523297168</v>
      </c>
      <c r="CV43" s="7" t="n">
        <f aca="false">(I140-$I$100)/$I$100</f>
        <v>-0.817011028145804</v>
      </c>
      <c r="CW43" s="7" t="n">
        <f aca="false">(J141-$J$101)/$J$101</f>
        <v>-0.793428711289434</v>
      </c>
      <c r="CX43" s="7" t="n">
        <f aca="false">(K142-$K$102)/$K$102</f>
        <v>-0.78701696129496</v>
      </c>
      <c r="CY43" s="7" t="n">
        <f aca="false">(L143-$L$103)/$L$103</f>
        <v>-0.740417498765161</v>
      </c>
      <c r="CZ43" s="7" t="n">
        <f aca="false">(M144-$M$104)/$M$104</f>
        <v>-0.787785747196607</v>
      </c>
      <c r="DA43" s="7" t="n">
        <f aca="false">(N145-$N$105)/$N$105</f>
        <v>-0.782452715834289</v>
      </c>
      <c r="DB43" s="7" t="n">
        <f aca="false">(O146-$O$106)/$O$106</f>
        <v>-0.762343815064373</v>
      </c>
      <c r="DC43" s="7" t="n">
        <f aca="false">(P147-$P$107)/$P$107</f>
        <v>-0.768972867400977</v>
      </c>
      <c r="DD43" s="7" t="n">
        <f aca="false">(Q148-$Q$108)/$Q$108</f>
        <v>-0.76276210542965</v>
      </c>
      <c r="DE43" s="7" t="n">
        <f aca="false">(R149-$R$109)/R149</f>
        <v>-4.41364644458044</v>
      </c>
      <c r="DF43" s="7" t="n">
        <f aca="false">(S150-$S$110)/$S$110</f>
        <v>-0.737747714152533</v>
      </c>
      <c r="DG43" s="7" t="n">
        <f aca="false">(T151-$T$111)/$T$111</f>
        <v>-0.801134856470643</v>
      </c>
      <c r="DH43" s="7" t="n">
        <f aca="false">(U152-$U$112)/$U$112</f>
        <v>-0.795871414406736</v>
      </c>
      <c r="DI43" s="7" t="n">
        <f aca="false">(V153-$V$113)/$V$113</f>
        <v>-0.756389011152491</v>
      </c>
      <c r="DJ43" s="7" t="n">
        <f aca="false">(W154-$W$114)/$W$114</f>
        <v>-0.759347751375416</v>
      </c>
      <c r="DK43" s="7" t="n">
        <f aca="false">(X155-$X$115)/$X$115</f>
        <v>-0.753976893514742</v>
      </c>
      <c r="DL43" s="7" t="n">
        <f aca="false">(Y156-$Y$116)/$Y$116</f>
        <v>-0.708730048496235</v>
      </c>
      <c r="DM43" s="7" t="n">
        <f aca="false">(Z157-$Z$117)/$Z$117</f>
        <v>-0.775626442968342</v>
      </c>
      <c r="DN43" s="7" t="n">
        <f aca="false">(AA158-$AA$118)/$AA$118</f>
        <v>-0.810494292693413</v>
      </c>
      <c r="DO43" s="7" t="n">
        <f aca="false">(AB159-$AB$119)/$AB$119</f>
        <v>-0.799709377580981</v>
      </c>
      <c r="DP43" s="7" t="n">
        <f aca="false">(AC160-$AC$120)/$AC$120</f>
        <v>-0.570791494736438</v>
      </c>
      <c r="DQ43" s="7" t="n">
        <f aca="false">(AD161-$AD$121)/$AD$121</f>
        <v>-0.778376136246593</v>
      </c>
      <c r="DR43" s="7" t="n">
        <f aca="false">(AE162-$AE$122)/$AE$122</f>
        <v>-0.859129197909529</v>
      </c>
      <c r="DS43" s="7" t="n">
        <f aca="false">(AF163-$AF$123)/$AF$123</f>
        <v>-0.742224211256497</v>
      </c>
      <c r="DT43" s="7" t="n">
        <f aca="false">(AG164-$AG$124)/$AG$124</f>
        <v>-0.767368524561954</v>
      </c>
      <c r="DU43" s="7" t="n">
        <f aca="false">(AH165-$AH$125)/$AH$125</f>
        <v>-0.772026159234366</v>
      </c>
      <c r="DV43" s="7" t="n">
        <f aca="false">(AI166-$AI$126)/$AI$126</f>
        <v>-0.799198510279235</v>
      </c>
      <c r="DW43" s="7" t="n">
        <f aca="false">(AJ167-$AJ$127)/$AJ$127</f>
        <v>-0.796975110138093</v>
      </c>
      <c r="DX43" s="7" t="n">
        <f aca="false">(AK168-$AK$128)/$AK$128</f>
        <v>-0.842961422300669</v>
      </c>
      <c r="DY43" s="7" t="n">
        <f aca="false">(AL169-$AL$129)/$AL$129</f>
        <v>-0.803962053555539</v>
      </c>
      <c r="DZ43" s="7" t="n">
        <f aca="false">(AM170-$AM$130)/$AM$130</f>
        <v>-0.823794290970191</v>
      </c>
      <c r="EA43" s="7" t="n">
        <f aca="false">(AN171-$AN$131)/$AN$131</f>
        <v>-0.785157224726961</v>
      </c>
      <c r="EB43" s="7" t="n">
        <f aca="false">(AO172-$AO$132)/$AO$132</f>
        <v>-0.847534379796609</v>
      </c>
      <c r="EC43" s="7" t="n">
        <f aca="false">(AP173-$AP$133)/$AP$133</f>
        <v>-0.769420557264911</v>
      </c>
      <c r="ED43" s="7" t="n">
        <f aca="false">(AQ174-$AQ$134)/$AQ$134</f>
        <v>-0.774695222613479</v>
      </c>
      <c r="EE43" s="7" t="n">
        <f aca="false">(AR175-$AR$135)/$AR$135</f>
        <v>-0.844616199662001</v>
      </c>
      <c r="EF43" s="7" t="n">
        <f aca="false">(AS176-$AS$136)/$AS$136</f>
        <v>-0.809242818968785</v>
      </c>
      <c r="EG43" s="7" t="n">
        <f aca="false">(AT177-$AT$137)/$AT$137</f>
        <v>-0.781360853195043</v>
      </c>
      <c r="EH43" s="7" t="n">
        <f aca="false">(AU178-$AU$138)/$AU$138</f>
        <v>-0.767854514310145</v>
      </c>
      <c r="EI43" s="7" t="n">
        <f aca="false">(AV179-$AV$139)/$AV$139</f>
        <v>-0.655472103466276</v>
      </c>
      <c r="EJ43" s="7" t="n">
        <f aca="false">(AW180-$AW$140)/$AW$140</f>
        <v>-0.810006832065254</v>
      </c>
      <c r="EK43" s="7" t="n">
        <f aca="false">(AX181-$AX$141)/$AX$141</f>
        <v>-0.794881225484714</v>
      </c>
      <c r="EL43" s="7" t="n">
        <f aca="false">(AY182-$AY$142)/$AY$142</f>
        <v>-0.728956879534218</v>
      </c>
      <c r="EM43" s="7" t="n">
        <f aca="false">(AZ183-$AZ$143)/$AZ$143</f>
        <v>-1</v>
      </c>
      <c r="EN43" s="7" t="n">
        <f aca="false">(BA184-$BA$144)/$BA$144</f>
        <v>-1</v>
      </c>
      <c r="EO43" s="7" t="n">
        <f aca="false">(BB185-$BB$145)/$BB$145</f>
        <v>-1</v>
      </c>
      <c r="EP43" s="7" t="n">
        <f aca="false">(BC186-$BC$146)/$BC$146</f>
        <v>-1</v>
      </c>
      <c r="EQ43" s="7" t="n">
        <f aca="false">(BD187-$BD$147)/$BD$147</f>
        <v>-1</v>
      </c>
      <c r="ER43" s="7" t="n">
        <f aca="false">(BE188-$BE$148)/$BE$148</f>
        <v>-1</v>
      </c>
      <c r="ES43" s="7" t="n">
        <f aca="false">(BF189-$BF$149)/$BF$149</f>
        <v>-1</v>
      </c>
      <c r="ET43" s="7" t="n">
        <f aca="false">(BG190-$BG$150)/$BG$150</f>
        <v>-1</v>
      </c>
      <c r="EU43" s="7" t="n">
        <f aca="false">(BH191-$BH$151)/$BH$151</f>
        <v>-1</v>
      </c>
      <c r="EV43" s="7" t="n">
        <f aca="false">(BI192-$BI$152)/$BI$152</f>
        <v>-1</v>
      </c>
      <c r="EW43" s="7" t="n">
        <f aca="false">(BJ193-$BJ$153)/$BJ$153</f>
        <v>-1</v>
      </c>
      <c r="EX43" s="7" t="n">
        <f aca="false">(BK194-$BK$154)/$BK$154</f>
        <v>-1</v>
      </c>
      <c r="EY43" s="7" t="n">
        <f aca="false">(BL195-$BL$155)/$BL$155</f>
        <v>-1</v>
      </c>
      <c r="EZ43" s="7" t="n">
        <f aca="false">(BM196-$BM$156)/$BM$156</f>
        <v>-1</v>
      </c>
      <c r="FA43" s="7" t="n">
        <f aca="false">(BN197-$BN$157)/$BN$157</f>
        <v>-1</v>
      </c>
      <c r="FB43" s="7" t="n">
        <f aca="false">(BO198-$BO$158)/$BO$158</f>
        <v>-1</v>
      </c>
      <c r="FC43" s="7" t="n">
        <f aca="false">(BP199-$BP$159)/$BP$159</f>
        <v>-1</v>
      </c>
      <c r="FD43" s="7" t="n">
        <f aca="false">(BQ200-$BQ$160)/$BQ$160</f>
        <v>-1</v>
      </c>
      <c r="FE43" s="7" t="n">
        <f aca="false">(BR201-$BR$161)/$BR$161</f>
        <v>-1</v>
      </c>
      <c r="FF43" s="7" t="n">
        <f aca="false">(BS202-$BS$162)/$BS$162</f>
        <v>-1</v>
      </c>
      <c r="FG43" s="7" t="n">
        <f aca="false">(BT203-$BT$163)/$BT$163</f>
        <v>-1</v>
      </c>
      <c r="FH43" s="7" t="n">
        <f aca="false">(BU204-$BU$164)/$BU$164</f>
        <v>-1</v>
      </c>
      <c r="FI43" s="7" t="n">
        <f aca="false">(BV205-$BV$165)/$BV$165</f>
        <v>-1</v>
      </c>
      <c r="FJ43" s="7" t="n">
        <f aca="false">(BW206-$BW$166)/$BW$166</f>
        <v>-1</v>
      </c>
      <c r="FK43" s="7" t="n">
        <f aca="false">(BX207-$BX$167)/$BX$167</f>
        <v>-1</v>
      </c>
      <c r="FL43" s="7" t="n">
        <f aca="false">(BY208-$BY$168)/$BY$168</f>
        <v>-1</v>
      </c>
      <c r="FM43" s="7" t="n">
        <f aca="false">(BZ209-$BZ$169)/$BZ$169</f>
        <v>-1</v>
      </c>
      <c r="FN43" s="7" t="n">
        <f aca="false">(CA210-$CA$170)/$CA$170</f>
        <v>-1</v>
      </c>
      <c r="FO43" s="7" t="n">
        <f aca="false">(CB211-$CB$171)/$CB$171</f>
        <v>-1</v>
      </c>
      <c r="FP43" s="7" t="n">
        <f aca="false">(CC212-$CC$172)/$CC$172</f>
        <v>-1</v>
      </c>
      <c r="FQ43" s="7" t="n">
        <f aca="false">(CD213-$CD$173)/$CD$173</f>
        <v>-1</v>
      </c>
      <c r="FR43" s="7" t="n">
        <f aca="false">(CE214-$CE$174)/$CE$174</f>
        <v>-1</v>
      </c>
      <c r="FS43" s="7" t="n">
        <f aca="false">(CF215-$CF$175)/$CF$175</f>
        <v>-1</v>
      </c>
      <c r="FT43" s="7" t="n">
        <f aca="false">(CG216-$CG$176)/$CG$176</f>
        <v>-1</v>
      </c>
      <c r="FU43" s="7" t="n">
        <f aca="false">(CH217-$CH$177)/$CH$177</f>
        <v>-1</v>
      </c>
      <c r="FV43" s="7" t="n">
        <f aca="false">(CI218-$CI$178)/$CI$178</f>
        <v>-1</v>
      </c>
      <c r="FW43" s="7" t="n">
        <f aca="false">(CJ219-$CJ$179)/$CJ$179</f>
        <v>-1</v>
      </c>
      <c r="FX43" s="7" t="n">
        <f aca="false">(CK220-$CK$180)/$CK$180</f>
        <v>-1</v>
      </c>
      <c r="FY43" s="7" t="n">
        <f aca="false">(CL221-$CL$181)/$CL$181</f>
        <v>-1</v>
      </c>
      <c r="FZ43" s="7" t="n">
        <f aca="false">(CM222-$CM$182)/$CM$182</f>
        <v>-1</v>
      </c>
    </row>
    <row r="44" customFormat="false" ht="12.75" hidden="false" customHeight="false" outlineLevel="0" collapsed="false">
      <c r="B44" s="3" t="n">
        <v>35582</v>
      </c>
      <c r="C44" s="5" t="n">
        <v>53392586</v>
      </c>
      <c r="D44" s="6" t="n">
        <f aca="false">VLOOKUP(B44,[1]jan94!$A$59:$XFD$168,3,0)</f>
        <v>597488</v>
      </c>
      <c r="E44" s="6" t="n">
        <f aca="false">VLOOKUP(B44,[2]feb94!$A$51:$XFD$159,3,0)</f>
        <v>387527</v>
      </c>
      <c r="F44" s="6" t="n">
        <f aca="false">VLOOKUP(B44,[3]mar94!$A$56:$XFD$164,3,0)</f>
        <v>609132</v>
      </c>
      <c r="G44" s="6" t="n">
        <f aca="false">VLOOKUP(B44,[4]apr94!$A$64:$XFD$170,3,0)</f>
        <v>448078</v>
      </c>
      <c r="H44" s="6" t="n">
        <f aca="false">VLOOKUP(B44,[5]may94!$A$51:$XFD$156,3,0)</f>
        <v>429520</v>
      </c>
      <c r="I44" s="6" t="n">
        <f aca="false">VLOOKUP(B44,[6]jun94!$A$62:$XFD$167,3,0)</f>
        <v>478934</v>
      </c>
      <c r="J44" s="6" t="n">
        <f aca="false">VLOOKUP(B44,[7]jul94!$A$55:$XFD$159,3,0)</f>
        <v>511834</v>
      </c>
      <c r="K44" s="6" t="n">
        <f aca="false">VLOOKUP(B44,[8]aug94!$A$63:$XFD$165,3,0)</f>
        <v>403840</v>
      </c>
      <c r="L44" s="6" t="n">
        <f aca="false">VLOOKUP(B44,[9]sep94!$A$55:$XFD$156,3,0)</f>
        <v>614546</v>
      </c>
      <c r="M44" s="6" t="n">
        <f aca="false">VLOOKUP(B44,[10]oct94!$A$55:$XFD$155,3,0)</f>
        <v>415567</v>
      </c>
      <c r="N44" s="6" t="n">
        <f aca="false">VLOOKUP(B44,[11]nov94!$A$38:$XFD$137,3,0)</f>
        <v>505073</v>
      </c>
      <c r="O44" s="6" t="n">
        <f aca="false">VLOOKUP(B44,[12]dec94!$A$55:$XFD$154,3,0)</f>
        <v>476831</v>
      </c>
      <c r="P44" s="6" t="n">
        <f aca="false">VLOOKUP(B44,[13]jan95!$A$48:$XFD$142,3,0)</f>
        <v>664390</v>
      </c>
      <c r="Q44" s="6" t="n">
        <f aca="false">VLOOKUP(B44,[14]feb95!$A$54:$XFD$147,3,0)</f>
        <v>434768</v>
      </c>
      <c r="R44" s="6" t="n">
        <f aca="false">VLOOKUP(B44,[15]mar95!$A$37:$XFD$129,3,0)</f>
        <v>431175</v>
      </c>
      <c r="S44" s="6" t="n">
        <f aca="false">VLOOKUP(B44,[16]apr95!$A$59:$XFD$150,3,0)</f>
        <v>482603</v>
      </c>
      <c r="T44" s="6" t="n">
        <f aca="false">VLOOKUP(B44,[17]may95!$A$60:$XFD$151,3,0)</f>
        <v>610449</v>
      </c>
      <c r="U44" s="6" t="n">
        <f aca="false">VLOOKUP(B44,[18]jun95!$A$55:$XFD$144,3,0)</f>
        <v>502692</v>
      </c>
      <c r="V44" s="6" t="n">
        <f aca="false">VLOOKUP(B44,[19]jul95!$A$53:$XFD$141,3,0)</f>
        <v>566837</v>
      </c>
      <c r="W44" s="6" t="n">
        <f aca="false">VLOOKUP(B44,[20]aug95!$A$61:$XFD$148,3,0)</f>
        <v>814236</v>
      </c>
      <c r="X44" s="6" t="n">
        <f aca="false">VLOOKUP(B44,[21]sep95!$A$58:$XFD$144,3,0)</f>
        <v>428746</v>
      </c>
      <c r="Y44" s="6" t="n">
        <f aca="false">VLOOKUP(B44,[22]oct95!$A$53:$XFD$138,3,0)</f>
        <v>1516937</v>
      </c>
      <c r="Z44" s="6" t="n">
        <f aca="false">VLOOKUP(B44,[23]nov95!$A$58:$XFD$142,3,0)</f>
        <v>1078839</v>
      </c>
      <c r="AA44" s="6" t="n">
        <f aca="false">VLOOKUP(B44,[24]dec95!$A$55:$XFD$138,3,0)</f>
        <v>424652</v>
      </c>
      <c r="AB44" s="6" t="n">
        <f aca="false">VLOOKUP(B44,[25]jan96!$A$59:$XFD$138,3,0)</f>
        <v>665972</v>
      </c>
      <c r="AC44" s="6" t="n">
        <f aca="false">VLOOKUP(B44,[26]feb96!$A$36:$XFD$114,3,0)</f>
        <v>1721532</v>
      </c>
      <c r="AD44" s="6" t="n">
        <f aca="false">VLOOKUP(B44,[27]mar96!$A$54:$XFD$133,3,0)</f>
        <v>746489</v>
      </c>
      <c r="AE44" s="6" t="n">
        <f aca="false">VLOOKUP(B44,[28]apr96!$A$51:$XFD$127,3,0)</f>
        <v>1095822</v>
      </c>
      <c r="AF44" s="6" t="n">
        <f aca="false">VLOOKUP(B44,[29]may96!$A$60:$XFD$135,3,0)</f>
        <v>717050</v>
      </c>
      <c r="AG44" s="6" t="n">
        <f aca="false">VLOOKUP(B44,[30]jun96!$A$50:$XFD$124,3,0)</f>
        <v>740359</v>
      </c>
      <c r="AH44" s="6" t="n">
        <f aca="false">VLOOKUP(B44,[31]jul96!$A$53:$XFD$126,3,0)</f>
        <v>981690</v>
      </c>
      <c r="AI44" s="6" t="n">
        <f aca="false">VLOOKUP(B44,[32]aug96!$A$36:$XFD$108,3,0)</f>
        <v>999142</v>
      </c>
      <c r="AJ44" s="6" t="n">
        <f aca="false">VLOOKUP(B44,[33]sep96!$A$51:$XFD$122,3,0)</f>
        <v>1646790</v>
      </c>
      <c r="AK44" s="6" t="n">
        <f aca="false">VLOOKUP(B44,[34]oct96!$A$59:$XFD$129,3,0)</f>
        <v>1088468</v>
      </c>
      <c r="AL44" s="6" t="n">
        <f aca="false">VLOOKUP(B44,[35]nov96!$A$61:$XFD$130,3,0)</f>
        <v>1342861</v>
      </c>
      <c r="AM44" s="6" t="n">
        <f aca="false">VLOOKUP(B44,[36]dec96!$A$51:$XFD$119,3,0)</f>
        <v>1207350</v>
      </c>
      <c r="AN44" s="6" t="n">
        <f aca="false">VLOOKUP(B44,[37]jan97!$A$52:$XFD$116,3,0)</f>
        <v>1185039</v>
      </c>
      <c r="AO44" s="6" t="n">
        <f aca="false">VLOOKUP(B44,[38]feb97!$A$35:$XFD$98,3,0)</f>
        <v>1616846</v>
      </c>
      <c r="AP44" s="6" t="n">
        <f aca="false">VLOOKUP(B44,[39]mar97!$A$51:$XFD$113,3,0)</f>
        <v>1505254</v>
      </c>
      <c r="AQ44" s="6" t="n">
        <f aca="false">VLOOKUP(B44,[40]apr97!$A$35:$XFD$96,3,0)</f>
        <v>2229722</v>
      </c>
      <c r="AR44" s="6" t="n">
        <f aca="false">VLOOKUP(B44,[41]may97!$A$35:$XFD$95,3,0)</f>
        <v>1972942</v>
      </c>
      <c r="AS44" s="6" t="n">
        <f aca="false">VLOOKUP(B44,[42]jun97!$A$35:$XFD$94,3,0)</f>
        <v>1649111</v>
      </c>
      <c r="CP44" s="2" t="s">
        <v>43</v>
      </c>
      <c r="CQ44" s="7" t="n">
        <f aca="false">(D136-$D$95)/$D$95</f>
        <v>-0.770093539494863</v>
      </c>
      <c r="CR44" s="7" t="n">
        <f aca="false">(E137-$E$96)/$E$96</f>
        <v>-0.785156386009815</v>
      </c>
      <c r="CS44" s="7" t="n">
        <f aca="false">(F138-$F$97)/$F$97</f>
        <v>-0.766676691875412</v>
      </c>
      <c r="CT44" s="7" t="n">
        <f aca="false">(G139-$G$98)/$G$98</f>
        <v>-0.809649355327961</v>
      </c>
      <c r="CU44" s="7" t="n">
        <f aca="false">(H140-$H$99)/$H$99</f>
        <v>-0.810793066140516</v>
      </c>
      <c r="CV44" s="7" t="n">
        <f aca="false">(I141-$I$100)/$I$100</f>
        <v>-0.827338625528488</v>
      </c>
      <c r="CW44" s="7" t="n">
        <f aca="false">(J142-$J$101)/$J$101</f>
        <v>-0.814193404808034</v>
      </c>
      <c r="CX44" s="7" t="n">
        <f aca="false">(K143-$K$102)/$K$102</f>
        <v>-0.780032425370303</v>
      </c>
      <c r="CY44" s="7" t="n">
        <f aca="false">(L144-$L$103)/$L$103</f>
        <v>-0.747805999251193</v>
      </c>
      <c r="CZ44" s="7" t="n">
        <f aca="false">(M145-$M$104)/$M$104</f>
        <v>-0.792162935019213</v>
      </c>
      <c r="DA44" s="7" t="n">
        <f aca="false">(N146-$N$105)/$N$105</f>
        <v>-0.787861851622881</v>
      </c>
      <c r="DB44" s="7" t="n">
        <f aca="false">(O147-$O$106)/$O$106</f>
        <v>-0.770338986146387</v>
      </c>
      <c r="DC44" s="7" t="n">
        <f aca="false">(P148-$P$107)/$P$107</f>
        <v>-0.776771287923435</v>
      </c>
      <c r="DD44" s="7" t="n">
        <f aca="false">(Q149-$Q$108)/$Q$108</f>
        <v>-0.759163804595883</v>
      </c>
      <c r="DE44" s="7" t="n">
        <f aca="false">(R150-$R$109)/R150</f>
        <v>-4.30254458489016</v>
      </c>
      <c r="DF44" s="7" t="n">
        <f aca="false">(S151-$S$110)/$S$110</f>
        <v>-0.744972569830399</v>
      </c>
      <c r="DG44" s="7" t="n">
        <f aca="false">(T152-$T$111)/$T$111</f>
        <v>-0.795840305088786</v>
      </c>
      <c r="DH44" s="7" t="n">
        <f aca="false">(U153-$U$112)/$U$112</f>
        <v>-0.799657893668713</v>
      </c>
      <c r="DI44" s="7" t="n">
        <f aca="false">(V154-$V$113)/$V$113</f>
        <v>-0.757223448586742</v>
      </c>
      <c r="DJ44" s="7" t="n">
        <f aca="false">(W155-$W$114)/$W$114</f>
        <v>-0.756883385186734</v>
      </c>
      <c r="DK44" s="7" t="n">
        <f aca="false">(X156-$X$115)/$X$115</f>
        <v>-0.757191059268985</v>
      </c>
      <c r="DL44" s="7" t="n">
        <f aca="false">(Y157-$Y$116)/$Y$116</f>
        <v>-0.716038339608109</v>
      </c>
      <c r="DM44" s="7" t="n">
        <f aca="false">(Z158-$Z$117)/$Z$117</f>
        <v>-0.783009219231548</v>
      </c>
      <c r="DN44" s="7" t="n">
        <f aca="false">(AA159-$AA$118)/$AA$118</f>
        <v>-0.811336311675437</v>
      </c>
      <c r="DO44" s="7" t="n">
        <f aca="false">(AB160-$AB$119)/$AB$119</f>
        <v>-0.811508515180098</v>
      </c>
      <c r="DP44" s="7" t="n">
        <f aca="false">(AC161-$AC$120)/$AC$120</f>
        <v>-0.582388471235878</v>
      </c>
      <c r="DQ44" s="7" t="n">
        <f aca="false">(AD162-$AD$121)/$AD$121</f>
        <v>-0.760306364087141</v>
      </c>
      <c r="DR44" s="7" t="n">
        <f aca="false">(AE163-$AE$122)/$AE$122</f>
        <v>-0.860332676828746</v>
      </c>
      <c r="DS44" s="7" t="n">
        <f aca="false">(AF164-$AF$123)/$AF$123</f>
        <v>-0.745854237802606</v>
      </c>
      <c r="DT44" s="7" t="n">
        <f aca="false">(AG165-$AG$124)/$AG$124</f>
        <v>-0.774028799527998</v>
      </c>
      <c r="DU44" s="7" t="n">
        <f aca="false">(AH166-$AH$125)/$AH$125</f>
        <v>-0.784896886078572</v>
      </c>
      <c r="DV44" s="7" t="n">
        <f aca="false">(AI167-$AI$126)/$AI$126</f>
        <v>-0.80835449198737</v>
      </c>
      <c r="DW44" s="7" t="n">
        <f aca="false">(AJ168-$AJ$127)/$AJ$127</f>
        <v>-0.81627044991853</v>
      </c>
      <c r="DX44" s="7" t="n">
        <f aca="false">(AK169-$AK$128)/$AK$128</f>
        <v>-0.848332262715248</v>
      </c>
      <c r="DY44" s="7" t="n">
        <f aca="false">(AL170-$AL$129)/$AL$129</f>
        <v>-0.800311356171814</v>
      </c>
      <c r="DZ44" s="7" t="n">
        <f aca="false">(AM171-$AM$130)/$AM$130</f>
        <v>-0.826393434169136</v>
      </c>
      <c r="EA44" s="7" t="n">
        <f aca="false">(AN172-$AN$131)/$AN$131</f>
        <v>-0.780132330716975</v>
      </c>
      <c r="EB44" s="7" t="n">
        <f aca="false">(AO173-$AO$132)/$AO$132</f>
        <v>-0.850201494098114</v>
      </c>
      <c r="EC44" s="7" t="n">
        <f aca="false">(AP174-$AP$133)/$AP$133</f>
        <v>-0.780241703370624</v>
      </c>
      <c r="ED44" s="7" t="n">
        <f aca="false">(AQ175-$AQ$134)/$AQ$134</f>
        <v>-0.770105354950924</v>
      </c>
      <c r="EE44" s="7" t="n">
        <f aca="false">(AR176-$AR$135)/$AR$135</f>
        <v>-0.847952955535439</v>
      </c>
      <c r="EF44" s="7" t="n">
        <f aca="false">(AS177-$AS$136)/$AS$136</f>
        <v>-0.807388749345954</v>
      </c>
      <c r="EG44" s="7" t="n">
        <f aca="false">(AT178-$AT$137)/$AT$137</f>
        <v>-0.805120532944616</v>
      </c>
      <c r="EH44" s="7" t="n">
        <f aca="false">(AU179-$AU$138)/$AU$138</f>
        <v>-0.778391733480871</v>
      </c>
      <c r="EI44" s="7" t="n">
        <f aca="false">(AV180-$AV$139)/$AV$139</f>
        <v>-0.649803416749353</v>
      </c>
      <c r="EJ44" s="7" t="n">
        <f aca="false">(AW181-$AW$140)/$AW$140</f>
        <v>-0.810325535125992</v>
      </c>
      <c r="EK44" s="7" t="n">
        <f aca="false">(AX182-$AX$141)/$AX$141</f>
        <v>-0.803190084648517</v>
      </c>
      <c r="EL44" s="7" t="n">
        <f aca="false">(AY183-$AY$142)/$AY$142</f>
        <v>-1</v>
      </c>
      <c r="EM44" s="7" t="n">
        <f aca="false">(AZ184-$AZ$143)/$AZ$143</f>
        <v>-1</v>
      </c>
      <c r="EN44" s="7" t="n">
        <f aca="false">(BA185-$BA$144)/$BA$144</f>
        <v>-1</v>
      </c>
      <c r="EO44" s="7" t="n">
        <f aca="false">(BB186-$BB$145)/$BB$145</f>
        <v>-1</v>
      </c>
      <c r="EP44" s="7" t="n">
        <f aca="false">(BC187-$BC$146)/$BC$146</f>
        <v>-1</v>
      </c>
      <c r="EQ44" s="7" t="n">
        <f aca="false">(BD188-$BD$147)/$BD$147</f>
        <v>-1</v>
      </c>
      <c r="ER44" s="7" t="n">
        <f aca="false">(BE189-$BE$148)/$BE$148</f>
        <v>-1</v>
      </c>
      <c r="ES44" s="7" t="n">
        <f aca="false">(BF190-$BF$149)/$BF$149</f>
        <v>-1</v>
      </c>
      <c r="ET44" s="7" t="n">
        <f aca="false">(BG191-$BG$150)/$BG$150</f>
        <v>-1</v>
      </c>
      <c r="EU44" s="7" t="n">
        <f aca="false">(BH192-$BH$151)/$BH$151</f>
        <v>-1</v>
      </c>
      <c r="EV44" s="7" t="n">
        <f aca="false">(BI193-$BI$152)/$BI$152</f>
        <v>-1</v>
      </c>
      <c r="EW44" s="7" t="n">
        <f aca="false">(BJ194-$BJ$153)/$BJ$153</f>
        <v>-1</v>
      </c>
      <c r="EX44" s="7" t="n">
        <f aca="false">(BK195-$BK$154)/$BK$154</f>
        <v>-1</v>
      </c>
      <c r="EY44" s="7" t="n">
        <f aca="false">(BL196-$BL$155)/$BL$155</f>
        <v>-1</v>
      </c>
      <c r="EZ44" s="7" t="n">
        <f aca="false">(BM197-$BM$156)/$BM$156</f>
        <v>-1</v>
      </c>
      <c r="FA44" s="7" t="n">
        <f aca="false">(BN198-$BN$157)/$BN$157</f>
        <v>-1</v>
      </c>
      <c r="FB44" s="7" t="n">
        <f aca="false">(BO199-$BO$158)/$BO$158</f>
        <v>-1</v>
      </c>
      <c r="FC44" s="7" t="n">
        <f aca="false">(BP200-$BP$159)/$BP$159</f>
        <v>-1</v>
      </c>
      <c r="FD44" s="7" t="n">
        <f aca="false">(BQ201-$BQ$160)/$BQ$160</f>
        <v>-1</v>
      </c>
      <c r="FE44" s="7" t="n">
        <f aca="false">(BR202-$BR$161)/$BR$161</f>
        <v>-1</v>
      </c>
      <c r="FF44" s="7" t="n">
        <f aca="false">(BS203-$BS$162)/$BS$162</f>
        <v>-1</v>
      </c>
      <c r="FG44" s="7" t="n">
        <f aca="false">(BT204-$BT$163)/$BT$163</f>
        <v>-1</v>
      </c>
      <c r="FH44" s="7" t="n">
        <f aca="false">(BU205-$BU$164)/$BU$164</f>
        <v>-1</v>
      </c>
      <c r="FI44" s="7" t="n">
        <f aca="false">(BV206-$BV$165)/$BV$165</f>
        <v>-1</v>
      </c>
      <c r="FJ44" s="7" t="n">
        <f aca="false">(BW207-$BW$166)/$BW$166</f>
        <v>-1</v>
      </c>
      <c r="FK44" s="7" t="n">
        <f aca="false">(BX208-$BX$167)/$BX$167</f>
        <v>-1</v>
      </c>
      <c r="FL44" s="7" t="n">
        <f aca="false">(BY209-$BY$168)/$BY$168</f>
        <v>-1</v>
      </c>
      <c r="FM44" s="7" t="n">
        <f aca="false">(BZ210-$BZ$169)/$BZ$169</f>
        <v>-1</v>
      </c>
      <c r="FN44" s="7" t="n">
        <f aca="false">(CA211-$CA$170)/$CA$170</f>
        <v>-1</v>
      </c>
      <c r="FO44" s="7" t="n">
        <f aca="false">(CB212-$CB$171)/$CB$171</f>
        <v>-1</v>
      </c>
      <c r="FP44" s="7" t="n">
        <f aca="false">(CC213-$CC$172)/$CC$172</f>
        <v>-1</v>
      </c>
      <c r="FQ44" s="7" t="n">
        <f aca="false">(CD214-$CD$173)/$CD$173</f>
        <v>-1</v>
      </c>
      <c r="FR44" s="7" t="n">
        <f aca="false">(CE215-$CE$174)/$CE$174</f>
        <v>-1</v>
      </c>
      <c r="FS44" s="7" t="n">
        <f aca="false">(CF216-$CF$175)/$CF$175</f>
        <v>-1</v>
      </c>
      <c r="FT44" s="7" t="n">
        <f aca="false">(CG217-$CG$176)/$CG$176</f>
        <v>-1</v>
      </c>
      <c r="FU44" s="7" t="n">
        <f aca="false">(CH218-$CH$177)/$CH$177</f>
        <v>-1</v>
      </c>
      <c r="FV44" s="7" t="n">
        <f aca="false">(CI219-$CI$178)/$CI$178</f>
        <v>-1</v>
      </c>
      <c r="FW44" s="7" t="n">
        <f aca="false">(CJ220-$CJ$179)/$CJ$179</f>
        <v>-1</v>
      </c>
      <c r="FX44" s="7" t="n">
        <f aca="false">(CK221-$CK$180)/$CK$180</f>
        <v>-1</v>
      </c>
      <c r="FY44" s="7" t="n">
        <f aca="false">(CL222-$CL$181)/$CL$181</f>
        <v>-1</v>
      </c>
      <c r="FZ44" s="7" t="n">
        <f aca="false">(CM223-$CM$182)/$CM$182</f>
        <v>-1</v>
      </c>
    </row>
    <row r="45" customFormat="false" ht="12.75" hidden="false" customHeight="false" outlineLevel="0" collapsed="false">
      <c r="B45" s="3" t="n">
        <v>35612</v>
      </c>
      <c r="C45" s="5" t="n">
        <v>55081125</v>
      </c>
      <c r="D45" s="6" t="n">
        <f aca="false">VLOOKUP(B45,[1]jan94!$A$59:$XFD$168,3,0)</f>
        <v>622176</v>
      </c>
      <c r="E45" s="6" t="n">
        <f aca="false">VLOOKUP(B45,[2]feb94!$A$51:$XFD$159,3,0)</f>
        <v>412212</v>
      </c>
      <c r="F45" s="6" t="n">
        <f aca="false">VLOOKUP(B45,[3]mar94!$A$56:$XFD$164,3,0)</f>
        <v>621404</v>
      </c>
      <c r="G45" s="6" t="n">
        <f aca="false">VLOOKUP(B45,[4]apr94!$A$64:$XFD$170,3,0)</f>
        <v>459027</v>
      </c>
      <c r="H45" s="6" t="n">
        <f aca="false">VLOOKUP(B45,[5]may94!$A$51:$XFD$156,3,0)</f>
        <v>428034</v>
      </c>
      <c r="I45" s="6" t="n">
        <f aca="false">VLOOKUP(B45,[6]jun94!$A$62:$XFD$167,3,0)</f>
        <v>467200</v>
      </c>
      <c r="J45" s="6" t="n">
        <f aca="false">VLOOKUP(B45,[7]jul94!$A$55:$XFD$159,3,0)</f>
        <v>524493</v>
      </c>
      <c r="K45" s="6" t="n">
        <f aca="false">VLOOKUP(B45,[8]aug94!$A$63:$XFD$165,3,0)</f>
        <v>393306</v>
      </c>
      <c r="L45" s="6" t="n">
        <f aca="false">VLOOKUP(B45,[9]sep94!$A$55:$XFD$156,3,0)</f>
        <v>605194</v>
      </c>
      <c r="M45" s="6" t="n">
        <f aca="false">VLOOKUP(B45,[10]oct94!$A$55:$XFD$155,3,0)</f>
        <v>401467</v>
      </c>
      <c r="N45" s="6" t="n">
        <f aca="false">VLOOKUP(B45,[11]nov94!$A$38:$XFD$137,3,0)</f>
        <v>505565</v>
      </c>
      <c r="O45" s="6" t="n">
        <f aca="false">VLOOKUP(B45,[12]dec94!$A$55:$XFD$154,3,0)</f>
        <v>498364</v>
      </c>
      <c r="P45" s="6" t="n">
        <f aca="false">VLOOKUP(B45,[13]jan95!$A$48:$XFD$142,3,0)</f>
        <v>651494</v>
      </c>
      <c r="Q45" s="6" t="n">
        <f aca="false">VLOOKUP(B45,[14]feb95!$A$54:$XFD$147,3,0)</f>
        <v>421183</v>
      </c>
      <c r="R45" s="6" t="n">
        <f aca="false">VLOOKUP(B45,[15]mar95!$A$37:$XFD$129,3,0)</f>
        <v>457963</v>
      </c>
      <c r="S45" s="6" t="n">
        <f aca="false">VLOOKUP(B45,[16]apr95!$A$59:$XFD$150,3,0)</f>
        <v>475568</v>
      </c>
      <c r="T45" s="6" t="n">
        <f aca="false">VLOOKUP(B45,[17]may95!$A$60:$XFD$151,3,0)</f>
        <v>615588</v>
      </c>
      <c r="U45" s="6" t="n">
        <f aca="false">VLOOKUP(B45,[18]jun95!$A$55:$XFD$144,3,0)</f>
        <v>473995</v>
      </c>
      <c r="V45" s="6" t="n">
        <f aca="false">VLOOKUP(B45,[19]jul95!$A$53:$XFD$141,3,0)</f>
        <v>561747</v>
      </c>
      <c r="W45" s="6" t="n">
        <f aca="false">VLOOKUP(B45,[20]aug95!$A$61:$XFD$148,3,0)</f>
        <v>841666</v>
      </c>
      <c r="X45" s="6" t="n">
        <f aca="false">VLOOKUP(B45,[21]sep95!$A$58:$XFD$144,3,0)</f>
        <v>404986</v>
      </c>
      <c r="Y45" s="6" t="n">
        <f aca="false">VLOOKUP(B45,[22]oct95!$A$53:$XFD$138,3,0)</f>
        <v>1497134</v>
      </c>
      <c r="Z45" s="6" t="n">
        <f aca="false">VLOOKUP(B45,[23]nov95!$A$58:$XFD$142,3,0)</f>
        <v>1074100</v>
      </c>
      <c r="AA45" s="6" t="n">
        <f aca="false">VLOOKUP(B45,[24]dec95!$A$55:$XFD$138,3,0)</f>
        <v>464260</v>
      </c>
      <c r="AB45" s="6" t="n">
        <f aca="false">VLOOKUP(B45,[25]jan96!$A$59:$XFD$138,3,0)</f>
        <v>670715</v>
      </c>
      <c r="AC45" s="6" t="n">
        <f aca="false">VLOOKUP(B45,[26]feb96!$A$36:$XFD$114,3,0)</f>
        <v>1729391</v>
      </c>
      <c r="AD45" s="6" t="n">
        <f aca="false">VLOOKUP(B45,[27]mar96!$A$54:$XFD$133,3,0)</f>
        <v>773214</v>
      </c>
      <c r="AE45" s="6" t="n">
        <f aca="false">VLOOKUP(B45,[28]apr96!$A$51:$XFD$127,3,0)</f>
        <v>987869</v>
      </c>
      <c r="AF45" s="6" t="n">
        <f aca="false">VLOOKUP(B45,[29]may96!$A$60:$XFD$135,3,0)</f>
        <v>754046</v>
      </c>
      <c r="AG45" s="6" t="n">
        <f aca="false">VLOOKUP(B45,[30]jun96!$A$50:$XFD$124,3,0)</f>
        <v>720987</v>
      </c>
      <c r="AH45" s="6" t="n">
        <f aca="false">VLOOKUP(B45,[31]jul96!$A$53:$XFD$126,3,0)</f>
        <v>1016556</v>
      </c>
      <c r="AI45" s="6" t="n">
        <f aca="false">VLOOKUP(B45,[32]aug96!$A$36:$XFD$108,3,0)</f>
        <v>988231</v>
      </c>
      <c r="AJ45" s="6" t="n">
        <f aca="false">VLOOKUP(B45,[33]sep96!$A$51:$XFD$122,3,0)</f>
        <v>1502285</v>
      </c>
      <c r="AK45" s="6" t="n">
        <f aca="false">VLOOKUP(B45,[34]oct96!$A$59:$XFD$129,3,0)</f>
        <v>1096042</v>
      </c>
      <c r="AL45" s="6" t="n">
        <f aca="false">VLOOKUP(B45,[35]nov96!$A$61:$XFD$130,3,0)</f>
        <v>1307724</v>
      </c>
      <c r="AM45" s="6" t="n">
        <f aca="false">VLOOKUP(B45,[36]dec96!$A$51:$XFD$119,3,0)</f>
        <v>1094788</v>
      </c>
      <c r="AN45" s="6" t="n">
        <f aca="false">VLOOKUP(B45,[37]jan97!$A$52:$XFD$116,3,0)</f>
        <v>1140418</v>
      </c>
      <c r="AO45" s="6" t="n">
        <f aca="false">VLOOKUP(B45,[38]feb97!$A$35:$XFD$98,3,0)</f>
        <v>1586657</v>
      </c>
      <c r="AP45" s="6" t="n">
        <f aca="false">VLOOKUP(B45,[39]mar97!$A$51:$XFD$113,3,0)</f>
        <v>1529118</v>
      </c>
      <c r="AQ45" s="6" t="n">
        <f aca="false">VLOOKUP(B45,[40]apr97!$A$35:$XFD$96,3,0)</f>
        <v>1985880</v>
      </c>
      <c r="AR45" s="6" t="n">
        <f aca="false">VLOOKUP(B45,[41]may97!$A$35:$XFD$95,3,0)</f>
        <v>1753714</v>
      </c>
      <c r="AS45" s="6" t="n">
        <f aca="false">VLOOKUP(B45,[42]jun97!$A$35:$XFD$94,3,0)</f>
        <v>2547603</v>
      </c>
      <c r="AT45" s="6" t="n">
        <f aca="false">VLOOKUP(B45,[43]jul97!$A$49:$XFD$107,3,0)</f>
        <v>1332772</v>
      </c>
      <c r="CP45" s="2" t="s">
        <v>44</v>
      </c>
      <c r="CQ45" s="7" t="n">
        <f aca="false">(D137-$D$95)/$D$95</f>
        <v>-0.770409479074229</v>
      </c>
      <c r="CR45" s="7" t="n">
        <f aca="false">(E138-$E$96)/$E$96</f>
        <v>-0.788339208734126</v>
      </c>
      <c r="CS45" s="7" t="n">
        <f aca="false">(F139-$F$97)/$F$97</f>
        <v>-0.776236714046736</v>
      </c>
      <c r="CT45" s="7" t="n">
        <f aca="false">(G140-$G$98)/$G$98</f>
        <v>-0.816842454587261</v>
      </c>
      <c r="CU45" s="7" t="n">
        <f aca="false">(H141-$H$99)/$H$99</f>
        <v>-0.809052076322524</v>
      </c>
      <c r="CV45" s="7" t="n">
        <f aca="false">(I142-$I$100)/$I$100</f>
        <v>-0.820948065374364</v>
      </c>
      <c r="CW45" s="7" t="n">
        <f aca="false">(J143-$J$101)/$J$101</f>
        <v>-0.819925018092618</v>
      </c>
      <c r="CX45" s="7" t="n">
        <f aca="false">(K144-$K$102)/$K$102</f>
        <v>-0.76485572032168</v>
      </c>
      <c r="CY45" s="7" t="n">
        <f aca="false">(L145-$L$103)/$L$103</f>
        <v>-0.755144295328577</v>
      </c>
      <c r="CZ45" s="7" t="n">
        <f aca="false">(M146-$M$104)/$M$104</f>
        <v>-0.7965030611259</v>
      </c>
      <c r="DA45" s="7" t="n">
        <f aca="false">(N147-$N$105)/$N$105</f>
        <v>-0.78965996476628</v>
      </c>
      <c r="DB45" s="7" t="n">
        <f aca="false">(O148-$O$106)/$O$106</f>
        <v>-0.761592568872352</v>
      </c>
      <c r="DC45" s="7" t="n">
        <f aca="false">(P149-$P$107)/$P$107</f>
        <v>-0.78307278118309</v>
      </c>
      <c r="DD45" s="7" t="n">
        <f aca="false">(Q150-$Q$108)/$Q$108</f>
        <v>-0.760915293060985</v>
      </c>
      <c r="DE45" s="7" t="n">
        <f aca="false">(R151-$R$109)/R151</f>
        <v>-3.99804380120758</v>
      </c>
      <c r="DF45" s="7" t="n">
        <f aca="false">(S152-$S$110)/$S$110</f>
        <v>-0.752281592503616</v>
      </c>
      <c r="DG45" s="7" t="n">
        <f aca="false">(T153-$T$111)/$T$111</f>
        <v>-0.809512496107581</v>
      </c>
      <c r="DH45" s="7" t="n">
        <f aca="false">(U154-$U$112)/$U$112</f>
        <v>-0.807206266924116</v>
      </c>
      <c r="DI45" s="7" t="n">
        <f aca="false">(V155-$V$113)/$V$113</f>
        <v>-0.736643268489193</v>
      </c>
      <c r="DJ45" s="7" t="n">
        <f aca="false">(W156-$W$114)/$W$114</f>
        <v>-0.757340037666381</v>
      </c>
      <c r="DK45" s="7" t="n">
        <f aca="false">(X157-$X$115)/$X$115</f>
        <v>-0.776728500615795</v>
      </c>
      <c r="DL45" s="7" t="n">
        <f aca="false">(Y158-$Y$116)/$Y$116</f>
        <v>-0.715375963316807</v>
      </c>
      <c r="DM45" s="7" t="n">
        <f aca="false">(Z159-$Z$117)/$Z$117</f>
        <v>-0.791605536205617</v>
      </c>
      <c r="DN45" s="7" t="n">
        <f aca="false">(AA160-$AA$118)/$AA$118</f>
        <v>-0.814973157319322</v>
      </c>
      <c r="DO45" s="7" t="n">
        <f aca="false">(AB161-$AB$119)/$AB$119</f>
        <v>-0.80942791079896</v>
      </c>
      <c r="DP45" s="7" t="n">
        <f aca="false">(AC162-$AC$120)/$AC$120</f>
        <v>-0.592610485661372</v>
      </c>
      <c r="DQ45" s="7" t="n">
        <f aca="false">(AD163-$AD$121)/$AD$121</f>
        <v>-0.771512913077126</v>
      </c>
      <c r="DR45" s="7" t="n">
        <f aca="false">(AE164-$AE$122)/$AE$122</f>
        <v>-0.865953230716075</v>
      </c>
      <c r="DS45" s="7" t="n">
        <f aca="false">(AF165-$AF$123)/$AF$123</f>
        <v>-0.752661669393527</v>
      </c>
      <c r="DT45" s="7" t="n">
        <f aca="false">(AG166-$AG$124)/$AG$124</f>
        <v>-0.782678412011322</v>
      </c>
      <c r="DU45" s="7" t="n">
        <f aca="false">(AH167-$AH$125)/$AH$125</f>
        <v>-0.814129857936562</v>
      </c>
      <c r="DV45" s="7" t="n">
        <f aca="false">(AI168-$AI$126)/$AI$126</f>
        <v>-0.802341687118301</v>
      </c>
      <c r="DW45" s="7" t="n">
        <f aca="false">(AJ169-$AJ$127)/$AJ$127</f>
        <v>-0.818221602388952</v>
      </c>
      <c r="DX45" s="7" t="n">
        <f aca="false">(AK170-$AK$128)/$AK$128</f>
        <v>-0.842115488486717</v>
      </c>
      <c r="DY45" s="7" t="n">
        <f aca="false">(AL171-$AL$129)/$AL$129</f>
        <v>-0.805625894241406</v>
      </c>
      <c r="DZ45" s="7" t="n">
        <f aca="false">(AM172-$AM$130)/$AM$130</f>
        <v>-0.831228951220383</v>
      </c>
      <c r="EA45" s="7" t="n">
        <f aca="false">(AN173-$AN$131)/$AN$131</f>
        <v>-0.782913122133033</v>
      </c>
      <c r="EB45" s="7" t="n">
        <f aca="false">(AO174-$AO$132)/$AO$132</f>
        <v>-0.852438331095808</v>
      </c>
      <c r="EC45" s="7" t="n">
        <f aca="false">(AP175-$AP$133)/$AP$133</f>
        <v>-0.798151137079028</v>
      </c>
      <c r="ED45" s="7" t="n">
        <f aca="false">(AQ176-$AQ$134)/$AQ$134</f>
        <v>-0.778397574735033</v>
      </c>
      <c r="EE45" s="7" t="n">
        <f aca="false">(AR177-$AR$135)/$AR$135</f>
        <v>-0.857884415025068</v>
      </c>
      <c r="EF45" s="7" t="n">
        <f aca="false">(AS178-$AS$136)/$AS$136</f>
        <v>-0.807692956869654</v>
      </c>
      <c r="EG45" s="7" t="n">
        <f aca="false">(AT179-$AT$137)/$AT$137</f>
        <v>-0.785610096434718</v>
      </c>
      <c r="EH45" s="7" t="n">
        <f aca="false">(AU180-$AU$138)/$AU$138</f>
        <v>-0.781684271123004</v>
      </c>
      <c r="EI45" s="7" t="n">
        <f aca="false">(AV181-$AV$139)/$AV$139</f>
        <v>-0.659154796454178</v>
      </c>
      <c r="EJ45" s="7" t="n">
        <f aca="false">(AW182-$AW$140)/$AW$140</f>
        <v>-0.81659169873744</v>
      </c>
      <c r="EK45" s="7" t="n">
        <f aca="false">(AX183-$AX$141)/$AX$141</f>
        <v>-1</v>
      </c>
      <c r="EL45" s="7" t="n">
        <f aca="false">(AY184-$AY$142)/$AY$142</f>
        <v>-1</v>
      </c>
      <c r="EM45" s="7" t="n">
        <f aca="false">(AZ185-$AZ$143)/$AZ$143</f>
        <v>-1</v>
      </c>
      <c r="EN45" s="7" t="n">
        <f aca="false">(BA186-$BA$144)/$BA$144</f>
        <v>-1</v>
      </c>
      <c r="EO45" s="7" t="n">
        <f aca="false">(BB187-$BB$145)/$BB$145</f>
        <v>-1</v>
      </c>
      <c r="EP45" s="7" t="n">
        <f aca="false">(BC188-$BC$146)/$BC$146</f>
        <v>-1</v>
      </c>
      <c r="EQ45" s="7" t="n">
        <f aca="false">(BD189-$BD$147)/$BD$147</f>
        <v>-1</v>
      </c>
      <c r="ER45" s="7" t="n">
        <f aca="false">(BE190-$BE$148)/$BE$148</f>
        <v>-1</v>
      </c>
      <c r="ES45" s="7" t="n">
        <f aca="false">(BF191-$BF$149)/$BF$149</f>
        <v>-1</v>
      </c>
      <c r="ET45" s="7" t="n">
        <f aca="false">(BG192-$BG$150)/$BG$150</f>
        <v>-1</v>
      </c>
      <c r="EU45" s="7" t="n">
        <f aca="false">(BH193-$BH$151)/$BH$151</f>
        <v>-1</v>
      </c>
      <c r="EV45" s="7" t="n">
        <f aca="false">(BI194-$BI$152)/$BI$152</f>
        <v>-1</v>
      </c>
      <c r="EW45" s="7" t="n">
        <f aca="false">(BJ195-$BJ$153)/$BJ$153</f>
        <v>-1</v>
      </c>
      <c r="EX45" s="7" t="n">
        <f aca="false">(BK196-$BK$154)/$BK$154</f>
        <v>-1</v>
      </c>
      <c r="EY45" s="7" t="n">
        <f aca="false">(BL197-$BL$155)/$BL$155</f>
        <v>-1</v>
      </c>
      <c r="EZ45" s="7" t="n">
        <f aca="false">(BM198-$BM$156)/$BM$156</f>
        <v>-1</v>
      </c>
      <c r="FA45" s="7" t="n">
        <f aca="false">(BN199-$BN$157)/$BN$157</f>
        <v>-1</v>
      </c>
      <c r="FB45" s="7" t="n">
        <f aca="false">(BO200-$BO$158)/$BO$158</f>
        <v>-1</v>
      </c>
      <c r="FC45" s="7" t="n">
        <f aca="false">(BP201-$BP$159)/$BP$159</f>
        <v>-1</v>
      </c>
      <c r="FD45" s="7" t="n">
        <f aca="false">(BQ202-$BQ$160)/$BQ$160</f>
        <v>-1</v>
      </c>
      <c r="FE45" s="7" t="n">
        <f aca="false">(BR203-$BR$161)/$BR$161</f>
        <v>-1</v>
      </c>
      <c r="FF45" s="7" t="n">
        <f aca="false">(BS204-$BS$162)/$BS$162</f>
        <v>-1</v>
      </c>
      <c r="FG45" s="7" t="n">
        <f aca="false">(BT205-$BT$163)/$BT$163</f>
        <v>-1</v>
      </c>
      <c r="FH45" s="7" t="n">
        <f aca="false">(BU206-$BU$164)/$BU$164</f>
        <v>-1</v>
      </c>
      <c r="FI45" s="7" t="n">
        <f aca="false">(BV207-$BV$165)/$BV$165</f>
        <v>-1</v>
      </c>
      <c r="FJ45" s="7" t="n">
        <f aca="false">(BW208-$BW$166)/$BW$166</f>
        <v>-1</v>
      </c>
      <c r="FK45" s="7" t="n">
        <f aca="false">(BX209-$BX$167)/$BX$167</f>
        <v>-1</v>
      </c>
      <c r="FL45" s="7" t="n">
        <f aca="false">(BY210-$BY$168)/$BY$168</f>
        <v>-1</v>
      </c>
      <c r="FM45" s="7" t="n">
        <f aca="false">(BZ211-$BZ$169)/$BZ$169</f>
        <v>-1</v>
      </c>
      <c r="FN45" s="7" t="n">
        <f aca="false">(CA212-$CA$170)/$CA$170</f>
        <v>-1</v>
      </c>
      <c r="FO45" s="7" t="n">
        <f aca="false">(CB213-$CB$171)/$CB$171</f>
        <v>-1</v>
      </c>
      <c r="FP45" s="7" t="n">
        <f aca="false">(CC214-$CC$172)/$CC$172</f>
        <v>-1</v>
      </c>
      <c r="FQ45" s="7" t="n">
        <f aca="false">(CD215-$CD$173)/$CD$173</f>
        <v>-1</v>
      </c>
      <c r="FR45" s="7" t="n">
        <f aca="false">(CE216-$CE$174)/$CE$174</f>
        <v>-1</v>
      </c>
      <c r="FS45" s="7" t="n">
        <f aca="false">(CF217-$CF$175)/$CF$175</f>
        <v>-1</v>
      </c>
      <c r="FT45" s="7" t="n">
        <f aca="false">(CG218-$CG$176)/$CG$176</f>
        <v>-1</v>
      </c>
      <c r="FU45" s="7" t="n">
        <f aca="false">(CH219-$CH$177)/$CH$177</f>
        <v>-1</v>
      </c>
      <c r="FV45" s="7" t="n">
        <f aca="false">(CI220-$CI$178)/$CI$178</f>
        <v>-1</v>
      </c>
      <c r="FW45" s="7" t="n">
        <f aca="false">(CJ221-$CJ$179)/$CJ$179</f>
        <v>-1</v>
      </c>
      <c r="FX45" s="7" t="n">
        <f aca="false">(CK222-$CK$180)/$CK$180</f>
        <v>-1</v>
      </c>
      <c r="FY45" s="7" t="n">
        <f aca="false">(CL223-$CL$181)/$CL$181</f>
        <v>-1</v>
      </c>
      <c r="FZ45" s="7" t="n">
        <f aca="false">(CM224-$CM$182)/$CM$182</f>
        <v>-1</v>
      </c>
    </row>
    <row r="46" customFormat="false" ht="12.75" hidden="false" customHeight="false" outlineLevel="0" collapsed="false">
      <c r="B46" s="3" t="n">
        <v>35643</v>
      </c>
      <c r="C46" s="5" t="n">
        <v>54787187</v>
      </c>
      <c r="D46" s="6" t="n">
        <f aca="false">VLOOKUP(B46,[1]jan94!$A$59:$XFD$168,3,0)</f>
        <v>621321</v>
      </c>
      <c r="E46" s="6" t="n">
        <f aca="false">VLOOKUP(B46,[2]feb94!$A$51:$XFD$159,3,0)</f>
        <v>401075</v>
      </c>
      <c r="F46" s="6" t="n">
        <f aca="false">VLOOKUP(B46,[3]mar94!$A$56:$XFD$164,3,0)</f>
        <v>601499</v>
      </c>
      <c r="G46" s="6" t="n">
        <f aca="false">VLOOKUP(B46,[4]apr94!$A$64:$XFD$170,3,0)</f>
        <v>451329</v>
      </c>
      <c r="H46" s="6" t="n">
        <f aca="false">VLOOKUP(B46,[5]may94!$A$51:$XFD$156,3,0)</f>
        <v>417102</v>
      </c>
      <c r="I46" s="6" t="n">
        <f aca="false">VLOOKUP(B46,[6]jun94!$A$62:$XFD$167,3,0)</f>
        <v>460013</v>
      </c>
      <c r="J46" s="6" t="n">
        <f aca="false">VLOOKUP(B46,[7]jul94!$A$55:$XFD$159,3,0)</f>
        <v>500348</v>
      </c>
      <c r="K46" s="6" t="n">
        <f aca="false">VLOOKUP(B46,[8]aug94!$A$63:$XFD$165,3,0)</f>
        <v>397526</v>
      </c>
      <c r="L46" s="6" t="n">
        <f aca="false">VLOOKUP(B46,[9]sep94!$A$55:$XFD$156,3,0)</f>
        <v>580559</v>
      </c>
      <c r="M46" s="6" t="n">
        <f aca="false">VLOOKUP(B46,[10]oct94!$A$55:$XFD$155,3,0)</f>
        <v>407532</v>
      </c>
      <c r="N46" s="6" t="n">
        <f aca="false">VLOOKUP(B46,[11]nov94!$A$38:$XFD$137,3,0)</f>
        <v>490931</v>
      </c>
      <c r="O46" s="6" t="n">
        <f aca="false">VLOOKUP(B46,[12]dec94!$A$55:$XFD$154,3,0)</f>
        <v>471722</v>
      </c>
      <c r="P46" s="6" t="n">
        <f aca="false">VLOOKUP(B46,[13]jan95!$A$48:$XFD$142,3,0)</f>
        <v>628445</v>
      </c>
      <c r="Q46" s="6" t="n">
        <f aca="false">VLOOKUP(B46,[14]feb95!$A$54:$XFD$147,3,0)</f>
        <v>413358</v>
      </c>
      <c r="R46" s="6" t="n">
        <f aca="false">VLOOKUP(B46,[15]mar95!$A$37:$XFD$129,3,0)</f>
        <v>449215</v>
      </c>
      <c r="S46" s="6" t="n">
        <f aca="false">VLOOKUP(B46,[16]apr95!$A$59:$XFD$150,3,0)</f>
        <v>469813</v>
      </c>
      <c r="T46" s="6" t="n">
        <f aca="false">VLOOKUP(B46,[17]may95!$A$60:$XFD$151,3,0)</f>
        <v>597303</v>
      </c>
      <c r="U46" s="6" t="n">
        <f aca="false">VLOOKUP(B46,[18]jun95!$A$55:$XFD$144,3,0)</f>
        <v>481269</v>
      </c>
      <c r="V46" s="6" t="n">
        <f aca="false">VLOOKUP(B46,[19]jul95!$A$53:$XFD$141,3,0)</f>
        <v>545506</v>
      </c>
      <c r="W46" s="6" t="n">
        <f aca="false">VLOOKUP(B46,[20]aug95!$A$61:$XFD$148,3,0)</f>
        <v>831248</v>
      </c>
      <c r="X46" s="6" t="n">
        <f aca="false">VLOOKUP(B46,[21]sep95!$A$58:$XFD$144,3,0)</f>
        <v>412231</v>
      </c>
      <c r="Y46" s="6" t="n">
        <f aca="false">VLOOKUP(B46,[22]oct95!$A$53:$XFD$138,3,0)</f>
        <v>1588110</v>
      </c>
      <c r="Z46" s="6" t="n">
        <f aca="false">VLOOKUP(B46,[23]nov95!$A$58:$XFD$142,3,0)</f>
        <v>977704</v>
      </c>
      <c r="AA46" s="6" t="n">
        <f aca="false">VLOOKUP(B46,[24]dec95!$A$55:$XFD$138,3,0)</f>
        <v>432136</v>
      </c>
      <c r="AB46" s="6" t="n">
        <f aca="false">VLOOKUP(B46,[25]jan96!$A$59:$XFD$138,3,0)</f>
        <v>680211</v>
      </c>
      <c r="AC46" s="6" t="n">
        <f aca="false">VLOOKUP(B46,[26]feb96!$A$36:$XFD$114,3,0)</f>
        <v>1714789</v>
      </c>
      <c r="AD46" s="6" t="n">
        <f aca="false">VLOOKUP(B46,[27]mar96!$A$54:$XFD$133,3,0)</f>
        <v>731701</v>
      </c>
      <c r="AE46" s="6" t="n">
        <f aca="false">VLOOKUP(B46,[28]apr96!$A$51:$XFD$127,3,0)</f>
        <v>695138</v>
      </c>
      <c r="AF46" s="6" t="n">
        <f aca="false">VLOOKUP(B46,[29]may96!$A$60:$XFD$135,3,0)</f>
        <v>736494</v>
      </c>
      <c r="AG46" s="6" t="n">
        <f aca="false">VLOOKUP(B46,[30]jun96!$A$50:$XFD$124,3,0)</f>
        <v>737379</v>
      </c>
      <c r="AH46" s="6" t="n">
        <f aca="false">VLOOKUP(B46,[31]jul96!$A$53:$XFD$126,3,0)</f>
        <v>1013490</v>
      </c>
      <c r="AI46" s="6" t="n">
        <f aca="false">VLOOKUP(B46,[32]aug96!$A$36:$XFD$108,3,0)</f>
        <v>917382</v>
      </c>
      <c r="AJ46" s="6" t="n">
        <f aca="false">VLOOKUP(B46,[33]sep96!$A$51:$XFD$122,3,0)</f>
        <v>1407945</v>
      </c>
      <c r="AK46" s="6" t="n">
        <f aca="false">VLOOKUP(B46,[34]oct96!$A$59:$XFD$129,3,0)</f>
        <v>1011632</v>
      </c>
      <c r="AL46" s="6" t="n">
        <f aca="false">VLOOKUP(B46,[35]nov96!$A$61:$XFD$130,3,0)</f>
        <v>1260217</v>
      </c>
      <c r="AM46" s="6" t="n">
        <f aca="false">VLOOKUP(B46,[36]dec96!$A$51:$XFD$119,3,0)</f>
        <v>1040160</v>
      </c>
      <c r="AN46" s="6" t="n">
        <f aca="false">VLOOKUP(B46,[37]jan97!$A$52:$XFD$116,3,0)</f>
        <v>1039923</v>
      </c>
      <c r="AO46" s="6" t="n">
        <f aca="false">VLOOKUP(B46,[38]feb97!$A$35:$XFD$98,3,0)</f>
        <v>1531067</v>
      </c>
      <c r="AP46" s="6" t="n">
        <f aca="false">VLOOKUP(B46,[39]mar97!$A$51:$XFD$113,3,0)</f>
        <v>1447216</v>
      </c>
      <c r="AQ46" s="6" t="n">
        <f aca="false">VLOOKUP(B46,[40]apr97!$A$35:$XFD$96,3,0)</f>
        <v>1830396</v>
      </c>
      <c r="AR46" s="6" t="n">
        <f aca="false">VLOOKUP(B46,[41]may97!$A$35:$XFD$95,3,0)</f>
        <v>1498033</v>
      </c>
      <c r="AS46" s="6" t="n">
        <f aca="false">VLOOKUP(B46,[42]jun97!$A$35:$XFD$94,3,0)</f>
        <v>2171539</v>
      </c>
      <c r="AT46" s="6" t="n">
        <f aca="false">VLOOKUP(B46,[43]jul97!$A$49:$XFD$107,3,0)</f>
        <v>2084119</v>
      </c>
      <c r="AU46" s="6" t="n">
        <f aca="false">VLOOKUP(B46,[44]aug97!$A$60:$XFD$117,3,0)</f>
        <v>1714837</v>
      </c>
      <c r="CP46" s="2" t="s">
        <v>45</v>
      </c>
      <c r="CQ46" s="7" t="n">
        <f aca="false">(D138-$D$95)/$D$95</f>
        <v>-0.77366860830938</v>
      </c>
      <c r="CR46" s="7" t="n">
        <f aca="false">(E139-$E$96)/$E$96</f>
        <v>-0.78723049801722</v>
      </c>
      <c r="CS46" s="7" t="n">
        <f aca="false">(F140-$F$97)/$F$97</f>
        <v>-0.774859043271257</v>
      </c>
      <c r="CT46" s="7" t="n">
        <f aca="false">(G141-$G$98)/$G$98</f>
        <v>-0.825179733888672</v>
      </c>
      <c r="CU46" s="7" t="n">
        <f aca="false">(H142-$H$99)/$H$99</f>
        <v>-0.80944488703246</v>
      </c>
      <c r="CV46" s="7" t="n">
        <f aca="false">(I143-$I$100)/$I$100</f>
        <v>-0.834331797512117</v>
      </c>
      <c r="CW46" s="7" t="n">
        <f aca="false">(J144-$J$101)/$J$101</f>
        <v>-0.818223530236015</v>
      </c>
      <c r="CX46" s="7" t="n">
        <f aca="false">(K145-$K$102)/$K$102</f>
        <v>-0.771315523875431</v>
      </c>
      <c r="CY46" s="7" t="n">
        <f aca="false">(L146-$L$103)/$L$103</f>
        <v>-0.749729049939191</v>
      </c>
      <c r="CZ46" s="7" t="n">
        <f aca="false">(M147-$M$104)/$M$104</f>
        <v>-0.783144148048785</v>
      </c>
      <c r="DA46" s="7" t="n">
        <f aca="false">(N148-$N$105)/$N$105</f>
        <v>-0.795945554951906</v>
      </c>
      <c r="DB46" s="7" t="n">
        <f aca="false">(O149-$O$106)/$O$106</f>
        <v>-0.775703699735298</v>
      </c>
      <c r="DC46" s="7" t="n">
        <f aca="false">(P150-$P$107)/$P$107</f>
        <v>-0.791209527189748</v>
      </c>
      <c r="DD46" s="7" t="n">
        <f aca="false">(Q151-$Q$108)/$Q$108</f>
        <v>-0.765042818085275</v>
      </c>
      <c r="DE46" s="7" t="n">
        <f aca="false">(R152-$R$109)/R152</f>
        <v>-4.18738617878275</v>
      </c>
      <c r="DF46" s="7" t="n">
        <f aca="false">(S153-$S$110)/$S$110</f>
        <v>-0.762914410699559</v>
      </c>
      <c r="DG46" s="7" t="n">
        <f aca="false">(T154-$T$111)/$T$111</f>
        <v>-0.817226752165339</v>
      </c>
      <c r="DH46" s="7" t="n">
        <f aca="false">(U155-$U$112)/$U$112</f>
        <v>-0.815667496667984</v>
      </c>
      <c r="DI46" s="7" t="n">
        <f aca="false">(V156-$V$113)/$V$113</f>
        <v>-0.741045317446957</v>
      </c>
      <c r="DJ46" s="7" t="n">
        <f aca="false">(W157-$W$114)/$W$114</f>
        <v>-0.763191416101495</v>
      </c>
      <c r="DK46" s="7" t="n">
        <f aca="false">(X158-$X$115)/$X$115</f>
        <v>-0.782052123728969</v>
      </c>
      <c r="DL46" s="7" t="n">
        <f aca="false">(Y159-$Y$116)/$Y$116</f>
        <v>-0.727187097797292</v>
      </c>
      <c r="DM46" s="7" t="n">
        <f aca="false">(Z160-$Z$117)/$Z$117</f>
        <v>-0.798272694766436</v>
      </c>
      <c r="DN46" s="7" t="n">
        <f aca="false">(AA161-$AA$118)/$AA$118</f>
        <v>-0.80530808955459</v>
      </c>
      <c r="DO46" s="7" t="n">
        <f aca="false">(AB162-$AB$119)/$AB$119</f>
        <v>-0.800970085855206</v>
      </c>
      <c r="DP46" s="7" t="n">
        <f aca="false">(AC163-$AC$120)/$AC$120</f>
        <v>-0.596088081195409</v>
      </c>
      <c r="DQ46" s="7" t="n">
        <f aca="false">(AD164-$AD$121)/$AD$121</f>
        <v>-0.778315275570117</v>
      </c>
      <c r="DR46" s="7" t="n">
        <f aca="false">(AE165-$AE$122)/$AE$122</f>
        <v>-0.866000359865786</v>
      </c>
      <c r="DS46" s="7" t="n">
        <f aca="false">(AF166-$AF$123)/$AF$123</f>
        <v>-0.758208098955828</v>
      </c>
      <c r="DT46" s="7" t="n">
        <f aca="false">(AG167-$AG$124)/$AG$124</f>
        <v>-0.791951416293623</v>
      </c>
      <c r="DU46" s="7" t="n">
        <f aca="false">(AH168-$AH$125)/$AH$125</f>
        <v>-0.793892440310014</v>
      </c>
      <c r="DV46" s="7" t="n">
        <f aca="false">(AI169-$AI$126)/$AI$126</f>
        <v>-0.813399959663786</v>
      </c>
      <c r="DW46" s="7" t="n">
        <f aca="false">(AJ170-$AJ$127)/$AJ$127</f>
        <v>-0.816499689956913</v>
      </c>
      <c r="DX46" s="7" t="n">
        <f aca="false">(AK171-$AK$128)/$AK$128</f>
        <v>-0.831611817349785</v>
      </c>
      <c r="DY46" s="7" t="n">
        <f aca="false">(AL172-$AL$129)/$AL$129</f>
        <v>-0.806755446597505</v>
      </c>
      <c r="DZ46" s="7" t="n">
        <f aca="false">(AM173-$AM$130)/$AM$130</f>
        <v>-0.838378002588139</v>
      </c>
      <c r="EA46" s="7" t="n">
        <f aca="false">(AN174-$AN$131)/$AN$131</f>
        <v>-0.79492453507559</v>
      </c>
      <c r="EB46" s="7" t="n">
        <f aca="false">(AO175-$AO$132)/$AO$132</f>
        <v>-0.853935765698994</v>
      </c>
      <c r="EC46" s="7" t="n">
        <f aca="false">(AP176-$AP$133)/$AP$133</f>
        <v>-0.810067026524434</v>
      </c>
      <c r="ED46" s="7" t="n">
        <f aca="false">(AQ177-$AQ$134)/$AQ$134</f>
        <v>-0.790926346320634</v>
      </c>
      <c r="EE46" s="7" t="n">
        <f aca="false">(AR178-$AR$135)/$AR$135</f>
        <v>-0.845601628300242</v>
      </c>
      <c r="EF46" s="7" t="n">
        <f aca="false">(AS179-$AS$136)/$AS$136</f>
        <v>-0.813865846220377</v>
      </c>
      <c r="EG46" s="7" t="n">
        <f aca="false">(AT180-$AT$137)/$AT$137</f>
        <v>-0.787693025206334</v>
      </c>
      <c r="EH46" s="7" t="n">
        <f aca="false">(AU181-$AU$138)/$AU$138</f>
        <v>-0.783299061210254</v>
      </c>
      <c r="EI46" s="7" t="n">
        <f aca="false">(AV182-$AV$139)/$AV$139</f>
        <v>-0.684195769474512</v>
      </c>
      <c r="EJ46" s="7" t="n">
        <f aca="false">(AW183-$AW$140)/$AW$140</f>
        <v>-1</v>
      </c>
      <c r="EK46" s="7" t="n">
        <f aca="false">(AX184-$AX$141)/$AX$141</f>
        <v>-1</v>
      </c>
      <c r="EL46" s="7" t="n">
        <f aca="false">(AY185-$AY$142)/$AY$142</f>
        <v>-1</v>
      </c>
      <c r="EM46" s="7" t="n">
        <f aca="false">(AZ186-$AZ$143)/$AZ$143</f>
        <v>-1</v>
      </c>
      <c r="EN46" s="7" t="n">
        <f aca="false">(BA187-$BA$144)/$BA$144</f>
        <v>-1</v>
      </c>
      <c r="EO46" s="7" t="n">
        <f aca="false">(BB188-$BB$145)/$BB$145</f>
        <v>-1</v>
      </c>
      <c r="EP46" s="7" t="n">
        <f aca="false">(BC189-$BC$146)/$BC$146</f>
        <v>-1</v>
      </c>
      <c r="EQ46" s="7" t="n">
        <f aca="false">(BD190-$BD$147)/$BD$147</f>
        <v>-1</v>
      </c>
      <c r="ER46" s="7" t="n">
        <f aca="false">(BE191-$BE$148)/$BE$148</f>
        <v>-1</v>
      </c>
      <c r="ES46" s="7" t="n">
        <f aca="false">(BF192-$BF$149)/$BF$149</f>
        <v>-1</v>
      </c>
      <c r="ET46" s="7" t="n">
        <f aca="false">(BG193-$BG$150)/$BG$150</f>
        <v>-1</v>
      </c>
      <c r="EU46" s="7" t="n">
        <f aca="false">(BH194-$BH$151)/$BH$151</f>
        <v>-1</v>
      </c>
      <c r="EV46" s="7" t="n">
        <f aca="false">(BI195-$BI$152)/$BI$152</f>
        <v>-1</v>
      </c>
      <c r="EW46" s="7" t="n">
        <f aca="false">(BJ196-$BJ$153)/$BJ$153</f>
        <v>-1</v>
      </c>
      <c r="EX46" s="7" t="n">
        <f aca="false">(BK197-$BK$154)/$BK$154</f>
        <v>-1</v>
      </c>
      <c r="EY46" s="7" t="n">
        <f aca="false">(BL198-$BL$155)/$BL$155</f>
        <v>-1</v>
      </c>
      <c r="EZ46" s="7" t="n">
        <f aca="false">(BM199-$BM$156)/$BM$156</f>
        <v>-1</v>
      </c>
      <c r="FA46" s="7" t="n">
        <f aca="false">(BN200-$BN$157)/$BN$157</f>
        <v>-1</v>
      </c>
      <c r="FB46" s="7" t="n">
        <f aca="false">(BO201-$BO$158)/$BO$158</f>
        <v>-1</v>
      </c>
      <c r="FC46" s="7" t="n">
        <f aca="false">(BP202-$BP$159)/$BP$159</f>
        <v>-1</v>
      </c>
      <c r="FD46" s="7" t="n">
        <f aca="false">(BQ203-$BQ$160)/$BQ$160</f>
        <v>-1</v>
      </c>
      <c r="FE46" s="7" t="n">
        <f aca="false">(BR204-$BR$161)/$BR$161</f>
        <v>-1</v>
      </c>
      <c r="FF46" s="7" t="n">
        <f aca="false">(BS205-$BS$162)/$BS$162</f>
        <v>-1</v>
      </c>
      <c r="FG46" s="7" t="n">
        <f aca="false">(BT206-$BT$163)/$BT$163</f>
        <v>-1</v>
      </c>
      <c r="FH46" s="7" t="n">
        <f aca="false">(BU207-$BU$164)/$BU$164</f>
        <v>-1</v>
      </c>
      <c r="FI46" s="7" t="n">
        <f aca="false">(BV208-$BV$165)/$BV$165</f>
        <v>-1</v>
      </c>
      <c r="FJ46" s="7" t="n">
        <f aca="false">(BW209-$BW$166)/$BW$166</f>
        <v>-1</v>
      </c>
      <c r="FK46" s="7" t="n">
        <f aca="false">(BX210-$BX$167)/$BX$167</f>
        <v>-1</v>
      </c>
      <c r="FL46" s="7" t="n">
        <f aca="false">(BY211-$BY$168)/$BY$168</f>
        <v>-1</v>
      </c>
      <c r="FM46" s="7" t="n">
        <f aca="false">(BZ212-$BZ$169)/$BZ$169</f>
        <v>-1</v>
      </c>
      <c r="FN46" s="7" t="n">
        <f aca="false">(CA213-$CA$170)/$CA$170</f>
        <v>-1</v>
      </c>
      <c r="FO46" s="7" t="n">
        <f aca="false">(CB214-$CB$171)/$CB$171</f>
        <v>-1</v>
      </c>
      <c r="FP46" s="7" t="n">
        <f aca="false">(CC215-$CC$172)/$CC$172</f>
        <v>-1</v>
      </c>
      <c r="FQ46" s="7" t="n">
        <f aca="false">(CD216-$CD$173)/$CD$173</f>
        <v>-1</v>
      </c>
      <c r="FR46" s="7" t="n">
        <f aca="false">(CE217-$CE$174)/$CE$174</f>
        <v>-1</v>
      </c>
      <c r="FS46" s="7" t="n">
        <f aca="false">(CF218-$CF$175)/$CF$175</f>
        <v>-1</v>
      </c>
      <c r="FT46" s="7" t="n">
        <f aca="false">(CG219-$CG$176)/$CG$176</f>
        <v>-1</v>
      </c>
      <c r="FU46" s="7" t="n">
        <f aca="false">(CH220-$CH$177)/$CH$177</f>
        <v>-1</v>
      </c>
      <c r="FV46" s="7" t="n">
        <f aca="false">(CI221-$CI$178)/$CI$178</f>
        <v>-1</v>
      </c>
      <c r="FW46" s="7" t="n">
        <f aca="false">(CJ222-$CJ$179)/$CJ$179</f>
        <v>-1</v>
      </c>
      <c r="FX46" s="7" t="n">
        <f aca="false">(CK223-$CK$180)/$CK$180</f>
        <v>-1</v>
      </c>
      <c r="FY46" s="7" t="n">
        <f aca="false">(CL224-$CL$181)/$CL$181</f>
        <v>-1</v>
      </c>
      <c r="FZ46" s="7" t="n">
        <f aca="false">(CM225-$CM$182)/$CM$182</f>
        <v>-1</v>
      </c>
    </row>
    <row r="47" customFormat="false" ht="12.75" hidden="false" customHeight="false" outlineLevel="0" collapsed="false">
      <c r="B47" s="3" t="n">
        <v>35674</v>
      </c>
      <c r="C47" s="5" t="n">
        <v>52990505</v>
      </c>
      <c r="D47" s="6" t="n">
        <f aca="false">VLOOKUP(B47,[1]jan94!$A$59:$XFD$168,3,0)</f>
        <v>592743</v>
      </c>
      <c r="E47" s="6" t="n">
        <f aca="false">VLOOKUP(B47,[2]feb94!$A$51:$XFD$159,3,0)</f>
        <v>382387</v>
      </c>
      <c r="F47" s="6" t="n">
        <f aca="false">VLOOKUP(B47,[3]mar94!$A$56:$XFD$164,3,0)</f>
        <v>576411</v>
      </c>
      <c r="G47" s="6" t="n">
        <f aca="false">VLOOKUP(B47,[4]apr94!$A$64:$XFD$170,3,0)</f>
        <v>409298</v>
      </c>
      <c r="H47" s="6" t="n">
        <f aca="false">VLOOKUP(B47,[5]may94!$A$51:$XFD$156,3,0)</f>
        <v>402468</v>
      </c>
      <c r="I47" s="6" t="n">
        <f aca="false">VLOOKUP(B47,[6]jun94!$A$62:$XFD$167,3,0)</f>
        <v>448544</v>
      </c>
      <c r="J47" s="6" t="n">
        <f aca="false">VLOOKUP(B47,[7]jul94!$A$55:$XFD$159,3,0)</f>
        <v>480371</v>
      </c>
      <c r="K47" s="6" t="n">
        <f aca="false">VLOOKUP(B47,[8]aug94!$A$63:$XFD$165,3,0)</f>
        <v>387302</v>
      </c>
      <c r="L47" s="6" t="n">
        <f aca="false">VLOOKUP(B47,[9]sep94!$A$55:$XFD$156,3,0)</f>
        <v>527833</v>
      </c>
      <c r="M47" s="6" t="n">
        <f aca="false">VLOOKUP(B47,[10]oct94!$A$55:$XFD$155,3,0)</f>
        <v>397559</v>
      </c>
      <c r="N47" s="6" t="n">
        <f aca="false">VLOOKUP(B47,[11]nov94!$A$38:$XFD$137,3,0)</f>
        <v>488737</v>
      </c>
      <c r="O47" s="6" t="n">
        <f aca="false">VLOOKUP(B47,[12]dec94!$A$55:$XFD$154,3,0)</f>
        <v>434988</v>
      </c>
      <c r="P47" s="6" t="n">
        <f aca="false">VLOOKUP(B47,[13]jan95!$A$48:$XFD$142,3,0)</f>
        <v>600661</v>
      </c>
      <c r="Q47" s="6" t="n">
        <f aca="false">VLOOKUP(B47,[14]feb95!$A$54:$XFD$147,3,0)</f>
        <v>401406</v>
      </c>
      <c r="R47" s="6" t="n">
        <f aca="false">VLOOKUP(B47,[15]mar95!$A$37:$XFD$129,3,0)</f>
        <v>436154</v>
      </c>
      <c r="S47" s="6" t="n">
        <f aca="false">VLOOKUP(B47,[16]apr95!$A$59:$XFD$150,3,0)</f>
        <v>434376</v>
      </c>
      <c r="T47" s="6" t="n">
        <f aca="false">VLOOKUP(B47,[17]may95!$A$60:$XFD$151,3,0)</f>
        <v>555853</v>
      </c>
      <c r="U47" s="6" t="n">
        <f aca="false">VLOOKUP(B47,[18]jun95!$A$55:$XFD$144,3,0)</f>
        <v>478741</v>
      </c>
      <c r="V47" s="6" t="n">
        <f aca="false">VLOOKUP(B47,[19]jul95!$A$53:$XFD$141,3,0)</f>
        <v>510342</v>
      </c>
      <c r="W47" s="6" t="n">
        <f aca="false">VLOOKUP(B47,[20]aug95!$A$61:$XFD$148,3,0)</f>
        <v>757605</v>
      </c>
      <c r="X47" s="6" t="n">
        <f aca="false">VLOOKUP(B47,[21]sep95!$A$58:$XFD$144,3,0)</f>
        <v>381990</v>
      </c>
      <c r="Y47" s="6" t="n">
        <f aca="false">VLOOKUP(B47,[22]oct95!$A$53:$XFD$138,3,0)</f>
        <v>1428716</v>
      </c>
      <c r="Z47" s="6" t="n">
        <f aca="false">VLOOKUP(B47,[23]nov95!$A$58:$XFD$142,3,0)</f>
        <v>914060</v>
      </c>
      <c r="AA47" s="6" t="n">
        <f aca="false">VLOOKUP(B47,[24]dec95!$A$55:$XFD$138,3,0)</f>
        <v>400656</v>
      </c>
      <c r="AB47" s="6" t="n">
        <f aca="false">VLOOKUP(B47,[25]jan96!$A$59:$XFD$138,3,0)</f>
        <v>650612</v>
      </c>
      <c r="AC47" s="6" t="n">
        <f aca="false">VLOOKUP(B47,[26]feb96!$A$36:$XFD$114,3,0)</f>
        <v>1596923</v>
      </c>
      <c r="AD47" s="6" t="n">
        <f aca="false">VLOOKUP(B47,[27]mar96!$A$54:$XFD$133,3,0)</f>
        <v>641912</v>
      </c>
      <c r="AE47" s="6" t="n">
        <f aca="false">VLOOKUP(B47,[28]apr96!$A$51:$XFD$127,3,0)</f>
        <v>833548</v>
      </c>
      <c r="AF47" s="6" t="n">
        <f aca="false">VLOOKUP(B47,[29]may96!$A$60:$XFD$135,3,0)</f>
        <v>696912</v>
      </c>
      <c r="AG47" s="6" t="n">
        <f aca="false">VLOOKUP(B47,[30]jun96!$A$50:$XFD$124,3,0)</f>
        <v>710733</v>
      </c>
      <c r="AH47" s="6" t="n">
        <f aca="false">VLOOKUP(B47,[31]jul96!$A$53:$XFD$126,3,0)</f>
        <v>976432</v>
      </c>
      <c r="AI47" s="6" t="n">
        <f aca="false">VLOOKUP(B47,[32]aug96!$A$36:$XFD$108,3,0)</f>
        <v>839090</v>
      </c>
      <c r="AJ47" s="6" t="n">
        <f aca="false">VLOOKUP(B47,[33]sep96!$A$51:$XFD$122,3,0)</f>
        <v>1282099</v>
      </c>
      <c r="AK47" s="6" t="n">
        <f aca="false">VLOOKUP(B47,[34]oct96!$A$59:$XFD$129,3,0)</f>
        <v>954622</v>
      </c>
      <c r="AL47" s="6" t="n">
        <f aca="false">VLOOKUP(B47,[35]nov96!$A$61:$XFD$130,3,0)</f>
        <v>1133039</v>
      </c>
      <c r="AM47" s="6" t="n">
        <f aca="false">VLOOKUP(B47,[36]dec96!$A$51:$XFD$119,3,0)</f>
        <v>988042</v>
      </c>
      <c r="AN47" s="6" t="n">
        <f aca="false">VLOOKUP(B47,[37]jan97!$A$52:$XFD$116,3,0)</f>
        <v>1000050</v>
      </c>
      <c r="AO47" s="6" t="n">
        <f aca="false">VLOOKUP(B47,[38]feb97!$A$35:$XFD$98,3,0)</f>
        <v>1740841</v>
      </c>
      <c r="AP47" s="6" t="n">
        <f aca="false">VLOOKUP(B47,[39]mar97!$A$51:$XFD$113,3,0)</f>
        <v>1347476</v>
      </c>
      <c r="AQ47" s="6" t="n">
        <f aca="false">VLOOKUP(B47,[40]apr97!$A$35:$XFD$96,3,0)</f>
        <v>1625451</v>
      </c>
      <c r="AR47" s="6" t="n">
        <f aca="false">VLOOKUP(B47,[41]may97!$A$35:$XFD$95,3,0)</f>
        <v>1275250</v>
      </c>
      <c r="AS47" s="6" t="n">
        <f aca="false">VLOOKUP(B47,[42]jun97!$A$35:$XFD$94,3,0)</f>
        <v>1853963</v>
      </c>
      <c r="AT47" s="6" t="n">
        <f aca="false">VLOOKUP(B47,[43]jul97!$A$49:$XFD$107,3,0)</f>
        <v>1819081</v>
      </c>
      <c r="AU47" s="6" t="n">
        <f aca="false">VLOOKUP(B47,[44]aug97!$A$60:$XFD$117,3,0)</f>
        <v>2201984</v>
      </c>
      <c r="AV47" s="6" t="n">
        <f aca="false">VLOOKUP(B47,[45]sep97!$A$48:$XFD$104,3,0)</f>
        <v>1478914</v>
      </c>
      <c r="CP47" s="2" t="s">
        <v>46</v>
      </c>
      <c r="CQ47" s="7" t="n">
        <f aca="false">(D139-$D$95)/$D$95</f>
        <v>-0.771986959851206</v>
      </c>
      <c r="CR47" s="7" t="n">
        <f aca="false">(E140-$E$96)/$E$96</f>
        <v>-0.787430320567795</v>
      </c>
      <c r="CS47" s="7" t="n">
        <f aca="false">(F141-$F$97)/$F$97</f>
        <v>-0.782681435135813</v>
      </c>
      <c r="CT47" s="7" t="n">
        <f aca="false">(G142-$G$98)/$G$98</f>
        <v>-0.825448614929513</v>
      </c>
      <c r="CU47" s="7" t="n">
        <f aca="false">(H143-$H$99)/$H$99</f>
        <v>-0.805509008498198</v>
      </c>
      <c r="CV47" s="7" t="n">
        <f aca="false">(I144-$I$100)/$I$100</f>
        <v>-0.836672322845551</v>
      </c>
      <c r="CW47" s="7" t="n">
        <f aca="false">(J145-$J$101)/$J$101</f>
        <v>-0.808261520537033</v>
      </c>
      <c r="CX47" s="7" t="n">
        <f aca="false">(K146-$K$102)/$K$102</f>
        <v>-0.770357113263778</v>
      </c>
      <c r="CY47" s="7" t="n">
        <f aca="false">(L147-$L$103)/$L$103</f>
        <v>-0.756414067946107</v>
      </c>
      <c r="CZ47" s="7" t="n">
        <f aca="false">(M148-$M$104)/$M$104</f>
        <v>-0.792725812270576</v>
      </c>
      <c r="DA47" s="7" t="n">
        <f aca="false">(N149-$N$105)/$N$105</f>
        <v>-0.804953987315028</v>
      </c>
      <c r="DB47" s="7" t="n">
        <f aca="false">(O150-$O$106)/$O$106</f>
        <v>-0.774236151866183</v>
      </c>
      <c r="DC47" s="7" t="n">
        <f aca="false">(P151-$P$107)/$P$107</f>
        <v>-0.788665656425115</v>
      </c>
      <c r="DD47" s="7" t="n">
        <f aca="false">(Q152-$Q$108)/$Q$108</f>
        <v>-0.756928541436006</v>
      </c>
      <c r="DE47" s="7" t="n">
        <f aca="false">(R153-$R$109)/R153</f>
        <v>-4.33325240814239</v>
      </c>
      <c r="DF47" s="7" t="n">
        <f aca="false">(S154-$S$110)/$S$110</f>
        <v>-0.752874610061314</v>
      </c>
      <c r="DG47" s="7" t="n">
        <f aca="false">(T155-$T$111)/$T$111</f>
        <v>-0.815987537667909</v>
      </c>
      <c r="DH47" s="7" t="n">
        <f aca="false">(U156-$U$112)/$U$112</f>
        <v>-0.822027588846174</v>
      </c>
      <c r="DI47" s="7" t="n">
        <f aca="false">(V157-$V$113)/$V$113</f>
        <v>-0.762520653538259</v>
      </c>
      <c r="DJ47" s="7" t="n">
        <f aca="false">(W158-$W$114)/$W$114</f>
        <v>-0.769037152319019</v>
      </c>
      <c r="DK47" s="7" t="n">
        <f aca="false">(X159-$X$115)/$X$115</f>
        <v>-0.780900612741356</v>
      </c>
      <c r="DL47" s="7" t="n">
        <f aca="false">(Y160-$Y$116)/$Y$116</f>
        <v>-0.728853800470324</v>
      </c>
      <c r="DM47" s="7" t="n">
        <f aca="false">(Z161-$Z$117)/$Z$117</f>
        <v>-0.805086942291357</v>
      </c>
      <c r="DN47" s="7" t="n">
        <f aca="false">(AA162-$AA$118)/$AA$118</f>
        <v>-0.797304475057154</v>
      </c>
      <c r="DO47" s="7" t="n">
        <f aca="false">(AB163-$AB$119)/$AB$119</f>
        <v>-0.80528801485188</v>
      </c>
      <c r="DP47" s="7" t="n">
        <f aca="false">(AC164-$AC$120)/$AC$120</f>
        <v>-0.606691035291473</v>
      </c>
      <c r="DQ47" s="7" t="n">
        <f aca="false">(AD165-$AD$121)/$AD$121</f>
        <v>-0.780753570654966</v>
      </c>
      <c r="DR47" s="7" t="n">
        <f aca="false">(AE166-$AE$122)/$AE$122</f>
        <v>-0.873732194056203</v>
      </c>
      <c r="DS47" s="7" t="n">
        <f aca="false">(AF167-$AF$123)/$AF$123</f>
        <v>-0.799571824898056</v>
      </c>
      <c r="DT47" s="7" t="n">
        <f aca="false">(AG168-$AG$124)/$AG$124</f>
        <v>-0.790513796378737</v>
      </c>
      <c r="DU47" s="7" t="n">
        <f aca="false">(AH169-$AH$125)/$AH$125</f>
        <v>-0.806096458823634</v>
      </c>
      <c r="DV47" s="7" t="n">
        <f aca="false">(AI170-$AI$126)/$AI$126</f>
        <v>-0.813800795524449</v>
      </c>
      <c r="DW47" s="7" t="n">
        <f aca="false">(AJ171-$AJ$127)/$AJ$127</f>
        <v>-0.823210895307538</v>
      </c>
      <c r="DX47" s="7" t="n">
        <f aca="false">(AK172-$AK$128)/$AK$128</f>
        <v>-0.83307385673639</v>
      </c>
      <c r="DY47" s="7" t="n">
        <f aca="false">(AL173-$AL$129)/$AL$129</f>
        <v>-0.811032856831684</v>
      </c>
      <c r="DZ47" s="7" t="n">
        <f aca="false">(AM174-$AM$130)/$AM$130</f>
        <v>-0.853392993855442</v>
      </c>
      <c r="EA47" s="7" t="n">
        <f aca="false">(AN175-$AN$131)/$AN$131</f>
        <v>-0.791470308298575</v>
      </c>
      <c r="EB47" s="7" t="n">
        <f aca="false">(AO176-$AO$132)/$AO$132</f>
        <v>-0.853931442543511</v>
      </c>
      <c r="EC47" s="7" t="n">
        <f aca="false">(AP177-$AP$133)/$AP$133</f>
        <v>-0.818690108813629</v>
      </c>
      <c r="ED47" s="7" t="n">
        <f aca="false">(AQ178-$AQ$134)/$AQ$134</f>
        <v>-0.796882874172792</v>
      </c>
      <c r="EE47" s="7" t="n">
        <f aca="false">(AR179-$AR$135)/$AR$135</f>
        <v>-0.856243511321816</v>
      </c>
      <c r="EF47" s="7" t="n">
        <f aca="false">(AS180-$AS$136)/$AS$136</f>
        <v>-0.824023209267692</v>
      </c>
      <c r="EG47" s="7" t="n">
        <f aca="false">(AT181-$AT$137)/$AT$137</f>
        <v>-0.761107867001197</v>
      </c>
      <c r="EH47" s="7" t="n">
        <f aca="false">(AU182-$AU$138)/$AU$138</f>
        <v>-0.772226964117286</v>
      </c>
      <c r="EI47" s="7" t="n">
        <f aca="false">(AV183-$AV$139)/$AV$139</f>
        <v>-1</v>
      </c>
      <c r="EJ47" s="7" t="n">
        <f aca="false">(AW184-$AW$140)/$AW$140</f>
        <v>-1</v>
      </c>
      <c r="EK47" s="7" t="n">
        <f aca="false">(AX185-$AX$141)/$AX$141</f>
        <v>-1</v>
      </c>
      <c r="EL47" s="7" t="n">
        <f aca="false">(AY186-$AY$142)/$AY$142</f>
        <v>-1</v>
      </c>
      <c r="EM47" s="7" t="n">
        <f aca="false">(AZ187-$AZ$143)/$AZ$143</f>
        <v>-1</v>
      </c>
      <c r="EN47" s="7" t="n">
        <f aca="false">(BA188-$BA$144)/$BA$144</f>
        <v>-1</v>
      </c>
      <c r="EO47" s="7" t="n">
        <f aca="false">(BB189-$BB$145)/$BB$145</f>
        <v>-1</v>
      </c>
      <c r="EP47" s="7" t="n">
        <f aca="false">(BC190-$BC$146)/$BC$146</f>
        <v>-1</v>
      </c>
      <c r="EQ47" s="7" t="n">
        <f aca="false">(BD191-$BD$147)/$BD$147</f>
        <v>-1</v>
      </c>
      <c r="ER47" s="7" t="n">
        <f aca="false">(BE192-$BE$148)/$BE$148</f>
        <v>-1</v>
      </c>
      <c r="ES47" s="7" t="n">
        <f aca="false">(BF193-$BF$149)/$BF$149</f>
        <v>-1</v>
      </c>
      <c r="ET47" s="7" t="n">
        <f aca="false">(BG194-$BG$150)/$BG$150</f>
        <v>-1</v>
      </c>
      <c r="EU47" s="7" t="n">
        <f aca="false">(BH195-$BH$151)/$BH$151</f>
        <v>-1</v>
      </c>
      <c r="EV47" s="7" t="n">
        <f aca="false">(BI196-$BI$152)/$BI$152</f>
        <v>-1</v>
      </c>
      <c r="EW47" s="7" t="n">
        <f aca="false">(BJ197-$BJ$153)/$BJ$153</f>
        <v>-1</v>
      </c>
      <c r="EX47" s="7" t="n">
        <f aca="false">(BK198-$BK$154)/$BK$154</f>
        <v>-1</v>
      </c>
      <c r="EY47" s="7" t="n">
        <f aca="false">(BL199-$BL$155)/$BL$155</f>
        <v>-1</v>
      </c>
      <c r="EZ47" s="7" t="n">
        <f aca="false">(BM200-$BM$156)/$BM$156</f>
        <v>-1</v>
      </c>
      <c r="FA47" s="7" t="n">
        <f aca="false">(BN201-$BN$157)/$BN$157</f>
        <v>-1</v>
      </c>
      <c r="FB47" s="7" t="n">
        <f aca="false">(BO202-$BO$158)/$BO$158</f>
        <v>-1</v>
      </c>
      <c r="FC47" s="7" t="n">
        <f aca="false">(BP203-$BP$159)/$BP$159</f>
        <v>-1</v>
      </c>
      <c r="FD47" s="7" t="n">
        <f aca="false">(BQ204-$BQ$160)/$BQ$160</f>
        <v>-1</v>
      </c>
      <c r="FE47" s="7" t="n">
        <f aca="false">(BR205-$BR$161)/$BR$161</f>
        <v>-1</v>
      </c>
      <c r="FF47" s="7" t="n">
        <f aca="false">(BS206-$BS$162)/$BS$162</f>
        <v>-1</v>
      </c>
      <c r="FG47" s="7" t="n">
        <f aca="false">(BT207-$BT$163)/$BT$163</f>
        <v>-1</v>
      </c>
      <c r="FH47" s="7" t="n">
        <f aca="false">(BU208-$BU$164)/$BU$164</f>
        <v>-1</v>
      </c>
      <c r="FI47" s="7" t="n">
        <f aca="false">(BV209-$BV$165)/$BV$165</f>
        <v>-1</v>
      </c>
      <c r="FJ47" s="7" t="n">
        <f aca="false">(BW210-$BW$166)/$BW$166</f>
        <v>-1</v>
      </c>
      <c r="FK47" s="7" t="n">
        <f aca="false">(BX211-$BX$167)/$BX$167</f>
        <v>-1</v>
      </c>
      <c r="FL47" s="7" t="n">
        <f aca="false">(BY212-$BY$168)/$BY$168</f>
        <v>-1</v>
      </c>
      <c r="FM47" s="7" t="n">
        <f aca="false">(BZ213-$BZ$169)/$BZ$169</f>
        <v>-1</v>
      </c>
      <c r="FN47" s="7" t="n">
        <f aca="false">(CA214-$CA$170)/$CA$170</f>
        <v>-1</v>
      </c>
      <c r="FO47" s="7" t="n">
        <f aca="false">(CB215-$CB$171)/$CB$171</f>
        <v>-1</v>
      </c>
      <c r="FP47" s="7" t="n">
        <f aca="false">(CC216-$CC$172)/$CC$172</f>
        <v>-1</v>
      </c>
      <c r="FQ47" s="7" t="n">
        <f aca="false">(CD217-$CD$173)/$CD$173</f>
        <v>-1</v>
      </c>
      <c r="FR47" s="7" t="n">
        <f aca="false">(CE218-$CE$174)/$CE$174</f>
        <v>-1</v>
      </c>
      <c r="FS47" s="7" t="n">
        <f aca="false">(CF219-$CF$175)/$CF$175</f>
        <v>-1</v>
      </c>
      <c r="FT47" s="7" t="n">
        <f aca="false">(CG220-$CG$176)/$CG$176</f>
        <v>-1</v>
      </c>
      <c r="FU47" s="7" t="n">
        <f aca="false">(CH221-$CH$177)/$CH$177</f>
        <v>-1</v>
      </c>
      <c r="FV47" s="7" t="n">
        <f aca="false">(CI222-$CI$178)/$CI$178</f>
        <v>-1</v>
      </c>
      <c r="FW47" s="7" t="n">
        <f aca="false">(CJ223-$CJ$179)/$CJ$179</f>
        <v>-1</v>
      </c>
      <c r="FX47" s="7" t="n">
        <f aca="false">(CK224-$CK$180)/$CK$180</f>
        <v>-1</v>
      </c>
      <c r="FY47" s="7" t="n">
        <f aca="false">(CL225-$CL$181)/$CL$181</f>
        <v>-1</v>
      </c>
      <c r="FZ47" s="7" t="n">
        <f aca="false">(CM226-$CM$182)/$CM$182</f>
        <v>-1</v>
      </c>
    </row>
    <row r="48" customFormat="false" ht="12.75" hidden="false" customHeight="false" outlineLevel="0" collapsed="false">
      <c r="B48" s="3" t="n">
        <v>35704</v>
      </c>
      <c r="C48" s="5" t="n">
        <v>54474096</v>
      </c>
      <c r="D48" s="6" t="n">
        <f aca="false">VLOOKUP(B48,[1]jan94!$A$59:$XFD$168,3,0)</f>
        <v>617052</v>
      </c>
      <c r="E48" s="6" t="n">
        <f aca="false">VLOOKUP(B48,[2]feb94!$A$51:$XFD$159,3,0)</f>
        <v>397203</v>
      </c>
      <c r="F48" s="6" t="n">
        <f aca="false">VLOOKUP(B48,[3]mar94!$A$56:$XFD$164,3,0)</f>
        <v>571220</v>
      </c>
      <c r="G48" s="6" t="n">
        <f aca="false">VLOOKUP(B48,[4]apr94!$A$64:$XFD$170,3,0)</f>
        <v>399984</v>
      </c>
      <c r="H48" s="6" t="n">
        <f aca="false">VLOOKUP(B48,[5]may94!$A$51:$XFD$156,3,0)</f>
        <v>420616</v>
      </c>
      <c r="I48" s="6" t="n">
        <f aca="false">VLOOKUP(B48,[6]jun94!$A$62:$XFD$167,3,0)</f>
        <v>474416</v>
      </c>
      <c r="J48" s="6" t="n">
        <f aca="false">VLOOKUP(B48,[7]jul94!$A$55:$XFD$159,3,0)</f>
        <v>479255</v>
      </c>
      <c r="K48" s="6" t="n">
        <f aca="false">VLOOKUP(B48,[8]aug94!$A$63:$XFD$165,3,0)</f>
        <v>413049</v>
      </c>
      <c r="L48" s="6" t="n">
        <f aca="false">VLOOKUP(B48,[9]sep94!$A$55:$XFD$156,3,0)</f>
        <v>549271</v>
      </c>
      <c r="M48" s="6" t="n">
        <f aca="false">VLOOKUP(B48,[10]oct94!$A$55:$XFD$155,3,0)</f>
        <v>397470</v>
      </c>
      <c r="N48" s="6" t="n">
        <f aca="false">VLOOKUP(B48,[11]nov94!$A$38:$XFD$137,3,0)</f>
        <v>498384</v>
      </c>
      <c r="O48" s="6" t="n">
        <f aca="false">VLOOKUP(B48,[12]dec94!$A$55:$XFD$154,3,0)</f>
        <v>456742</v>
      </c>
      <c r="P48" s="6" t="n">
        <f aca="false">VLOOKUP(B48,[13]jan95!$A$48:$XFD$142,3,0)</f>
        <v>610719</v>
      </c>
      <c r="Q48" s="6" t="n">
        <f aca="false">VLOOKUP(B48,[14]feb95!$A$54:$XFD$147,3,0)</f>
        <v>411651</v>
      </c>
      <c r="R48" s="6" t="n">
        <f aca="false">VLOOKUP(B48,[15]mar95!$A$37:$XFD$129,3,0)</f>
        <v>424379</v>
      </c>
      <c r="S48" s="6" t="n">
        <f aca="false">VLOOKUP(B48,[16]apr95!$A$59:$XFD$150,3,0)</f>
        <v>453181</v>
      </c>
      <c r="T48" s="6" t="n">
        <f aca="false">VLOOKUP(B48,[17]may95!$A$60:$XFD$151,3,0)</f>
        <v>546936</v>
      </c>
      <c r="U48" s="6" t="n">
        <f aca="false">VLOOKUP(B48,[18]jun95!$A$55:$XFD$144,3,0)</f>
        <v>449670</v>
      </c>
      <c r="V48" s="6" t="n">
        <f aca="false">VLOOKUP(B48,[19]jul95!$A$53:$XFD$141,3,0)</f>
        <v>520626</v>
      </c>
      <c r="W48" s="6" t="n">
        <f aca="false">VLOOKUP(B48,[20]aug95!$A$61:$XFD$148,3,0)</f>
        <v>748675</v>
      </c>
      <c r="X48" s="6" t="n">
        <f aca="false">VLOOKUP(B48,[21]sep95!$A$58:$XFD$144,3,0)</f>
        <v>375663</v>
      </c>
      <c r="Y48" s="6" t="n">
        <f aca="false">VLOOKUP(B48,[22]oct95!$A$53:$XFD$138,3,0)</f>
        <v>1388275</v>
      </c>
      <c r="Z48" s="6" t="n">
        <f aca="false">VLOOKUP(B48,[23]nov95!$A$58:$XFD$142,3,0)</f>
        <v>889213</v>
      </c>
      <c r="AA48" s="6" t="n">
        <f aca="false">VLOOKUP(B48,[24]dec95!$A$55:$XFD$138,3,0)</f>
        <v>352736</v>
      </c>
      <c r="AB48" s="6" t="n">
        <f aca="false">VLOOKUP(B48,[25]jan96!$A$59:$XFD$138,3,0)</f>
        <v>636462</v>
      </c>
      <c r="AC48" s="6" t="n">
        <f aca="false">VLOOKUP(B48,[26]feb96!$A$36:$XFD$114,3,0)</f>
        <v>1588828</v>
      </c>
      <c r="AD48" s="6" t="n">
        <f aca="false">VLOOKUP(B48,[27]mar96!$A$54:$XFD$133,3,0)</f>
        <v>667289</v>
      </c>
      <c r="AE48" s="6" t="n">
        <f aca="false">VLOOKUP(B48,[28]apr96!$A$51:$XFD$127,3,0)</f>
        <v>993677</v>
      </c>
      <c r="AF48" s="6" t="n">
        <f aca="false">VLOOKUP(B48,[29]may96!$A$60:$XFD$135,3,0)</f>
        <v>687706</v>
      </c>
      <c r="AG48" s="6" t="n">
        <f aca="false">VLOOKUP(B48,[30]jun96!$A$50:$XFD$124,3,0)</f>
        <v>685757</v>
      </c>
      <c r="AH48" s="6" t="n">
        <f aca="false">VLOOKUP(B48,[31]jul96!$A$53:$XFD$126,3,0)</f>
        <v>974961</v>
      </c>
      <c r="AI48" s="6" t="n">
        <f aca="false">VLOOKUP(B48,[32]aug96!$A$36:$XFD$108,3,0)</f>
        <v>849445</v>
      </c>
      <c r="AJ48" s="6" t="n">
        <f aca="false">VLOOKUP(B48,[33]sep96!$A$51:$XFD$122,3,0)</f>
        <v>1341507</v>
      </c>
      <c r="AK48" s="6" t="n">
        <f aca="false">VLOOKUP(B48,[34]oct96!$A$59:$XFD$129,3,0)</f>
        <v>927070</v>
      </c>
      <c r="AL48" s="6" t="n">
        <f aca="false">VLOOKUP(B48,[35]nov96!$A$61:$XFD$130,3,0)</f>
        <v>1163171</v>
      </c>
      <c r="AM48" s="6" t="n">
        <f aca="false">VLOOKUP(B48,[36]dec96!$A$51:$XFD$119,3,0)</f>
        <v>996379</v>
      </c>
      <c r="AN48" s="6" t="n">
        <f aca="false">VLOOKUP(B48,[37]jan97!$A$52:$XFD$116,3,0)</f>
        <v>980984</v>
      </c>
      <c r="AO48" s="6" t="n">
        <f aca="false">VLOOKUP(B48,[38]feb97!$A$35:$XFD$98,3,0)</f>
        <v>1673930</v>
      </c>
      <c r="AP48" s="6" t="n">
        <f aca="false">VLOOKUP(B48,[39]mar97!$A$51:$XFD$113,3,0)</f>
        <v>1350601</v>
      </c>
      <c r="AQ48" s="6" t="n">
        <f aca="false">VLOOKUP(B48,[40]apr97!$A$35:$XFD$96,3,0)</f>
        <v>1607226</v>
      </c>
      <c r="AR48" s="6" t="n">
        <f aca="false">VLOOKUP(B48,[41]may97!$A$35:$XFD$95,3,0)</f>
        <v>1185579</v>
      </c>
      <c r="AS48" s="6" t="n">
        <f aca="false">VLOOKUP(B48,[42]jun97!$A$35:$XFD$94,3,0)</f>
        <v>1719468</v>
      </c>
      <c r="AT48" s="6" t="n">
        <f aca="false">VLOOKUP(B48,[43]jul97!$A$49:$XFD$107,3,0)</f>
        <v>1642152</v>
      </c>
      <c r="AU48" s="6" t="n">
        <f aca="false">VLOOKUP(B48,[44]aug97!$A$60:$XFD$117,3,0)</f>
        <v>2041546</v>
      </c>
      <c r="AV48" s="6" t="n">
        <f aca="false">VLOOKUP(B48,[45]sep97!$A$48:$XFD$104,3,0)</f>
        <v>2521578</v>
      </c>
      <c r="AW48" s="6" t="n">
        <f aca="false">VLOOKUP(B48,[46]oct97!$A$48:$XFD$103,3,0)</f>
        <v>2947856</v>
      </c>
      <c r="CP48" s="2" t="s">
        <v>47</v>
      </c>
      <c r="CQ48" s="7" t="n">
        <f aca="false">(D140-$D$95)/$D$95</f>
        <v>-0.771691454726505</v>
      </c>
      <c r="CR48" s="7" t="n">
        <f aca="false">(E141-$E$96)/$E$96</f>
        <v>-0.790877871121151</v>
      </c>
      <c r="CS48" s="7" t="n">
        <f aca="false">(F142-$F$97)/$F$97</f>
        <v>-0.781151342710945</v>
      </c>
      <c r="CT48" s="7" t="n">
        <f aca="false">(G143-$G$98)/$G$98</f>
        <v>-0.826767763671853</v>
      </c>
      <c r="CU48" s="7" t="n">
        <f aca="false">(H144-$H$99)/$H$99</f>
        <v>-0.809971460622037</v>
      </c>
      <c r="CV48" s="7" t="n">
        <f aca="false">(I145-$I$100)/$I$100</f>
        <v>-0.841965613692737</v>
      </c>
      <c r="CW48" s="7" t="n">
        <f aca="false">(J146-$J$101)/$J$101</f>
        <v>-0.808993302051513</v>
      </c>
      <c r="CX48" s="7" t="n">
        <f aca="false">(K147-$K$102)/$K$102</f>
        <v>-0.767885558342647</v>
      </c>
      <c r="CY48" s="7" t="n">
        <f aca="false">(L148-$L$103)/$L$103</f>
        <v>-0.766594396474845</v>
      </c>
      <c r="CZ48" s="7" t="n">
        <f aca="false">(M149-$M$104)/$M$104</f>
        <v>-0.802358148332625</v>
      </c>
      <c r="DA48" s="7" t="n">
        <f aca="false">(N150-$N$105)/$N$105</f>
        <v>-0.808091335682711</v>
      </c>
      <c r="DB48" s="7" t="n">
        <f aca="false">(O151-$O$106)/$O$106</f>
        <v>-0.787962893064914</v>
      </c>
      <c r="DC48" s="7" t="n">
        <f aca="false">(P152-$P$107)/$P$107</f>
        <v>-0.785719375147467</v>
      </c>
      <c r="DD48" s="7" t="n">
        <f aca="false">(Q153-$Q$108)/$Q$108</f>
        <v>-0.769405828456515</v>
      </c>
      <c r="DE48" s="7" t="n">
        <f aca="false">(R154-$R$109)/R154</f>
        <v>-4.49750600428941</v>
      </c>
      <c r="DF48" s="7" t="n">
        <f aca="false">(S155-$S$110)/$S$110</f>
        <v>-0.749442483723742</v>
      </c>
      <c r="DG48" s="7" t="n">
        <f aca="false">(T156-$T$111)/$T$111</f>
        <v>-0.830961744726493</v>
      </c>
      <c r="DH48" s="7" t="n">
        <f aca="false">(U157-$U$112)/$U$112</f>
        <v>-0.822835230380588</v>
      </c>
      <c r="DI48" s="7" t="n">
        <f aca="false">(V158-$V$113)/$V$113</f>
        <v>-0.769199751011028</v>
      </c>
      <c r="DJ48" s="7" t="n">
        <f aca="false">(W159-$W$114)/$W$114</f>
        <v>-0.772590700715569</v>
      </c>
      <c r="DK48" s="7" t="n">
        <f aca="false">(X160-$X$115)/$X$115</f>
        <v>-0.765292833368958</v>
      </c>
      <c r="DL48" s="7" t="n">
        <f aca="false">(Y161-$Y$116)/$Y$116</f>
        <v>-0.742800253235126</v>
      </c>
      <c r="DM48" s="7" t="n">
        <f aca="false">(Z162-$Z$117)/$Z$117</f>
        <v>-0.807481407347007</v>
      </c>
      <c r="DN48" s="7" t="n">
        <f aca="false">(AA163-$AA$118)/$AA$118</f>
        <v>-0.810058680008428</v>
      </c>
      <c r="DO48" s="7" t="n">
        <f aca="false">(AB164-$AB$119)/$AB$119</f>
        <v>-0.821348926126451</v>
      </c>
      <c r="DP48" s="7" t="n">
        <f aca="false">(AC165-$AC$120)/$AC$120</f>
        <v>-0.613251955326999</v>
      </c>
      <c r="DQ48" s="7" t="n">
        <f aca="false">(AD166-$AD$121)/$AD$121</f>
        <v>-0.779574103077693</v>
      </c>
      <c r="DR48" s="7" t="n">
        <f aca="false">(AE167-$AE$122)/$AE$122</f>
        <v>-0.856416870968536</v>
      </c>
      <c r="DS48" s="7" t="n">
        <f aca="false">(AF168-$AF$123)/$AF$123</f>
        <v>-0.769729995674705</v>
      </c>
      <c r="DT48" s="7" t="n">
        <f aca="false">(AG169-$AG$124)/$AG$124</f>
        <v>-0.791949530148546</v>
      </c>
      <c r="DU48" s="7" t="n">
        <f aca="false">(AH170-$AH$125)/$AH$125</f>
        <v>-0.807420658055933</v>
      </c>
      <c r="DV48" s="7" t="n">
        <f aca="false">(AI171-$AI$126)/$AI$126</f>
        <v>-0.820532059079501</v>
      </c>
      <c r="DW48" s="7" t="n">
        <f aca="false">(AJ172-$AJ$127)/$AJ$127</f>
        <v>-0.822780216682236</v>
      </c>
      <c r="DX48" s="7" t="n">
        <f aca="false">(AK173-$AK$128)/$AK$128</f>
        <v>-0.843883105065445</v>
      </c>
      <c r="DY48" s="7" t="n">
        <f aca="false">(AL174-$AL$129)/$AL$129</f>
        <v>-0.808955782298398</v>
      </c>
      <c r="DZ48" s="7" t="n">
        <f aca="false">(AM175-$AM$130)/$AM$130</f>
        <v>-0.84335120564185</v>
      </c>
      <c r="EA48" s="7" t="n">
        <f aca="false">(AN176-$AN$131)/$AN$131</f>
        <v>-0.809978486050663</v>
      </c>
      <c r="EB48" s="7" t="n">
        <f aca="false">(AO177-$AO$132)/$AO$132</f>
        <v>-0.864930212196829</v>
      </c>
      <c r="EC48" s="7" t="n">
        <f aca="false">(AP178-$AP$133)/$AP$133</f>
        <v>-0.811807354175317</v>
      </c>
      <c r="ED48" s="7" t="n">
        <f aca="false">(AQ179-$AQ$134)/$AQ$134</f>
        <v>-0.790263448875553</v>
      </c>
      <c r="EE48" s="7" t="n">
        <f aca="false">(AR180-$AR$135)/$AR$135</f>
        <v>-0.841807065858516</v>
      </c>
      <c r="EF48" s="7" t="n">
        <f aca="false">(AS181-$AS$136)/$AS$136</f>
        <v>-0.827631555361386</v>
      </c>
      <c r="EG48" s="7" t="n">
        <f aca="false">(AT182-$AT$137)/$AT$137</f>
        <v>-0.776911970957513</v>
      </c>
      <c r="EH48" s="7" t="n">
        <f aca="false">(AU183-$AU$138)/$AU$138</f>
        <v>-1</v>
      </c>
      <c r="EI48" s="7" t="n">
        <f aca="false">(AV184-$AV$139)/$AV$139</f>
        <v>-1</v>
      </c>
      <c r="EJ48" s="7" t="n">
        <f aca="false">(AW185-$AW$140)/$AW$140</f>
        <v>-1</v>
      </c>
      <c r="EK48" s="7" t="n">
        <f aca="false">(AX186-$AX$141)/$AX$141</f>
        <v>-1</v>
      </c>
      <c r="EL48" s="7" t="n">
        <f aca="false">(AY187-$AY$142)/$AY$142</f>
        <v>-1</v>
      </c>
      <c r="EM48" s="7" t="n">
        <f aca="false">(AZ188-$AZ$143)/$AZ$143</f>
        <v>-1</v>
      </c>
      <c r="EN48" s="7" t="n">
        <f aca="false">(BA189-$BA$144)/$BA$144</f>
        <v>-1</v>
      </c>
      <c r="EO48" s="7" t="n">
        <f aca="false">(BB190-$BB$145)/$BB$145</f>
        <v>-1</v>
      </c>
      <c r="EP48" s="7" t="n">
        <f aca="false">(BC191-$BC$146)/$BC$146</f>
        <v>-1</v>
      </c>
      <c r="EQ48" s="7" t="n">
        <f aca="false">(BD192-$BD$147)/$BD$147</f>
        <v>-1</v>
      </c>
      <c r="ER48" s="7" t="n">
        <f aca="false">(BE193-$BE$148)/$BE$148</f>
        <v>-1</v>
      </c>
      <c r="ES48" s="7" t="n">
        <f aca="false">(BF194-$BF$149)/$BF$149</f>
        <v>-1</v>
      </c>
      <c r="ET48" s="7" t="n">
        <f aca="false">(BG195-$BG$150)/$BG$150</f>
        <v>-1</v>
      </c>
      <c r="EU48" s="7" t="n">
        <f aca="false">(BH196-$BH$151)/$BH$151</f>
        <v>-1</v>
      </c>
      <c r="EV48" s="7" t="n">
        <f aca="false">(BI197-$BI$152)/$BI$152</f>
        <v>-1</v>
      </c>
      <c r="EW48" s="7" t="n">
        <f aca="false">(BJ198-$BJ$153)/$BJ$153</f>
        <v>-1</v>
      </c>
      <c r="EX48" s="7" t="n">
        <f aca="false">(BK199-$BK$154)/$BK$154</f>
        <v>-1</v>
      </c>
      <c r="EY48" s="7" t="n">
        <f aca="false">(BL200-$BL$155)/$BL$155</f>
        <v>-1</v>
      </c>
      <c r="EZ48" s="7" t="n">
        <f aca="false">(BM201-$BM$156)/$BM$156</f>
        <v>-1</v>
      </c>
      <c r="FA48" s="7" t="n">
        <f aca="false">(BN202-$BN$157)/$BN$157</f>
        <v>-1</v>
      </c>
      <c r="FB48" s="7" t="n">
        <f aca="false">(BO203-$BO$158)/$BO$158</f>
        <v>-1</v>
      </c>
      <c r="FC48" s="7" t="n">
        <f aca="false">(BP204-$BP$159)/$BP$159</f>
        <v>-1</v>
      </c>
      <c r="FD48" s="7" t="n">
        <f aca="false">(BQ205-$BQ$160)/$BQ$160</f>
        <v>-1</v>
      </c>
      <c r="FE48" s="7" t="n">
        <f aca="false">(BR206-$BR$161)/$BR$161</f>
        <v>-1</v>
      </c>
      <c r="FF48" s="7" t="n">
        <f aca="false">(BS207-$BS$162)/$BS$162</f>
        <v>-1</v>
      </c>
      <c r="FG48" s="7" t="n">
        <f aca="false">(BT208-$BT$163)/$BT$163</f>
        <v>-1</v>
      </c>
      <c r="FH48" s="7" t="n">
        <f aca="false">(BU209-$BU$164)/$BU$164</f>
        <v>-1</v>
      </c>
      <c r="FI48" s="7" t="n">
        <f aca="false">(BV210-$BV$165)/$BV$165</f>
        <v>-1</v>
      </c>
      <c r="FJ48" s="7" t="n">
        <f aca="false">(BW211-$BW$166)/$BW$166</f>
        <v>-1</v>
      </c>
      <c r="FK48" s="7" t="n">
        <f aca="false">(BX212-$BX$167)/$BX$167</f>
        <v>-1</v>
      </c>
      <c r="FL48" s="7" t="n">
        <f aca="false">(BY213-$BY$168)/$BY$168</f>
        <v>-1</v>
      </c>
      <c r="FM48" s="7" t="n">
        <f aca="false">(BZ214-$BZ$169)/$BZ$169</f>
        <v>-1</v>
      </c>
      <c r="FN48" s="7" t="n">
        <f aca="false">(CA215-$CA$170)/$CA$170</f>
        <v>-1</v>
      </c>
      <c r="FO48" s="7" t="n">
        <f aca="false">(CB216-$CB$171)/$CB$171</f>
        <v>-1</v>
      </c>
      <c r="FP48" s="7" t="n">
        <f aca="false">(CC217-$CC$172)/$CC$172</f>
        <v>-1</v>
      </c>
      <c r="FQ48" s="7" t="n">
        <f aca="false">(CD218-$CD$173)/$CD$173</f>
        <v>-1</v>
      </c>
      <c r="FR48" s="7" t="n">
        <f aca="false">(CE219-$CE$174)/$CE$174</f>
        <v>-1</v>
      </c>
      <c r="FS48" s="7" t="n">
        <f aca="false">(CF220-$CF$175)/$CF$175</f>
        <v>-1</v>
      </c>
      <c r="FT48" s="7" t="n">
        <f aca="false">(CG221-$CG$176)/$CG$176</f>
        <v>-1</v>
      </c>
      <c r="FU48" s="7" t="n">
        <f aca="false">(CH222-$CH$177)/$CH$177</f>
        <v>-1</v>
      </c>
      <c r="FV48" s="7" t="n">
        <f aca="false">(CI223-$CI$178)/$CI$178</f>
        <v>-1</v>
      </c>
      <c r="FW48" s="7" t="n">
        <f aca="false">(CJ224-$CJ$179)/$CJ$179</f>
        <v>-1</v>
      </c>
      <c r="FX48" s="7" t="n">
        <f aca="false">(CK225-$CK$180)/$CK$180</f>
        <v>-1</v>
      </c>
      <c r="FY48" s="7" t="n">
        <f aca="false">(CL226-$CL$181)/$CL$181</f>
        <v>-1</v>
      </c>
      <c r="FZ48" s="7" t="n">
        <f aca="false">(CM227-$CM$182)/$CM$182</f>
        <v>-1</v>
      </c>
    </row>
    <row r="49" customFormat="false" ht="12.75" hidden="false" customHeight="false" outlineLevel="0" collapsed="false">
      <c r="B49" s="3" t="n">
        <v>35735</v>
      </c>
      <c r="C49" s="5" t="n">
        <v>50250540</v>
      </c>
      <c r="D49" s="6" t="n">
        <f aca="false">VLOOKUP(B49,[1]jan94!$A$59:$XFD$168,3,0)</f>
        <v>597921</v>
      </c>
      <c r="E49" s="6" t="n">
        <f aca="false">VLOOKUP(B49,[2]feb94!$A$51:$XFD$159,3,0)</f>
        <v>384029</v>
      </c>
      <c r="F49" s="6" t="n">
        <f aca="false">VLOOKUP(B49,[3]mar94!$A$56:$XFD$164,3,0)</f>
        <v>556197</v>
      </c>
      <c r="G49" s="6" t="n">
        <f aca="false">VLOOKUP(B49,[4]apr94!$A$64:$XFD$170,3,0)</f>
        <v>372454</v>
      </c>
      <c r="H49" s="6" t="n">
        <f aca="false">VLOOKUP(B49,[5]may94!$A$51:$XFD$156,3,0)</f>
        <v>388758</v>
      </c>
      <c r="I49" s="6" t="n">
        <f aca="false">VLOOKUP(B49,[6]jun94!$A$62:$XFD$167,3,0)</f>
        <v>441762</v>
      </c>
      <c r="J49" s="6" t="n">
        <f aca="false">VLOOKUP(B49,[7]jul94!$A$55:$XFD$159,3,0)</f>
        <v>455748</v>
      </c>
      <c r="K49" s="6" t="n">
        <f aca="false">VLOOKUP(B49,[8]aug94!$A$63:$XFD$165,3,0)</f>
        <v>408638</v>
      </c>
      <c r="L49" s="6" t="n">
        <f aca="false">VLOOKUP(B49,[9]sep94!$A$55:$XFD$156,3,0)</f>
        <v>538003</v>
      </c>
      <c r="M49" s="6" t="n">
        <f aca="false">VLOOKUP(B49,[10]oct94!$A$55:$XFD$155,3,0)</f>
        <v>381262</v>
      </c>
      <c r="N49" s="6" t="n">
        <f aca="false">VLOOKUP(B49,[11]nov94!$A$38:$XFD$137,3,0)</f>
        <v>478495</v>
      </c>
      <c r="O49" s="6" t="n">
        <f aca="false">VLOOKUP(B49,[12]dec94!$A$55:$XFD$154,3,0)</f>
        <v>427147</v>
      </c>
      <c r="P49" s="6" t="n">
        <f aca="false">VLOOKUP(B49,[13]jan95!$A$48:$XFD$142,3,0)</f>
        <v>588906</v>
      </c>
      <c r="Q49" s="6" t="n">
        <f aca="false">VLOOKUP(B49,[14]feb95!$A$54:$XFD$147,3,0)</f>
        <v>384902</v>
      </c>
      <c r="R49" s="6" t="n">
        <f aca="false">VLOOKUP(B49,[15]mar95!$A$37:$XFD$129,3,0)</f>
        <v>393442</v>
      </c>
      <c r="S49" s="6" t="n">
        <f aca="false">VLOOKUP(B49,[16]apr95!$A$59:$XFD$150,3,0)</f>
        <v>434300</v>
      </c>
      <c r="T49" s="6" t="n">
        <f aca="false">VLOOKUP(B49,[17]may95!$A$60:$XFD$151,3,0)</f>
        <v>538317</v>
      </c>
      <c r="U49" s="6" t="n">
        <f aca="false">VLOOKUP(B49,[18]jun95!$A$55:$XFD$144,3,0)</f>
        <v>454021</v>
      </c>
      <c r="V49" s="6" t="n">
        <f aca="false">VLOOKUP(B49,[19]jul95!$A$53:$XFD$141,3,0)</f>
        <v>508832</v>
      </c>
      <c r="W49" s="6" t="n">
        <f aca="false">VLOOKUP(B49,[20]aug95!$A$61:$XFD$148,3,0)</f>
        <v>695729</v>
      </c>
      <c r="X49" s="6" t="n">
        <f aca="false">VLOOKUP(B49,[21]sep95!$A$58:$XFD$144,3,0)</f>
        <v>392918</v>
      </c>
      <c r="Y49" s="6" t="n">
        <f aca="false">VLOOKUP(B49,[22]oct95!$A$53:$XFD$138,3,0)</f>
        <v>1363848</v>
      </c>
      <c r="Z49" s="6" t="n">
        <f aca="false">VLOOKUP(B49,[23]nov95!$A$58:$XFD$142,3,0)</f>
        <v>862608</v>
      </c>
      <c r="AA49" s="6" t="n">
        <f aca="false">VLOOKUP(B49,[24]dec95!$A$55:$XFD$138,3,0)</f>
        <v>395627</v>
      </c>
      <c r="AB49" s="6" t="n">
        <f aca="false">VLOOKUP(B49,[25]jan96!$A$59:$XFD$138,3,0)</f>
        <v>604551</v>
      </c>
      <c r="AC49" s="6" t="n">
        <f aca="false">VLOOKUP(B49,[26]feb96!$A$36:$XFD$114,3,0)</f>
        <v>1553496</v>
      </c>
      <c r="AD49" s="6" t="n">
        <f aca="false">VLOOKUP(B49,[27]mar96!$A$54:$XFD$133,3,0)</f>
        <v>619538</v>
      </c>
      <c r="AE49" s="6" t="n">
        <f aca="false">VLOOKUP(B49,[28]apr96!$A$51:$XFD$127,3,0)</f>
        <v>1088512</v>
      </c>
      <c r="AF49" s="6" t="n">
        <f aca="false">VLOOKUP(B49,[29]may96!$A$60:$XFD$135,3,0)</f>
        <v>679045</v>
      </c>
      <c r="AG49" s="6" t="n">
        <f aca="false">VLOOKUP(B49,[30]jun96!$A$50:$XFD$124,3,0)</f>
        <v>646716</v>
      </c>
      <c r="AH49" s="6" t="n">
        <f aca="false">VLOOKUP(B49,[31]jul96!$A$53:$XFD$126,3,0)</f>
        <v>909228</v>
      </c>
      <c r="AI49" s="6" t="n">
        <f aca="false">VLOOKUP(B49,[32]aug96!$A$36:$XFD$108,3,0)</f>
        <v>786754</v>
      </c>
      <c r="AJ49" s="6" t="n">
        <f aca="false">VLOOKUP(B49,[33]sep96!$A$51:$XFD$122,3,0)</f>
        <v>1235554</v>
      </c>
      <c r="AK49" s="6" t="n">
        <f aca="false">VLOOKUP(B49,[34]oct96!$A$59:$XFD$129,3,0)</f>
        <v>863313</v>
      </c>
      <c r="AL49" s="6" t="n">
        <f aca="false">VLOOKUP(B49,[35]nov96!$A$61:$XFD$130,3,0)</f>
        <v>1083190</v>
      </c>
      <c r="AM49" s="6" t="n">
        <f aca="false">VLOOKUP(B49,[36]dec96!$A$51:$XFD$119,3,0)</f>
        <v>1042739</v>
      </c>
      <c r="AN49" s="6" t="n">
        <f aca="false">VLOOKUP(B49,[37]jan97!$A$52:$XFD$116,3,0)</f>
        <v>902287</v>
      </c>
      <c r="AO49" s="6" t="n">
        <f aca="false">VLOOKUP(B49,[38]feb97!$A$35:$XFD$98,3,0)</f>
        <v>1563918</v>
      </c>
      <c r="AP49" s="6" t="n">
        <f aca="false">VLOOKUP(B49,[39]mar97!$A$51:$XFD$113,3,0)</f>
        <v>1236435</v>
      </c>
      <c r="AQ49" s="6" t="n">
        <f aca="false">VLOOKUP(B49,[40]apr97!$A$35:$XFD$96,3,0)</f>
        <v>1424593</v>
      </c>
      <c r="AR49" s="6" t="n">
        <f aca="false">VLOOKUP(B49,[41]may97!$A$35:$XFD$95,3,0)</f>
        <v>1056932</v>
      </c>
      <c r="AS49" s="6" t="n">
        <f aca="false">VLOOKUP(B49,[42]jun97!$A$35:$XFD$94,3,0)</f>
        <v>1434217</v>
      </c>
      <c r="AT49" s="6" t="n">
        <f aca="false">VLOOKUP(B49,[43]jul97!$A$49:$XFD$107,3,0)</f>
        <v>1423410</v>
      </c>
      <c r="AU49" s="6" t="n">
        <f aca="false">VLOOKUP(B49,[44]aug97!$A$60:$XFD$117,3,0)</f>
        <v>1787409</v>
      </c>
      <c r="AV49" s="6" t="n">
        <f aca="false">VLOOKUP(B49,[45]sep97!$A$48:$XFD$104,3,0)</f>
        <v>2862865</v>
      </c>
      <c r="AW49" s="6" t="n">
        <f aca="false">VLOOKUP(B49,[46]oct97!$A$48:$XFD$103,3,0)</f>
        <v>4228023</v>
      </c>
      <c r="AX49" s="6" t="n">
        <f aca="false">VLOOKUP(B49,[47]nov97!$A$48:$XFD$102,3,0)</f>
        <v>1082571</v>
      </c>
      <c r="CP49" s="2" t="s">
        <v>48</v>
      </c>
      <c r="CQ49" s="7" t="n">
        <f aca="false">(D141-$D$95)/$D$95</f>
        <v>-0.788120201997567</v>
      </c>
      <c r="CR49" s="7" t="n">
        <f aca="false">(E142-$E$96)/$E$96</f>
        <v>-0.799446974887282</v>
      </c>
      <c r="CS49" s="7" t="n">
        <f aca="false">(F143-$F$97)/$F$97</f>
        <v>-0.739437577115415</v>
      </c>
      <c r="CT49" s="7" t="n">
        <f aca="false">(G144-$G$98)/$G$98</f>
        <v>-0.833877202742491</v>
      </c>
      <c r="CU49" s="7" t="n">
        <f aca="false">(H145-$H$99)/$H$99</f>
        <v>-0.829574175135581</v>
      </c>
      <c r="CV49" s="7" t="n">
        <f aca="false">(I146-$I$100)/$I$100</f>
        <v>-0.848157452626997</v>
      </c>
      <c r="CW49" s="7" t="n">
        <f aca="false">(J147-$J$101)/$J$101</f>
        <v>-0.820551914862895</v>
      </c>
      <c r="CX49" s="7" t="n">
        <f aca="false">(K148-$K$102)/$K$102</f>
        <v>-0.771172214517137</v>
      </c>
      <c r="CY49" s="7" t="n">
        <f aca="false">(L149-$L$103)/$L$103</f>
        <v>-0.736808837342552</v>
      </c>
      <c r="CZ49" s="7" t="n">
        <f aca="false">(M150-$M$104)/$M$104</f>
        <v>-0.80310787677452</v>
      </c>
      <c r="DA49" s="7" t="n">
        <f aca="false">(N151-$N$105)/$N$105</f>
        <v>-0.808244919454384</v>
      </c>
      <c r="DB49" s="7" t="n">
        <f aca="false">(O152-$O$106)/$O$106</f>
        <v>-0.79635091598462</v>
      </c>
      <c r="DC49" s="7" t="n">
        <f aca="false">(P153-$P$107)/$P$107</f>
        <v>-0.798866586341532</v>
      </c>
      <c r="DD49" s="7" t="n">
        <f aca="false">(Q154-$Q$108)/$Q$108</f>
        <v>-0.773769544930746</v>
      </c>
      <c r="DE49" s="7" t="n">
        <f aca="false">(R155-$R$109)/R155</f>
        <v>-3.84083885209713</v>
      </c>
      <c r="DF49" s="7" t="n">
        <f aca="false">(S156-$S$110)/$S$110</f>
        <v>-0.754777869410879</v>
      </c>
      <c r="DG49" s="7" t="n">
        <f aca="false">(T157-$T$111)/$T$111</f>
        <v>-0.824524848051484</v>
      </c>
      <c r="DH49" s="7" t="n">
        <f aca="false">(U158-$U$112)/$U$112</f>
        <v>-0.814759858750674</v>
      </c>
      <c r="DI49" s="7" t="n">
        <f aca="false">(V159-$V$113)/$V$113</f>
        <v>-0.754640756601349</v>
      </c>
      <c r="DJ49" s="7" t="n">
        <f aca="false">(W160-$W$114)/$W$114</f>
        <v>-0.791719310132259</v>
      </c>
      <c r="DK49" s="7" t="n">
        <f aca="false">(X161-$X$115)/$X$115</f>
        <v>-0.798462548474763</v>
      </c>
      <c r="DL49" s="7" t="n">
        <f aca="false">(Y162-$Y$116)/$Y$116</f>
        <v>-0.7393368938376</v>
      </c>
      <c r="DM49" s="7" t="n">
        <f aca="false">(Z163-$Z$117)/$Z$117</f>
        <v>-0.808530958115213</v>
      </c>
      <c r="DN49" s="7" t="n">
        <f aca="false">(AA164-$AA$118)/$AA$118</f>
        <v>-0.817223964751792</v>
      </c>
      <c r="DO49" s="7" t="n">
        <f aca="false">(AB165-$AB$119)/$AB$119</f>
        <v>-0.822612491896639</v>
      </c>
      <c r="DP49" s="7" t="n">
        <f aca="false">(AC166-$AC$120)/$AC$120</f>
        <v>-0.575611283653148</v>
      </c>
      <c r="DQ49" s="7" t="n">
        <f aca="false">(AD167-$AD$121)/$AD$121</f>
        <v>-0.804652924847884</v>
      </c>
      <c r="DR49" s="7" t="n">
        <f aca="false">(AE168-$AE$122)/$AE$122</f>
        <v>-0.862508930642165</v>
      </c>
      <c r="DS49" s="7" t="n">
        <f aca="false">(AF169-$AF$123)/$AF$123</f>
        <v>-0.781582453137996</v>
      </c>
      <c r="DT49" s="7" t="n">
        <f aca="false">(AG170-$AG$124)/$AG$124</f>
        <v>-0.790233663842146</v>
      </c>
      <c r="DU49" s="7" t="n">
        <f aca="false">(AH171-$AH$125)/$AH$125</f>
        <v>-0.801814777621681</v>
      </c>
      <c r="DV49" s="7" t="n">
        <f aca="false">(AI172-$AI$126)/$AI$126</f>
        <v>-0.823381902627609</v>
      </c>
      <c r="DW49" s="7" t="n">
        <f aca="false">(AJ173-$AJ$127)/$AJ$127</f>
        <v>-0.82904513557516</v>
      </c>
      <c r="DX49" s="7" t="n">
        <f aca="false">(AK174-$AK$128)/$AK$128</f>
        <v>-0.849727200098302</v>
      </c>
      <c r="DY49" s="7" t="n">
        <f aca="false">(AL175-$AL$129)/$AL$129</f>
        <v>-0.808229797084613</v>
      </c>
      <c r="DZ49" s="7" t="n">
        <f aca="false">(AM176-$AM$130)/$AM$130</f>
        <v>-0.851407218764504</v>
      </c>
      <c r="EA49" s="7" t="n">
        <f aca="false">(AN177-$AN$131)/$AN$131</f>
        <v>-0.824190766426636</v>
      </c>
      <c r="EB49" s="7" t="n">
        <f aca="false">(AO178-$AO$132)/$AO$132</f>
        <v>-0.863517202458824</v>
      </c>
      <c r="EC49" s="7" t="n">
        <f aca="false">(AP179-$AP$133)/$AP$133</f>
        <v>-0.792175443114231</v>
      </c>
      <c r="ED49" s="7" t="n">
        <f aca="false">(AQ180-$AQ$134)/$AQ$134</f>
        <v>-0.798071257166238</v>
      </c>
      <c r="EE49" s="7" t="n">
        <f aca="false">(AR181-$AR$135)/$AR$135</f>
        <v>-0.841213781246484</v>
      </c>
      <c r="EF49" s="7" t="n">
        <f aca="false">(AS182-$AS$136)/$AS$136</f>
        <v>-0.833289959228341</v>
      </c>
      <c r="EG49" s="7" t="n">
        <f aca="false">(AT183-$AT$137)/$AT$137</f>
        <v>-1</v>
      </c>
      <c r="EH49" s="7" t="n">
        <f aca="false">(AU184-$AU$138)/$AU$138</f>
        <v>-1</v>
      </c>
      <c r="EI49" s="7" t="n">
        <f aca="false">(AV185-$AV$139)/$AV$139</f>
        <v>-1</v>
      </c>
      <c r="EJ49" s="7" t="n">
        <f aca="false">(AW186-$AW$140)/$AW$140</f>
        <v>-1</v>
      </c>
      <c r="EK49" s="7" t="n">
        <f aca="false">(AX187-$AX$141)/$AX$141</f>
        <v>-1</v>
      </c>
      <c r="EL49" s="7" t="n">
        <f aca="false">(AY188-$AY$142)/$AY$142</f>
        <v>-1</v>
      </c>
      <c r="EM49" s="7" t="n">
        <f aca="false">(AZ189-$AZ$143)/$AZ$143</f>
        <v>-1</v>
      </c>
      <c r="EN49" s="7" t="n">
        <f aca="false">(BA190-$BA$144)/$BA$144</f>
        <v>-1</v>
      </c>
      <c r="EO49" s="7" t="n">
        <f aca="false">(BB191-$BB$145)/$BB$145</f>
        <v>-1</v>
      </c>
      <c r="EP49" s="7" t="n">
        <f aca="false">(BC192-$BC$146)/$BC$146</f>
        <v>-1</v>
      </c>
      <c r="EQ49" s="7" t="n">
        <f aca="false">(BD193-$BD$147)/$BD$147</f>
        <v>-1</v>
      </c>
      <c r="ER49" s="7" t="n">
        <f aca="false">(BE194-$BE$148)/$BE$148</f>
        <v>-1</v>
      </c>
      <c r="ES49" s="7" t="n">
        <f aca="false">(BF195-$BF$149)/$BF$149</f>
        <v>-1</v>
      </c>
      <c r="ET49" s="7" t="n">
        <f aca="false">(BG196-$BG$150)/$BG$150</f>
        <v>-1</v>
      </c>
      <c r="EU49" s="7" t="n">
        <f aca="false">(BH197-$BH$151)/$BH$151</f>
        <v>-1</v>
      </c>
      <c r="EV49" s="7" t="n">
        <f aca="false">(BI198-$BI$152)/$BI$152</f>
        <v>-1</v>
      </c>
      <c r="EW49" s="7" t="n">
        <f aca="false">(BJ199-$BJ$153)/$BJ$153</f>
        <v>-1</v>
      </c>
      <c r="EX49" s="7" t="n">
        <f aca="false">(BK200-$BK$154)/$BK$154</f>
        <v>-1</v>
      </c>
      <c r="EY49" s="7" t="n">
        <f aca="false">(BL201-$BL$155)/$BL$155</f>
        <v>-1</v>
      </c>
      <c r="EZ49" s="7" t="n">
        <f aca="false">(BM202-$BM$156)/$BM$156</f>
        <v>-1</v>
      </c>
      <c r="FA49" s="7" t="n">
        <f aca="false">(BN203-$BN$157)/$BN$157</f>
        <v>-1</v>
      </c>
      <c r="FB49" s="7" t="n">
        <f aca="false">(BO204-$BO$158)/$BO$158</f>
        <v>-1</v>
      </c>
      <c r="FC49" s="7" t="n">
        <f aca="false">(BP205-$BP$159)/$BP$159</f>
        <v>-1</v>
      </c>
      <c r="FD49" s="7" t="n">
        <f aca="false">(BQ206-$BQ$160)/$BQ$160</f>
        <v>-1</v>
      </c>
      <c r="FE49" s="7" t="n">
        <f aca="false">(BR207-$BR$161)/$BR$161</f>
        <v>-1</v>
      </c>
      <c r="FF49" s="7" t="n">
        <f aca="false">(BS208-$BS$162)/$BS$162</f>
        <v>-1</v>
      </c>
      <c r="FG49" s="7" t="n">
        <f aca="false">(BT209-$BT$163)/$BT$163</f>
        <v>-1</v>
      </c>
      <c r="FH49" s="7" t="n">
        <f aca="false">(BU210-$BU$164)/$BU$164</f>
        <v>-1</v>
      </c>
      <c r="FI49" s="7" t="n">
        <f aca="false">(BV211-$BV$165)/$BV$165</f>
        <v>-1</v>
      </c>
      <c r="FJ49" s="7" t="n">
        <f aca="false">(BW212-$BW$166)/$BW$166</f>
        <v>-1</v>
      </c>
      <c r="FK49" s="7" t="n">
        <f aca="false">(BX213-$BX$167)/$BX$167</f>
        <v>-1</v>
      </c>
      <c r="FL49" s="7" t="n">
        <f aca="false">(BY214-$BY$168)/$BY$168</f>
        <v>-1</v>
      </c>
      <c r="FM49" s="7" t="n">
        <f aca="false">(BZ215-$BZ$169)/$BZ$169</f>
        <v>-1</v>
      </c>
      <c r="FN49" s="7" t="n">
        <f aca="false">(CA216-$CA$170)/$CA$170</f>
        <v>-1</v>
      </c>
      <c r="FO49" s="7" t="n">
        <f aca="false">(CB217-$CB$171)/$CB$171</f>
        <v>-1</v>
      </c>
      <c r="FP49" s="7" t="n">
        <f aca="false">(CC218-$CC$172)/$CC$172</f>
        <v>-1</v>
      </c>
      <c r="FQ49" s="7" t="n">
        <f aca="false">(CD219-$CD$173)/$CD$173</f>
        <v>-1</v>
      </c>
      <c r="FR49" s="7" t="n">
        <f aca="false">(CE220-$CE$174)/$CE$174</f>
        <v>-1</v>
      </c>
      <c r="FS49" s="7" t="n">
        <f aca="false">(CF221-$CF$175)/$CF$175</f>
        <v>-1</v>
      </c>
      <c r="FT49" s="7" t="n">
        <f aca="false">(CG222-$CG$176)/$CG$176</f>
        <v>-1</v>
      </c>
      <c r="FU49" s="7" t="n">
        <f aca="false">(CH223-$CH$177)/$CH$177</f>
        <v>-1</v>
      </c>
      <c r="FV49" s="7" t="n">
        <f aca="false">(CI224-$CI$178)/$CI$178</f>
        <v>-1</v>
      </c>
      <c r="FW49" s="7" t="n">
        <f aca="false">(CJ225-$CJ$179)/$CJ$179</f>
        <v>-1</v>
      </c>
      <c r="FX49" s="7" t="n">
        <f aca="false">(CK226-$CK$180)/$CK$180</f>
        <v>-1</v>
      </c>
      <c r="FY49" s="7" t="n">
        <f aca="false">(CL227-$CL$181)/$CL$181</f>
        <v>-1</v>
      </c>
      <c r="FZ49" s="7" t="n">
        <f aca="false">(CM228-$CM$182)/$CM$182</f>
        <v>-1</v>
      </c>
    </row>
    <row r="50" customFormat="false" ht="12.75" hidden="false" customHeight="false" outlineLevel="0" collapsed="false">
      <c r="B50" s="3" t="n">
        <v>35765</v>
      </c>
      <c r="C50" s="5" t="n">
        <v>51214050</v>
      </c>
      <c r="D50" s="6" t="n">
        <f aca="false">VLOOKUP(B50,[1]jan94!$A$59:$XFD$168,3,0)</f>
        <v>573392</v>
      </c>
      <c r="E50" s="6" t="n">
        <f aca="false">VLOOKUP(B50,[2]feb94!$A$51:$XFD$159,3,0)</f>
        <v>390394</v>
      </c>
      <c r="F50" s="6" t="n">
        <f aca="false">VLOOKUP(B50,[3]mar94!$A$56:$XFD$164,3,0)</f>
        <v>554768</v>
      </c>
      <c r="G50" s="6" t="n">
        <f aca="false">VLOOKUP(B50,[4]apr94!$A$64:$XFD$170,3,0)</f>
        <v>367350</v>
      </c>
      <c r="H50" s="6" t="n">
        <f aca="false">VLOOKUP(B50,[5]may94!$A$51:$XFD$156,3,0)</f>
        <v>405413</v>
      </c>
      <c r="I50" s="6" t="n">
        <f aca="false">VLOOKUP(B50,[6]jun94!$A$62:$XFD$167,3,0)</f>
        <v>430724</v>
      </c>
      <c r="J50" s="6" t="n">
        <f aca="false">VLOOKUP(B50,[7]jul94!$A$55:$XFD$159,3,0)</f>
        <v>451111</v>
      </c>
      <c r="K50" s="6" t="n">
        <f aca="false">VLOOKUP(B50,[8]aug94!$A$63:$XFD$165,3,0)</f>
        <v>428714</v>
      </c>
      <c r="L50" s="6" t="n">
        <f aca="false">VLOOKUP(B50,[9]sep94!$A$55:$XFD$156,3,0)</f>
        <v>516503</v>
      </c>
      <c r="M50" s="6" t="n">
        <f aca="false">VLOOKUP(B50,[10]oct94!$A$55:$XFD$155,3,0)</f>
        <v>401828</v>
      </c>
      <c r="N50" s="6" t="n">
        <f aca="false">VLOOKUP(B50,[11]nov94!$A$38:$XFD$137,3,0)</f>
        <v>468965</v>
      </c>
      <c r="O50" s="6" t="n">
        <f aca="false">VLOOKUP(B50,[12]dec94!$A$55:$XFD$154,3,0)</f>
        <v>417527</v>
      </c>
      <c r="P50" s="6" t="n">
        <f aca="false">VLOOKUP(B50,[13]jan95!$A$48:$XFD$142,3,0)</f>
        <v>544323</v>
      </c>
      <c r="Q50" s="6" t="n">
        <f aca="false">VLOOKUP(B50,[14]feb95!$A$54:$XFD$147,3,0)</f>
        <v>379756</v>
      </c>
      <c r="R50" s="6" t="n">
        <f aca="false">VLOOKUP(B50,[15]mar95!$A$37:$XFD$129,3,0)</f>
        <v>411625</v>
      </c>
      <c r="S50" s="6" t="n">
        <f aca="false">VLOOKUP(B50,[16]apr95!$A$59:$XFD$150,3,0)</f>
        <v>459886</v>
      </c>
      <c r="T50" s="6" t="n">
        <f aca="false">VLOOKUP(B50,[17]may95!$A$60:$XFD$151,3,0)</f>
        <v>480855</v>
      </c>
      <c r="U50" s="6" t="n">
        <f aca="false">VLOOKUP(B50,[18]jun95!$A$55:$XFD$144,3,0)</f>
        <v>450853</v>
      </c>
      <c r="V50" s="6" t="n">
        <f aca="false">VLOOKUP(B50,[19]jul95!$A$53:$XFD$141,3,0)</f>
        <v>515416</v>
      </c>
      <c r="W50" s="6" t="n">
        <f aca="false">VLOOKUP(B50,[20]aug95!$A$61:$XFD$148,3,0)</f>
        <v>711413</v>
      </c>
      <c r="X50" s="6" t="n">
        <f aca="false">VLOOKUP(B50,[21]sep95!$A$58:$XFD$144,3,0)</f>
        <v>405900</v>
      </c>
      <c r="Y50" s="6" t="n">
        <f aca="false">VLOOKUP(B50,[22]oct95!$A$53:$XFD$138,3,0)</f>
        <v>1352472</v>
      </c>
      <c r="Z50" s="6" t="n">
        <f aca="false">VLOOKUP(B50,[23]nov95!$A$58:$XFD$142,3,0)</f>
        <v>839619</v>
      </c>
      <c r="AA50" s="6" t="n">
        <f aca="false">VLOOKUP(B50,[24]dec95!$A$55:$XFD$138,3,0)</f>
        <v>399988</v>
      </c>
      <c r="AB50" s="6" t="n">
        <f aca="false">VLOOKUP(B50,[25]jan96!$A$59:$XFD$138,3,0)</f>
        <v>594898</v>
      </c>
      <c r="AC50" s="6" t="n">
        <f aca="false">VLOOKUP(B50,[26]feb96!$A$36:$XFD$114,3,0)</f>
        <v>1569418</v>
      </c>
      <c r="AD50" s="6" t="n">
        <f aca="false">VLOOKUP(B50,[27]mar96!$A$54:$XFD$133,3,0)</f>
        <v>621669</v>
      </c>
      <c r="AE50" s="6" t="n">
        <f aca="false">VLOOKUP(B50,[28]apr96!$A$51:$XFD$127,3,0)</f>
        <v>765598</v>
      </c>
      <c r="AF50" s="6" t="n">
        <f aca="false">VLOOKUP(B50,[29]may96!$A$60:$XFD$135,3,0)</f>
        <v>782786</v>
      </c>
      <c r="AG50" s="6" t="n">
        <f aca="false">VLOOKUP(B50,[30]jun96!$A$50:$XFD$124,3,0)</f>
        <v>629224</v>
      </c>
      <c r="AH50" s="6" t="n">
        <f aca="false">VLOOKUP(B50,[31]jul96!$A$53:$XFD$126,3,0)</f>
        <v>909386</v>
      </c>
      <c r="AI50" s="6" t="n">
        <f aca="false">VLOOKUP(B50,[32]aug96!$A$36:$XFD$108,3,0)</f>
        <v>817043</v>
      </c>
      <c r="AJ50" s="6" t="n">
        <f aca="false">VLOOKUP(B50,[33]sep96!$A$51:$XFD$122,3,0)</f>
        <v>1225590</v>
      </c>
      <c r="AK50" s="6" t="n">
        <f aca="false">VLOOKUP(B50,[34]oct96!$A$59:$XFD$129,3,0)</f>
        <v>852317</v>
      </c>
      <c r="AL50" s="6" t="n">
        <f aca="false">VLOOKUP(B50,[35]nov96!$A$61:$XFD$130,3,0)</f>
        <v>1071715</v>
      </c>
      <c r="AM50" s="6" t="n">
        <f aca="false">VLOOKUP(B50,[36]dec96!$A$51:$XFD$119,3,0)</f>
        <v>966660</v>
      </c>
      <c r="AN50" s="6" t="n">
        <f aca="false">VLOOKUP(B50,[37]jan97!$A$52:$XFD$116,3,0)</f>
        <v>862508</v>
      </c>
      <c r="AO50" s="6" t="n">
        <f aca="false">VLOOKUP(B50,[38]feb97!$A$35:$XFD$98,3,0)</f>
        <v>1597176</v>
      </c>
      <c r="AP50" s="6" t="n">
        <f aca="false">VLOOKUP(B50,[39]mar97!$A$51:$XFD$113,3,0)</f>
        <v>1176932</v>
      </c>
      <c r="AQ50" s="6" t="n">
        <f aca="false">VLOOKUP(B50,[40]apr97!$A$35:$XFD$96,3,0)</f>
        <v>1330288</v>
      </c>
      <c r="AR50" s="6" t="n">
        <f aca="false">VLOOKUP(B50,[41]may97!$A$35:$XFD$95,3,0)</f>
        <v>1024807</v>
      </c>
      <c r="AS50" s="6" t="n">
        <f aca="false">VLOOKUP(B50,[42]jun97!$A$35:$XFD$94,3,0)</f>
        <v>1347744</v>
      </c>
      <c r="AT50" s="6" t="n">
        <f aca="false">VLOOKUP(B50,[43]jul97!$A$49:$XFD$107,3,0)</f>
        <v>1372396</v>
      </c>
      <c r="AU50" s="6" t="n">
        <f aca="false">VLOOKUP(B50,[44]aug97!$A$60:$XFD$117,3,0)</f>
        <v>1647226</v>
      </c>
      <c r="AV50" s="6" t="n">
        <f aca="false">VLOOKUP(B50,[45]sep97!$A$48:$XFD$104,3,0)</f>
        <v>2956428</v>
      </c>
      <c r="AW50" s="6" t="n">
        <f aca="false">VLOOKUP(B50,[46]oct97!$A$48:$XFD$103,3,0)</f>
        <v>3946685</v>
      </c>
      <c r="AX50" s="6" t="n">
        <f aca="false">VLOOKUP(B50,[47]nov97!$A$48:$XFD$102,3,0)</f>
        <v>2128094</v>
      </c>
      <c r="AY50" s="6" t="n">
        <f aca="false">VLOOKUP(B50,[48]dec97!$A$35:$XFD$88,3,0)</f>
        <v>1110782</v>
      </c>
      <c r="CP50" s="2" t="s">
        <v>49</v>
      </c>
      <c r="CQ50" s="7" t="n">
        <f aca="false">(D142-$D$95)/$D$95</f>
        <v>-0.784301952086931</v>
      </c>
      <c r="CR50" s="7" t="n">
        <f aca="false">(E143-$E$96)/$E$96</f>
        <v>-0.795818637178932</v>
      </c>
      <c r="CS50" s="7" t="n">
        <f aca="false">(F144-$F$97)/$F$97</f>
        <v>-0.80086234901779</v>
      </c>
      <c r="CT50" s="7" t="n">
        <f aca="false">(G145-$G$98)/$G$98</f>
        <v>-0.838612126487352</v>
      </c>
      <c r="CU50" s="7" t="n">
        <f aca="false">(H146-$H$99)/$H$99</f>
        <v>-0.832977262932339</v>
      </c>
      <c r="CV50" s="7" t="n">
        <f aca="false">(I147-$I$100)/$I$100</f>
        <v>-0.852467466281731</v>
      </c>
      <c r="CW50" s="7" t="n">
        <f aca="false">(J148-$J$101)/$J$101</f>
        <v>-0.819743813887974</v>
      </c>
      <c r="CX50" s="7" t="n">
        <f aca="false">(K149-$K$102)/$K$102</f>
        <v>-0.775841209627557</v>
      </c>
      <c r="CY50" s="7" t="n">
        <f aca="false">(L150-$L$103)/$L$103</f>
        <v>-0.752246060213483</v>
      </c>
      <c r="CZ50" s="7" t="n">
        <f aca="false">(M151-$M$104)/$M$104</f>
        <v>-0.809760337621688</v>
      </c>
      <c r="DA50" s="7" t="n">
        <f aca="false">(N152-$N$105)/$N$105</f>
        <v>-0.810925193913823</v>
      </c>
      <c r="DB50" s="7" t="n">
        <f aca="false">(O153-$O$106)/$O$106</f>
        <v>-0.780794397188854</v>
      </c>
      <c r="DC50" s="7" t="n">
        <f aca="false">(P154-$P$107)/$P$107</f>
        <v>-0.810175948786484</v>
      </c>
      <c r="DD50" s="7" t="n">
        <f aca="false">(Q155-$Q$108)/$Q$108</f>
        <v>-0.782834974249433</v>
      </c>
      <c r="DE50" s="7" t="n">
        <f aca="false">(R156-$R$109)/R156</f>
        <v>-3.84594413017219</v>
      </c>
      <c r="DF50" s="7" t="n">
        <f aca="false">(S157-$S$110)/$S$110</f>
        <v>-0.768082637120968</v>
      </c>
      <c r="DG50" s="7" t="n">
        <f aca="false">(T158-$T$111)/$T$111</f>
        <v>-0.821773097904437</v>
      </c>
      <c r="DH50" s="7" t="n">
        <f aca="false">(U159-$U$112)/$U$112</f>
        <v>-0.826173801613118</v>
      </c>
      <c r="DI50" s="7" t="n">
        <f aca="false">(V160-$V$113)/$V$113</f>
        <v>-0.744043028336757</v>
      </c>
      <c r="DJ50" s="7" t="n">
        <f aca="false">(W161-$W$114)/$W$114</f>
        <v>-0.801553163662299</v>
      </c>
      <c r="DK50" s="7" t="n">
        <f aca="false">(X162-$X$115)/$X$115</f>
        <v>-0.789378148951113</v>
      </c>
      <c r="DL50" s="7" t="n">
        <f aca="false">(Y163-$Y$116)/$Y$116</f>
        <v>-0.739542895159315</v>
      </c>
      <c r="DM50" s="7" t="n">
        <f aca="false">(Z164-$Z$117)/$Z$117</f>
        <v>-0.81832950223465</v>
      </c>
      <c r="DN50" s="7" t="n">
        <f aca="false">(AA165-$AA$118)/$AA$118</f>
        <v>-0.827881907813288</v>
      </c>
      <c r="DO50" s="7" t="n">
        <f aca="false">(AB166-$AB$119)/$AB$119</f>
        <v>-0.809718238703726</v>
      </c>
      <c r="DP50" s="7" t="n">
        <f aca="false">(AC167-$AC$120)/$AC$120</f>
        <v>-0.639963171091114</v>
      </c>
      <c r="DQ50" s="7" t="n">
        <f aca="false">(AD168-$AD$121)/$AD$121</f>
        <v>-0.787258581000347</v>
      </c>
      <c r="DR50" s="7" t="n">
        <f aca="false">(AE169-$AE$122)/$AE$122</f>
        <v>-0.866263394947825</v>
      </c>
      <c r="DS50" s="7" t="n">
        <f aca="false">(AF170-$AF$123)/$AF$123</f>
        <v>-0.774617865690457</v>
      </c>
      <c r="DT50" s="7" t="n">
        <f aca="false">(AG171-$AG$124)/$AG$124</f>
        <v>-0.810714702755192</v>
      </c>
      <c r="DU50" s="7" t="n">
        <f aca="false">(AH172-$AH$125)/$AH$125</f>
        <v>-0.8080182214015</v>
      </c>
      <c r="DV50" s="7" t="n">
        <f aca="false">(AI173-$AI$126)/$AI$126</f>
        <v>-0.831822518160566</v>
      </c>
      <c r="DW50" s="7" t="n">
        <f aca="false">(AJ174-$AJ$127)/$AJ$127</f>
        <v>-0.837859908215107</v>
      </c>
      <c r="DX50" s="7" t="n">
        <f aca="false">(AK175-$AK$128)/$AK$128</f>
        <v>-0.851300154568767</v>
      </c>
      <c r="DY50" s="7" t="n">
        <f aca="false">(AL176-$AL$129)/$AL$129</f>
        <v>-0.812668309579434</v>
      </c>
      <c r="DZ50" s="7" t="n">
        <f aca="false">(AM177-$AM$130)/$AM$130</f>
        <v>-0.861583724286083</v>
      </c>
      <c r="EA50" s="7" t="n">
        <f aca="false">(AN178-$AN$131)/$AN$131</f>
        <v>-0.823591850342729</v>
      </c>
      <c r="EB50" s="7" t="n">
        <f aca="false">(AO179-$AO$132)/$AO$132</f>
        <v>-0.864629496951063</v>
      </c>
      <c r="EC50" s="7" t="n">
        <f aca="false">(AP180-$AP$133)/$AP$133</f>
        <v>-0.809924451515071</v>
      </c>
      <c r="ED50" s="7" t="n">
        <f aca="false">(AQ181-$AQ$134)/$AQ$134</f>
        <v>-0.807837640579903</v>
      </c>
      <c r="EE50" s="7" t="n">
        <f aca="false">(AR182-$AR$135)/$AR$135</f>
        <v>-0.85292195532717</v>
      </c>
      <c r="EF50" s="7" t="n">
        <f aca="false">(AS183-$AS$136)/$AS$136</f>
        <v>-1</v>
      </c>
      <c r="EG50" s="7" t="n">
        <f aca="false">(AT184-$AT$137)/$AT$137</f>
        <v>-1</v>
      </c>
      <c r="EH50" s="7" t="n">
        <f aca="false">(AU185-$AU$138)/$AU$138</f>
        <v>-1</v>
      </c>
      <c r="EI50" s="7" t="n">
        <f aca="false">(AV186-$AV$139)/$AV$139</f>
        <v>-1</v>
      </c>
      <c r="EJ50" s="7" t="n">
        <f aca="false">(AW187-$AW$140)/$AW$140</f>
        <v>-1</v>
      </c>
      <c r="EK50" s="7" t="n">
        <f aca="false">(AX188-$AX$141)/$AX$141</f>
        <v>-1</v>
      </c>
      <c r="EL50" s="7" t="n">
        <f aca="false">(AY189-$AY$142)/$AY$142</f>
        <v>-1</v>
      </c>
      <c r="EM50" s="7" t="n">
        <f aca="false">(AZ190-$AZ$143)/$AZ$143</f>
        <v>-1</v>
      </c>
      <c r="EN50" s="7" t="n">
        <f aca="false">(BA191-$BA$144)/$BA$144</f>
        <v>-1</v>
      </c>
      <c r="EO50" s="7" t="n">
        <f aca="false">(BB192-$BB$145)/$BB$145</f>
        <v>-1</v>
      </c>
      <c r="EP50" s="7" t="n">
        <f aca="false">(BC193-$BC$146)/$BC$146</f>
        <v>-1</v>
      </c>
      <c r="EQ50" s="7" t="n">
        <f aca="false">(BD194-$BD$147)/$BD$147</f>
        <v>-1</v>
      </c>
      <c r="ER50" s="7" t="n">
        <f aca="false">(BE195-$BE$148)/$BE$148</f>
        <v>-1</v>
      </c>
      <c r="ES50" s="7" t="n">
        <f aca="false">(BF196-$BF$149)/$BF$149</f>
        <v>-1</v>
      </c>
      <c r="ET50" s="7" t="n">
        <f aca="false">(BG197-$BG$150)/$BG$150</f>
        <v>-1</v>
      </c>
      <c r="EU50" s="7" t="n">
        <f aca="false">(BH198-$BH$151)/$BH$151</f>
        <v>-1</v>
      </c>
      <c r="EV50" s="7" t="n">
        <f aca="false">(BI199-$BI$152)/$BI$152</f>
        <v>-1</v>
      </c>
      <c r="EW50" s="7" t="n">
        <f aca="false">(BJ200-$BJ$153)/$BJ$153</f>
        <v>-1</v>
      </c>
      <c r="EX50" s="7" t="n">
        <f aca="false">(BK201-$BK$154)/$BK$154</f>
        <v>-1</v>
      </c>
      <c r="EY50" s="7" t="n">
        <f aca="false">(BL202-$BL$155)/$BL$155</f>
        <v>-1</v>
      </c>
      <c r="EZ50" s="7" t="n">
        <f aca="false">(BM203-$BM$156)/$BM$156</f>
        <v>-1</v>
      </c>
      <c r="FA50" s="7" t="n">
        <f aca="false">(BN204-$BN$157)/$BN$157</f>
        <v>-1</v>
      </c>
      <c r="FB50" s="7" t="n">
        <f aca="false">(BO205-$BO$158)/$BO$158</f>
        <v>-1</v>
      </c>
      <c r="FC50" s="7" t="n">
        <f aca="false">(BP206-$BP$159)/$BP$159</f>
        <v>-1</v>
      </c>
      <c r="FD50" s="7" t="n">
        <f aca="false">(BQ207-$BQ$160)/$BQ$160</f>
        <v>-1</v>
      </c>
      <c r="FE50" s="7" t="n">
        <f aca="false">(BR208-$BR$161)/$BR$161</f>
        <v>-1</v>
      </c>
      <c r="FF50" s="7" t="n">
        <f aca="false">(BS209-$BS$162)/$BS$162</f>
        <v>-1</v>
      </c>
      <c r="FG50" s="7" t="n">
        <f aca="false">(BT210-$BT$163)/$BT$163</f>
        <v>-1</v>
      </c>
      <c r="FH50" s="7" t="n">
        <f aca="false">(BU211-$BU$164)/$BU$164</f>
        <v>-1</v>
      </c>
      <c r="FI50" s="7" t="n">
        <f aca="false">(BV212-$BV$165)/$BV$165</f>
        <v>-1</v>
      </c>
      <c r="FJ50" s="7" t="n">
        <f aca="false">(BW213-$BW$166)/$BW$166</f>
        <v>-1</v>
      </c>
      <c r="FK50" s="7" t="n">
        <f aca="false">(BX214-$BX$167)/$BX$167</f>
        <v>-1</v>
      </c>
      <c r="FL50" s="7" t="n">
        <f aca="false">(BY215-$BY$168)/$BY$168</f>
        <v>-1</v>
      </c>
      <c r="FM50" s="7" t="n">
        <f aca="false">(BZ216-$BZ$169)/$BZ$169</f>
        <v>-1</v>
      </c>
      <c r="FN50" s="7" t="n">
        <f aca="false">(CA217-$CA$170)/$CA$170</f>
        <v>-1</v>
      </c>
      <c r="FO50" s="7" t="n">
        <f aca="false">(CB218-$CB$171)/$CB$171</f>
        <v>-1</v>
      </c>
      <c r="FP50" s="7" t="n">
        <f aca="false">(CC219-$CC$172)/$CC$172</f>
        <v>-1</v>
      </c>
      <c r="FQ50" s="7" t="n">
        <f aca="false">(CD220-$CD$173)/$CD$173</f>
        <v>-1</v>
      </c>
      <c r="FR50" s="7" t="n">
        <f aca="false">(CE221-$CE$174)/$CE$174</f>
        <v>-1</v>
      </c>
      <c r="FS50" s="7" t="n">
        <f aca="false">(CF222-$CF$175)/$CF$175</f>
        <v>-1</v>
      </c>
      <c r="FT50" s="7" t="n">
        <f aca="false">(CG223-$CG$176)/$CG$176</f>
        <v>-1</v>
      </c>
      <c r="FU50" s="7" t="n">
        <f aca="false">(CH224-$CH$177)/$CH$177</f>
        <v>-1</v>
      </c>
      <c r="FV50" s="7" t="n">
        <f aca="false">(CI225-$CI$178)/$CI$178</f>
        <v>-1</v>
      </c>
      <c r="FW50" s="7" t="n">
        <f aca="false">(CJ226-$CJ$179)/$CJ$179</f>
        <v>-1</v>
      </c>
      <c r="FX50" s="7" t="n">
        <f aca="false">(CK227-$CK$180)/$CK$180</f>
        <v>-1</v>
      </c>
      <c r="FY50" s="7" t="n">
        <f aca="false">(CL228-$CL$181)/$CL$181</f>
        <v>-1</v>
      </c>
      <c r="FZ50" s="7" t="n">
        <f aca="false">(CM229-$CM$182)/$CM$182</f>
        <v>-1</v>
      </c>
    </row>
    <row r="51" customFormat="false" ht="12.75" hidden="false" customHeight="false" outlineLevel="0" collapsed="false">
      <c r="B51" s="3" t="n">
        <v>35796</v>
      </c>
      <c r="C51" s="5" t="n">
        <v>51045333</v>
      </c>
      <c r="D51" s="6" t="n">
        <f aca="false">VLOOKUP(B51,[1]jan94!$A$59:$XFD$168,3,0)</f>
        <v>583725</v>
      </c>
      <c r="E51" s="6" t="n">
        <f aca="false">VLOOKUP(B51,[2]feb94!$A$51:$XFD$159,3,0)</f>
        <v>374397</v>
      </c>
      <c r="F51" s="6" t="n">
        <f aca="false">VLOOKUP(B51,[3]mar94!$A$56:$XFD$164,3,0)</f>
        <v>558674</v>
      </c>
      <c r="G51" s="6" t="n">
        <f aca="false">VLOOKUP(B51,[4]apr94!$A$64:$XFD$170,3,0)</f>
        <v>366785</v>
      </c>
      <c r="H51" s="6" t="n">
        <f aca="false">VLOOKUP(B51,[5]may94!$A$51:$XFD$156,3,0)</f>
        <v>404579</v>
      </c>
      <c r="I51" s="6" t="n">
        <f aca="false">VLOOKUP(B51,[6]jun94!$A$62:$XFD$167,3,0)</f>
        <v>446666</v>
      </c>
      <c r="J51" s="6" t="n">
        <f aca="false">VLOOKUP(B51,[7]jul94!$A$55:$XFD$159,3,0)</f>
        <v>405765</v>
      </c>
      <c r="K51" s="6" t="n">
        <f aca="false">VLOOKUP(B51,[8]aug94!$A$63:$XFD$165,3,0)</f>
        <v>394035</v>
      </c>
      <c r="L51" s="6" t="n">
        <f aca="false">VLOOKUP(B51,[9]sep94!$A$55:$XFD$156,3,0)</f>
        <v>522537</v>
      </c>
      <c r="M51" s="6" t="n">
        <f aca="false">VLOOKUP(B51,[10]oct94!$A$55:$XFD$155,3,0)</f>
        <v>391488</v>
      </c>
      <c r="N51" s="6" t="n">
        <f aca="false">VLOOKUP(B51,[11]nov94!$A$38:$XFD$137,3,0)</f>
        <v>422512</v>
      </c>
      <c r="O51" s="6" t="n">
        <f aca="false">VLOOKUP(B51,[12]dec94!$A$55:$XFD$154,3,0)</f>
        <v>442415</v>
      </c>
      <c r="P51" s="6" t="n">
        <f aca="false">VLOOKUP(B51,[13]jan95!$A$48:$XFD$142,3,0)</f>
        <v>545055</v>
      </c>
      <c r="Q51" s="6" t="n">
        <f aca="false">VLOOKUP(B51,[14]feb95!$A$54:$XFD$147,3,0)</f>
        <v>389830</v>
      </c>
      <c r="R51" s="6" t="n">
        <f aca="false">VLOOKUP(B51,[15]mar95!$A$37:$XFD$129,3,0)</f>
        <v>369821</v>
      </c>
      <c r="S51" s="6" t="n">
        <f aca="false">VLOOKUP(B51,[16]apr95!$A$59:$XFD$150,3,0)</f>
        <v>446545</v>
      </c>
      <c r="T51" s="6" t="n">
        <f aca="false">VLOOKUP(B51,[17]may95!$A$60:$XFD$151,3,0)</f>
        <v>502949</v>
      </c>
      <c r="U51" s="6" t="n">
        <f aca="false">VLOOKUP(B51,[18]jun95!$A$55:$XFD$144,3,0)</f>
        <v>442097</v>
      </c>
      <c r="V51" s="6" t="n">
        <f aca="false">VLOOKUP(B51,[19]jul95!$A$53:$XFD$141,3,0)</f>
        <v>559309</v>
      </c>
      <c r="W51" s="6" t="n">
        <f aca="false">VLOOKUP(B51,[20]aug95!$A$61:$XFD$148,3,0)</f>
        <v>689112</v>
      </c>
      <c r="X51" s="6" t="n">
        <f aca="false">VLOOKUP(B51,[21]sep95!$A$58:$XFD$144,3,0)</f>
        <v>402515</v>
      </c>
      <c r="Y51" s="6" t="n">
        <f aca="false">VLOOKUP(B51,[22]oct95!$A$53:$XFD$138,3,0)</f>
        <v>1267332</v>
      </c>
      <c r="Z51" s="6" t="n">
        <f aca="false">VLOOKUP(B51,[23]nov95!$A$58:$XFD$142,3,0)</f>
        <v>805004</v>
      </c>
      <c r="AA51" s="6" t="n">
        <f aca="false">VLOOKUP(B51,[24]dec95!$A$55:$XFD$138,3,0)</f>
        <v>388505</v>
      </c>
      <c r="AB51" s="6" t="n">
        <f aca="false">VLOOKUP(B51,[25]jan96!$A$59:$XFD$138,3,0)</f>
        <v>593267</v>
      </c>
      <c r="AC51" s="6" t="n">
        <f aca="false">VLOOKUP(B51,[26]feb96!$A$36:$XFD$114,3,0)</f>
        <v>1464895</v>
      </c>
      <c r="AD51" s="6" t="n">
        <f aca="false">VLOOKUP(B51,[27]mar96!$A$54:$XFD$133,3,0)</f>
        <v>634963</v>
      </c>
      <c r="AE51" s="6" t="n">
        <f aca="false">VLOOKUP(B51,[28]apr96!$A$51:$XFD$127,3,0)</f>
        <v>687401</v>
      </c>
      <c r="AF51" s="6" t="n">
        <f aca="false">VLOOKUP(B51,[29]may96!$A$60:$XFD$135,3,0)</f>
        <v>740274</v>
      </c>
      <c r="AG51" s="6" t="n">
        <f aca="false">VLOOKUP(B51,[30]jun96!$A$50:$XFD$124,3,0)</f>
        <v>586942</v>
      </c>
      <c r="AH51" s="6" t="n">
        <f aca="false">VLOOKUP(B51,[31]jul96!$A$53:$XFD$126,3,0)</f>
        <v>889457</v>
      </c>
      <c r="AI51" s="6" t="n">
        <f aca="false">VLOOKUP(B51,[32]aug96!$A$36:$XFD$108,3,0)</f>
        <v>786906</v>
      </c>
      <c r="AJ51" s="6" t="n">
        <f aca="false">VLOOKUP(B51,[33]sep96!$A$51:$XFD$122,3,0)</f>
        <v>1181867</v>
      </c>
      <c r="AK51" s="6" t="n">
        <f aca="false">VLOOKUP(B51,[34]oct96!$A$59:$XFD$129,3,0)</f>
        <v>803497</v>
      </c>
      <c r="AL51" s="6" t="n">
        <f aca="false">VLOOKUP(B51,[35]nov96!$A$61:$XFD$130,3,0)</f>
        <v>1027941</v>
      </c>
      <c r="AM51" s="6" t="n">
        <f aca="false">VLOOKUP(B51,[36]dec96!$A$51:$XFD$119,3,0)</f>
        <v>934342</v>
      </c>
      <c r="AN51" s="6" t="n">
        <f aca="false">VLOOKUP(B51,[37]jan97!$A$52:$XFD$116,3,0)</f>
        <v>841679</v>
      </c>
      <c r="AO51" s="6" t="n">
        <f aca="false">VLOOKUP(B51,[38]feb97!$A$35:$XFD$98,3,0)</f>
        <v>1372753</v>
      </c>
      <c r="AP51" s="6" t="n">
        <f aca="false">VLOOKUP(B51,[39]mar97!$A$51:$XFD$113,3,0)</f>
        <v>1146576</v>
      </c>
      <c r="AQ51" s="6" t="n">
        <f aca="false">VLOOKUP(B51,[40]apr97!$A$35:$XFD$96,3,0)</f>
        <v>1278015</v>
      </c>
      <c r="AR51" s="6" t="n">
        <f aca="false">VLOOKUP(B51,[41]may97!$A$35:$XFD$95,3,0)</f>
        <v>943210</v>
      </c>
      <c r="AS51" s="6" t="n">
        <f aca="false">VLOOKUP(B51,[42]jun97!$A$35:$XFD$94,3,0)</f>
        <v>1224484</v>
      </c>
      <c r="AT51" s="6" t="n">
        <f aca="false">VLOOKUP(B51,[43]jul97!$A$49:$XFD$107,3,0)</f>
        <v>1333770</v>
      </c>
      <c r="AU51" s="6" t="n">
        <f aca="false">VLOOKUP(B51,[44]aug97!$A$60:$XFD$117,3,0)</f>
        <v>1512382</v>
      </c>
      <c r="AV51" s="6" t="n">
        <f aca="false">VLOOKUP(B51,[45]sep97!$A$48:$XFD$104,3,0)</f>
        <v>2626497</v>
      </c>
      <c r="AW51" s="6" t="n">
        <f aca="false">VLOOKUP(B51,[46]oct97!$A$48:$XFD$103,3,0)</f>
        <v>3671469</v>
      </c>
      <c r="AX51" s="6" t="n">
        <f aca="false">VLOOKUP(B51,[47]nov97!$A$48:$XFD$102,3,0)</f>
        <v>1775890</v>
      </c>
      <c r="AY51" s="6" t="n">
        <f aca="false">VLOOKUP(B51,[48]dec97!$A$35:$XFD$88,3,0)</f>
        <v>1482753</v>
      </c>
      <c r="AZ51" s="6" t="n">
        <f aca="false">VLOOKUP(B51,[49]jan98!$A$47:$XFD$96,3,0)</f>
        <v>1829532</v>
      </c>
      <c r="CP51" s="2" t="s">
        <v>50</v>
      </c>
      <c r="CQ51" s="7" t="n">
        <f aca="false">(D143-$D$95)/$D$95</f>
        <v>-0.788470586117541</v>
      </c>
      <c r="CR51" s="7" t="n">
        <f aca="false">(E144-$E$96)/$E$96</f>
        <v>-0.805670917917767</v>
      </c>
      <c r="CS51" s="7" t="n">
        <f aca="false">(F145-$F$97)/$F$97</f>
        <v>-0.793811140449127</v>
      </c>
      <c r="CT51" s="7" t="n">
        <f aca="false">(G146-$G$98)/$G$98</f>
        <v>-0.8388940946585</v>
      </c>
      <c r="CU51" s="7" t="n">
        <f aca="false">(H147-$H$99)/$H$99</f>
        <v>-0.838262184067425</v>
      </c>
      <c r="CV51" s="7" t="n">
        <f aca="false">(I148-$I$100)/$I$100</f>
        <v>-0.854931638804674</v>
      </c>
      <c r="CW51" s="7" t="n">
        <f aca="false">(J149-$J$101)/$J$101</f>
        <v>-0.811482537573215</v>
      </c>
      <c r="CX51" s="7" t="n">
        <f aca="false">(K150-$K$102)/$K$102</f>
        <v>-0.765334727437546</v>
      </c>
      <c r="CY51" s="7" t="n">
        <f aca="false">(L151-$L$103)/$L$103</f>
        <v>-0.77622379742384</v>
      </c>
      <c r="CZ51" s="7" t="n">
        <f aca="false">(M152-$M$104)/$M$104</f>
        <v>-0.810778597526871</v>
      </c>
      <c r="DA51" s="7" t="n">
        <f aca="false">(N153-$N$105)/$N$105</f>
        <v>-0.80821577774031</v>
      </c>
      <c r="DB51" s="7" t="n">
        <f aca="false">(O154-$O$106)/$O$106</f>
        <v>-0.739597614519385</v>
      </c>
      <c r="DC51" s="7" t="n">
        <f aca="false">(P155-$P$107)/$P$107</f>
        <v>-0.805184590303971</v>
      </c>
      <c r="DD51" s="7" t="n">
        <f aca="false">(Q156-$Q$108)/$Q$108</f>
        <v>-0.782745526131459</v>
      </c>
      <c r="DE51" s="7" t="n">
        <f aca="false">(R157-$R$109)/R157</f>
        <v>-4.51327159324556</v>
      </c>
      <c r="DF51" s="7" t="n">
        <f aca="false">(S158-$S$110)/$S$110</f>
        <v>-0.769845458783033</v>
      </c>
      <c r="DG51" s="7" t="n">
        <f aca="false">(T159-$T$111)/$T$111</f>
        <v>-0.821817661780479</v>
      </c>
      <c r="DH51" s="7" t="n">
        <f aca="false">(U160-$U$112)/$U$112</f>
        <v>-0.826464534010588</v>
      </c>
      <c r="DI51" s="7" t="n">
        <f aca="false">(V161-$V$113)/$V$113</f>
        <v>-0.767171821965055</v>
      </c>
      <c r="DJ51" s="7" t="n">
        <f aca="false">(W162-$W$114)/$W$114</f>
        <v>-0.785144295136072</v>
      </c>
      <c r="DK51" s="7" t="n">
        <f aca="false">(X163-$X$115)/$X$115</f>
        <v>-0.782767412745427</v>
      </c>
      <c r="DL51" s="7" t="n">
        <f aca="false">(Y164-$Y$116)/$Y$116</f>
        <v>-0.739996346990586</v>
      </c>
      <c r="DM51" s="7" t="n">
        <f aca="false">(Z165-$Z$117)/$Z$117</f>
        <v>-0.824802438281473</v>
      </c>
      <c r="DN51" s="7" t="n">
        <f aca="false">(AA166-$AA$118)/$AA$118</f>
        <v>-0.817026354567442</v>
      </c>
      <c r="DO51" s="7" t="n">
        <f aca="false">(AB167-$AB$119)/$AB$119</f>
        <v>-0.81153217975421</v>
      </c>
      <c r="DP51" s="7" t="n">
        <f aca="false">(AC168-$AC$120)/$AC$120</f>
        <v>-0.637756510596688</v>
      </c>
      <c r="DQ51" s="7" t="n">
        <f aca="false">(AD169-$AD$121)/$AD$121</f>
        <v>-0.786986361677379</v>
      </c>
      <c r="DR51" s="7" t="n">
        <f aca="false">(AE170-$AE$122)/$AE$122</f>
        <v>-0.873693201826623</v>
      </c>
      <c r="DS51" s="7" t="n">
        <f aca="false">(AF171-$AF$123)/$AF$123</f>
        <v>-0.775264738568793</v>
      </c>
      <c r="DT51" s="7" t="n">
        <f aca="false">(AG172-$AG$124)/$AG$124</f>
        <v>-0.808913924371352</v>
      </c>
      <c r="DU51" s="7" t="n">
        <f aca="false">(AH173-$AH$125)/$AH$125</f>
        <v>-0.80829902480744</v>
      </c>
      <c r="DV51" s="7" t="n">
        <f aca="false">(AI174-$AI$126)/$AI$126</f>
        <v>-0.818859664081023</v>
      </c>
      <c r="DW51" s="7" t="n">
        <f aca="false">(AJ175-$AJ$127)/$AJ$127</f>
        <v>-0.846033285653573</v>
      </c>
      <c r="DX51" s="7" t="n">
        <f aca="false">(AK176-$AK$128)/$AK$128</f>
        <v>-0.855381725270799</v>
      </c>
      <c r="DY51" s="7" t="n">
        <f aca="false">(AL177-$AL$129)/$AL$129</f>
        <v>-0.819740152133153</v>
      </c>
      <c r="DZ51" s="7" t="n">
        <f aca="false">(AM178-$AM$130)/$AM$130</f>
        <v>-0.855364053434965</v>
      </c>
      <c r="EA51" s="7" t="n">
        <f aca="false">(AN179-$AN$131)/$AN$131</f>
        <v>-0.827349140933167</v>
      </c>
      <c r="EB51" s="7" t="n">
        <f aca="false">(AO180-$AO$132)/$AO$132</f>
        <v>-0.86800822100594</v>
      </c>
      <c r="EC51" s="7" t="n">
        <f aca="false">(AP181-$AP$133)/$AP$133</f>
        <v>-0.818053083954751</v>
      </c>
      <c r="ED51" s="7" t="n">
        <f aca="false">(AQ182-$AQ$134)/$AQ$134</f>
        <v>-0.819271788601318</v>
      </c>
      <c r="EE51" s="7" t="n">
        <f aca="false">(AR183-$AR$135)/$AR$135</f>
        <v>-1</v>
      </c>
      <c r="EF51" s="7" t="n">
        <f aca="false">(AS184-$AS$136)/$AS$136</f>
        <v>-1</v>
      </c>
      <c r="EG51" s="7" t="n">
        <f aca="false">(AT185-$AT$137)/$AT$137</f>
        <v>-1</v>
      </c>
      <c r="EH51" s="7" t="n">
        <f aca="false">(AU186-$AU$138)/$AU$138</f>
        <v>-1</v>
      </c>
      <c r="EI51" s="7" t="n">
        <f aca="false">(AV187-$AV$139)/$AV$139</f>
        <v>-1</v>
      </c>
      <c r="EJ51" s="7" t="n">
        <f aca="false">(AW188-$AW$140)/$AW$140</f>
        <v>-1</v>
      </c>
      <c r="EK51" s="7" t="n">
        <f aca="false">(AX189-$AX$141)/$AX$141</f>
        <v>-1</v>
      </c>
      <c r="EL51" s="7" t="n">
        <f aca="false">(AY190-$AY$142)/$AY$142</f>
        <v>-1</v>
      </c>
      <c r="EM51" s="7" t="n">
        <f aca="false">(AZ191-$AZ$143)/$AZ$143</f>
        <v>-1</v>
      </c>
      <c r="EN51" s="7" t="n">
        <f aca="false">(BA192-$BA$144)/$BA$144</f>
        <v>-1</v>
      </c>
      <c r="EO51" s="7" t="n">
        <f aca="false">(BB193-$BB$145)/$BB$145</f>
        <v>-1</v>
      </c>
      <c r="EP51" s="7" t="n">
        <f aca="false">(BC194-$BC$146)/$BC$146</f>
        <v>-1</v>
      </c>
      <c r="EQ51" s="7" t="n">
        <f aca="false">(BD195-$BD$147)/$BD$147</f>
        <v>-1</v>
      </c>
      <c r="ER51" s="7" t="n">
        <f aca="false">(BE196-$BE$148)/$BE$148</f>
        <v>-1</v>
      </c>
      <c r="ES51" s="7" t="n">
        <f aca="false">(BF197-$BF$149)/$BF$149</f>
        <v>-1</v>
      </c>
      <c r="ET51" s="7" t="n">
        <f aca="false">(BG198-$BG$150)/$BG$150</f>
        <v>-1</v>
      </c>
      <c r="EU51" s="7" t="n">
        <f aca="false">(BH199-$BH$151)/$BH$151</f>
        <v>-1</v>
      </c>
      <c r="EV51" s="7" t="n">
        <f aca="false">(BI200-$BI$152)/$BI$152</f>
        <v>-1</v>
      </c>
      <c r="EW51" s="7" t="n">
        <f aca="false">(BJ201-$BJ$153)/$BJ$153</f>
        <v>-1</v>
      </c>
      <c r="EX51" s="7" t="n">
        <f aca="false">(BK202-$BK$154)/$BK$154</f>
        <v>-1</v>
      </c>
      <c r="EY51" s="7" t="n">
        <f aca="false">(BL203-$BL$155)/$BL$155</f>
        <v>-1</v>
      </c>
      <c r="EZ51" s="7" t="n">
        <f aca="false">(BM204-$BM$156)/$BM$156</f>
        <v>-1</v>
      </c>
      <c r="FA51" s="7" t="n">
        <f aca="false">(BN205-$BN$157)/$BN$157</f>
        <v>-1</v>
      </c>
      <c r="FB51" s="7" t="n">
        <f aca="false">(BO206-$BO$158)/$BO$158</f>
        <v>-1</v>
      </c>
      <c r="FC51" s="7" t="n">
        <f aca="false">(BP207-$BP$159)/$BP$159</f>
        <v>-1</v>
      </c>
      <c r="FD51" s="7" t="n">
        <f aca="false">(BQ208-$BQ$160)/$BQ$160</f>
        <v>-1</v>
      </c>
      <c r="FE51" s="7" t="n">
        <f aca="false">(BR209-$BR$161)/$BR$161</f>
        <v>-1</v>
      </c>
      <c r="FF51" s="7" t="n">
        <f aca="false">(BS210-$BS$162)/$BS$162</f>
        <v>-1</v>
      </c>
      <c r="FG51" s="7" t="n">
        <f aca="false">(BT211-$BT$163)/$BT$163</f>
        <v>-1</v>
      </c>
      <c r="FH51" s="7" t="n">
        <f aca="false">(BU212-$BU$164)/$BU$164</f>
        <v>-1</v>
      </c>
      <c r="FI51" s="7" t="n">
        <f aca="false">(BV213-$BV$165)/$BV$165</f>
        <v>-1</v>
      </c>
      <c r="FJ51" s="7" t="n">
        <f aca="false">(BW214-$BW$166)/$BW$166</f>
        <v>-1</v>
      </c>
      <c r="FK51" s="7" t="n">
        <f aca="false">(BX215-$BX$167)/$BX$167</f>
        <v>-1</v>
      </c>
      <c r="FL51" s="7" t="n">
        <f aca="false">(BY216-$BY$168)/$BY$168</f>
        <v>-1</v>
      </c>
      <c r="FM51" s="7" t="n">
        <f aca="false">(BZ217-$BZ$169)/$BZ$169</f>
        <v>-1</v>
      </c>
      <c r="FN51" s="7" t="n">
        <f aca="false">(CA218-$CA$170)/$CA$170</f>
        <v>-1</v>
      </c>
      <c r="FO51" s="7" t="n">
        <f aca="false">(CB219-$CB$171)/$CB$171</f>
        <v>-1</v>
      </c>
      <c r="FP51" s="7" t="n">
        <f aca="false">(CC220-$CC$172)/$CC$172</f>
        <v>-1</v>
      </c>
      <c r="FQ51" s="7" t="n">
        <f aca="false">(CD221-$CD$173)/$CD$173</f>
        <v>-1</v>
      </c>
      <c r="FR51" s="7" t="n">
        <f aca="false">(CE222-$CE$174)/$CE$174</f>
        <v>-1</v>
      </c>
      <c r="FS51" s="7" t="n">
        <f aca="false">(CF223-$CF$175)/$CF$175</f>
        <v>-1</v>
      </c>
      <c r="FT51" s="7" t="n">
        <f aca="false">(CG224-$CG$176)/$CG$176</f>
        <v>-1</v>
      </c>
      <c r="FU51" s="7" t="n">
        <f aca="false">(CH225-$CH$177)/$CH$177</f>
        <v>-1</v>
      </c>
      <c r="FV51" s="7" t="n">
        <f aca="false">(CI226-$CI$178)/$CI$178</f>
        <v>-1</v>
      </c>
      <c r="FW51" s="7" t="n">
        <f aca="false">(CJ227-$CJ$179)/$CJ$179</f>
        <v>-1</v>
      </c>
      <c r="FX51" s="7" t="n">
        <f aca="false">(CK228-$CK$180)/$CK$180</f>
        <v>-1</v>
      </c>
      <c r="FY51" s="7" t="n">
        <f aca="false">(CL229-$CL$181)/$CL$181</f>
        <v>-1</v>
      </c>
      <c r="FZ51" s="7" t="n">
        <f aca="false">(CM230-$CM$182)/$CM$182</f>
        <v>-1</v>
      </c>
    </row>
    <row r="52" customFormat="false" ht="12.75" hidden="false" customHeight="false" outlineLevel="0" collapsed="false">
      <c r="B52" s="3" t="n">
        <v>35827</v>
      </c>
      <c r="C52" s="5" t="n">
        <v>45692655</v>
      </c>
      <c r="D52" s="6" t="n">
        <f aca="false">VLOOKUP(B52,[1]jan94!$A$59:$XFD$168,3,0)</f>
        <v>517046</v>
      </c>
      <c r="E52" s="6" t="n">
        <f aca="false">VLOOKUP(B52,[2]feb94!$A$51:$XFD$159,3,0)</f>
        <v>344283</v>
      </c>
      <c r="F52" s="6" t="n">
        <f aca="false">VLOOKUP(B52,[3]mar94!$A$56:$XFD$164,3,0)</f>
        <v>600790</v>
      </c>
      <c r="G52" s="6" t="n">
        <f aca="false">VLOOKUP(B52,[4]apr94!$A$64:$XFD$170,3,0)</f>
        <v>328786</v>
      </c>
      <c r="H52" s="6" t="n">
        <f aca="false">VLOOKUP(B52,[5]may94!$A$51:$XFD$156,3,0)</f>
        <v>372974</v>
      </c>
      <c r="I52" s="6" t="n">
        <f aca="false">VLOOKUP(B52,[6]jun94!$A$62:$XFD$167,3,0)</f>
        <v>373284</v>
      </c>
      <c r="J52" s="6" t="n">
        <f aca="false">VLOOKUP(B52,[7]jul94!$A$55:$XFD$159,3,0)</f>
        <v>355192</v>
      </c>
      <c r="K52" s="6" t="n">
        <f aca="false">VLOOKUP(B52,[8]aug94!$A$63:$XFD$165,3,0)</f>
        <v>367574</v>
      </c>
      <c r="L52" s="6" t="n">
        <f aca="false">VLOOKUP(B52,[9]sep94!$A$55:$XFD$156,3,0)</f>
        <v>464034</v>
      </c>
      <c r="M52" s="6" t="n">
        <f aca="false">VLOOKUP(B52,[10]oct94!$A$55:$XFD$155,3,0)</f>
        <v>337912</v>
      </c>
      <c r="N52" s="6" t="n">
        <f aca="false">VLOOKUP(B52,[11]nov94!$A$38:$XFD$137,3,0)</f>
        <v>364086</v>
      </c>
      <c r="O52" s="6" t="n">
        <f aca="false">VLOOKUP(B52,[12]dec94!$A$55:$XFD$154,3,0)</f>
        <v>395354</v>
      </c>
      <c r="P52" s="6" t="n">
        <f aca="false">VLOOKUP(B52,[13]jan95!$A$48:$XFD$142,3,0)</f>
        <v>488926</v>
      </c>
      <c r="Q52" s="6" t="n">
        <f aca="false">VLOOKUP(B52,[14]feb95!$A$54:$XFD$147,3,0)</f>
        <v>308048</v>
      </c>
      <c r="R52" s="6" t="n">
        <f aca="false">VLOOKUP(B52,[15]mar95!$A$37:$XFD$129,3,0)</f>
        <v>327560</v>
      </c>
      <c r="S52" s="6" t="n">
        <f aca="false">VLOOKUP(B52,[16]apr95!$A$59:$XFD$150,3,0)</f>
        <v>386502</v>
      </c>
      <c r="T52" s="6" t="n">
        <f aca="false">VLOOKUP(B52,[17]may95!$A$60:$XFD$151,3,0)</f>
        <v>427529</v>
      </c>
      <c r="U52" s="6" t="n">
        <f aca="false">VLOOKUP(B52,[18]jun95!$A$55:$XFD$144,3,0)</f>
        <v>409211</v>
      </c>
      <c r="V52" s="6" t="n">
        <f aca="false">VLOOKUP(B52,[19]jul95!$A$53:$XFD$141,3,0)</f>
        <v>513085</v>
      </c>
      <c r="W52" s="6" t="n">
        <f aca="false">VLOOKUP(B52,[20]aug95!$A$61:$XFD$148,3,0)</f>
        <v>591543</v>
      </c>
      <c r="X52" s="6" t="n">
        <f aca="false">VLOOKUP(B52,[21]sep95!$A$58:$XFD$144,3,0)</f>
        <v>356636</v>
      </c>
      <c r="Y52" s="6" t="n">
        <f aca="false">VLOOKUP(B52,[22]oct95!$A$53:$XFD$138,3,0)</f>
        <v>1115770</v>
      </c>
      <c r="Z52" s="6" t="n">
        <f aca="false">VLOOKUP(B52,[23]nov95!$A$58:$XFD$142,3,0)</f>
        <v>731178</v>
      </c>
      <c r="AA52" s="6" t="n">
        <f aca="false">VLOOKUP(B52,[24]dec95!$A$55:$XFD$138,3,0)</f>
        <v>326562</v>
      </c>
      <c r="AB52" s="6" t="n">
        <f aca="false">VLOOKUP(B52,[25]jan96!$A$59:$XFD$138,3,0)</f>
        <v>521960</v>
      </c>
      <c r="AC52" s="6" t="n">
        <f aca="false">VLOOKUP(B52,[26]feb96!$A$36:$XFD$114,3,0)</f>
        <v>1264944</v>
      </c>
      <c r="AD52" s="6" t="n">
        <f aca="false">VLOOKUP(B52,[27]mar96!$A$54:$XFD$133,3,0)</f>
        <v>563767</v>
      </c>
      <c r="AE52" s="6" t="n">
        <f aca="false">VLOOKUP(B52,[28]apr96!$A$51:$XFD$127,3,0)</f>
        <v>574547</v>
      </c>
      <c r="AF52" s="6" t="n">
        <f aca="false">VLOOKUP(B52,[29]may96!$A$60:$XFD$135,3,0)</f>
        <v>610945</v>
      </c>
      <c r="AG52" s="6" t="n">
        <f aca="false">VLOOKUP(B52,[30]jun96!$A$50:$XFD$124,3,0)</f>
        <v>510738</v>
      </c>
      <c r="AH52" s="6" t="n">
        <f aca="false">VLOOKUP(B52,[31]jul96!$A$53:$XFD$126,3,0)</f>
        <v>787053</v>
      </c>
      <c r="AI52" s="6" t="n">
        <f aca="false">VLOOKUP(B52,[32]aug96!$A$36:$XFD$108,3,0)</f>
        <v>648146</v>
      </c>
      <c r="AJ52" s="6" t="n">
        <f aca="false">VLOOKUP(B52,[33]sep96!$A$51:$XFD$122,3,0)</f>
        <v>1009704</v>
      </c>
      <c r="AK52" s="6" t="n">
        <f aca="false">VLOOKUP(B52,[34]oct96!$A$59:$XFD$129,3,0)</f>
        <v>700069</v>
      </c>
      <c r="AL52" s="6" t="n">
        <f aca="false">VLOOKUP(B52,[35]nov96!$A$61:$XFD$130,3,0)</f>
        <v>882836</v>
      </c>
      <c r="AM52" s="6" t="n">
        <f aca="false">VLOOKUP(B52,[36]dec96!$A$51:$XFD$119,3,0)</f>
        <v>780295</v>
      </c>
      <c r="AN52" s="6" t="n">
        <f aca="false">VLOOKUP(B52,[37]jan97!$A$52:$XFD$116,3,0)</f>
        <v>749572</v>
      </c>
      <c r="AO52" s="6" t="n">
        <f aca="false">VLOOKUP(B52,[38]feb97!$A$35:$XFD$98,3,0)</f>
        <v>1123411</v>
      </c>
      <c r="AP52" s="6" t="n">
        <f aca="false">VLOOKUP(B52,[39]mar97!$A$51:$XFD$113,3,0)</f>
        <v>1000462</v>
      </c>
      <c r="AQ52" s="6" t="n">
        <f aca="false">VLOOKUP(B52,[40]apr97!$A$35:$XFD$96,3,0)</f>
        <v>1108874</v>
      </c>
      <c r="AR52" s="6" t="n">
        <f aca="false">VLOOKUP(B52,[41]may97!$A$35:$XFD$95,3,0)</f>
        <v>797401</v>
      </c>
      <c r="AS52" s="6" t="n">
        <f aca="false">VLOOKUP(B52,[42]jun97!$A$35:$XFD$94,3,0)</f>
        <v>1065503</v>
      </c>
      <c r="AT52" s="6" t="n">
        <f aca="false">VLOOKUP(B52,[43]jul97!$A$49:$XFD$107,3,0)</f>
        <v>1126355</v>
      </c>
      <c r="AU52" s="6" t="n">
        <f aca="false">VLOOKUP(B52,[44]aug97!$A$60:$XFD$117,3,0)</f>
        <v>1242573</v>
      </c>
      <c r="AV52" s="6" t="n">
        <f aca="false">VLOOKUP(B52,[45]sep97!$A$48:$XFD$104,3,0)</f>
        <v>2267166</v>
      </c>
      <c r="AW52" s="6" t="n">
        <f aca="false">VLOOKUP(B52,[46]oct97!$A$48:$XFD$103,3,0)</f>
        <v>2981962</v>
      </c>
      <c r="AX52" s="6" t="n">
        <f aca="false">VLOOKUP(B52,[47]nov97!$A$48:$XFD$102,3,0)</f>
        <v>1396878</v>
      </c>
      <c r="AY52" s="6" t="n">
        <f aca="false">VLOOKUP(B52,[48]dec97!$A$35:$XFD$88,3,0)</f>
        <v>1175870</v>
      </c>
      <c r="AZ52" s="6" t="n">
        <f aca="false">VLOOKUP(B52,[49]jan98!$A$47:$XFD$96,3,0)</f>
        <v>3411806</v>
      </c>
      <c r="BA52" s="6" t="n">
        <f aca="false">VLOOKUP(B52,[50]feb98!$A$50:$XFD$98,3,0)</f>
        <v>2193681</v>
      </c>
      <c r="CP52" s="2" t="s">
        <v>51</v>
      </c>
      <c r="CQ52" s="7" t="n">
        <f aca="false">(D144-$D$95)/$D$95</f>
        <v>-0.784481538795203</v>
      </c>
      <c r="CR52" s="7" t="n">
        <f aca="false">(E145-$E$96)/$E$96</f>
        <v>-0.795890951275688</v>
      </c>
      <c r="CS52" s="7" t="n">
        <f aca="false">(F146-$F$97)/$F$97</f>
        <v>-0.807630246310278</v>
      </c>
      <c r="CT52" s="7" t="n">
        <f aca="false">(G147-$G$98)/$G$98</f>
        <v>-0.832600866479069</v>
      </c>
      <c r="CU52" s="7" t="n">
        <f aca="false">(H148-$H$99)/$H$99</f>
        <v>-0.855195559838549</v>
      </c>
      <c r="CV52" s="7" t="n">
        <f aca="false">(I149-$I$100)/$I$100</f>
        <v>-0.859749612866424</v>
      </c>
      <c r="CW52" s="7" t="n">
        <f aca="false">(J150-$J$101)/$J$101</f>
        <v>-0.818758087000827</v>
      </c>
      <c r="CX52" s="7" t="n">
        <f aca="false">(K151-$K$102)/$K$102</f>
        <v>-0.769291211624771</v>
      </c>
      <c r="CY52" s="7" t="n">
        <f aca="false">(L152-$L$103)/$L$103</f>
        <v>-0.789054847029217</v>
      </c>
      <c r="CZ52" s="7" t="n">
        <f aca="false">(M153-$M$104)/$M$104</f>
        <v>-0.818516314457998</v>
      </c>
      <c r="DA52" s="7" t="n">
        <f aca="false">(N154-$N$105)/$N$105</f>
        <v>-0.803558307365985</v>
      </c>
      <c r="DB52" s="7" t="n">
        <f aca="false">(O155-$O$106)/$O$106</f>
        <v>-0.752753076387075</v>
      </c>
      <c r="DC52" s="7" t="n">
        <f aca="false">(P156-$P$107)/$P$107</f>
        <v>-0.80572999331357</v>
      </c>
      <c r="DD52" s="7" t="n">
        <f aca="false">(Q157-$Q$108)/$Q$108</f>
        <v>-0.791782702924584</v>
      </c>
      <c r="DE52" s="7" t="n">
        <f aca="false">(R158-$R$109)/R158</f>
        <v>-4.65615876120396</v>
      </c>
      <c r="DF52" s="7" t="n">
        <f aca="false">(S159-$S$110)/$S$110</f>
        <v>-0.772205744200222</v>
      </c>
      <c r="DG52" s="7" t="n">
        <f aca="false">(T160-$T$111)/$T$111</f>
        <v>-0.828841962009988</v>
      </c>
      <c r="DH52" s="7" t="n">
        <f aca="false">(U161-$U$112)/$U$112</f>
        <v>-0.83849797925328</v>
      </c>
      <c r="DI52" s="7" t="n">
        <f aca="false">(V162-$V$113)/$V$113</f>
        <v>-0.727207619256415</v>
      </c>
      <c r="DJ52" s="7" t="n">
        <f aca="false">(W163-$W$114)/$W$114</f>
        <v>-0.804765239733099</v>
      </c>
      <c r="DK52" s="7" t="n">
        <f aca="false">(X164-$X$115)/$X$115</f>
        <v>-0.785306218001567</v>
      </c>
      <c r="DL52" s="7" t="n">
        <f aca="false">(Y165-$Y$116)/$Y$116</f>
        <v>-0.756359618543239</v>
      </c>
      <c r="DM52" s="7" t="n">
        <f aca="false">(Z166-$Z$117)/$Z$117</f>
        <v>-0.823461837527362</v>
      </c>
      <c r="DN52" s="7" t="n">
        <f aca="false">(AA167-$AA$118)/$AA$118</f>
        <v>-0.820949608742453</v>
      </c>
      <c r="DO52" s="7" t="n">
        <f aca="false">(AB168-$AB$119)/$AB$119</f>
        <v>-0.795948265615361</v>
      </c>
      <c r="DP52" s="7" t="n">
        <f aca="false">(AC169-$AC$120)/$AC$120</f>
        <v>-0.643718333472171</v>
      </c>
      <c r="DQ52" s="7" t="n">
        <f aca="false">(AD170-$AD$121)/$AD$121</f>
        <v>-0.796191478264535</v>
      </c>
      <c r="DR52" s="7" t="n">
        <f aca="false">(AE171-$AE$122)/$AE$122</f>
        <v>-0.866912263557145</v>
      </c>
      <c r="DS52" s="7" t="n">
        <f aca="false">(AF172-$AF$123)/$AF$123</f>
        <v>-0.77197309897434</v>
      </c>
      <c r="DT52" s="7" t="n">
        <f aca="false">(AG173-$AG$124)/$AG$124</f>
        <v>-0.81185680290862</v>
      </c>
      <c r="DU52" s="7" t="n">
        <f aca="false">(AH174-$AH$125)/$AH$125</f>
        <v>-0.813430164849292</v>
      </c>
      <c r="DV52" s="7" t="n">
        <f aca="false">(AI175-$AI$126)/$AI$126</f>
        <v>-0.822952028170101</v>
      </c>
      <c r="DW52" s="7" t="n">
        <f aca="false">(AJ176-$AJ$127)/$AJ$127</f>
        <v>-0.847660413020097</v>
      </c>
      <c r="DX52" s="7" t="n">
        <f aca="false">(AK177-$AK$128)/$AK$128</f>
        <v>-0.862302795470596</v>
      </c>
      <c r="DY52" s="7" t="n">
        <f aca="false">(AL178-$AL$129)/$AL$129</f>
        <v>-0.823514011027732</v>
      </c>
      <c r="DZ52" s="7" t="n">
        <f aca="false">(AM179-$AM$130)/$AM$130</f>
        <v>-0.841431393516338</v>
      </c>
      <c r="EA52" s="7" t="n">
        <f aca="false">(AN180-$AN$131)/$AN$131</f>
        <v>-0.834834185475405</v>
      </c>
      <c r="EB52" s="7" t="n">
        <f aca="false">(AO181-$AO$132)/$AO$132</f>
        <v>-0.873322573479687</v>
      </c>
      <c r="EC52" s="7" t="n">
        <f aca="false">(AP182-$AP$133)/$AP$133</f>
        <v>-0.825199890622933</v>
      </c>
      <c r="ED52" s="7" t="n">
        <f aca="false">(AQ183-$AQ$134)/$AQ$134</f>
        <v>-1</v>
      </c>
      <c r="EE52" s="7" t="n">
        <f aca="false">(AR184-$AR$135)/$AR$135</f>
        <v>-1</v>
      </c>
      <c r="EF52" s="7" t="n">
        <f aca="false">(AS185-$AS$136)/$AS$136</f>
        <v>-1</v>
      </c>
      <c r="EG52" s="7" t="n">
        <f aca="false">(AT186-$AT$137)/$AT$137</f>
        <v>-1</v>
      </c>
      <c r="EH52" s="7" t="n">
        <f aca="false">(AU187-$AU$138)/$AU$138</f>
        <v>-1</v>
      </c>
      <c r="EI52" s="7" t="n">
        <f aca="false">(AV188-$AV$139)/$AV$139</f>
        <v>-1</v>
      </c>
      <c r="EJ52" s="7" t="n">
        <f aca="false">(AW189-$AW$140)/$AW$140</f>
        <v>-1</v>
      </c>
      <c r="EK52" s="7" t="n">
        <f aca="false">(AX190-$AX$141)/$AX$141</f>
        <v>-1</v>
      </c>
      <c r="EL52" s="7" t="n">
        <f aca="false">(AY191-$AY$142)/$AY$142</f>
        <v>-1</v>
      </c>
      <c r="EM52" s="7" t="n">
        <f aca="false">(AZ192-$AZ$143)/$AZ$143</f>
        <v>-1</v>
      </c>
      <c r="EN52" s="7" t="n">
        <f aca="false">(BA193-$BA$144)/$BA$144</f>
        <v>-1</v>
      </c>
      <c r="EO52" s="7" t="n">
        <f aca="false">(BB194-$BB$145)/$BB$145</f>
        <v>-1</v>
      </c>
      <c r="EP52" s="7" t="n">
        <f aca="false">(BC195-$BC$146)/$BC$146</f>
        <v>-1</v>
      </c>
      <c r="EQ52" s="7" t="n">
        <f aca="false">(BD196-$BD$147)/$BD$147</f>
        <v>-1</v>
      </c>
      <c r="ER52" s="7" t="n">
        <f aca="false">(BE197-$BE$148)/$BE$148</f>
        <v>-1</v>
      </c>
      <c r="ES52" s="7" t="n">
        <f aca="false">(BF198-$BF$149)/$BF$149</f>
        <v>-1</v>
      </c>
      <c r="ET52" s="7" t="n">
        <f aca="false">(BG199-$BG$150)/$BG$150</f>
        <v>-1</v>
      </c>
      <c r="EU52" s="7" t="n">
        <f aca="false">(BH200-$BH$151)/$BH$151</f>
        <v>-1</v>
      </c>
      <c r="EV52" s="7" t="n">
        <f aca="false">(BI201-$BI$152)/$BI$152</f>
        <v>-1</v>
      </c>
      <c r="EW52" s="7" t="n">
        <f aca="false">(BJ202-$BJ$153)/$BJ$153</f>
        <v>-1</v>
      </c>
      <c r="EX52" s="7" t="n">
        <f aca="false">(BK203-$BK$154)/$BK$154</f>
        <v>-1</v>
      </c>
      <c r="EY52" s="7" t="n">
        <f aca="false">(BL204-$BL$155)/$BL$155</f>
        <v>-1</v>
      </c>
      <c r="EZ52" s="7" t="n">
        <f aca="false">(BM205-$BM$156)/$BM$156</f>
        <v>-1</v>
      </c>
      <c r="FA52" s="7" t="n">
        <f aca="false">(BN206-$BN$157)/$BN$157</f>
        <v>-1</v>
      </c>
      <c r="FB52" s="7" t="n">
        <f aca="false">(BO207-$BO$158)/$BO$158</f>
        <v>-1</v>
      </c>
      <c r="FC52" s="7" t="n">
        <f aca="false">(BP208-$BP$159)/$BP$159</f>
        <v>-1</v>
      </c>
      <c r="FD52" s="7" t="n">
        <f aca="false">(BQ209-$BQ$160)/$BQ$160</f>
        <v>-1</v>
      </c>
      <c r="FE52" s="7" t="n">
        <f aca="false">(BR210-$BR$161)/$BR$161</f>
        <v>-1</v>
      </c>
      <c r="FF52" s="7" t="n">
        <f aca="false">(BS211-$BS$162)/$BS$162</f>
        <v>-1</v>
      </c>
      <c r="FG52" s="7" t="n">
        <f aca="false">(BT212-$BT$163)/$BT$163</f>
        <v>-1</v>
      </c>
      <c r="FH52" s="7" t="n">
        <f aca="false">(BU213-$BU$164)/$BU$164</f>
        <v>-1</v>
      </c>
      <c r="FI52" s="7" t="n">
        <f aca="false">(BV214-$BV$165)/$BV$165</f>
        <v>-1</v>
      </c>
      <c r="FJ52" s="7" t="n">
        <f aca="false">(BW215-$BW$166)/$BW$166</f>
        <v>-1</v>
      </c>
      <c r="FK52" s="7" t="n">
        <f aca="false">(BX216-$BX$167)/$BX$167</f>
        <v>-1</v>
      </c>
      <c r="FL52" s="7" t="n">
        <f aca="false">(BY217-$BY$168)/$BY$168</f>
        <v>-1</v>
      </c>
      <c r="FM52" s="7" t="n">
        <f aca="false">(BZ218-$BZ$169)/$BZ$169</f>
        <v>-1</v>
      </c>
      <c r="FN52" s="7" t="n">
        <f aca="false">(CA219-$CA$170)/$CA$170</f>
        <v>-1</v>
      </c>
      <c r="FO52" s="7" t="n">
        <f aca="false">(CB220-$CB$171)/$CB$171</f>
        <v>-1</v>
      </c>
      <c r="FP52" s="7" t="n">
        <f aca="false">(CC221-$CC$172)/$CC$172</f>
        <v>-1</v>
      </c>
      <c r="FQ52" s="7" t="n">
        <f aca="false">(CD222-$CD$173)/$CD$173</f>
        <v>-1</v>
      </c>
      <c r="FR52" s="7" t="n">
        <f aca="false">(CE223-$CE$174)/$CE$174</f>
        <v>-1</v>
      </c>
      <c r="FS52" s="7" t="n">
        <f aca="false">(CF224-$CF$175)/$CF$175</f>
        <v>-1</v>
      </c>
      <c r="FT52" s="7" t="n">
        <f aca="false">(CG225-$CG$176)/$CG$176</f>
        <v>-1</v>
      </c>
      <c r="FU52" s="7" t="n">
        <f aca="false">(CH226-$CH$177)/$CH$177</f>
        <v>-1</v>
      </c>
      <c r="FV52" s="7" t="n">
        <f aca="false">(CI227-$CI$178)/$CI$178</f>
        <v>-1</v>
      </c>
      <c r="FW52" s="7" t="n">
        <f aca="false">(CJ228-$CJ$179)/$CJ$179</f>
        <v>-1</v>
      </c>
      <c r="FX52" s="7" t="n">
        <f aca="false">(CK229-$CK$180)/$CK$180</f>
        <v>-1</v>
      </c>
      <c r="FY52" s="7" t="n">
        <f aca="false">(CL230-$CL$181)/$CL$181</f>
        <v>-1</v>
      </c>
      <c r="FZ52" s="7" t="n">
        <f aca="false">(CM231-$CM$182)/$CM$182</f>
        <v>-1</v>
      </c>
    </row>
    <row r="53" customFormat="false" ht="12.75" hidden="false" customHeight="false" outlineLevel="0" collapsed="false">
      <c r="B53" s="3" t="n">
        <v>35855</v>
      </c>
      <c r="C53" s="5" t="n">
        <v>50125334</v>
      </c>
      <c r="D53" s="6" t="n">
        <f aca="false">VLOOKUP(B53,[1]jan94!$A$59:$XFD$168,3,0)</f>
        <v>583239</v>
      </c>
      <c r="E53" s="6" t="n">
        <f aca="false">VLOOKUP(B53,[2]feb94!$A$51:$XFD$159,3,0)</f>
        <v>362778</v>
      </c>
      <c r="F53" s="6" t="n">
        <f aca="false">VLOOKUP(B53,[3]mar94!$A$56:$XFD$164,3,0)</f>
        <v>508356</v>
      </c>
      <c r="G53" s="6" t="n">
        <f aca="false">VLOOKUP(B53,[4]apr94!$A$64:$XFD$170,3,0)</f>
        <v>349074</v>
      </c>
      <c r="H53" s="6" t="n">
        <f aca="false">VLOOKUP(B53,[5]may94!$A$51:$XFD$156,3,0)</f>
        <v>403461</v>
      </c>
      <c r="I53" s="6" t="n">
        <f aca="false">VLOOKUP(B53,[6]jun94!$A$62:$XFD$167,3,0)</f>
        <v>407440</v>
      </c>
      <c r="J53" s="6" t="n">
        <f aca="false">VLOOKUP(B53,[7]jul94!$A$55:$XFD$159,3,0)</f>
        <v>396964</v>
      </c>
      <c r="K53" s="6" t="n">
        <f aca="false">VLOOKUP(B53,[8]aug94!$A$63:$XFD$165,3,0)</f>
        <v>435035</v>
      </c>
      <c r="L53" s="6" t="n">
        <f aca="false">VLOOKUP(B53,[9]sep94!$A$55:$XFD$156,3,0)</f>
        <v>499129</v>
      </c>
      <c r="M53" s="6" t="n">
        <f aca="false">VLOOKUP(B53,[10]oct94!$A$55:$XFD$155,3,0)</f>
        <v>362263</v>
      </c>
      <c r="N53" s="6" t="n">
        <f aca="false">VLOOKUP(B53,[11]nov94!$A$38:$XFD$137,3,0)</f>
        <v>417517</v>
      </c>
      <c r="O53" s="6" t="n">
        <f aca="false">VLOOKUP(B53,[12]dec94!$A$55:$XFD$154,3,0)</f>
        <v>426903</v>
      </c>
      <c r="P53" s="6" t="n">
        <f aca="false">VLOOKUP(B53,[13]jan95!$A$48:$XFD$142,3,0)</f>
        <v>535734</v>
      </c>
      <c r="Q53" s="6" t="n">
        <f aca="false">VLOOKUP(B53,[14]feb95!$A$54:$XFD$147,3,0)</f>
        <v>361592</v>
      </c>
      <c r="R53" s="6" t="n">
        <f aca="false">VLOOKUP(B53,[15]mar95!$A$37:$XFD$129,3,0)</f>
        <v>373431</v>
      </c>
      <c r="S53" s="6" t="n">
        <f aca="false">VLOOKUP(B53,[16]apr95!$A$59:$XFD$150,3,0)</f>
        <v>421996</v>
      </c>
      <c r="T53" s="6" t="n">
        <f aca="false">VLOOKUP(B53,[17]may95!$A$60:$XFD$151,3,0)</f>
        <v>504377</v>
      </c>
      <c r="U53" s="6" t="n">
        <f aca="false">VLOOKUP(B53,[18]jun95!$A$55:$XFD$144,3,0)</f>
        <v>444544</v>
      </c>
      <c r="V53" s="6" t="n">
        <f aca="false">VLOOKUP(B53,[19]jul95!$A$53:$XFD$141,3,0)</f>
        <v>514687</v>
      </c>
      <c r="W53" s="6" t="n">
        <f aca="false">VLOOKUP(B53,[20]aug95!$A$61:$XFD$148,3,0)</f>
        <v>653859</v>
      </c>
      <c r="X53" s="6" t="n">
        <f aca="false">VLOOKUP(B53,[21]sep95!$A$58:$XFD$144,3,0)</f>
        <v>379103</v>
      </c>
      <c r="Y53" s="6" t="n">
        <f aca="false">VLOOKUP(B53,[22]oct95!$A$53:$XFD$138,3,0)</f>
        <v>1222830</v>
      </c>
      <c r="Z53" s="6" t="n">
        <f aca="false">VLOOKUP(B53,[23]nov95!$A$58:$XFD$142,3,0)</f>
        <v>995070</v>
      </c>
      <c r="AA53" s="6" t="n">
        <f aca="false">VLOOKUP(B53,[24]dec95!$A$55:$XFD$138,3,0)</f>
        <v>358011</v>
      </c>
      <c r="AB53" s="6" t="n">
        <f aca="false">VLOOKUP(B53,[25]jan96!$A$59:$XFD$138,3,0)</f>
        <v>581942</v>
      </c>
      <c r="AC53" s="6" t="n">
        <f aca="false">VLOOKUP(B53,[26]feb96!$A$36:$XFD$114,3,0)</f>
        <v>1381851</v>
      </c>
      <c r="AD53" s="6" t="n">
        <f aca="false">VLOOKUP(B53,[27]mar96!$A$54:$XFD$133,3,0)</f>
        <v>595906</v>
      </c>
      <c r="AE53" s="6" t="n">
        <f aca="false">VLOOKUP(B53,[28]apr96!$A$51:$XFD$127,3,0)</f>
        <v>608635</v>
      </c>
      <c r="AF53" s="6" t="n">
        <f aca="false">VLOOKUP(B53,[29]may96!$A$60:$XFD$135,3,0)</f>
        <v>665721</v>
      </c>
      <c r="AG53" s="6" t="n">
        <f aca="false">VLOOKUP(B53,[30]jun96!$A$50:$XFD$124,3,0)</f>
        <v>561289</v>
      </c>
      <c r="AH53" s="6" t="n">
        <f aca="false">VLOOKUP(B53,[31]jul96!$A$53:$XFD$126,3,0)</f>
        <v>869727</v>
      </c>
      <c r="AI53" s="6" t="n">
        <f aca="false">VLOOKUP(B53,[32]aug96!$A$36:$XFD$108,3,0)</f>
        <v>675805</v>
      </c>
      <c r="AJ53" s="6" t="n">
        <f aca="false">VLOOKUP(B53,[33]sep96!$A$51:$XFD$122,3,0)</f>
        <v>994488</v>
      </c>
      <c r="AK53" s="6" t="n">
        <f aca="false">VLOOKUP(B53,[34]oct96!$A$59:$XFD$129,3,0)</f>
        <v>726974</v>
      </c>
      <c r="AL53" s="6" t="n">
        <f aca="false">VLOOKUP(B53,[35]nov96!$A$61:$XFD$130,3,0)</f>
        <v>922285</v>
      </c>
      <c r="AM53" s="6" t="n">
        <f aca="false">VLOOKUP(B53,[36]dec96!$A$51:$XFD$119,3,0)</f>
        <v>839600</v>
      </c>
      <c r="AN53" s="6" t="n">
        <f aca="false">VLOOKUP(B53,[37]jan97!$A$52:$XFD$116,3,0)</f>
        <v>774853</v>
      </c>
      <c r="AO53" s="6" t="n">
        <f aca="false">VLOOKUP(B53,[38]feb97!$A$35:$XFD$98,3,0)</f>
        <v>1128945</v>
      </c>
      <c r="AP53" s="6" t="n">
        <f aca="false">VLOOKUP(B53,[39]mar97!$A$51:$XFD$113,3,0)</f>
        <v>1043501</v>
      </c>
      <c r="AQ53" s="6" t="n">
        <f aca="false">VLOOKUP(B53,[40]apr97!$A$35:$XFD$96,3,0)</f>
        <v>1174272</v>
      </c>
      <c r="AR53" s="6" t="n">
        <f aca="false">VLOOKUP(B53,[41]may97!$A$35:$XFD$95,3,0)</f>
        <v>776028</v>
      </c>
      <c r="AS53" s="6" t="n">
        <f aca="false">VLOOKUP(B53,[42]jun97!$A$35:$XFD$94,3,0)</f>
        <v>1098960</v>
      </c>
      <c r="AT53" s="6" t="n">
        <f aca="false">VLOOKUP(B53,[43]jul97!$A$49:$XFD$107,3,0)</f>
        <v>1176279</v>
      </c>
      <c r="AU53" s="6" t="n">
        <f aca="false">VLOOKUP(B53,[44]aug97!$A$60:$XFD$117,3,0)</f>
        <v>1280681</v>
      </c>
      <c r="AV53" s="6" t="n">
        <f aca="false">VLOOKUP(B53,[45]sep97!$A$48:$XFD$104,3,0)</f>
        <v>2436402</v>
      </c>
      <c r="AW53" s="6" t="n">
        <f aca="false">VLOOKUP(B53,[46]oct97!$A$48:$XFD$103,3,0)</f>
        <v>2708646</v>
      </c>
      <c r="AX53" s="6" t="n">
        <f aca="false">VLOOKUP(B53,[47]nov97!$A$48:$XFD$102,3,0)</f>
        <v>1424388</v>
      </c>
      <c r="AY53" s="6" t="n">
        <f aca="false">VLOOKUP(B53,[48]dec97!$A$35:$XFD$88,3,0)</f>
        <v>1325073</v>
      </c>
      <c r="AZ53" s="6" t="n">
        <f aca="false">VLOOKUP(B53,[49]jan98!$A$47:$XFD$96,3,0)</f>
        <v>2558997</v>
      </c>
      <c r="BA53" s="6" t="n">
        <f aca="false">VLOOKUP(B53,[50]feb98!$A$50:$XFD$98,3,0)</f>
        <v>3019927</v>
      </c>
      <c r="BB53" s="6" t="n">
        <f aca="false">VLOOKUP(B53,[51]mar98!$A$34:$XFD$81,3,0)</f>
        <v>1850180</v>
      </c>
      <c r="CP53" s="2" t="s">
        <v>52</v>
      </c>
      <c r="CQ53" s="7" t="n">
        <f aca="false">(D145-$D$95)/$D$95</f>
        <v>-0.787794679533493</v>
      </c>
      <c r="CR53" s="7" t="n">
        <f aca="false">(E146-$E$96)/$E$96</f>
        <v>-0.799573928540628</v>
      </c>
      <c r="CS53" s="7" t="n">
        <f aca="false">(F147-$F$97)/$F$97</f>
        <v>-0.808379401393841</v>
      </c>
      <c r="CT53" s="7" t="n">
        <f aca="false">(G148-$G$98)/$G$98</f>
        <v>-0.852660803949553</v>
      </c>
      <c r="CU53" s="7" t="n">
        <f aca="false">(H149-$H$99)/$H$99</f>
        <v>-0.852520302245705</v>
      </c>
      <c r="CV53" s="7" t="n">
        <f aca="false">(I150-$I$100)/$I$100</f>
        <v>-0.85297199262786</v>
      </c>
      <c r="CW53" s="7" t="n">
        <f aca="false">(J151-$J$101)/$J$101</f>
        <v>-0.831294306308765</v>
      </c>
      <c r="CX53" s="7" t="n">
        <f aca="false">(K152-$K$102)/$K$102</f>
        <v>-0.788572590324939</v>
      </c>
      <c r="CY53" s="7" t="n">
        <f aca="false">(L153-$L$103)/$L$103</f>
        <v>-0.787833849633201</v>
      </c>
      <c r="CZ53" s="7" t="n">
        <f aca="false">(M154-$M$104)/$M$104</f>
        <v>-0.823619232382739</v>
      </c>
      <c r="DA53" s="7" t="n">
        <f aca="false">(N155-$N$105)/$N$105</f>
        <v>-0.794263736080743</v>
      </c>
      <c r="DB53" s="7" t="n">
        <f aca="false">(O156-$O$106)/$O$106</f>
        <v>-0.768286208970634</v>
      </c>
      <c r="DC53" s="7" t="n">
        <f aca="false">(P157-$P$107)/$P$107</f>
        <v>-0.803192506902962</v>
      </c>
      <c r="DD53" s="7" t="n">
        <f aca="false">(Q158-$Q$108)/$Q$108</f>
        <v>-0.80279390830829</v>
      </c>
      <c r="DE53" s="7" t="n">
        <f aca="false">(R159-$R$109)/R159</f>
        <v>-4.70564963092595</v>
      </c>
      <c r="DF53" s="7" t="n">
        <f aca="false">(S160-$S$110)/$S$110</f>
        <v>-0.77820861271469</v>
      </c>
      <c r="DG53" s="7" t="n">
        <f aca="false">(T161-$T$111)/$T$111</f>
        <v>-0.829962517443805</v>
      </c>
      <c r="DH53" s="7" t="n">
        <f aca="false">(U162-$U$112)/$U$112</f>
        <v>-0.827034807869605</v>
      </c>
      <c r="DI53" s="7" t="n">
        <f aca="false">(V163-$V$113)/$V$113</f>
        <v>-0.746684481421183</v>
      </c>
      <c r="DJ53" s="7" t="n">
        <f aca="false">(W164-$W$114)/$W$114</f>
        <v>-0.796494590649434</v>
      </c>
      <c r="DK53" s="7" t="n">
        <f aca="false">(X165-$X$115)/$X$115</f>
        <v>-0.798384683501786</v>
      </c>
      <c r="DL53" s="7" t="n">
        <f aca="false">(Y166-$Y$116)/$Y$116</f>
        <v>-0.760433628386085</v>
      </c>
      <c r="DM53" s="7" t="n">
        <f aca="false">(Z167-$Z$117)/$Z$117</f>
        <v>-0.829747448886228</v>
      </c>
      <c r="DN53" s="7" t="n">
        <f aca="false">(AA168-$AA$118)/$AA$118</f>
        <v>-0.820145171119872</v>
      </c>
      <c r="DO53" s="7" t="n">
        <f aca="false">(AB169-$AB$119)/$AB$119</f>
        <v>-0.800479212253091</v>
      </c>
      <c r="DP53" s="7" t="n">
        <f aca="false">(AC170-$AC$120)/$AC$120</f>
        <v>-0.650487016314709</v>
      </c>
      <c r="DQ53" s="7" t="n">
        <f aca="false">(AD171-$AD$121)/$AD$121</f>
        <v>-0.795402569176371</v>
      </c>
      <c r="DR53" s="7" t="n">
        <f aca="false">(AE172-$AE$122)/$AE$122</f>
        <v>-0.874468578558579</v>
      </c>
      <c r="DS53" s="7" t="n">
        <f aca="false">(AF173-$AF$123)/$AF$123</f>
        <v>-0.773022793407449</v>
      </c>
      <c r="DT53" s="7" t="n">
        <f aca="false">(AG174-$AG$124)/$AG$124</f>
        <v>-0.822977549151563</v>
      </c>
      <c r="DU53" s="7" t="n">
        <f aca="false">(AH175-$AH$125)/$AH$125</f>
        <v>-0.818200341244627</v>
      </c>
      <c r="DV53" s="7" t="n">
        <f aca="false">(AI176-$AI$126)/$AI$126</f>
        <v>-0.831589992071702</v>
      </c>
      <c r="DW53" s="7" t="n">
        <f aca="false">(AJ177-$AJ$127)/$AJ$127</f>
        <v>-0.852039374659188</v>
      </c>
      <c r="DX53" s="7" t="n">
        <f aca="false">(AK178-$AK$128)/$AK$128</f>
        <v>-0.847698059208906</v>
      </c>
      <c r="DY53" s="7" t="n">
        <f aca="false">(AL179-$AL$129)/$AL$129</f>
        <v>-0.814090392133055</v>
      </c>
      <c r="DZ53" s="7" t="n">
        <f aca="false">(AM180-$AM$130)/$AM$130</f>
        <v>-0.857682706190227</v>
      </c>
      <c r="EA53" s="7" t="n">
        <f aca="false">(AN181-$AN$131)/$AN$131</f>
        <v>-0.833242241633475</v>
      </c>
      <c r="EB53" s="7" t="n">
        <f aca="false">(AO182-$AO$132)/$AO$132</f>
        <v>-0.871895555679322</v>
      </c>
      <c r="EC53" s="7" t="n">
        <f aca="false">(AP183-$AP$133)/$AP$133</f>
        <v>-1</v>
      </c>
      <c r="ED53" s="7" t="n">
        <f aca="false">(AQ184-$AQ$134)/$AQ$134</f>
        <v>-1</v>
      </c>
      <c r="EE53" s="7" t="n">
        <f aca="false">(AR185-$AR$135)/$AR$135</f>
        <v>-1</v>
      </c>
      <c r="EF53" s="7" t="n">
        <f aca="false">(AS186-$AS$136)/$AS$136</f>
        <v>-1</v>
      </c>
      <c r="EG53" s="7" t="n">
        <f aca="false">(AT187-$AT$137)/$AT$137</f>
        <v>-1</v>
      </c>
      <c r="EH53" s="7" t="n">
        <f aca="false">(AU188-$AU$138)/$AU$138</f>
        <v>-1</v>
      </c>
      <c r="EI53" s="7" t="n">
        <f aca="false">(AV189-$AV$139)/$AV$139</f>
        <v>-1</v>
      </c>
      <c r="EJ53" s="7" t="n">
        <f aca="false">(AW190-$AW$140)/$AW$140</f>
        <v>-1</v>
      </c>
      <c r="EK53" s="7" t="n">
        <f aca="false">(AX191-$AX$141)/$AX$141</f>
        <v>-1</v>
      </c>
      <c r="EL53" s="7" t="n">
        <f aca="false">(AY192-$AY$142)/$AY$142</f>
        <v>-1</v>
      </c>
      <c r="EM53" s="7" t="n">
        <f aca="false">(AZ193-$AZ$143)/$AZ$143</f>
        <v>-1</v>
      </c>
      <c r="EN53" s="7" t="n">
        <f aca="false">(BA194-$BA$144)/$BA$144</f>
        <v>-1</v>
      </c>
      <c r="EO53" s="7" t="n">
        <f aca="false">(BB195-$BB$145)/$BB$145</f>
        <v>-1</v>
      </c>
      <c r="EP53" s="7" t="n">
        <f aca="false">(BC196-$BC$146)/$BC$146</f>
        <v>-1</v>
      </c>
      <c r="EQ53" s="7" t="n">
        <f aca="false">(BD197-$BD$147)/$BD$147</f>
        <v>-1</v>
      </c>
      <c r="ER53" s="7" t="n">
        <f aca="false">(BE198-$BE$148)/$BE$148</f>
        <v>-1</v>
      </c>
      <c r="ES53" s="7" t="n">
        <f aca="false">(BF199-$BF$149)/$BF$149</f>
        <v>-1</v>
      </c>
      <c r="ET53" s="7" t="n">
        <f aca="false">(BG200-$BG$150)/$BG$150</f>
        <v>-1</v>
      </c>
      <c r="EU53" s="7" t="n">
        <f aca="false">(BH201-$BH$151)/$BH$151</f>
        <v>-1</v>
      </c>
      <c r="EV53" s="7" t="n">
        <f aca="false">(BI202-$BI$152)/$BI$152</f>
        <v>-1</v>
      </c>
      <c r="EW53" s="7" t="n">
        <f aca="false">(BJ203-$BJ$153)/$BJ$153</f>
        <v>-1</v>
      </c>
      <c r="EX53" s="7" t="n">
        <f aca="false">(BK204-$BK$154)/$BK$154</f>
        <v>-1</v>
      </c>
      <c r="EY53" s="7" t="n">
        <f aca="false">(BL205-$BL$155)/$BL$155</f>
        <v>-1</v>
      </c>
      <c r="EZ53" s="7" t="n">
        <f aca="false">(BM206-$BM$156)/$BM$156</f>
        <v>-1</v>
      </c>
      <c r="FA53" s="7" t="n">
        <f aca="false">(BN207-$BN$157)/$BN$157</f>
        <v>-1</v>
      </c>
      <c r="FB53" s="7" t="n">
        <f aca="false">(BO208-$BO$158)/$BO$158</f>
        <v>-1</v>
      </c>
      <c r="FC53" s="7" t="n">
        <f aca="false">(BP209-$BP$159)/$BP$159</f>
        <v>-1</v>
      </c>
      <c r="FD53" s="7" t="n">
        <f aca="false">(BQ210-$BQ$160)/$BQ$160</f>
        <v>-1</v>
      </c>
      <c r="FE53" s="7" t="n">
        <f aca="false">(BR211-$BR$161)/$BR$161</f>
        <v>-1</v>
      </c>
      <c r="FF53" s="7" t="n">
        <f aca="false">(BS212-$BS$162)/$BS$162</f>
        <v>-1</v>
      </c>
      <c r="FG53" s="7" t="n">
        <f aca="false">(BT213-$BT$163)/$BT$163</f>
        <v>-1</v>
      </c>
      <c r="FH53" s="7" t="n">
        <f aca="false">(BU214-$BU$164)/$BU$164</f>
        <v>-1</v>
      </c>
      <c r="FI53" s="7" t="n">
        <f aca="false">(BV215-$BV$165)/$BV$165</f>
        <v>-1</v>
      </c>
      <c r="FJ53" s="7" t="n">
        <f aca="false">(BW216-$BW$166)/$BW$166</f>
        <v>-1</v>
      </c>
      <c r="FK53" s="7" t="n">
        <f aca="false">(BX217-$BX$167)/$BX$167</f>
        <v>-1</v>
      </c>
      <c r="FL53" s="7" t="n">
        <f aca="false">(BY218-$BY$168)/$BY$168</f>
        <v>-1</v>
      </c>
      <c r="FM53" s="7" t="n">
        <f aca="false">(BZ219-$BZ$169)/$BZ$169</f>
        <v>-1</v>
      </c>
      <c r="FN53" s="7" t="n">
        <f aca="false">(CA220-$CA$170)/$CA$170</f>
        <v>-1</v>
      </c>
      <c r="FO53" s="7" t="n">
        <f aca="false">(CB221-$CB$171)/$CB$171</f>
        <v>-1</v>
      </c>
      <c r="FP53" s="7" t="n">
        <f aca="false">(CC222-$CC$172)/$CC$172</f>
        <v>-1</v>
      </c>
      <c r="FQ53" s="7" t="n">
        <f aca="false">(CD223-$CD$173)/$CD$173</f>
        <v>-1</v>
      </c>
      <c r="FR53" s="7" t="n">
        <f aca="false">(CE224-$CE$174)/$CE$174</f>
        <v>-1</v>
      </c>
      <c r="FS53" s="7" t="n">
        <f aca="false">(CF225-$CF$175)/$CF$175</f>
        <v>-1</v>
      </c>
      <c r="FT53" s="7" t="n">
        <f aca="false">(CG226-$CG$176)/$CG$176</f>
        <v>-1</v>
      </c>
      <c r="FU53" s="7" t="n">
        <f aca="false">(CH227-$CH$177)/$CH$177</f>
        <v>-1</v>
      </c>
      <c r="FV53" s="7" t="n">
        <f aca="false">(CI228-$CI$178)/$CI$178</f>
        <v>-1</v>
      </c>
      <c r="FW53" s="7" t="n">
        <f aca="false">(CJ229-$CJ$179)/$CJ$179</f>
        <v>-1</v>
      </c>
      <c r="FX53" s="7" t="n">
        <f aca="false">(CK230-$CK$180)/$CK$180</f>
        <v>-1</v>
      </c>
      <c r="FY53" s="7" t="n">
        <f aca="false">(CL231-$CL$181)/$CL$181</f>
        <v>-1</v>
      </c>
      <c r="FZ53" s="7" t="n">
        <f aca="false">(CM232-$CM$182)/$CM$182</f>
        <v>-1</v>
      </c>
    </row>
    <row r="54" customFormat="false" ht="12.75" hidden="false" customHeight="false" outlineLevel="0" collapsed="false">
      <c r="B54" s="3" t="n">
        <v>35886</v>
      </c>
      <c r="C54" s="5" t="n">
        <v>48168128</v>
      </c>
      <c r="D54" s="6" t="n">
        <f aca="false">VLOOKUP(B54,[1]jan94!$A$59:$XFD$168,3,0)</f>
        <v>555748</v>
      </c>
      <c r="E54" s="6" t="n">
        <f aca="false">VLOOKUP(B54,[2]feb94!$A$51:$XFD$159,3,0)</f>
        <v>368744</v>
      </c>
      <c r="F54" s="6" t="n">
        <f aca="false">VLOOKUP(B54,[3]mar94!$A$56:$XFD$164,3,0)</f>
        <v>509377</v>
      </c>
      <c r="G54" s="6" t="n">
        <f aca="false">VLOOKUP(B54,[4]apr94!$A$64:$XFD$170,3,0)</f>
        <v>328185</v>
      </c>
      <c r="H54" s="6" t="n">
        <f aca="false">VLOOKUP(B54,[5]may94!$A$51:$XFD$156,3,0)</f>
        <v>350169</v>
      </c>
      <c r="I54" s="6" t="n">
        <f aca="false">VLOOKUP(B54,[6]jun94!$A$62:$XFD$167,3,0)</f>
        <v>381518</v>
      </c>
      <c r="J54" s="6" t="n">
        <f aca="false">VLOOKUP(B54,[7]jul94!$A$55:$XFD$159,3,0)</f>
        <v>405212</v>
      </c>
      <c r="K54" s="6" t="n">
        <f aca="false">VLOOKUP(B54,[8]aug94!$A$63:$XFD$165,3,0)</f>
        <v>409436</v>
      </c>
      <c r="L54" s="6" t="n">
        <f aca="false">VLOOKUP(B54,[9]sep94!$A$55:$XFD$156,3,0)</f>
        <v>468973</v>
      </c>
      <c r="M54" s="6" t="n">
        <f aca="false">VLOOKUP(B54,[10]oct94!$A$55:$XFD$155,3,0)</f>
        <v>343346</v>
      </c>
      <c r="N54" s="6" t="n">
        <f aca="false">VLOOKUP(B54,[11]nov94!$A$38:$XFD$137,3,0)</f>
        <v>404563</v>
      </c>
      <c r="O54" s="6" t="n">
        <f aca="false">VLOOKUP(B54,[12]dec94!$A$55:$XFD$154,3,0)</f>
        <v>399403</v>
      </c>
      <c r="P54" s="6" t="n">
        <f aca="false">VLOOKUP(B54,[13]jan95!$A$48:$XFD$142,3,0)</f>
        <v>515375</v>
      </c>
      <c r="Q54" s="6" t="n">
        <f aca="false">VLOOKUP(B54,[14]feb95!$A$54:$XFD$147,3,0)</f>
        <v>344142</v>
      </c>
      <c r="R54" s="6" t="n">
        <f aca="false">VLOOKUP(B54,[15]mar95!$A$37:$XFD$129,3,0)</f>
        <v>337764</v>
      </c>
      <c r="S54" s="6" t="n">
        <f aca="false">VLOOKUP(B54,[16]apr95!$A$59:$XFD$150,3,0)</f>
        <v>401924</v>
      </c>
      <c r="T54" s="6" t="n">
        <f aca="false">VLOOKUP(B54,[17]may95!$A$60:$XFD$151,3,0)</f>
        <v>522846</v>
      </c>
      <c r="U54" s="6" t="n">
        <f aca="false">VLOOKUP(B54,[18]jun95!$A$55:$XFD$144,3,0)</f>
        <v>422082</v>
      </c>
      <c r="V54" s="6" t="n">
        <f aca="false">VLOOKUP(B54,[19]jul95!$A$53:$XFD$141,3,0)</f>
        <v>506658</v>
      </c>
      <c r="W54" s="6" t="n">
        <f aca="false">VLOOKUP(B54,[20]aug95!$A$61:$XFD$148,3,0)</f>
        <v>721159</v>
      </c>
      <c r="X54" s="6" t="n">
        <f aca="false">VLOOKUP(B54,[21]sep95!$A$58:$XFD$144,3,0)</f>
        <v>354348</v>
      </c>
      <c r="Y54" s="6" t="n">
        <f aca="false">VLOOKUP(B54,[22]oct95!$A$53:$XFD$138,3,0)</f>
        <v>1122677</v>
      </c>
      <c r="Z54" s="6" t="n">
        <f aca="false">VLOOKUP(B54,[23]nov95!$A$58:$XFD$142,3,0)</f>
        <v>918124</v>
      </c>
      <c r="AA54" s="6" t="n">
        <f aca="false">VLOOKUP(B54,[24]dec95!$A$55:$XFD$138,3,0)</f>
        <v>334997</v>
      </c>
      <c r="AB54" s="6" t="n">
        <f aca="false">VLOOKUP(B54,[25]jan96!$A$59:$XFD$138,3,0)</f>
        <v>546963</v>
      </c>
      <c r="AC54" s="6" t="n">
        <f aca="false">VLOOKUP(B54,[26]feb96!$A$36:$XFD$114,3,0)</f>
        <v>1305539</v>
      </c>
      <c r="AD54" s="6" t="n">
        <f aca="false">VLOOKUP(B54,[27]mar96!$A$54:$XFD$133,3,0)</f>
        <v>555404</v>
      </c>
      <c r="AE54" s="6" t="n">
        <f aca="false">VLOOKUP(B54,[28]apr96!$A$51:$XFD$127,3,0)</f>
        <v>534910</v>
      </c>
      <c r="AF54" s="6" t="n">
        <f aca="false">VLOOKUP(B54,[29]may96!$A$60:$XFD$135,3,0)</f>
        <v>609591</v>
      </c>
      <c r="AG54" s="6" t="n">
        <f aca="false">VLOOKUP(B54,[30]jun96!$A$50:$XFD$124,3,0)</f>
        <v>552149</v>
      </c>
      <c r="AH54" s="6" t="n">
        <f aca="false">VLOOKUP(B54,[31]jul96!$A$53:$XFD$126,3,0)</f>
        <v>805231</v>
      </c>
      <c r="AI54" s="6" t="n">
        <f aca="false">VLOOKUP(B54,[32]aug96!$A$36:$XFD$108,3,0)</f>
        <v>676972</v>
      </c>
      <c r="AJ54" s="6" t="n">
        <f aca="false">VLOOKUP(B54,[33]sep96!$A$51:$XFD$122,3,0)</f>
        <v>910652</v>
      </c>
      <c r="AK54" s="6" t="n">
        <f aca="false">VLOOKUP(B54,[34]oct96!$A$59:$XFD$129,3,0)</f>
        <v>688500</v>
      </c>
      <c r="AL54" s="6" t="n">
        <f aca="false">VLOOKUP(B54,[35]nov96!$A$61:$XFD$130,3,0)</f>
        <v>868781</v>
      </c>
      <c r="AM54" s="6" t="n">
        <f aca="false">VLOOKUP(B54,[36]dec96!$A$51:$XFD$119,3,0)</f>
        <v>754860</v>
      </c>
      <c r="AN54" s="6" t="n">
        <f aca="false">VLOOKUP(B54,[37]jan97!$A$52:$XFD$116,3,0)</f>
        <v>714238</v>
      </c>
      <c r="AO54" s="6" t="n">
        <f aca="false">VLOOKUP(B54,[38]feb97!$A$35:$XFD$98,3,0)</f>
        <v>986873</v>
      </c>
      <c r="AP54" s="6" t="n">
        <f aca="false">VLOOKUP(B54,[39]mar97!$A$51:$XFD$113,3,0)</f>
        <v>947239</v>
      </c>
      <c r="AQ54" s="6" t="n">
        <f aca="false">VLOOKUP(B54,[40]apr97!$A$35:$XFD$96,3,0)</f>
        <v>1120952</v>
      </c>
      <c r="AR54" s="6" t="n">
        <f aca="false">VLOOKUP(B54,[41]may97!$A$35:$XFD$95,3,0)</f>
        <v>711766</v>
      </c>
      <c r="AS54" s="6" t="n">
        <f aca="false">VLOOKUP(B54,[42]jun97!$A$35:$XFD$94,3,0)</f>
        <v>1054086</v>
      </c>
      <c r="AT54" s="6" t="n">
        <f aca="false">VLOOKUP(B54,[43]jul97!$A$49:$XFD$107,3,0)</f>
        <v>1086280</v>
      </c>
      <c r="AU54" s="6" t="n">
        <f aca="false">VLOOKUP(B54,[44]aug97!$A$60:$XFD$117,3,0)</f>
        <v>1211547</v>
      </c>
      <c r="AV54" s="6" t="n">
        <f aca="false">VLOOKUP(B54,[45]sep97!$A$48:$XFD$104,3,0)</f>
        <v>2346321</v>
      </c>
      <c r="AW54" s="6" t="n">
        <f aca="false">VLOOKUP(B54,[46]oct97!$A$48:$XFD$103,3,0)</f>
        <v>2385036</v>
      </c>
      <c r="AX54" s="6" t="n">
        <f aca="false">VLOOKUP(B54,[47]nov97!$A$48:$XFD$102,3,0)</f>
        <v>1263189</v>
      </c>
      <c r="AY54" s="6" t="n">
        <f aca="false">VLOOKUP(B54,[48]dec97!$A$35:$XFD$88,3,0)</f>
        <v>1157649</v>
      </c>
      <c r="AZ54" s="6" t="n">
        <f aca="false">VLOOKUP(B54,[49]jan98!$A$47:$XFD$96,3,0)</f>
        <v>2076960</v>
      </c>
      <c r="BA54" s="6" t="n">
        <f aca="false">VLOOKUP(B54,[50]feb98!$A$50:$XFD$98,3,0)</f>
        <v>2224835</v>
      </c>
      <c r="BB54" s="6" t="n">
        <f aca="false">VLOOKUP(B54,[51]mar98!$A$34:$XFD$81,3,0)</f>
        <v>2409381</v>
      </c>
      <c r="BC54" s="6" t="n">
        <f aca="false">VLOOKUP(B54,[52]apr98!$A$46:$XFD$92,3,0)</f>
        <v>2043922</v>
      </c>
      <c r="CP54" s="2" t="s">
        <v>53</v>
      </c>
      <c r="CQ54" s="7" t="n">
        <f aca="false">(D146-$D$95)/$D$95</f>
        <v>-0.797973821674041</v>
      </c>
      <c r="CR54" s="7" t="n">
        <f aca="false">(E147-$E$96)/$E$96</f>
        <v>-0.807242643428613</v>
      </c>
      <c r="CS54" s="7" t="n">
        <f aca="false">(F148-$F$97)/$F$97</f>
        <v>-0.820758643014591</v>
      </c>
      <c r="CT54" s="7" t="n">
        <f aca="false">(G149-$G$98)/$G$98</f>
        <v>-0.852718863218549</v>
      </c>
      <c r="CU54" s="7" t="n">
        <f aca="false">(H150-$H$99)/$H$99</f>
        <v>-0.847051425751373</v>
      </c>
      <c r="CV54" s="7" t="n">
        <f aca="false">(I151-$I$100)/$I$100</f>
        <v>-0.852967008562838</v>
      </c>
      <c r="CW54" s="7" t="n">
        <f aca="false">(J152-$J$101)/$J$101</f>
        <v>-0.830571988407379</v>
      </c>
      <c r="CX54" s="7" t="n">
        <f aca="false">(K153-$K$102)/$K$102</f>
        <v>-0.743300940625765</v>
      </c>
      <c r="CY54" s="7" t="n">
        <f aca="false">(L154-$L$103)/$L$103</f>
        <v>-0.788216842912629</v>
      </c>
      <c r="CZ54" s="7" t="n">
        <f aca="false">(M155-$M$104)/$M$104</f>
        <v>-0.831705533358261</v>
      </c>
      <c r="DA54" s="7" t="n">
        <f aca="false">(N156-$N$105)/$N$105</f>
        <v>-0.799144378459278</v>
      </c>
      <c r="DB54" s="7" t="n">
        <f aca="false">(O157-$O$106)/$O$106</f>
        <v>-0.771328532825522</v>
      </c>
      <c r="DC54" s="7" t="n">
        <f aca="false">(P158-$P$107)/$P$107</f>
        <v>-0.799205274058584</v>
      </c>
      <c r="DD54" s="7" t="n">
        <f aca="false">(Q159-$Q$108)/$Q$108</f>
        <v>-0.806185791701501</v>
      </c>
      <c r="DE54" s="7" t="n">
        <f aca="false">(R160-$R$109)/R160</f>
        <v>-4.85686414053077</v>
      </c>
      <c r="DF54" s="7" t="n">
        <f aca="false">(S161-$S$110)/$S$110</f>
        <v>-0.786261249955179</v>
      </c>
      <c r="DG54" s="7" t="n">
        <f aca="false">(T162-$T$111)/$T$111</f>
        <v>-0.834242402574187</v>
      </c>
      <c r="DH54" s="7" t="n">
        <f aca="false">(U163-$U$112)/$U$112</f>
        <v>-0.794568627109897</v>
      </c>
      <c r="DI54" s="7" t="n">
        <f aca="false">(V164-$V$113)/$V$113</f>
        <v>-0.757797916628217</v>
      </c>
      <c r="DJ54" s="7" t="n">
        <f aca="false">(W165-$W$114)/$W$114</f>
        <v>-0.786142819947266</v>
      </c>
      <c r="DK54" s="7" t="n">
        <f aca="false">(X166-$X$115)/$X$115</f>
        <v>-0.798723625148859</v>
      </c>
      <c r="DL54" s="7" t="n">
        <f aca="false">(Y167-$Y$116)/$Y$116</f>
        <v>-0.771233581048254</v>
      </c>
      <c r="DM54" s="7" t="n">
        <f aca="false">(Z168-$Z$117)/$Z$117</f>
        <v>-0.836894710056776</v>
      </c>
      <c r="DN54" s="7" t="n">
        <f aca="false">(AA169-$AA$118)/$AA$118</f>
        <v>-0.823206189767737</v>
      </c>
      <c r="DO54" s="7" t="n">
        <f aca="false">(AB170-$AB$119)/$AB$119</f>
        <v>-0.808888933383587</v>
      </c>
      <c r="DP54" s="7" t="n">
        <f aca="false">(AC171-$AC$120)/$AC$120</f>
        <v>-0.663144381267067</v>
      </c>
      <c r="DQ54" s="7" t="n">
        <f aca="false">(AD172-$AD$121)/$AD$121</f>
        <v>-0.805145677699796</v>
      </c>
      <c r="DR54" s="7" t="n">
        <f aca="false">(AE173-$AE$122)/$AE$122</f>
        <v>-0.883109419101075</v>
      </c>
      <c r="DS54" s="7" t="n">
        <f aca="false">(AF174-$AF$123)/$AF$123</f>
        <v>-0.780846456253879</v>
      </c>
      <c r="DT54" s="7" t="n">
        <f aca="false">(AG175-$AG$124)/$AG$124</f>
        <v>-0.821120208975304</v>
      </c>
      <c r="DU54" s="7" t="n">
        <f aca="false">(AH176-$AH$125)/$AH$125</f>
        <v>-0.82401626776317</v>
      </c>
      <c r="DV54" s="7" t="n">
        <f aca="false">(AI177-$AI$126)/$AI$126</f>
        <v>-0.843608412647208</v>
      </c>
      <c r="DW54" s="7" t="n">
        <f aca="false">(AJ178-$AJ$127)/$AJ$127</f>
        <v>-0.846096367309525</v>
      </c>
      <c r="DX54" s="7" t="n">
        <f aca="false">(AK179-$AK$128)/$AK$128</f>
        <v>-0.847221091703109</v>
      </c>
      <c r="DY54" s="7" t="n">
        <f aca="false">(AL180-$AL$129)/$AL$129</f>
        <v>-0.81904056172241</v>
      </c>
      <c r="DZ54" s="7" t="n">
        <f aca="false">(AM181-$AM$130)/$AM$130</f>
        <v>-0.854872606538063</v>
      </c>
      <c r="EA54" s="7" t="n">
        <f aca="false">(AN182-$AN$131)/$AN$131</f>
        <v>-0.833347891589978</v>
      </c>
      <c r="EB54" s="7" t="n">
        <f aca="false">(AO183-$AO$132)/$AO$132</f>
        <v>-1</v>
      </c>
      <c r="EC54" s="7" t="n">
        <f aca="false">(AP184-$AP$133)/$AP$133</f>
        <v>-1</v>
      </c>
      <c r="ED54" s="7" t="n">
        <f aca="false">(AQ185-$AQ$134)/$AQ$134</f>
        <v>-1</v>
      </c>
      <c r="EE54" s="7" t="n">
        <f aca="false">(AR186-$AR$135)/$AR$135</f>
        <v>-1</v>
      </c>
      <c r="EF54" s="7" t="n">
        <f aca="false">(AS187-$AS$136)/$AS$136</f>
        <v>-1</v>
      </c>
      <c r="EG54" s="7" t="n">
        <f aca="false">(AT188-$AT$137)/$AT$137</f>
        <v>-1</v>
      </c>
      <c r="EH54" s="7" t="n">
        <f aca="false">(AU189-$AU$138)/$AU$138</f>
        <v>-1</v>
      </c>
      <c r="EI54" s="7" t="n">
        <f aca="false">(AV190-$AV$139)/$AV$139</f>
        <v>-1</v>
      </c>
      <c r="EJ54" s="7" t="n">
        <f aca="false">(AW191-$AW$140)/$AW$140</f>
        <v>-1</v>
      </c>
      <c r="EK54" s="7" t="n">
        <f aca="false">(AX192-$AX$141)/$AX$141</f>
        <v>-1</v>
      </c>
      <c r="EL54" s="7" t="n">
        <f aca="false">(AY193-$AY$142)/$AY$142</f>
        <v>-1</v>
      </c>
      <c r="EM54" s="7" t="n">
        <f aca="false">(AZ194-$AZ$143)/$AZ$143</f>
        <v>-1</v>
      </c>
      <c r="EN54" s="7" t="n">
        <f aca="false">(BA195-$BA$144)/$BA$144</f>
        <v>-1</v>
      </c>
      <c r="EO54" s="7" t="n">
        <f aca="false">(BB196-$BB$145)/$BB$145</f>
        <v>-1</v>
      </c>
      <c r="EP54" s="7" t="n">
        <f aca="false">(BC197-$BC$146)/$BC$146</f>
        <v>-1</v>
      </c>
      <c r="EQ54" s="7" t="n">
        <f aca="false">(BD198-$BD$147)/$BD$147</f>
        <v>-1</v>
      </c>
      <c r="ER54" s="7" t="n">
        <f aca="false">(BE199-$BE$148)/$BE$148</f>
        <v>-1</v>
      </c>
      <c r="ES54" s="7" t="n">
        <f aca="false">(BF200-$BF$149)/$BF$149</f>
        <v>-1</v>
      </c>
      <c r="ET54" s="7" t="n">
        <f aca="false">(BG201-$BG$150)/$BG$150</f>
        <v>-1</v>
      </c>
      <c r="EU54" s="7" t="n">
        <f aca="false">(BH202-$BH$151)/$BH$151</f>
        <v>-1</v>
      </c>
      <c r="EV54" s="7" t="n">
        <f aca="false">(BI203-$BI$152)/$BI$152</f>
        <v>-1</v>
      </c>
      <c r="EW54" s="7" t="n">
        <f aca="false">(BJ204-$BJ$153)/$BJ$153</f>
        <v>-1</v>
      </c>
      <c r="EX54" s="7" t="n">
        <f aca="false">(BK205-$BK$154)/$BK$154</f>
        <v>-1</v>
      </c>
      <c r="EY54" s="7" t="n">
        <f aca="false">(BL206-$BL$155)/$BL$155</f>
        <v>-1</v>
      </c>
      <c r="EZ54" s="7" t="n">
        <f aca="false">(BM207-$BM$156)/$BM$156</f>
        <v>-1</v>
      </c>
      <c r="FA54" s="7" t="n">
        <f aca="false">(BN208-$BN$157)/$BN$157</f>
        <v>-1</v>
      </c>
      <c r="FB54" s="7" t="n">
        <f aca="false">(BO209-$BO$158)/$BO$158</f>
        <v>-1</v>
      </c>
      <c r="FC54" s="7" t="n">
        <f aca="false">(BP210-$BP$159)/$BP$159</f>
        <v>-1</v>
      </c>
      <c r="FD54" s="7" t="n">
        <f aca="false">(BQ211-$BQ$160)/$BQ$160</f>
        <v>-1</v>
      </c>
      <c r="FE54" s="7" t="n">
        <f aca="false">(BR212-$BR$161)/$BR$161</f>
        <v>-1</v>
      </c>
      <c r="FF54" s="7" t="n">
        <f aca="false">(BS213-$BS$162)/$BS$162</f>
        <v>-1</v>
      </c>
      <c r="FG54" s="7" t="n">
        <f aca="false">(BT214-$BT$163)/$BT$163</f>
        <v>-1</v>
      </c>
      <c r="FH54" s="7" t="n">
        <f aca="false">(BU215-$BU$164)/$BU$164</f>
        <v>-1</v>
      </c>
      <c r="FI54" s="7" t="n">
        <f aca="false">(BV216-$BV$165)/$BV$165</f>
        <v>-1</v>
      </c>
      <c r="FJ54" s="7" t="n">
        <f aca="false">(BW217-$BW$166)/$BW$166</f>
        <v>-1</v>
      </c>
      <c r="FK54" s="7" t="n">
        <f aca="false">(BX218-$BX$167)/$BX$167</f>
        <v>-1</v>
      </c>
      <c r="FL54" s="7" t="n">
        <f aca="false">(BY219-$BY$168)/$BY$168</f>
        <v>-1</v>
      </c>
      <c r="FM54" s="7" t="n">
        <f aca="false">(BZ220-$BZ$169)/$BZ$169</f>
        <v>-1</v>
      </c>
      <c r="FN54" s="7" t="n">
        <f aca="false">(CA221-$CA$170)/$CA$170</f>
        <v>-1</v>
      </c>
      <c r="FO54" s="7" t="n">
        <f aca="false">(CB222-$CB$171)/$CB$171</f>
        <v>-1</v>
      </c>
      <c r="FP54" s="7" t="n">
        <f aca="false">(CC223-$CC$172)/$CC$172</f>
        <v>-1</v>
      </c>
      <c r="FQ54" s="7" t="n">
        <f aca="false">(CD224-$CD$173)/$CD$173</f>
        <v>-1</v>
      </c>
      <c r="FR54" s="7" t="n">
        <f aca="false">(CE225-$CE$174)/$CE$174</f>
        <v>-1</v>
      </c>
      <c r="FS54" s="7" t="n">
        <f aca="false">(CF226-$CF$175)/$CF$175</f>
        <v>-1</v>
      </c>
      <c r="FT54" s="7" t="n">
        <f aca="false">(CG227-$CG$176)/$CG$176</f>
        <v>-1</v>
      </c>
      <c r="FU54" s="7" t="n">
        <f aca="false">(CH228-$CH$177)/$CH$177</f>
        <v>-1</v>
      </c>
      <c r="FV54" s="7" t="n">
        <f aca="false">(CI229-$CI$178)/$CI$178</f>
        <v>-1</v>
      </c>
      <c r="FW54" s="7" t="n">
        <f aca="false">(CJ230-$CJ$179)/$CJ$179</f>
        <v>-1</v>
      </c>
      <c r="FX54" s="7" t="n">
        <f aca="false">(CK231-$CK$180)/$CK$180</f>
        <v>-1</v>
      </c>
      <c r="FY54" s="7" t="n">
        <f aca="false">(CL232-$CL$181)/$CL$181</f>
        <v>-1</v>
      </c>
      <c r="FZ54" s="7" t="n">
        <f aca="false">(CM233-$CM$182)/$CM$182</f>
        <v>-1</v>
      </c>
    </row>
    <row r="55" customFormat="false" ht="12.75" hidden="false" customHeight="false" outlineLevel="0" collapsed="false">
      <c r="B55" s="3" t="n">
        <v>35916</v>
      </c>
      <c r="C55" s="5" t="n">
        <v>48490764</v>
      </c>
      <c r="D55" s="6" t="n">
        <f aca="false">VLOOKUP(B55,[1]jan94!$A$59:$XFD$168,3,0)</f>
        <v>546726</v>
      </c>
      <c r="E55" s="6" t="n">
        <f aca="false">VLOOKUP(B55,[2]feb94!$A$51:$XFD$159,3,0)</f>
        <v>374160</v>
      </c>
      <c r="F55" s="6" t="n">
        <f aca="false">VLOOKUP(B55,[3]mar94!$A$56:$XFD$164,3,0)</f>
        <v>491079</v>
      </c>
      <c r="G55" s="6" t="n">
        <f aca="false">VLOOKUP(B55,[4]apr94!$A$64:$XFD$170,3,0)</f>
        <v>338532</v>
      </c>
      <c r="H55" s="6" t="n">
        <f aca="false">VLOOKUP(B55,[5]may94!$A$51:$XFD$156,3,0)</f>
        <v>354616</v>
      </c>
      <c r="I55" s="6" t="n">
        <f aca="false">VLOOKUP(B55,[6]jun94!$A$62:$XFD$167,3,0)</f>
        <v>378789</v>
      </c>
      <c r="J55" s="6" t="n">
        <f aca="false">VLOOKUP(B55,[7]jul94!$A$55:$XFD$159,3,0)</f>
        <v>417121</v>
      </c>
      <c r="K55" s="6" t="n">
        <f aca="false">VLOOKUP(B55,[8]aug94!$A$63:$XFD$165,3,0)</f>
        <v>424857</v>
      </c>
      <c r="L55" s="6" t="n">
        <f aca="false">VLOOKUP(B55,[9]sep94!$A$55:$XFD$156,3,0)</f>
        <v>495323</v>
      </c>
      <c r="M55" s="6" t="n">
        <f aca="false">VLOOKUP(B55,[10]oct94!$A$55:$XFD$155,3,0)</f>
        <v>347382</v>
      </c>
      <c r="N55" s="6" t="n">
        <f aca="false">VLOOKUP(B55,[11]nov94!$A$38:$XFD$137,3,0)</f>
        <v>407654</v>
      </c>
      <c r="O55" s="6" t="n">
        <f aca="false">VLOOKUP(B55,[12]dec94!$A$55:$XFD$154,3,0)</f>
        <v>390375</v>
      </c>
      <c r="P55" s="6" t="n">
        <f aca="false">VLOOKUP(B55,[13]jan95!$A$48:$XFD$142,3,0)</f>
        <v>536801</v>
      </c>
      <c r="Q55" s="6" t="n">
        <f aca="false">VLOOKUP(B55,[14]feb95!$A$54:$XFD$147,3,0)</f>
        <v>339744</v>
      </c>
      <c r="R55" s="6" t="n">
        <f aca="false">VLOOKUP(B55,[15]mar95!$A$37:$XFD$129,3,0)</f>
        <v>347825</v>
      </c>
      <c r="S55" s="6" t="n">
        <f aca="false">VLOOKUP(B55,[16]apr95!$A$59:$XFD$150,3,0)</f>
        <v>400177</v>
      </c>
      <c r="T55" s="6" t="n">
        <f aca="false">VLOOKUP(B55,[17]may95!$A$60:$XFD$151,3,0)</f>
        <v>528631</v>
      </c>
      <c r="U55" s="6" t="n">
        <f aca="false">VLOOKUP(B55,[18]jun95!$A$55:$XFD$144,3,0)</f>
        <v>415692</v>
      </c>
      <c r="V55" s="6" t="n">
        <f aca="false">VLOOKUP(B55,[19]jul95!$A$53:$XFD$141,3,0)</f>
        <v>508734</v>
      </c>
      <c r="W55" s="6" t="n">
        <f aca="false">VLOOKUP(B55,[20]aug95!$A$61:$XFD$148,3,0)</f>
        <v>720289</v>
      </c>
      <c r="X55" s="6" t="n">
        <f aca="false">VLOOKUP(B55,[21]sep95!$A$58:$XFD$144,3,0)</f>
        <v>364478</v>
      </c>
      <c r="Y55" s="6" t="n">
        <f aca="false">VLOOKUP(B55,[22]oct95!$A$53:$XFD$138,3,0)</f>
        <v>1125674</v>
      </c>
      <c r="Z55" s="6" t="n">
        <f aca="false">VLOOKUP(B55,[23]nov95!$A$58:$XFD$142,3,0)</f>
        <v>917434</v>
      </c>
      <c r="AA55" s="6" t="n">
        <f aca="false">VLOOKUP(B55,[24]dec95!$A$55:$XFD$138,3,0)</f>
        <v>344409</v>
      </c>
      <c r="AB55" s="6" t="n">
        <f aca="false">VLOOKUP(B55,[25]jan96!$A$59:$XFD$138,3,0)</f>
        <v>542942</v>
      </c>
      <c r="AC55" s="6" t="n">
        <f aca="false">VLOOKUP(B55,[26]feb96!$A$36:$XFD$114,3,0)</f>
        <v>1338074</v>
      </c>
      <c r="AD55" s="6" t="n">
        <f aca="false">VLOOKUP(B55,[27]mar96!$A$54:$XFD$133,3,0)</f>
        <v>575439</v>
      </c>
      <c r="AE55" s="6" t="n">
        <f aca="false">VLOOKUP(B55,[28]apr96!$A$51:$XFD$127,3,0)</f>
        <v>506304</v>
      </c>
      <c r="AF55" s="6" t="n">
        <f aca="false">VLOOKUP(B55,[29]may96!$A$60:$XFD$135,3,0)</f>
        <v>641129</v>
      </c>
      <c r="AG55" s="6" t="n">
        <f aca="false">VLOOKUP(B55,[30]jun96!$A$50:$XFD$124,3,0)</f>
        <v>576872</v>
      </c>
      <c r="AH55" s="6" t="n">
        <f aca="false">VLOOKUP(B55,[31]jul96!$A$53:$XFD$126,3,0)</f>
        <v>796765</v>
      </c>
      <c r="AI55" s="6" t="n">
        <f aca="false">VLOOKUP(B55,[32]aug96!$A$36:$XFD$108,3,0)</f>
        <v>682542</v>
      </c>
      <c r="AJ55" s="6" t="n">
        <f aca="false">VLOOKUP(B55,[33]sep96!$A$51:$XFD$122,3,0)</f>
        <v>912217</v>
      </c>
      <c r="AK55" s="6" t="n">
        <f aca="false">VLOOKUP(B55,[34]oct96!$A$59:$XFD$129,3,0)</f>
        <v>677121</v>
      </c>
      <c r="AL55" s="6" t="n">
        <f aca="false">VLOOKUP(B55,[35]nov96!$A$61:$XFD$130,3,0)</f>
        <v>871331</v>
      </c>
      <c r="AM55" s="6" t="n">
        <f aca="false">VLOOKUP(B55,[36]dec96!$A$51:$XFD$119,3,0)</f>
        <v>787909</v>
      </c>
      <c r="AN55" s="6" t="n">
        <f aca="false">VLOOKUP(B55,[37]jan97!$A$52:$XFD$116,3,0)</f>
        <v>735978</v>
      </c>
      <c r="AO55" s="6" t="n">
        <f aca="false">VLOOKUP(B55,[38]feb97!$A$35:$XFD$98,3,0)</f>
        <v>968568</v>
      </c>
      <c r="AP55" s="6" t="n">
        <f aca="false">VLOOKUP(B55,[39]mar97!$A$51:$XFD$113,3,0)</f>
        <v>956883</v>
      </c>
      <c r="AQ55" s="6" t="n">
        <f aca="false">VLOOKUP(B55,[40]apr97!$A$35:$XFD$96,3,0)</f>
        <v>1056204</v>
      </c>
      <c r="AR55" s="6" t="n">
        <f aca="false">VLOOKUP(B55,[41]may97!$A$35:$XFD$95,3,0)</f>
        <v>695405</v>
      </c>
      <c r="AS55" s="6" t="n">
        <f aca="false">VLOOKUP(B55,[42]jun97!$A$35:$XFD$94,3,0)</f>
        <v>1005288</v>
      </c>
      <c r="AT55" s="6" t="n">
        <f aca="false">VLOOKUP(B55,[43]jul97!$A$49:$XFD$107,3,0)</f>
        <v>1012896</v>
      </c>
      <c r="AU55" s="6" t="n">
        <f aca="false">VLOOKUP(B55,[44]aug97!$A$60:$XFD$117,3,0)</f>
        <v>1193963</v>
      </c>
      <c r="AV55" s="6" t="n">
        <f aca="false">VLOOKUP(B55,[45]sep97!$A$48:$XFD$104,3,0)</f>
        <v>2400932</v>
      </c>
      <c r="AW55" s="6" t="n">
        <f aca="false">VLOOKUP(B55,[46]oct97!$A$48:$XFD$103,3,0)</f>
        <v>2225896</v>
      </c>
      <c r="AX55" s="6" t="n">
        <f aca="false">VLOOKUP(B55,[47]nov97!$A$48:$XFD$102,3,0)</f>
        <v>1261058</v>
      </c>
      <c r="AY55" s="6" t="n">
        <f aca="false">VLOOKUP(B55,[48]dec97!$A$35:$XFD$88,3,0)</f>
        <v>1198897</v>
      </c>
      <c r="AZ55" s="6" t="n">
        <f aca="false">VLOOKUP(B55,[49]jan98!$A$47:$XFD$96,3,0)</f>
        <v>2022159</v>
      </c>
      <c r="BA55" s="6" t="n">
        <f aca="false">VLOOKUP(B55,[50]feb98!$A$50:$XFD$98,3,0)</f>
        <v>1936489</v>
      </c>
      <c r="BB55" s="6" t="n">
        <f aca="false">VLOOKUP(B55,[51]mar98!$A$34:$XFD$81,3,0)</f>
        <v>2088130</v>
      </c>
      <c r="BC55" s="6" t="n">
        <f aca="false">VLOOKUP(B55,[52]apr98!$A$46:$XFD$92,3,0)</f>
        <v>3124067</v>
      </c>
      <c r="BD55" s="6" t="n">
        <f aca="false">VLOOKUP(B55,[53]may98!$A$47:$XFD$92,3,0)</f>
        <v>1613191</v>
      </c>
      <c r="CP55" s="2" t="s">
        <v>54</v>
      </c>
      <c r="CQ55" s="7" t="n">
        <f aca="false">(D147-$D$95)/$D$95</f>
        <v>-0.803203724113817</v>
      </c>
      <c r="CR55" s="7" t="n">
        <f aca="false">(E148-$E$96)/$E$96</f>
        <v>-0.815678829755151</v>
      </c>
      <c r="CS55" s="7" t="n">
        <f aca="false">(F149-$F$97)/$F$97</f>
        <v>-0.824509445617795</v>
      </c>
      <c r="CT55" s="7" t="n">
        <f aca="false">(G150-$G$98)/$G$98</f>
        <v>-0.855491256765848</v>
      </c>
      <c r="CU55" s="7" t="n">
        <f aca="false">(H151-$H$99)/$H$99</f>
        <v>-0.846468002937948</v>
      </c>
      <c r="CV55" s="7" t="n">
        <f aca="false">(I152-$I$100)/$I$100</f>
        <v>-0.857668892659675</v>
      </c>
      <c r="CW55" s="7" t="n">
        <f aca="false">(J153-$J$101)/$J$101</f>
        <v>-0.8325256444835</v>
      </c>
      <c r="CX55" s="7" t="n">
        <f aca="false">(K154-$K$102)/$K$102</f>
        <v>-0.751883286581223</v>
      </c>
      <c r="CY55" s="7" t="n">
        <f aca="false">(L155-$L$103)/$L$103</f>
        <v>-0.797798369701695</v>
      </c>
      <c r="CZ55" s="7" t="n">
        <f aca="false">(M156-$M$104)/$M$104</f>
        <v>-0.834884783365483</v>
      </c>
      <c r="DA55" s="7" t="n">
        <f aca="false">(N157-$N$105)/$N$105</f>
        <v>-0.80100830330696</v>
      </c>
      <c r="DB55" s="7" t="n">
        <f aca="false">(O158-$O$106)/$O$106</f>
        <v>-0.774996895173761</v>
      </c>
      <c r="DC55" s="7" t="n">
        <f aca="false">(P159-$P$107)/$P$107</f>
        <v>-0.812522583762951</v>
      </c>
      <c r="DD55" s="7" t="n">
        <f aca="false">(Q160-$Q$108)/$Q$108</f>
        <v>-0.804147507738889</v>
      </c>
      <c r="DE55" s="7" t="n">
        <f aca="false">(R161-$R$109)/R161</f>
        <v>-4.75933028569572</v>
      </c>
      <c r="DF55" s="7" t="n">
        <f aca="false">(S162-$S$110)/$S$110</f>
        <v>-0.769205301970909</v>
      </c>
      <c r="DG55" s="7" t="n">
        <f aca="false">(T163-$T$111)/$T$111</f>
        <v>-0.838396899904275</v>
      </c>
      <c r="DH55" s="7" t="n">
        <f aca="false">(U164-$U$112)/$U$112</f>
        <v>-0.799446657505175</v>
      </c>
      <c r="DI55" s="7" t="n">
        <f aca="false">(V165-$V$113)/$V$113</f>
        <v>-0.763712709678971</v>
      </c>
      <c r="DJ55" s="7" t="n">
        <f aca="false">(W166-$W$114)/$W$114</f>
        <v>-0.796981638097057</v>
      </c>
      <c r="DK55" s="7" t="n">
        <f aca="false">(X167-$X$115)/$X$115</f>
        <v>-0.806824688513785</v>
      </c>
      <c r="DL55" s="7" t="n">
        <f aca="false">(Y168-$Y$116)/$Y$116</f>
        <v>-0.769940222278178</v>
      </c>
      <c r="DM55" s="7" t="n">
        <f aca="false">(Z169-$Z$117)/$Z$117</f>
        <v>-0.848805826044786</v>
      </c>
      <c r="DN55" s="7" t="n">
        <f aca="false">(AA170-$AA$118)/$AA$118</f>
        <v>-0.826445237313135</v>
      </c>
      <c r="DO55" s="7" t="n">
        <f aca="false">(AB171-$AB$119)/$AB$119</f>
        <v>-0.815634628840018</v>
      </c>
      <c r="DP55" s="7" t="n">
        <f aca="false">(AC172-$AC$120)/$AC$120</f>
        <v>-0.668433762684602</v>
      </c>
      <c r="DQ55" s="7" t="n">
        <f aca="false">(AD173-$AD$121)/$AD$121</f>
        <v>-0.809936423857296</v>
      </c>
      <c r="DR55" s="7" t="n">
        <f aca="false">(AE174-$AE$122)/$AE$122</f>
        <v>-0.878175128454349</v>
      </c>
      <c r="DS55" s="7" t="n">
        <f aca="false">(AF175-$AF$123)/$AF$123</f>
        <v>-0.78392561256698</v>
      </c>
      <c r="DT55" s="7" t="n">
        <f aca="false">(AG176-$AG$124)/$AG$124</f>
        <v>-0.829639667877402</v>
      </c>
      <c r="DU55" s="7" t="n">
        <f aca="false">(AH177-$AH$125)/$AH$125</f>
        <v>-0.839801228857344</v>
      </c>
      <c r="DV55" s="7" t="n">
        <f aca="false">(AI178-$AI$126)/$AI$126</f>
        <v>-0.842339569935664</v>
      </c>
      <c r="DW55" s="7" t="n">
        <f aca="false">(AJ179-$AJ$127)/$AJ$127</f>
        <v>-0.847043033441685</v>
      </c>
      <c r="DX55" s="7" t="n">
        <f aca="false">(AK180-$AK$128)/$AK$128</f>
        <v>-0.852034792438212</v>
      </c>
      <c r="DY55" s="7" t="n">
        <f aca="false">(AL181-$AL$129)/$AL$129</f>
        <v>-0.831420279579904</v>
      </c>
      <c r="DZ55" s="7" t="n">
        <f aca="false">(AM182-$AM$130)/$AM$130</f>
        <v>-0.856357926279895</v>
      </c>
      <c r="EA55" s="7" t="n">
        <f aca="false">(AN183-$AN$131)/$AN$131</f>
        <v>-1</v>
      </c>
      <c r="EB55" s="7" t="n">
        <f aca="false">(AO184-$AO$132)/$AO$132</f>
        <v>-1</v>
      </c>
      <c r="EC55" s="7" t="n">
        <f aca="false">(AP185-$AP$133)/$AP$133</f>
        <v>-1</v>
      </c>
      <c r="ED55" s="7" t="n">
        <f aca="false">(AQ186-$AQ$134)/$AQ$134</f>
        <v>-1</v>
      </c>
      <c r="EE55" s="7" t="n">
        <f aca="false">(AR187-$AR$135)/$AR$135</f>
        <v>-1</v>
      </c>
      <c r="EF55" s="7" t="n">
        <f aca="false">(AS188-$AS$136)/$AS$136</f>
        <v>-1</v>
      </c>
      <c r="EG55" s="7" t="n">
        <f aca="false">(AT189-$AT$137)/$AT$137</f>
        <v>-1</v>
      </c>
      <c r="EH55" s="7" t="n">
        <f aca="false">(AU190-$AU$138)/$AU$138</f>
        <v>-1</v>
      </c>
      <c r="EI55" s="7" t="n">
        <f aca="false">(AV191-$AV$139)/$AV$139</f>
        <v>-1</v>
      </c>
      <c r="EJ55" s="7" t="n">
        <f aca="false">(AW192-$AW$140)/$AW$140</f>
        <v>-1</v>
      </c>
      <c r="EK55" s="7" t="n">
        <f aca="false">(AX193-$AX$141)/$AX$141</f>
        <v>-1</v>
      </c>
      <c r="EL55" s="7" t="n">
        <f aca="false">(AY194-$AY$142)/$AY$142</f>
        <v>-1</v>
      </c>
      <c r="EM55" s="7" t="n">
        <f aca="false">(AZ195-$AZ$143)/$AZ$143</f>
        <v>-1</v>
      </c>
      <c r="EN55" s="7" t="n">
        <f aca="false">(BA196-$BA$144)/$BA$144</f>
        <v>-1</v>
      </c>
      <c r="EO55" s="7" t="n">
        <f aca="false">(BB197-$BB$145)/$BB$145</f>
        <v>-1</v>
      </c>
      <c r="EP55" s="7" t="n">
        <f aca="false">(BC198-$BC$146)/$BC$146</f>
        <v>-1</v>
      </c>
      <c r="EQ55" s="7" t="n">
        <f aca="false">(BD199-$BD$147)/$BD$147</f>
        <v>-1</v>
      </c>
      <c r="ER55" s="7" t="n">
        <f aca="false">(BE200-$BE$148)/$BE$148</f>
        <v>-1</v>
      </c>
      <c r="ES55" s="7" t="n">
        <f aca="false">(BF201-$BF$149)/$BF$149</f>
        <v>-1</v>
      </c>
      <c r="ET55" s="7" t="n">
        <f aca="false">(BG202-$BG$150)/$BG$150</f>
        <v>-1</v>
      </c>
      <c r="EU55" s="7" t="n">
        <f aca="false">(BH203-$BH$151)/$BH$151</f>
        <v>-1</v>
      </c>
      <c r="EV55" s="7" t="n">
        <f aca="false">(BI204-$BI$152)/$BI$152</f>
        <v>-1</v>
      </c>
      <c r="EW55" s="7" t="n">
        <f aca="false">(BJ205-$BJ$153)/$BJ$153</f>
        <v>-1</v>
      </c>
      <c r="EX55" s="7" t="n">
        <f aca="false">(BK206-$BK$154)/$BK$154</f>
        <v>-1</v>
      </c>
      <c r="EY55" s="7" t="n">
        <f aca="false">(BL207-$BL$155)/$BL$155</f>
        <v>-1</v>
      </c>
      <c r="EZ55" s="7" t="n">
        <f aca="false">(BM208-$BM$156)/$BM$156</f>
        <v>-1</v>
      </c>
      <c r="FA55" s="7" t="n">
        <f aca="false">(BN209-$BN$157)/$BN$157</f>
        <v>-1</v>
      </c>
      <c r="FB55" s="7" t="n">
        <f aca="false">(BO210-$BO$158)/$BO$158</f>
        <v>-1</v>
      </c>
      <c r="FC55" s="7" t="n">
        <f aca="false">(BP211-$BP$159)/$BP$159</f>
        <v>-1</v>
      </c>
      <c r="FD55" s="7" t="n">
        <f aca="false">(BQ212-$BQ$160)/$BQ$160</f>
        <v>-1</v>
      </c>
      <c r="FE55" s="7" t="n">
        <f aca="false">(BR213-$BR$161)/$BR$161</f>
        <v>-1</v>
      </c>
      <c r="FF55" s="7" t="n">
        <f aca="false">(BS214-$BS$162)/$BS$162</f>
        <v>-1</v>
      </c>
      <c r="FG55" s="7" t="n">
        <f aca="false">(BT215-$BT$163)/$BT$163</f>
        <v>-1</v>
      </c>
      <c r="FH55" s="7" t="n">
        <f aca="false">(BU216-$BU$164)/$BU$164</f>
        <v>-1</v>
      </c>
      <c r="FI55" s="7" t="n">
        <f aca="false">(BV217-$BV$165)/$BV$165</f>
        <v>-1</v>
      </c>
      <c r="FJ55" s="7" t="n">
        <f aca="false">(BW218-$BW$166)/$BW$166</f>
        <v>-1</v>
      </c>
      <c r="FK55" s="7" t="n">
        <f aca="false">(BX219-$BX$167)/$BX$167</f>
        <v>-1</v>
      </c>
      <c r="FL55" s="7" t="n">
        <f aca="false">(BY220-$BY$168)/$BY$168</f>
        <v>-1</v>
      </c>
      <c r="FM55" s="7" t="n">
        <f aca="false">(BZ221-$BZ$169)/$BZ$169</f>
        <v>-1</v>
      </c>
      <c r="FN55" s="7" t="n">
        <f aca="false">(CA222-$CA$170)/$CA$170</f>
        <v>-1</v>
      </c>
      <c r="FO55" s="7" t="n">
        <f aca="false">(CB223-$CB$171)/$CB$171</f>
        <v>-1</v>
      </c>
      <c r="FP55" s="7" t="n">
        <f aca="false">(CC224-$CC$172)/$CC$172</f>
        <v>-1</v>
      </c>
      <c r="FQ55" s="7" t="n">
        <f aca="false">(CD225-$CD$173)/$CD$173</f>
        <v>-1</v>
      </c>
      <c r="FR55" s="7" t="n">
        <f aca="false">(CE226-$CE$174)/$CE$174</f>
        <v>-1</v>
      </c>
      <c r="FS55" s="7" t="n">
        <f aca="false">(CF227-$CF$175)/$CF$175</f>
        <v>-1</v>
      </c>
      <c r="FT55" s="7" t="n">
        <f aca="false">(CG228-$CG$176)/$CG$176</f>
        <v>-1</v>
      </c>
      <c r="FU55" s="7" t="n">
        <f aca="false">(CH229-$CH$177)/$CH$177</f>
        <v>-1</v>
      </c>
      <c r="FV55" s="7" t="n">
        <f aca="false">(CI230-$CI$178)/$CI$178</f>
        <v>-1</v>
      </c>
      <c r="FW55" s="7" t="n">
        <f aca="false">(CJ231-$CJ$179)/$CJ$179</f>
        <v>-1</v>
      </c>
      <c r="FX55" s="7" t="n">
        <f aca="false">(CK232-$CK$180)/$CK$180</f>
        <v>-1</v>
      </c>
      <c r="FY55" s="7" t="n">
        <f aca="false">(CL233-$CL$181)/$CL$181</f>
        <v>-1</v>
      </c>
      <c r="FZ55" s="7" t="n">
        <f aca="false">(CM234-$CM$182)/$CM$182</f>
        <v>-1</v>
      </c>
    </row>
    <row r="56" customFormat="false" ht="12.75" hidden="false" customHeight="false" outlineLevel="0" collapsed="false">
      <c r="B56" s="3" t="n">
        <v>35947</v>
      </c>
      <c r="C56" s="5" t="n">
        <v>46509838</v>
      </c>
      <c r="D56" s="6" t="n">
        <f aca="false">VLOOKUP(B56,[1]jan94!$A$59:$XFD$168,3,0)</f>
        <v>515393</v>
      </c>
      <c r="E56" s="6" t="n">
        <f aca="false">VLOOKUP(B56,[2]feb94!$A$51:$XFD$159,3,0)</f>
        <v>348236</v>
      </c>
      <c r="F56" s="6" t="n">
        <f aca="false">VLOOKUP(B56,[3]mar94!$A$56:$XFD$164,3,0)</f>
        <v>473387</v>
      </c>
      <c r="G56" s="6" t="n">
        <f aca="false">VLOOKUP(B56,[4]apr94!$A$64:$XFD$170,3,0)</f>
        <v>340409</v>
      </c>
      <c r="H56" s="6" t="n">
        <f aca="false">VLOOKUP(B56,[5]may94!$A$51:$XFD$156,3,0)</f>
        <v>332318</v>
      </c>
      <c r="I56" s="6" t="n">
        <f aca="false">VLOOKUP(B56,[6]jun94!$A$62:$XFD$167,3,0)</f>
        <v>356165</v>
      </c>
      <c r="J56" s="6" t="n">
        <f aca="false">VLOOKUP(B56,[7]jul94!$A$55:$XFD$159,3,0)</f>
        <v>379238</v>
      </c>
      <c r="K56" s="6" t="n">
        <f aca="false">VLOOKUP(B56,[8]aug94!$A$63:$XFD$165,3,0)</f>
        <v>415577</v>
      </c>
      <c r="L56" s="6" t="n">
        <f aca="false">VLOOKUP(B56,[9]sep94!$A$55:$XFD$156,3,0)</f>
        <v>466541</v>
      </c>
      <c r="M56" s="6" t="n">
        <f aca="false">VLOOKUP(B56,[10]oct94!$A$55:$XFD$155,3,0)</f>
        <v>358245</v>
      </c>
      <c r="N56" s="6" t="n">
        <f aca="false">VLOOKUP(B56,[11]nov94!$A$38:$XFD$137,3,0)</f>
        <v>391160</v>
      </c>
      <c r="O56" s="6" t="n">
        <f aca="false">VLOOKUP(B56,[12]dec94!$A$55:$XFD$154,3,0)</f>
        <v>365073</v>
      </c>
      <c r="P56" s="6" t="n">
        <f aca="false">VLOOKUP(B56,[13]jan95!$A$48:$XFD$142,3,0)</f>
        <v>493770</v>
      </c>
      <c r="Q56" s="6" t="n">
        <f aca="false">VLOOKUP(B56,[14]feb95!$A$54:$XFD$147,3,0)</f>
        <v>321696</v>
      </c>
      <c r="R56" s="6" t="n">
        <f aca="false">VLOOKUP(B56,[15]mar95!$A$37:$XFD$129,3,0)</f>
        <v>327969</v>
      </c>
      <c r="S56" s="6" t="n">
        <f aca="false">VLOOKUP(B56,[16]apr95!$A$59:$XFD$150,3,0)</f>
        <v>381145</v>
      </c>
      <c r="T56" s="6" t="n">
        <f aca="false">VLOOKUP(B56,[17]may95!$A$60:$XFD$151,3,0)</f>
        <v>459783</v>
      </c>
      <c r="U56" s="6" t="n">
        <f aca="false">VLOOKUP(B56,[18]jun95!$A$55:$XFD$144,3,0)</f>
        <v>382602</v>
      </c>
      <c r="V56" s="6" t="n">
        <f aca="false">VLOOKUP(B56,[19]jul95!$A$53:$XFD$141,3,0)</f>
        <v>473894</v>
      </c>
      <c r="W56" s="6" t="n">
        <f aca="false">VLOOKUP(B56,[20]aug95!$A$61:$XFD$148,3,0)</f>
        <v>639314</v>
      </c>
      <c r="X56" s="6" t="n">
        <f aca="false">VLOOKUP(B56,[21]sep95!$A$58:$XFD$144,3,0)</f>
        <v>348068</v>
      </c>
      <c r="Y56" s="6" t="n">
        <f aca="false">VLOOKUP(B56,[22]oct95!$A$53:$XFD$138,3,0)</f>
        <v>1027575</v>
      </c>
      <c r="Z56" s="6" t="n">
        <f aca="false">VLOOKUP(B56,[23]nov95!$A$58:$XFD$142,3,0)</f>
        <v>825040</v>
      </c>
      <c r="AA56" s="6" t="n">
        <f aca="false">VLOOKUP(B56,[24]dec95!$A$55:$XFD$138,3,0)</f>
        <v>320074</v>
      </c>
      <c r="AB56" s="6" t="n">
        <f aca="false">VLOOKUP(B56,[25]jan96!$A$59:$XFD$138,3,0)</f>
        <v>507269</v>
      </c>
      <c r="AC56" s="6" t="n">
        <f aca="false">VLOOKUP(B56,[26]feb96!$A$36:$XFD$114,3,0)</f>
        <v>1192650</v>
      </c>
      <c r="AD56" s="6" t="n">
        <f aca="false">VLOOKUP(B56,[27]mar96!$A$54:$XFD$133,3,0)</f>
        <v>534880</v>
      </c>
      <c r="AE56" s="6" t="n">
        <f aca="false">VLOOKUP(B56,[28]apr96!$A$51:$XFD$127,3,0)</f>
        <v>495709</v>
      </c>
      <c r="AF56" s="6" t="n">
        <f aca="false">VLOOKUP(B56,[29]may96!$A$60:$XFD$135,3,0)</f>
        <v>595606</v>
      </c>
      <c r="AG56" s="6" t="n">
        <f aca="false">VLOOKUP(B56,[30]jun96!$A$50:$XFD$124,3,0)</f>
        <v>553220</v>
      </c>
      <c r="AH56" s="6" t="n">
        <f aca="false">VLOOKUP(B56,[31]jul96!$A$53:$XFD$126,3,0)</f>
        <v>737211</v>
      </c>
      <c r="AI56" s="6" t="n">
        <f aca="false">VLOOKUP(B56,[32]aug96!$A$36:$XFD$108,3,0)</f>
        <v>634568</v>
      </c>
      <c r="AJ56" s="6" t="n">
        <f aca="false">VLOOKUP(B56,[33]sep96!$A$51:$XFD$122,3,0)</f>
        <v>849618</v>
      </c>
      <c r="AK56" s="6" t="n">
        <f aca="false">VLOOKUP(B56,[34]oct96!$A$59:$XFD$129,3,0)</f>
        <v>629439</v>
      </c>
      <c r="AL56" s="6" t="n">
        <f aca="false">VLOOKUP(B56,[35]nov96!$A$61:$XFD$130,3,0)</f>
        <v>825250</v>
      </c>
      <c r="AM56" s="6" t="n">
        <f aca="false">VLOOKUP(B56,[36]dec96!$A$51:$XFD$119,3,0)</f>
        <v>727694</v>
      </c>
      <c r="AN56" s="6" t="n">
        <f aca="false">VLOOKUP(B56,[37]jan97!$A$52:$XFD$116,3,0)</f>
        <v>648883</v>
      </c>
      <c r="AO56" s="6" t="n">
        <f aca="false">VLOOKUP(B56,[38]feb97!$A$35:$XFD$98,3,0)</f>
        <v>881539</v>
      </c>
      <c r="AP56" s="6" t="n">
        <f aca="false">VLOOKUP(B56,[39]mar97!$A$51:$XFD$113,3,0)</f>
        <v>865036</v>
      </c>
      <c r="AQ56" s="6" t="n">
        <f aca="false">VLOOKUP(B56,[40]apr97!$A$35:$XFD$96,3,0)</f>
        <v>1022836</v>
      </c>
      <c r="AR56" s="6" t="n">
        <f aca="false">VLOOKUP(B56,[41]may97!$A$35:$XFD$95,3,0)</f>
        <v>625345</v>
      </c>
      <c r="AS56" s="6" t="n">
        <f aca="false">VLOOKUP(B56,[42]jun97!$A$35:$XFD$94,3,0)</f>
        <v>908395</v>
      </c>
      <c r="AT56" s="6" t="n">
        <f aca="false">VLOOKUP(B56,[43]jul97!$A$49:$XFD$107,3,0)</f>
        <v>918824</v>
      </c>
      <c r="AU56" s="6" t="n">
        <f aca="false">VLOOKUP(B56,[44]aug97!$A$60:$XFD$117,3,0)</f>
        <v>1113517</v>
      </c>
      <c r="AV56" s="6" t="n">
        <f aca="false">VLOOKUP(B56,[45]sep97!$A$48:$XFD$104,3,0)</f>
        <v>2138416</v>
      </c>
      <c r="AW56" s="6" t="n">
        <f aca="false">VLOOKUP(B56,[46]oct97!$A$48:$XFD$103,3,0)</f>
        <v>1819338</v>
      </c>
      <c r="AX56" s="6" t="n">
        <f aca="false">VLOOKUP(B56,[47]nov97!$A$48:$XFD$102,3,0)</f>
        <v>1081785</v>
      </c>
      <c r="AY56" s="6" t="n">
        <f aca="false">VLOOKUP(B56,[48]dec97!$A$35:$XFD$88,3,0)</f>
        <v>1094408</v>
      </c>
      <c r="AZ56" s="6" t="n">
        <f aca="false">VLOOKUP(B56,[49]jan98!$A$47:$XFD$96,3,0)</f>
        <v>1819530</v>
      </c>
      <c r="BA56" s="6" t="n">
        <f aca="false">VLOOKUP(B56,[50]feb98!$A$50:$XFD$98,3,0)</f>
        <v>1649606</v>
      </c>
      <c r="BB56" s="6" t="n">
        <f aca="false">VLOOKUP(B56,[51]mar98!$A$34:$XFD$81,3,0)</f>
        <v>1970818</v>
      </c>
      <c r="BC56" s="6" t="n">
        <f aca="false">VLOOKUP(B56,[52]apr98!$A$46:$XFD$92,3,0)</f>
        <v>2740209</v>
      </c>
      <c r="BD56" s="6" t="n">
        <f aca="false">VLOOKUP(B56,[53]may98!$A$47:$XFD$92,3,0)</f>
        <v>2337234</v>
      </c>
      <c r="BE56" s="6" t="n">
        <f aca="false">VLOOKUP(B56,[54]jun98!$A$54:$XFD$98,3,0)</f>
        <v>1246017</v>
      </c>
      <c r="CP56" s="2" t="s">
        <v>55</v>
      </c>
      <c r="CQ56" s="7" t="n">
        <f aca="false">(D148-$D$95)/$D$95</f>
        <v>-0.806450240400458</v>
      </c>
      <c r="CR56" s="7" t="n">
        <f aca="false">(E149-$E$96)/$E$96</f>
        <v>-0.826916638588661</v>
      </c>
      <c r="CS56" s="7" t="n">
        <f aca="false">(F150-$F$97)/$F$97</f>
        <v>-0.826403323457896</v>
      </c>
      <c r="CT56" s="7" t="n">
        <f aca="false">(G151-$G$98)/$G$98</f>
        <v>-0.850123804252699</v>
      </c>
      <c r="CU56" s="7" t="n">
        <f aca="false">(H152-$H$99)/$H$99</f>
        <v>-0.848371345096125</v>
      </c>
      <c r="CV56" s="7" t="n">
        <f aca="false">(I153-$I$100)/$I$100</f>
        <v>-0.871353799000007</v>
      </c>
      <c r="CW56" s="7" t="n">
        <f aca="false">(J154-$J$101)/$J$101</f>
        <v>-0.838158936497477</v>
      </c>
      <c r="CX56" s="7" t="n">
        <f aca="false">(K155-$K$102)/$K$102</f>
        <v>-0.772004477219298</v>
      </c>
      <c r="CY56" s="7" t="n">
        <f aca="false">(L156-$L$103)/$L$103</f>
        <v>-0.80722149491675</v>
      </c>
      <c r="CZ56" s="7" t="n">
        <f aca="false">(M157-$M$104)/$M$104</f>
        <v>-0.831446323114584</v>
      </c>
      <c r="DA56" s="7" t="n">
        <f aca="false">(N158-$N$105)/$N$105</f>
        <v>-0.795481889465479</v>
      </c>
      <c r="DB56" s="7" t="n">
        <f aca="false">(O159-$O$106)/$O$106</f>
        <v>-0.774881590450285</v>
      </c>
      <c r="DC56" s="7" t="n">
        <f aca="false">(P160-$P$107)/$P$107</f>
        <v>-0.815544692451048</v>
      </c>
      <c r="DD56" s="7" t="n">
        <f aca="false">(Q161-$Q$108)/$Q$108</f>
        <v>-0.803492950267754</v>
      </c>
      <c r="DE56" s="7" t="n">
        <f aca="false">(R162-$R$109)/R162</f>
        <v>-5.02542561079808</v>
      </c>
      <c r="DF56" s="7" t="n">
        <f aca="false">(S163-$S$110)/$S$110</f>
        <v>-0.763754885438703</v>
      </c>
      <c r="DG56" s="7" t="n">
        <f aca="false">(T164-$T$111)/$T$111</f>
        <v>-0.838741508759385</v>
      </c>
      <c r="DH56" s="7" t="n">
        <f aca="false">(U165-$U$112)/$U$112</f>
        <v>-0.818429673955271</v>
      </c>
      <c r="DI56" s="7" t="n">
        <f aca="false">(V166-$V$113)/$V$113</f>
        <v>-0.766322284121472</v>
      </c>
      <c r="DJ56" s="7" t="n">
        <f aca="false">(W167-$W$114)/$W$114</f>
        <v>-0.820876898157765</v>
      </c>
      <c r="DK56" s="7" t="n">
        <f aca="false">(X168-$X$115)/$X$115</f>
        <v>-0.806865858499496</v>
      </c>
      <c r="DL56" s="7" t="n">
        <f aca="false">(Y169-$Y$116)/$Y$116</f>
        <v>-0.757861757663886</v>
      </c>
      <c r="DM56" s="7" t="n">
        <f aca="false">(Z170-$Z$117)/$Z$117</f>
        <v>-0.860399682917462</v>
      </c>
      <c r="DN56" s="7" t="n">
        <f aca="false">(AA171-$AA$118)/$AA$118</f>
        <v>-0.825046310452789</v>
      </c>
      <c r="DO56" s="7" t="n">
        <f aca="false">(AB172-$AB$119)/$AB$119</f>
        <v>-0.81135032672954</v>
      </c>
      <c r="DP56" s="7" t="n">
        <f aca="false">(AC173-$AC$120)/$AC$120</f>
        <v>-0.672452361461053</v>
      </c>
      <c r="DQ56" s="7" t="n">
        <f aca="false">(AD174-$AD$121)/$AD$121</f>
        <v>-0.81060144400317</v>
      </c>
      <c r="DR56" s="7" t="n">
        <f aca="false">(AE175-$AE$122)/$AE$122</f>
        <v>-0.883896980904774</v>
      </c>
      <c r="DS56" s="7" t="n">
        <f aca="false">(AF176-$AF$123)/$AF$123</f>
        <v>-0.777462937688317</v>
      </c>
      <c r="DT56" s="7" t="n">
        <f aca="false">(AG177-$AG$124)/$AG$124</f>
        <v>-0.833487079109785</v>
      </c>
      <c r="DU56" s="7" t="n">
        <f aca="false">(AH178-$AH$125)/$AH$125</f>
        <v>-0.83170844045384</v>
      </c>
      <c r="DV56" s="7" t="n">
        <f aca="false">(AI179-$AI$126)/$AI$126</f>
        <v>-0.844518512463475</v>
      </c>
      <c r="DW56" s="7" t="n">
        <f aca="false">(AJ180-$AJ$127)/$AJ$127</f>
        <v>-0.859246616433292</v>
      </c>
      <c r="DX56" s="7" t="n">
        <f aca="false">(AK181-$AK$128)/$AK$128</f>
        <v>-0.85604071293107</v>
      </c>
      <c r="DY56" s="7" t="n">
        <f aca="false">(AL182-$AL$129)/$AL$129</f>
        <v>-0.836192058495667</v>
      </c>
      <c r="DZ56" s="7" t="n">
        <f aca="false">(AM183-$AM$130)/$AM$130</f>
        <v>-1</v>
      </c>
      <c r="EA56" s="7" t="n">
        <f aca="false">(AN184-$AN$131)/$AN$131</f>
        <v>-1</v>
      </c>
      <c r="EB56" s="7" t="n">
        <f aca="false">(AO185-$AO$132)/$AO$132</f>
        <v>-1</v>
      </c>
      <c r="EC56" s="7" t="n">
        <f aca="false">(AP186-$AP$133)/$AP$133</f>
        <v>-1</v>
      </c>
      <c r="ED56" s="7" t="n">
        <f aca="false">(AQ187-$AQ$134)/$AQ$134</f>
        <v>-1</v>
      </c>
      <c r="EE56" s="7" t="n">
        <f aca="false">(AR188-$AR$135)/$AR$135</f>
        <v>-1</v>
      </c>
      <c r="EF56" s="7" t="n">
        <f aca="false">(AS189-$AS$136)/$AS$136</f>
        <v>-1</v>
      </c>
      <c r="EG56" s="7" t="n">
        <f aca="false">(AT190-$AT$137)/$AT$137</f>
        <v>-1</v>
      </c>
      <c r="EH56" s="7" t="n">
        <f aca="false">(AU191-$AU$138)/$AU$138</f>
        <v>-1</v>
      </c>
      <c r="EI56" s="7" t="n">
        <f aca="false">(AV192-$AV$139)/$AV$139</f>
        <v>-1</v>
      </c>
      <c r="EJ56" s="7" t="n">
        <f aca="false">(AW193-$AW$140)/$AW$140</f>
        <v>-1</v>
      </c>
      <c r="EK56" s="7" t="n">
        <f aca="false">(AX194-$AX$141)/$AX$141</f>
        <v>-1</v>
      </c>
      <c r="EL56" s="7" t="n">
        <f aca="false">(AY195-$AY$142)/$AY$142</f>
        <v>-1</v>
      </c>
      <c r="EM56" s="7" t="n">
        <f aca="false">(AZ196-$AZ$143)/$AZ$143</f>
        <v>-1</v>
      </c>
      <c r="EN56" s="7" t="n">
        <f aca="false">(BA197-$BA$144)/$BA$144</f>
        <v>-1</v>
      </c>
      <c r="EO56" s="7" t="n">
        <f aca="false">(BB198-$BB$145)/$BB$145</f>
        <v>-1</v>
      </c>
      <c r="EP56" s="7" t="n">
        <f aca="false">(BC199-$BC$146)/$BC$146</f>
        <v>-1</v>
      </c>
      <c r="EQ56" s="7" t="n">
        <f aca="false">(BD200-$BD$147)/$BD$147</f>
        <v>-1</v>
      </c>
      <c r="ER56" s="7" t="n">
        <f aca="false">(BE201-$BE$148)/$BE$148</f>
        <v>-1</v>
      </c>
      <c r="ES56" s="7" t="n">
        <f aca="false">(BF202-$BF$149)/$BF$149</f>
        <v>-1</v>
      </c>
      <c r="ET56" s="7" t="n">
        <f aca="false">(BG203-$BG$150)/$BG$150</f>
        <v>-1</v>
      </c>
      <c r="EU56" s="7" t="n">
        <f aca="false">(BH204-$BH$151)/$BH$151</f>
        <v>-1</v>
      </c>
      <c r="EV56" s="7" t="n">
        <f aca="false">(BI205-$BI$152)/$BI$152</f>
        <v>-1</v>
      </c>
      <c r="EW56" s="7" t="n">
        <f aca="false">(BJ206-$BJ$153)/$BJ$153</f>
        <v>-1</v>
      </c>
      <c r="EX56" s="7" t="n">
        <f aca="false">(BK207-$BK$154)/$BK$154</f>
        <v>-1</v>
      </c>
      <c r="EY56" s="7" t="n">
        <f aca="false">(BL208-$BL$155)/$BL$155</f>
        <v>-1</v>
      </c>
      <c r="EZ56" s="7" t="n">
        <f aca="false">(BM209-$BM$156)/$BM$156</f>
        <v>-1</v>
      </c>
      <c r="FA56" s="7" t="n">
        <f aca="false">(BN210-$BN$157)/$BN$157</f>
        <v>-1</v>
      </c>
      <c r="FB56" s="7" t="n">
        <f aca="false">(BO211-$BO$158)/$BO$158</f>
        <v>-1</v>
      </c>
      <c r="FC56" s="7" t="n">
        <f aca="false">(BP212-$BP$159)/$BP$159</f>
        <v>-1</v>
      </c>
      <c r="FD56" s="7" t="n">
        <f aca="false">(BQ213-$BQ$160)/$BQ$160</f>
        <v>-1</v>
      </c>
      <c r="FE56" s="7" t="n">
        <f aca="false">(BR214-$BR$161)/$BR$161</f>
        <v>-1</v>
      </c>
      <c r="FF56" s="7" t="n">
        <f aca="false">(BS215-$BS$162)/$BS$162</f>
        <v>-1</v>
      </c>
      <c r="FG56" s="7" t="n">
        <f aca="false">(BT216-$BT$163)/$BT$163</f>
        <v>-1</v>
      </c>
      <c r="FH56" s="7" t="n">
        <f aca="false">(BU217-$BU$164)/$BU$164</f>
        <v>-1</v>
      </c>
      <c r="FI56" s="7" t="n">
        <f aca="false">(BV218-$BV$165)/$BV$165</f>
        <v>-1</v>
      </c>
      <c r="FJ56" s="7" t="n">
        <f aca="false">(BW219-$BW$166)/$BW$166</f>
        <v>-1</v>
      </c>
      <c r="FK56" s="7" t="n">
        <f aca="false">(BX220-$BX$167)/$BX$167</f>
        <v>-1</v>
      </c>
      <c r="FL56" s="7" t="n">
        <f aca="false">(BY221-$BY$168)/$BY$168</f>
        <v>-1</v>
      </c>
      <c r="FM56" s="7" t="n">
        <f aca="false">(BZ222-$BZ$169)/$BZ$169</f>
        <v>-1</v>
      </c>
      <c r="FN56" s="7" t="n">
        <f aca="false">(CA223-$CA$170)/$CA$170</f>
        <v>-1</v>
      </c>
      <c r="FO56" s="7" t="n">
        <f aca="false">(CB224-$CB$171)/$CB$171</f>
        <v>-1</v>
      </c>
      <c r="FP56" s="7" t="n">
        <f aca="false">(CC225-$CC$172)/$CC$172</f>
        <v>-1</v>
      </c>
      <c r="FQ56" s="7" t="n">
        <f aca="false">(CD226-$CD$173)/$CD$173</f>
        <v>-1</v>
      </c>
      <c r="FR56" s="7" t="n">
        <f aca="false">(CE227-$CE$174)/$CE$174</f>
        <v>-1</v>
      </c>
      <c r="FS56" s="7" t="n">
        <f aca="false">(CF228-$CF$175)/$CF$175</f>
        <v>-1</v>
      </c>
      <c r="FT56" s="7" t="n">
        <f aca="false">(CG229-$CG$176)/$CG$176</f>
        <v>-1</v>
      </c>
      <c r="FU56" s="7" t="n">
        <f aca="false">(CH230-$CH$177)/$CH$177</f>
        <v>-1</v>
      </c>
      <c r="FV56" s="7" t="n">
        <f aca="false">(CI231-$CI$178)/$CI$178</f>
        <v>-1</v>
      </c>
      <c r="FW56" s="7" t="n">
        <f aca="false">(CJ232-$CJ$179)/$CJ$179</f>
        <v>-1</v>
      </c>
      <c r="FX56" s="7" t="n">
        <f aca="false">(CK233-$CK$180)/$CK$180</f>
        <v>-1</v>
      </c>
      <c r="FY56" s="7" t="n">
        <f aca="false">(CL234-$CL$181)/$CL$181</f>
        <v>-1</v>
      </c>
      <c r="FZ56" s="7" t="n">
        <f aca="false">(CM235-$CM$182)/$CM$182</f>
        <v>-1</v>
      </c>
    </row>
    <row r="57" customFormat="false" ht="12.75" hidden="false" customHeight="false" outlineLevel="0" collapsed="false">
      <c r="B57" s="3" t="n">
        <v>35977</v>
      </c>
      <c r="C57" s="5" t="n">
        <v>47421257</v>
      </c>
      <c r="D57" s="6" t="n">
        <f aca="false">VLOOKUP(B57,[1]jan94!$A$59:$XFD$168,3,0)</f>
        <v>523787</v>
      </c>
      <c r="E57" s="6" t="n">
        <f aca="false">VLOOKUP(B57,[2]feb94!$A$51:$XFD$159,3,0)</f>
        <v>344095</v>
      </c>
      <c r="F57" s="6" t="n">
        <f aca="false">VLOOKUP(B57,[3]mar94!$A$56:$XFD$164,3,0)</f>
        <v>457565</v>
      </c>
      <c r="G57" s="6" t="n">
        <f aca="false">VLOOKUP(B57,[4]apr94!$A$64:$XFD$170,3,0)</f>
        <v>309604</v>
      </c>
      <c r="H57" s="6" t="n">
        <f aca="false">VLOOKUP(B57,[5]may94!$A$51:$XFD$156,3,0)</f>
        <v>307443</v>
      </c>
      <c r="I57" s="6" t="n">
        <f aca="false">VLOOKUP(B57,[6]jun94!$A$62:$XFD$167,3,0)</f>
        <v>361890</v>
      </c>
      <c r="J57" s="6" t="n">
        <f aca="false">VLOOKUP(B57,[7]jul94!$A$55:$XFD$159,3,0)</f>
        <v>393644</v>
      </c>
      <c r="K57" s="6" t="n">
        <f aca="false">VLOOKUP(B57,[8]aug94!$A$63:$XFD$165,3,0)</f>
        <v>423349</v>
      </c>
      <c r="L57" s="6" t="n">
        <f aca="false">VLOOKUP(B57,[9]sep94!$A$55:$XFD$156,3,0)</f>
        <v>461944</v>
      </c>
      <c r="M57" s="6" t="n">
        <f aca="false">VLOOKUP(B57,[10]oct94!$A$55:$XFD$155,3,0)</f>
        <v>353830</v>
      </c>
      <c r="N57" s="6" t="n">
        <f aca="false">VLOOKUP(B57,[11]nov94!$A$38:$XFD$137,3,0)</f>
        <v>392120</v>
      </c>
      <c r="O57" s="6" t="n">
        <f aca="false">VLOOKUP(B57,[12]dec94!$A$55:$XFD$154,3,0)</f>
        <v>391609</v>
      </c>
      <c r="P57" s="6" t="n">
        <f aca="false">VLOOKUP(B57,[13]jan95!$A$48:$XFD$142,3,0)</f>
        <v>493006</v>
      </c>
      <c r="Q57" s="6" t="n">
        <f aca="false">VLOOKUP(B57,[14]feb95!$A$54:$XFD$147,3,0)</f>
        <v>335982</v>
      </c>
      <c r="R57" s="6" t="n">
        <f aca="false">VLOOKUP(B57,[15]mar95!$A$37:$XFD$129,3,0)</f>
        <v>294350</v>
      </c>
      <c r="S57" s="6" t="n">
        <f aca="false">VLOOKUP(B57,[16]apr95!$A$59:$XFD$150,3,0)</f>
        <v>397805</v>
      </c>
      <c r="T57" s="6" t="n">
        <f aca="false">VLOOKUP(B57,[17]may95!$A$60:$XFD$151,3,0)</f>
        <v>464612</v>
      </c>
      <c r="U57" s="6" t="n">
        <f aca="false">VLOOKUP(B57,[18]jun95!$A$55:$XFD$144,3,0)</f>
        <v>362179</v>
      </c>
      <c r="V57" s="6" t="n">
        <f aca="false">VLOOKUP(B57,[19]jul95!$A$53:$XFD$141,3,0)</f>
        <v>479505</v>
      </c>
      <c r="W57" s="6" t="n">
        <f aca="false">VLOOKUP(B57,[20]aug95!$A$61:$XFD$148,3,0)</f>
        <v>666436</v>
      </c>
      <c r="X57" s="6" t="n">
        <f aca="false">VLOOKUP(B57,[21]sep95!$A$58:$XFD$144,3,0)</f>
        <v>358859</v>
      </c>
      <c r="Y57" s="6" t="n">
        <f aca="false">VLOOKUP(B57,[22]oct95!$A$53:$XFD$138,3,0)</f>
        <v>1056155</v>
      </c>
      <c r="Z57" s="6" t="n">
        <f aca="false">VLOOKUP(B57,[23]nov95!$A$58:$XFD$142,3,0)</f>
        <v>817755</v>
      </c>
      <c r="AA57" s="6" t="n">
        <f aca="false">VLOOKUP(B57,[24]dec95!$A$55:$XFD$138,3,0)</f>
        <v>322901</v>
      </c>
      <c r="AB57" s="6" t="n">
        <f aca="false">VLOOKUP(B57,[25]jan96!$A$59:$XFD$138,3,0)</f>
        <v>508733</v>
      </c>
      <c r="AC57" s="6" t="n">
        <f aca="false">VLOOKUP(B57,[26]feb96!$A$36:$XFD$114,3,0)</f>
        <v>1253923</v>
      </c>
      <c r="AD57" s="6" t="n">
        <f aca="false">VLOOKUP(B57,[27]mar96!$A$54:$XFD$133,3,0)</f>
        <v>530920</v>
      </c>
      <c r="AE57" s="6" t="n">
        <f aca="false">VLOOKUP(B57,[28]apr96!$A$51:$XFD$127,3,0)</f>
        <v>484152</v>
      </c>
      <c r="AF57" s="6" t="n">
        <f aca="false">VLOOKUP(B57,[29]may96!$A$60:$XFD$135,3,0)</f>
        <v>596175</v>
      </c>
      <c r="AG57" s="6" t="n">
        <f aca="false">VLOOKUP(B57,[30]jun96!$A$50:$XFD$124,3,0)</f>
        <v>590451</v>
      </c>
      <c r="AH57" s="6" t="n">
        <f aca="false">VLOOKUP(B57,[31]jul96!$A$53:$XFD$126,3,0)</f>
        <v>757032</v>
      </c>
      <c r="AI57" s="6" t="n">
        <f aca="false">VLOOKUP(B57,[32]aug96!$A$36:$XFD$108,3,0)</f>
        <v>655481</v>
      </c>
      <c r="AJ57" s="6" t="n">
        <f aca="false">VLOOKUP(B57,[33]sep96!$A$51:$XFD$122,3,0)</f>
        <v>845947</v>
      </c>
      <c r="AK57" s="6" t="n">
        <f aca="false">VLOOKUP(B57,[34]oct96!$A$59:$XFD$129,3,0)</f>
        <v>628575</v>
      </c>
      <c r="AL57" s="6" t="n">
        <f aca="false">VLOOKUP(B57,[35]nov96!$A$61:$XFD$130,3,0)</f>
        <v>806922</v>
      </c>
      <c r="AM57" s="6" t="n">
        <f aca="false">VLOOKUP(B57,[36]dec96!$A$51:$XFD$119,3,0)</f>
        <v>749419</v>
      </c>
      <c r="AN57" s="6" t="n">
        <f aca="false">VLOOKUP(B57,[37]jan97!$A$52:$XFD$116,3,0)</f>
        <v>655406</v>
      </c>
      <c r="AO57" s="6" t="n">
        <f aca="false">VLOOKUP(B57,[38]feb97!$A$35:$XFD$98,3,0)</f>
        <v>824884</v>
      </c>
      <c r="AP57" s="6" t="n">
        <f aca="false">VLOOKUP(B57,[39]mar97!$A$51:$XFD$113,3,0)</f>
        <v>864005</v>
      </c>
      <c r="AQ57" s="6" t="n">
        <f aca="false">VLOOKUP(B57,[40]apr97!$A$35:$XFD$96,3,0)</f>
        <v>991661</v>
      </c>
      <c r="AR57" s="6" t="n">
        <f aca="false">VLOOKUP(B57,[41]may97!$A$35:$XFD$95,3,0)</f>
        <v>599608</v>
      </c>
      <c r="AS57" s="6" t="n">
        <f aca="false">VLOOKUP(B57,[42]jun97!$A$35:$XFD$94,3,0)</f>
        <v>907939</v>
      </c>
      <c r="AT57" s="6" t="n">
        <f aca="false">VLOOKUP(B57,[43]jul97!$A$49:$XFD$107,3,0)</f>
        <v>908033</v>
      </c>
      <c r="AU57" s="6" t="n">
        <f aca="false">VLOOKUP(B57,[44]aug97!$A$60:$XFD$117,3,0)</f>
        <v>1122026</v>
      </c>
      <c r="AV57" s="6" t="n">
        <f aca="false">VLOOKUP(B57,[45]sep97!$A$48:$XFD$104,3,0)</f>
        <v>2136235</v>
      </c>
      <c r="AW57" s="6" t="n">
        <f aca="false">VLOOKUP(B57,[46]oct97!$A$48:$XFD$103,3,0)</f>
        <v>1759666</v>
      </c>
      <c r="AX57" s="6" t="n">
        <f aca="false">VLOOKUP(B57,[47]nov97!$A$48:$XFD$102,3,0)</f>
        <v>1030387</v>
      </c>
      <c r="AY57" s="6" t="n">
        <f aca="false">VLOOKUP(B57,[48]dec97!$A$35:$XFD$88,3,0)</f>
        <v>997441</v>
      </c>
      <c r="AZ57" s="6" t="n">
        <f aca="false">VLOOKUP(B57,[49]jan98!$A$47:$XFD$96,3,0)</f>
        <v>1716862</v>
      </c>
      <c r="BA57" s="6" t="n">
        <f aca="false">VLOOKUP(B57,[50]feb98!$A$50:$XFD$98,3,0)</f>
        <v>1582048</v>
      </c>
      <c r="BB57" s="6" t="n">
        <f aca="false">VLOOKUP(B57,[51]mar98!$A$34:$XFD$81,3,0)</f>
        <v>1766709</v>
      </c>
      <c r="BC57" s="6" t="n">
        <f aca="false">VLOOKUP(B57,[52]apr98!$A$46:$XFD$92,3,0)</f>
        <v>2478340</v>
      </c>
      <c r="BD57" s="6" t="n">
        <f aca="false">VLOOKUP(B57,[53]may98!$A$47:$XFD$92,3,0)</f>
        <v>1771377</v>
      </c>
      <c r="BE57" s="6" t="n">
        <f aca="false">VLOOKUP(B57,[54]jun98!$A$54:$XFD$98,3,0)</f>
        <v>2223195</v>
      </c>
      <c r="BF57" s="6" t="n">
        <f aca="false">VLOOKUP(B57,[55]jul98!$A$34:$XFD$77,3,0)</f>
        <v>1990375</v>
      </c>
      <c r="CP57" s="2" t="s">
        <v>56</v>
      </c>
      <c r="CQ57" s="7" t="n">
        <f aca="false">(D149-$D$95)/$D$95</f>
        <v>-0.815431053893934</v>
      </c>
      <c r="CR57" s="7" t="n">
        <f aca="false">(E150-$E$96)/$E$96</f>
        <v>-0.827645024014953</v>
      </c>
      <c r="CS57" s="7" t="n">
        <f aca="false">(F151-$F$97)/$F$97</f>
        <v>-0.827502644854462</v>
      </c>
      <c r="CT57" s="7" t="n">
        <f aca="false">(G152-$G$98)/$G$98</f>
        <v>-0.836979487152642</v>
      </c>
      <c r="CU57" s="7" t="n">
        <f aca="false">(H153-$H$99)/$H$99</f>
        <v>-0.856728181001774</v>
      </c>
      <c r="CV57" s="7" t="n">
        <f aca="false">(I154-$I$100)/$I$100</f>
        <v>-0.869158271590388</v>
      </c>
      <c r="CW57" s="7" t="n">
        <f aca="false">(J155-$J$101)/$J$101</f>
        <v>-0.840519023137945</v>
      </c>
      <c r="CX57" s="7" t="n">
        <f aca="false">(K156-$K$102)/$K$102</f>
        <v>-0.782661466666602</v>
      </c>
      <c r="CY57" s="7" t="n">
        <f aca="false">(L157-$L$103)/$L$103</f>
        <v>-0.809242247628229</v>
      </c>
      <c r="CZ57" s="7" t="n">
        <f aca="false">(M158-$M$104)/$M$104</f>
        <v>-0.817214663255062</v>
      </c>
      <c r="DA57" s="7" t="n">
        <f aca="false">(N159-$N$105)/$N$105</f>
        <v>-0.793711790529359</v>
      </c>
      <c r="DB57" s="7" t="n">
        <f aca="false">(O160-$O$106)/$O$106</f>
        <v>-0.777150792278602</v>
      </c>
      <c r="DC57" s="7" t="n">
        <f aca="false">(P161-$P$107)/$P$107</f>
        <v>-0.821426448392912</v>
      </c>
      <c r="DD57" s="7" t="n">
        <f aca="false">(Q162-$Q$108)/$Q$108</f>
        <v>-0.800488034849478</v>
      </c>
      <c r="DE57" s="7" t="n">
        <f aca="false">(R163-$R$109)/R163</f>
        <v>-5.13003456266738</v>
      </c>
      <c r="DF57" s="7" t="n">
        <f aca="false">(S164-$S$110)/$S$110</f>
        <v>-0.773003836638101</v>
      </c>
      <c r="DG57" s="7" t="n">
        <f aca="false">(T165-$T$111)/$T$111</f>
        <v>-0.843531894772048</v>
      </c>
      <c r="DH57" s="7" t="n">
        <f aca="false">(U166-$U$112)/$U$112</f>
        <v>-0.834626379297348</v>
      </c>
      <c r="DI57" s="7" t="n">
        <f aca="false">(V167-$V$113)/$V$113</f>
        <v>-0.770351567035818</v>
      </c>
      <c r="DJ57" s="7" t="n">
        <f aca="false">(W168-$W$114)/$W$114</f>
        <v>-0.817269693687847</v>
      </c>
      <c r="DK57" s="7" t="n">
        <f aca="false">(X169-$X$115)/$X$115</f>
        <v>-0.812007262308264</v>
      </c>
      <c r="DL57" s="7" t="n">
        <f aca="false">(Y170-$Y$116)/$Y$116</f>
        <v>-0.751046928838984</v>
      </c>
      <c r="DM57" s="7" t="n">
        <f aca="false">(Z171-$Z$117)/$Z$117</f>
        <v>-0.784783885043076</v>
      </c>
      <c r="DN57" s="7" t="n">
        <f aca="false">(AA172-$AA$118)/$AA$118</f>
        <v>-0.794937811677684</v>
      </c>
      <c r="DO57" s="7" t="n">
        <f aca="false">(AB173-$AB$119)/$AB$119</f>
        <v>-0.822169658958701</v>
      </c>
      <c r="DP57" s="7" t="n">
        <f aca="false">(AC174-$AC$120)/$AC$120</f>
        <v>-0.683183351876575</v>
      </c>
      <c r="DQ57" s="7" t="n">
        <f aca="false">(AD175-$AD$121)/$AD$121</f>
        <v>-0.815169470356272</v>
      </c>
      <c r="DR57" s="7" t="n">
        <f aca="false">(AE176-$AE$122)/$AE$122</f>
        <v>-0.875590566425768</v>
      </c>
      <c r="DS57" s="7" t="n">
        <f aca="false">(AF177-$AF$123)/$AF$123</f>
        <v>-0.581453032938699</v>
      </c>
      <c r="DT57" s="7" t="n">
        <f aca="false">(AG178-$AG$124)/$AG$124</f>
        <v>-0.826911993776419</v>
      </c>
      <c r="DU57" s="7" t="n">
        <f aca="false">(AH179-$AH$125)/$AH$125</f>
        <v>-0.832455685100994</v>
      </c>
      <c r="DV57" s="7" t="n">
        <f aca="false">(AI180-$AI$126)/$AI$126</f>
        <v>-0.857061242115522</v>
      </c>
      <c r="DW57" s="7" t="n">
        <f aca="false">(AJ181-$AJ$127)/$AJ$127</f>
        <v>-0.86046645524557</v>
      </c>
      <c r="DX57" s="7" t="n">
        <f aca="false">(AK182-$AK$128)/$AK$128</f>
        <v>-0.858946989995539</v>
      </c>
      <c r="DY57" s="7" t="n">
        <f aca="false">(AL183-$AL$129)/$AL$129</f>
        <v>-1</v>
      </c>
      <c r="DZ57" s="7" t="n">
        <f aca="false">(AM184-$AM$130)/$AM$130</f>
        <v>-1</v>
      </c>
      <c r="EA57" s="7" t="n">
        <f aca="false">(AN185-$AN$131)/$AN$131</f>
        <v>-1</v>
      </c>
      <c r="EB57" s="7" t="n">
        <f aca="false">(AO186-$AO$132)/$AO$132</f>
        <v>-1</v>
      </c>
      <c r="EC57" s="7" t="n">
        <f aca="false">(AP187-$AP$133)/$AP$133</f>
        <v>-1</v>
      </c>
      <c r="ED57" s="7" t="n">
        <f aca="false">(AQ188-$AQ$134)/$AQ$134</f>
        <v>-1</v>
      </c>
      <c r="EE57" s="7" t="n">
        <f aca="false">(AR189-$AR$135)/$AR$135</f>
        <v>-1</v>
      </c>
      <c r="EF57" s="7" t="n">
        <f aca="false">(AS190-$AS$136)/$AS$136</f>
        <v>-1</v>
      </c>
      <c r="EG57" s="7" t="n">
        <f aca="false">(AT191-$AT$137)/$AT$137</f>
        <v>-1</v>
      </c>
      <c r="EH57" s="7" t="n">
        <f aca="false">(AU192-$AU$138)/$AU$138</f>
        <v>-1</v>
      </c>
      <c r="EI57" s="7" t="n">
        <f aca="false">(AV193-$AV$139)/$AV$139</f>
        <v>-1</v>
      </c>
      <c r="EJ57" s="7" t="n">
        <f aca="false">(AW194-$AW$140)/$AW$140</f>
        <v>-1</v>
      </c>
      <c r="EK57" s="7" t="n">
        <f aca="false">(AX195-$AX$141)/$AX$141</f>
        <v>-1</v>
      </c>
      <c r="EL57" s="7" t="n">
        <f aca="false">(AY196-$AY$142)/$AY$142</f>
        <v>-1</v>
      </c>
      <c r="EM57" s="7" t="n">
        <f aca="false">(AZ197-$AZ$143)/$AZ$143</f>
        <v>-1</v>
      </c>
      <c r="EN57" s="7" t="n">
        <f aca="false">(BA198-$BA$144)/$BA$144</f>
        <v>-1</v>
      </c>
      <c r="EO57" s="7" t="n">
        <f aca="false">(BB199-$BB$145)/$BB$145</f>
        <v>-1</v>
      </c>
      <c r="EP57" s="7" t="n">
        <f aca="false">(BC200-$BC$146)/$BC$146</f>
        <v>-1</v>
      </c>
      <c r="EQ57" s="7" t="n">
        <f aca="false">(BD201-$BD$147)/$BD$147</f>
        <v>-1</v>
      </c>
      <c r="ER57" s="7" t="n">
        <f aca="false">(BE202-$BE$148)/$BE$148</f>
        <v>-1</v>
      </c>
      <c r="ES57" s="7" t="n">
        <f aca="false">(BF203-$BF$149)/$BF$149</f>
        <v>-1</v>
      </c>
      <c r="ET57" s="7" t="n">
        <f aca="false">(BG204-$BG$150)/$BG$150</f>
        <v>-1</v>
      </c>
      <c r="EU57" s="7" t="n">
        <f aca="false">(BH205-$BH$151)/$BH$151</f>
        <v>-1</v>
      </c>
      <c r="EV57" s="7" t="n">
        <f aca="false">(BI206-$BI$152)/$BI$152</f>
        <v>-1</v>
      </c>
      <c r="EW57" s="7" t="n">
        <f aca="false">(BJ207-$BJ$153)/$BJ$153</f>
        <v>-1</v>
      </c>
      <c r="EX57" s="7" t="n">
        <f aca="false">(BK208-$BK$154)/$BK$154</f>
        <v>-1</v>
      </c>
      <c r="EY57" s="7" t="n">
        <f aca="false">(BL209-$BL$155)/$BL$155</f>
        <v>-1</v>
      </c>
      <c r="EZ57" s="7" t="n">
        <f aca="false">(BM210-$BM$156)/$BM$156</f>
        <v>-1</v>
      </c>
      <c r="FA57" s="7" t="n">
        <f aca="false">(BN211-$BN$157)/$BN$157</f>
        <v>-1</v>
      </c>
      <c r="FB57" s="7" t="n">
        <f aca="false">(BO212-$BO$158)/$BO$158</f>
        <v>-1</v>
      </c>
      <c r="FC57" s="7" t="n">
        <f aca="false">(BP213-$BP$159)/$BP$159</f>
        <v>-1</v>
      </c>
      <c r="FD57" s="7" t="n">
        <f aca="false">(BQ214-$BQ$160)/$BQ$160</f>
        <v>-1</v>
      </c>
      <c r="FE57" s="7" t="n">
        <f aca="false">(BR215-$BR$161)/$BR$161</f>
        <v>-1</v>
      </c>
      <c r="FF57" s="7" t="n">
        <f aca="false">(BS216-$BS$162)/$BS$162</f>
        <v>-1</v>
      </c>
      <c r="FG57" s="7" t="n">
        <f aca="false">(BT217-$BT$163)/$BT$163</f>
        <v>-1</v>
      </c>
      <c r="FH57" s="7" t="n">
        <f aca="false">(BU218-$BU$164)/$BU$164</f>
        <v>-1</v>
      </c>
      <c r="FI57" s="7" t="n">
        <f aca="false">(BV219-$BV$165)/$BV$165</f>
        <v>-1</v>
      </c>
      <c r="FJ57" s="7" t="n">
        <f aca="false">(BW220-$BW$166)/$BW$166</f>
        <v>-1</v>
      </c>
      <c r="FK57" s="7" t="n">
        <f aca="false">(BX221-$BX$167)/$BX$167</f>
        <v>-1</v>
      </c>
      <c r="FL57" s="7" t="n">
        <f aca="false">(BY222-$BY$168)/$BY$168</f>
        <v>-1</v>
      </c>
      <c r="FM57" s="7" t="n">
        <f aca="false">(BZ223-$BZ$169)/$BZ$169</f>
        <v>-1</v>
      </c>
      <c r="FN57" s="7" t="n">
        <f aca="false">(CA224-$CA$170)/$CA$170</f>
        <v>-1</v>
      </c>
      <c r="FO57" s="7" t="n">
        <f aca="false">(CB225-$CB$171)/$CB$171</f>
        <v>-1</v>
      </c>
      <c r="FP57" s="7" t="n">
        <f aca="false">(CC226-$CC$172)/$CC$172</f>
        <v>-1</v>
      </c>
      <c r="FQ57" s="7" t="n">
        <f aca="false">(CD227-$CD$173)/$CD$173</f>
        <v>-1</v>
      </c>
      <c r="FR57" s="7" t="n">
        <f aca="false">(CE228-$CE$174)/$CE$174</f>
        <v>-1</v>
      </c>
      <c r="FS57" s="7" t="n">
        <f aca="false">(CF229-$CF$175)/$CF$175</f>
        <v>-1</v>
      </c>
      <c r="FT57" s="7" t="n">
        <f aca="false">(CG230-$CG$176)/$CG$176</f>
        <v>-1</v>
      </c>
      <c r="FU57" s="7" t="n">
        <f aca="false">(CH231-$CH$177)/$CH$177</f>
        <v>-1</v>
      </c>
      <c r="FV57" s="7" t="n">
        <f aca="false">(CI232-$CI$178)/$CI$178</f>
        <v>-1</v>
      </c>
      <c r="FW57" s="7" t="n">
        <f aca="false">(CJ233-$CJ$179)/$CJ$179</f>
        <v>-1</v>
      </c>
      <c r="FX57" s="7" t="n">
        <f aca="false">(CK234-$CK$180)/$CK$180</f>
        <v>-1</v>
      </c>
      <c r="FY57" s="7" t="n">
        <f aca="false">(CL235-$CL$181)/$CL$181</f>
        <v>-1</v>
      </c>
      <c r="FZ57" s="7" t="n">
        <f aca="false">(CM236-$CM$182)/$CM$182</f>
        <v>-1</v>
      </c>
    </row>
    <row r="58" customFormat="false" ht="12.75" hidden="false" customHeight="false" outlineLevel="0" collapsed="false">
      <c r="B58" s="3" t="n">
        <v>36008</v>
      </c>
      <c r="C58" s="5" t="n">
        <v>47416575</v>
      </c>
      <c r="D58" s="6" t="n">
        <f aca="false">VLOOKUP(B58,[1]jan94!$A$59:$XFD$168,3,0)</f>
        <v>499483</v>
      </c>
      <c r="E58" s="6" t="n">
        <f aca="false">VLOOKUP(B58,[2]feb94!$A$51:$XFD$159,3,0)</f>
        <v>323116</v>
      </c>
      <c r="F58" s="6" t="n">
        <f aca="false">VLOOKUP(B58,[3]mar94!$A$56:$XFD$164,3,0)</f>
        <v>447990</v>
      </c>
      <c r="G58" s="6" t="n">
        <f aca="false">VLOOKUP(B58,[4]apr94!$A$64:$XFD$170,3,0)</f>
        <v>309482</v>
      </c>
      <c r="H58" s="6" t="n">
        <f aca="false">VLOOKUP(B58,[5]may94!$A$51:$XFD$156,3,0)</f>
        <v>313123</v>
      </c>
      <c r="I58" s="6" t="n">
        <f aca="false">VLOOKUP(B58,[6]jun94!$A$62:$XFD$167,3,0)</f>
        <v>349871</v>
      </c>
      <c r="J58" s="6" t="n">
        <f aca="false">VLOOKUP(B58,[7]jul94!$A$55:$XFD$159,3,0)</f>
        <v>411685</v>
      </c>
      <c r="K58" s="6" t="n">
        <f aca="false">VLOOKUP(B58,[8]aug94!$A$63:$XFD$165,3,0)</f>
        <v>414711</v>
      </c>
      <c r="L58" s="6" t="n">
        <f aca="false">VLOOKUP(B58,[9]sep94!$A$55:$XFD$156,3,0)</f>
        <v>520894</v>
      </c>
      <c r="M58" s="6" t="n">
        <f aca="false">VLOOKUP(B58,[10]oct94!$A$55:$XFD$155,3,0)</f>
        <v>337387</v>
      </c>
      <c r="N58" s="6" t="n">
        <f aca="false">VLOOKUP(B58,[11]nov94!$A$38:$XFD$137,3,0)</f>
        <v>374809</v>
      </c>
      <c r="O58" s="6" t="n">
        <f aca="false">VLOOKUP(B58,[12]dec94!$A$55:$XFD$154,3,0)</f>
        <v>368430</v>
      </c>
      <c r="P58" s="6" t="n">
        <f aca="false">VLOOKUP(B58,[13]jan95!$A$48:$XFD$142,3,0)</f>
        <v>479089</v>
      </c>
      <c r="Q58" s="6" t="n">
        <f aca="false">VLOOKUP(B58,[14]feb95!$A$54:$XFD$147,3,0)</f>
        <v>341078</v>
      </c>
      <c r="R58" s="6" t="n">
        <f aca="false">VLOOKUP(B58,[15]mar95!$A$37:$XFD$129,3,0)</f>
        <v>305557</v>
      </c>
      <c r="S58" s="6" t="n">
        <f aca="false">VLOOKUP(B58,[16]apr95!$A$59:$XFD$150,3,0)</f>
        <v>382638</v>
      </c>
      <c r="T58" s="6" t="n">
        <f aca="false">VLOOKUP(B58,[17]may95!$A$60:$XFD$151,3,0)</f>
        <v>457977</v>
      </c>
      <c r="U58" s="6" t="n">
        <f aca="false">VLOOKUP(B58,[18]jun95!$A$55:$XFD$144,3,0)</f>
        <v>346188</v>
      </c>
      <c r="V58" s="6" t="n">
        <f aca="false">VLOOKUP(B58,[19]jul95!$A$53:$XFD$141,3,0)</f>
        <v>466973</v>
      </c>
      <c r="W58" s="6" t="n">
        <f aca="false">VLOOKUP(B58,[20]aug95!$A$61:$XFD$148,3,0)</f>
        <v>621405</v>
      </c>
      <c r="X58" s="6" t="n">
        <f aca="false">VLOOKUP(B58,[21]sep95!$A$58:$XFD$144,3,0)</f>
        <v>329519</v>
      </c>
      <c r="Y58" s="6" t="n">
        <f aca="false">VLOOKUP(B58,[22]oct95!$A$53:$XFD$138,3,0)</f>
        <v>1003863</v>
      </c>
      <c r="Z58" s="6" t="n">
        <f aca="false">VLOOKUP(B58,[23]nov95!$A$58:$XFD$142,3,0)</f>
        <v>771534</v>
      </c>
      <c r="AA58" s="6" t="n">
        <f aca="false">VLOOKUP(B58,[24]dec95!$A$55:$XFD$138,3,0)</f>
        <v>325894</v>
      </c>
      <c r="AB58" s="6" t="n">
        <f aca="false">VLOOKUP(B58,[25]jan96!$A$59:$XFD$138,3,0)</f>
        <v>490386</v>
      </c>
      <c r="AC58" s="6" t="n">
        <f aca="false">VLOOKUP(B58,[26]feb96!$A$36:$XFD$114,3,0)</f>
        <v>1248834</v>
      </c>
      <c r="AD58" s="6" t="n">
        <f aca="false">VLOOKUP(B58,[27]mar96!$A$54:$XFD$133,3,0)</f>
        <v>518999</v>
      </c>
      <c r="AE58" s="6" t="n">
        <f aca="false">VLOOKUP(B58,[28]apr96!$A$51:$XFD$127,3,0)</f>
        <v>451725</v>
      </c>
      <c r="AF58" s="6" t="n">
        <f aca="false">VLOOKUP(B58,[29]may96!$A$60:$XFD$135,3,0)</f>
        <v>596574</v>
      </c>
      <c r="AG58" s="6" t="n">
        <f aca="false">VLOOKUP(B58,[30]jun96!$A$50:$XFD$124,3,0)</f>
        <v>579497</v>
      </c>
      <c r="AH58" s="6" t="n">
        <f aca="false">VLOOKUP(B58,[31]jul96!$A$53:$XFD$126,3,0)</f>
        <v>744658</v>
      </c>
      <c r="AI58" s="6" t="n">
        <f aca="false">VLOOKUP(B58,[32]aug96!$A$36:$XFD$108,3,0)</f>
        <v>641198</v>
      </c>
      <c r="AJ58" s="6" t="n">
        <f aca="false">VLOOKUP(B58,[33]sep96!$A$51:$XFD$122,3,0)</f>
        <v>934286</v>
      </c>
      <c r="AK58" s="6" t="n">
        <f aca="false">VLOOKUP(B58,[34]oct96!$A$59:$XFD$129,3,0)</f>
        <v>587583</v>
      </c>
      <c r="AL58" s="6" t="n">
        <f aca="false">VLOOKUP(B58,[35]nov96!$A$61:$XFD$130,3,0)</f>
        <v>776564</v>
      </c>
      <c r="AM58" s="6" t="n">
        <f aca="false">VLOOKUP(B58,[36]dec96!$A$51:$XFD$119,3,0)</f>
        <v>739176</v>
      </c>
      <c r="AN58" s="6" t="n">
        <f aca="false">VLOOKUP(B58,[37]jan97!$A$52:$XFD$116,3,0)</f>
        <v>621255</v>
      </c>
      <c r="AO58" s="6" t="n">
        <f aca="false">VLOOKUP(B58,[38]feb97!$A$35:$XFD$98,3,0)</f>
        <v>785263</v>
      </c>
      <c r="AP58" s="6" t="n">
        <f aca="false">VLOOKUP(B58,[39]mar97!$A$51:$XFD$113,3,0)</f>
        <v>852064</v>
      </c>
      <c r="AQ58" s="6" t="n">
        <f aca="false">VLOOKUP(B58,[40]apr97!$A$35:$XFD$96,3,0)</f>
        <v>968630</v>
      </c>
      <c r="AR58" s="6" t="n">
        <f aca="false">VLOOKUP(B58,[41]may97!$A$35:$XFD$95,3,0)</f>
        <v>590971</v>
      </c>
      <c r="AS58" s="6" t="n">
        <f aca="false">VLOOKUP(B58,[42]jun97!$A$35:$XFD$94,3,0)</f>
        <v>851055</v>
      </c>
      <c r="AT58" s="6" t="n">
        <f aca="false">VLOOKUP(B58,[43]jul97!$A$49:$XFD$107,3,0)</f>
        <v>841190</v>
      </c>
      <c r="AU58" s="6" t="n">
        <f aca="false">VLOOKUP(B58,[44]aug97!$A$60:$XFD$117,3,0)</f>
        <v>1089904</v>
      </c>
      <c r="AV58" s="6" t="n">
        <f aca="false">VLOOKUP(B58,[45]sep97!$A$48:$XFD$104,3,0)</f>
        <v>2071110</v>
      </c>
      <c r="AW58" s="6" t="n">
        <f aca="false">VLOOKUP(B58,[46]oct97!$A$48:$XFD$103,3,0)</f>
        <v>1635644</v>
      </c>
      <c r="AX58" s="6" t="n">
        <f aca="false">VLOOKUP(B58,[47]nov97!$A$48:$XFD$102,3,0)</f>
        <v>964216</v>
      </c>
      <c r="AY58" s="6" t="n">
        <f aca="false">VLOOKUP(B58,[48]dec97!$A$35:$XFD$88,3,0)</f>
        <v>987795</v>
      </c>
      <c r="AZ58" s="6" t="n">
        <f aca="false">VLOOKUP(B58,[49]jan98!$A$47:$XFD$96,3,0)</f>
        <v>1614291</v>
      </c>
      <c r="BA58" s="6" t="n">
        <f aca="false">VLOOKUP(B58,[50]feb98!$A$50:$XFD$98,3,0)</f>
        <v>1482751</v>
      </c>
      <c r="BB58" s="6" t="n">
        <f aca="false">VLOOKUP(B58,[51]mar98!$A$34:$XFD$81,3,0)</f>
        <v>1528532</v>
      </c>
      <c r="BC58" s="6" t="n">
        <f aca="false">VLOOKUP(B58,[52]apr98!$A$46:$XFD$92,3,0)</f>
        <v>2167066</v>
      </c>
      <c r="BD58" s="6" t="n">
        <f aca="false">VLOOKUP(B58,[53]may98!$A$47:$XFD$92,3,0)</f>
        <v>1605647</v>
      </c>
      <c r="BE58" s="6" t="n">
        <f aca="false">VLOOKUP(B58,[54]jun98!$A$54:$XFD$98,3,0)</f>
        <v>2005004</v>
      </c>
      <c r="BF58" s="6" t="n">
        <f aca="false">VLOOKUP(B58,[55]jul98!$A$34:$XFD$77,3,0)</f>
        <v>2793179</v>
      </c>
      <c r="BG58" s="6" t="n">
        <f aca="false">VLOOKUP(B58,[56]aug98!$A$48:$XFD$90,3,0)</f>
        <v>1279986</v>
      </c>
      <c r="CP58" s="2" t="s">
        <v>57</v>
      </c>
      <c r="CQ58" s="7" t="n">
        <f aca="false">(D150-$D$95)/$D$95</f>
        <v>-0.804527172224718</v>
      </c>
      <c r="CR58" s="7" t="n">
        <f aca="false">(E151-$E$96)/$E$96</f>
        <v>-0.817511890522026</v>
      </c>
      <c r="CS58" s="7" t="n">
        <f aca="false">(F152-$F$97)/$F$97</f>
        <v>-0.833260809111255</v>
      </c>
      <c r="CT58" s="7" t="n">
        <f aca="false">(G153-$G$98)/$G$98</f>
        <v>-0.808550988173517</v>
      </c>
      <c r="CU58" s="7" t="n">
        <f aca="false">(H154-$H$99)/$H$99</f>
        <v>-0.865150532458685</v>
      </c>
      <c r="CV58" s="7" t="n">
        <f aca="false">(I155-$I$100)/$I$100</f>
        <v>-0.868334068344531</v>
      </c>
      <c r="CW58" s="7" t="n">
        <f aca="false">(J156-$J$101)/$J$101</f>
        <v>-0.850427442402085</v>
      </c>
      <c r="CX58" s="7" t="n">
        <f aca="false">(K157-$K$102)/$K$102</f>
        <v>-0.795567686943175</v>
      </c>
      <c r="CY58" s="7" t="n">
        <f aca="false">(L158-$L$103)/$L$103</f>
        <v>-0.808194641428858</v>
      </c>
      <c r="CZ58" s="7" t="n">
        <f aca="false">(M159-$M$104)/$M$104</f>
        <v>-0.824749575664832</v>
      </c>
      <c r="DA58" s="7" t="n">
        <f aca="false">(N160-$N$105)/$N$105</f>
        <v>-0.791176201211046</v>
      </c>
      <c r="DB58" s="7" t="n">
        <f aca="false">(O161-$O$106)/$O$106</f>
        <v>-0.782397339833581</v>
      </c>
      <c r="DC58" s="7" t="n">
        <f aca="false">(P162-$P$107)/$P$107</f>
        <v>-0.81643503061633</v>
      </c>
      <c r="DD58" s="7" t="n">
        <f aca="false">(Q163-$Q$108)/$Q$108</f>
        <v>-0.806452227896152</v>
      </c>
      <c r="DE58" s="7" t="n">
        <f aca="false">(R164-$R$109)/R164</f>
        <v>-5.58227967812632</v>
      </c>
      <c r="DF58" s="7" t="n">
        <f aca="false">(S165-$S$110)/$S$110</f>
        <v>-0.780114740578723</v>
      </c>
      <c r="DG58" s="7" t="n">
        <f aca="false">(T166-$T$111)/$T$111</f>
        <v>-0.844445777157554</v>
      </c>
      <c r="DH58" s="7" t="n">
        <f aca="false">(U167-$U$112)/$U$112</f>
        <v>-0.852324813466073</v>
      </c>
      <c r="DI58" s="7" t="n">
        <f aca="false">(V168-$V$113)/$V$113</f>
        <v>-0.771020189247278</v>
      </c>
      <c r="DJ58" s="7" t="n">
        <f aca="false">(W169-$W$114)/$W$114</f>
        <v>-0.828376975049405</v>
      </c>
      <c r="DK58" s="7" t="n">
        <f aca="false">(X170-$X$115)/$X$115</f>
        <v>-0.821585391920364</v>
      </c>
      <c r="DL58" s="7" t="n">
        <f aca="false">(Y171-$Y$116)/$Y$116</f>
        <v>-0.768499023740313</v>
      </c>
      <c r="DM58" s="7" t="n">
        <f aca="false">(Z172-$Z$117)/$Z$117</f>
        <v>-0.801388276648839</v>
      </c>
      <c r="DN58" s="7" t="n">
        <f aca="false">(AA173-$AA$118)/$AA$118</f>
        <v>-0.804075036058656</v>
      </c>
      <c r="DO58" s="7" t="n">
        <f aca="false">(AB174-$AB$119)/$AB$119</f>
        <v>-0.824496781568926</v>
      </c>
      <c r="DP58" s="7" t="n">
        <f aca="false">(AC175-$AC$120)/$AC$120</f>
        <v>-0.678859265739984</v>
      </c>
      <c r="DQ58" s="7" t="n">
        <f aca="false">(AD176-$AD$121)/$AD$121</f>
        <v>-0.831742466020047</v>
      </c>
      <c r="DR58" s="7" t="n">
        <f aca="false">(AE177-$AE$122)/$AE$122</f>
        <v>-0.874120897844826</v>
      </c>
      <c r="DS58" s="7" t="n">
        <f aca="false">(AF178-$AF$123)/$AF$123</f>
        <v>-0.796517207925814</v>
      </c>
      <c r="DT58" s="7" t="n">
        <f aca="false">(AG179-$AG$124)/$AG$124</f>
        <v>-0.819373437742817</v>
      </c>
      <c r="DU58" s="7" t="n">
        <f aca="false">(AH180-$AH$125)/$AH$125</f>
        <v>-0.844727273972521</v>
      </c>
      <c r="DV58" s="7" t="n">
        <f aca="false">(AI181-$AI$126)/$AI$126</f>
        <v>-0.857839267346151</v>
      </c>
      <c r="DW58" s="7" t="n">
        <f aca="false">(AJ182-$AJ$127)/$AJ$127</f>
        <v>-0.862450124033493</v>
      </c>
      <c r="DX58" s="7" t="n">
        <f aca="false">(AK183-$AK$128)/$AK$128</f>
        <v>-1</v>
      </c>
      <c r="DY58" s="7" t="n">
        <f aca="false">(AL184-$AL$129)/$AL$129</f>
        <v>-1</v>
      </c>
      <c r="DZ58" s="7" t="n">
        <f aca="false">(AM185-$AM$130)/$AM$130</f>
        <v>-1</v>
      </c>
      <c r="EA58" s="7" t="n">
        <f aca="false">(AN186-$AN$131)/$AN$131</f>
        <v>-1</v>
      </c>
      <c r="EB58" s="7" t="n">
        <f aca="false">(AO187-$AO$132)/$AO$132</f>
        <v>-1</v>
      </c>
      <c r="EC58" s="7" t="n">
        <f aca="false">(AP188-$AP$133)/$AP$133</f>
        <v>-1</v>
      </c>
      <c r="ED58" s="7" t="n">
        <f aca="false">(AQ189-$AQ$134)/$AQ$134</f>
        <v>-1</v>
      </c>
      <c r="EE58" s="7" t="n">
        <f aca="false">(AR190-$AR$135)/$AR$135</f>
        <v>-1</v>
      </c>
      <c r="EF58" s="7" t="n">
        <f aca="false">(AS191-$AS$136)/$AS$136</f>
        <v>-1</v>
      </c>
      <c r="EG58" s="7" t="n">
        <f aca="false">(AT192-$AT$137)/$AT$137</f>
        <v>-1</v>
      </c>
      <c r="EH58" s="7" t="n">
        <f aca="false">(AU193-$AU$138)/$AU$138</f>
        <v>-1</v>
      </c>
      <c r="EI58" s="7" t="n">
        <f aca="false">(AV194-$AV$139)/$AV$139</f>
        <v>-1</v>
      </c>
      <c r="EJ58" s="7" t="n">
        <f aca="false">(AW195-$AW$140)/$AW$140</f>
        <v>-1</v>
      </c>
      <c r="EK58" s="7" t="n">
        <f aca="false">(AX196-$AX$141)/$AX$141</f>
        <v>-1</v>
      </c>
      <c r="EL58" s="7" t="n">
        <f aca="false">(AY197-$AY$142)/$AY$142</f>
        <v>-1</v>
      </c>
      <c r="EM58" s="7" t="n">
        <f aca="false">(AZ198-$AZ$143)/$AZ$143</f>
        <v>-1</v>
      </c>
      <c r="EN58" s="7" t="n">
        <f aca="false">(BA199-$BA$144)/$BA$144</f>
        <v>-1</v>
      </c>
      <c r="EO58" s="7" t="n">
        <f aca="false">(BB200-$BB$145)/$BB$145</f>
        <v>-1</v>
      </c>
      <c r="EP58" s="7" t="n">
        <f aca="false">(BC201-$BC$146)/$BC$146</f>
        <v>-1</v>
      </c>
      <c r="EQ58" s="7" t="n">
        <f aca="false">(BD202-$BD$147)/$BD$147</f>
        <v>-1</v>
      </c>
      <c r="ER58" s="7" t="n">
        <f aca="false">(BE203-$BE$148)/$BE$148</f>
        <v>-1</v>
      </c>
      <c r="ES58" s="7" t="n">
        <f aca="false">(BF204-$BF$149)/$BF$149</f>
        <v>-1</v>
      </c>
      <c r="ET58" s="7" t="n">
        <f aca="false">(BG205-$BG$150)/$BG$150</f>
        <v>-1</v>
      </c>
      <c r="EU58" s="7" t="n">
        <f aca="false">(BH206-$BH$151)/$BH$151</f>
        <v>-1</v>
      </c>
      <c r="EV58" s="7" t="n">
        <f aca="false">(BI207-$BI$152)/$BI$152</f>
        <v>-1</v>
      </c>
      <c r="EW58" s="7" t="n">
        <f aca="false">(BJ208-$BJ$153)/$BJ$153</f>
        <v>-1</v>
      </c>
      <c r="EX58" s="7" t="n">
        <f aca="false">(BK209-$BK$154)/$BK$154</f>
        <v>-1</v>
      </c>
      <c r="EY58" s="7" t="n">
        <f aca="false">(BL210-$BL$155)/$BL$155</f>
        <v>-1</v>
      </c>
      <c r="EZ58" s="7" t="n">
        <f aca="false">(BM211-$BM$156)/$BM$156</f>
        <v>-1</v>
      </c>
      <c r="FA58" s="7" t="n">
        <f aca="false">(BN212-$BN$157)/$BN$157</f>
        <v>-1</v>
      </c>
      <c r="FB58" s="7" t="n">
        <f aca="false">(BO213-$BO$158)/$BO$158</f>
        <v>-1</v>
      </c>
      <c r="FC58" s="7" t="n">
        <f aca="false">(BP214-$BP$159)/$BP$159</f>
        <v>-1</v>
      </c>
      <c r="FD58" s="7" t="n">
        <f aca="false">(BQ215-$BQ$160)/$BQ$160</f>
        <v>-1</v>
      </c>
      <c r="FE58" s="7" t="n">
        <f aca="false">(BR216-$BR$161)/$BR$161</f>
        <v>-1</v>
      </c>
      <c r="FF58" s="7" t="n">
        <f aca="false">(BS217-$BS$162)/$BS$162</f>
        <v>-1</v>
      </c>
      <c r="FG58" s="7" t="n">
        <f aca="false">(BT218-$BT$163)/$BT$163</f>
        <v>-1</v>
      </c>
      <c r="FH58" s="7" t="n">
        <f aca="false">(BU219-$BU$164)/$BU$164</f>
        <v>-1</v>
      </c>
      <c r="FI58" s="7" t="n">
        <f aca="false">(BV220-$BV$165)/$BV$165</f>
        <v>-1</v>
      </c>
      <c r="FJ58" s="7" t="n">
        <f aca="false">(BW221-$BW$166)/$BW$166</f>
        <v>-1</v>
      </c>
      <c r="FK58" s="7" t="n">
        <f aca="false">(BX222-$BX$167)/$BX$167</f>
        <v>-1</v>
      </c>
      <c r="FL58" s="7" t="n">
        <f aca="false">(BY223-$BY$168)/$BY$168</f>
        <v>-1</v>
      </c>
      <c r="FM58" s="7" t="n">
        <f aca="false">(BZ224-$BZ$169)/$BZ$169</f>
        <v>-1</v>
      </c>
      <c r="FN58" s="7" t="n">
        <f aca="false">(CA225-$CA$170)/$CA$170</f>
        <v>-1</v>
      </c>
      <c r="FO58" s="7" t="n">
        <f aca="false">(CB226-$CB$171)/$CB$171</f>
        <v>-1</v>
      </c>
      <c r="FP58" s="7" t="n">
        <f aca="false">(CC227-$CC$172)/$CC$172</f>
        <v>-1</v>
      </c>
      <c r="FQ58" s="7" t="n">
        <f aca="false">(CD228-$CD$173)/$CD$173</f>
        <v>-1</v>
      </c>
      <c r="FR58" s="7" t="n">
        <f aca="false">(CE229-$CE$174)/$CE$174</f>
        <v>-1</v>
      </c>
      <c r="FS58" s="7" t="n">
        <f aca="false">(CF230-$CF$175)/$CF$175</f>
        <v>-1</v>
      </c>
      <c r="FT58" s="7" t="n">
        <f aca="false">(CG231-$CG$176)/$CG$176</f>
        <v>-1</v>
      </c>
      <c r="FU58" s="7" t="n">
        <f aca="false">(CH232-$CH$177)/$CH$177</f>
        <v>-1</v>
      </c>
      <c r="FV58" s="7" t="n">
        <f aca="false">(CI233-$CI$178)/$CI$178</f>
        <v>-1</v>
      </c>
      <c r="FW58" s="7" t="n">
        <f aca="false">(CJ234-$CJ$179)/$CJ$179</f>
        <v>-1</v>
      </c>
      <c r="FX58" s="7" t="n">
        <f aca="false">(CK235-$CK$180)/$CK$180</f>
        <v>-1</v>
      </c>
      <c r="FY58" s="7" t="n">
        <f aca="false">(CL236-$CL$181)/$CL$181</f>
        <v>-1</v>
      </c>
      <c r="FZ58" s="7" t="n">
        <f aca="false">(CM237-$CM$182)/$CM$182</f>
        <v>-1</v>
      </c>
    </row>
    <row r="59" customFormat="false" ht="12.75" hidden="false" customHeight="false" outlineLevel="0" collapsed="false">
      <c r="B59" s="3" t="n">
        <v>36039</v>
      </c>
      <c r="C59" s="5" t="n">
        <v>45564601</v>
      </c>
      <c r="D59" s="6" t="n">
        <f aca="false">VLOOKUP(B59,[1]jan94!$A$59:$XFD$168,3,0)</f>
        <v>511927</v>
      </c>
      <c r="E59" s="6" t="n">
        <f aca="false">VLOOKUP(B59,[2]feb94!$A$51:$XFD$159,3,0)</f>
        <v>311377</v>
      </c>
      <c r="F59" s="6" t="n">
        <f aca="false">VLOOKUP(B59,[3]mar94!$A$56:$XFD$164,3,0)</f>
        <v>428860</v>
      </c>
      <c r="G59" s="6" t="n">
        <f aca="false">VLOOKUP(B59,[4]apr94!$A$64:$XFD$170,3,0)</f>
        <v>293861</v>
      </c>
      <c r="H59" s="6" t="n">
        <f aca="false">VLOOKUP(B59,[5]may94!$A$51:$XFD$156,3,0)</f>
        <v>314259</v>
      </c>
      <c r="I59" s="6" t="n">
        <f aca="false">VLOOKUP(B59,[6]jun94!$A$62:$XFD$167,3,0)</f>
        <v>354947</v>
      </c>
      <c r="J59" s="6" t="n">
        <f aca="false">VLOOKUP(B59,[7]jul94!$A$55:$XFD$159,3,0)</f>
        <v>383029</v>
      </c>
      <c r="K59" s="6" t="n">
        <f aca="false">VLOOKUP(B59,[8]aug94!$A$63:$XFD$165,3,0)</f>
        <v>420144</v>
      </c>
      <c r="L59" s="6" t="n">
        <f aca="false">VLOOKUP(B59,[9]sep94!$A$55:$XFD$156,3,0)</f>
        <v>474524</v>
      </c>
      <c r="M59" s="6" t="n">
        <f aca="false">VLOOKUP(B59,[10]oct94!$A$55:$XFD$155,3,0)</f>
        <v>325265</v>
      </c>
      <c r="N59" s="6" t="n">
        <f aca="false">VLOOKUP(B59,[11]nov94!$A$38:$XFD$137,3,0)</f>
        <v>356884</v>
      </c>
      <c r="O59" s="6" t="n">
        <f aca="false">VLOOKUP(B59,[12]dec94!$A$55:$XFD$154,3,0)</f>
        <v>358878</v>
      </c>
      <c r="P59" s="6" t="n">
        <f aca="false">VLOOKUP(B59,[13]jan95!$A$48:$XFD$142,3,0)</f>
        <v>446244</v>
      </c>
      <c r="Q59" s="6" t="n">
        <f aca="false">VLOOKUP(B59,[14]feb95!$A$54:$XFD$147,3,0)</f>
        <v>327675</v>
      </c>
      <c r="R59" s="6" t="n">
        <f aca="false">VLOOKUP(B59,[15]mar95!$A$37:$XFD$129,3,0)</f>
        <v>301896</v>
      </c>
      <c r="S59" s="6" t="n">
        <f aca="false">VLOOKUP(B59,[16]apr95!$A$59:$XFD$150,3,0)</f>
        <v>353901</v>
      </c>
      <c r="T59" s="6" t="n">
        <f aca="false">VLOOKUP(B59,[17]may95!$A$60:$XFD$151,3,0)</f>
        <v>441658</v>
      </c>
      <c r="U59" s="6" t="n">
        <f aca="false">VLOOKUP(B59,[18]jun95!$A$55:$XFD$144,3,0)</f>
        <v>327107</v>
      </c>
      <c r="V59" s="6" t="n">
        <f aca="false">VLOOKUP(B59,[19]jul95!$A$53:$XFD$141,3,0)</f>
        <v>432210</v>
      </c>
      <c r="W59" s="6" t="n">
        <f aca="false">VLOOKUP(B59,[20]aug95!$A$61:$XFD$148,3,0)</f>
        <v>593509</v>
      </c>
      <c r="X59" s="6" t="n">
        <f aca="false">VLOOKUP(B59,[21]sep95!$A$58:$XFD$144,3,0)</f>
        <v>327053</v>
      </c>
      <c r="Y59" s="6" t="n">
        <f aca="false">VLOOKUP(B59,[22]oct95!$A$53:$XFD$138,3,0)</f>
        <v>931758</v>
      </c>
      <c r="Z59" s="6" t="n">
        <f aca="false">VLOOKUP(B59,[23]nov95!$A$58:$XFD$142,3,0)</f>
        <v>714541</v>
      </c>
      <c r="AA59" s="6" t="n">
        <f aca="false">VLOOKUP(B59,[24]dec95!$A$55:$XFD$138,3,0)</f>
        <v>303534</v>
      </c>
      <c r="AB59" s="6" t="n">
        <f aca="false">VLOOKUP(B59,[25]jan96!$A$59:$XFD$138,3,0)</f>
        <v>471625</v>
      </c>
      <c r="AC59" s="6" t="n">
        <f aca="false">VLOOKUP(B59,[26]feb96!$A$36:$XFD$114,3,0)</f>
        <v>1187288</v>
      </c>
      <c r="AD59" s="6" t="n">
        <f aca="false">VLOOKUP(B59,[27]mar96!$A$54:$XFD$133,3,0)</f>
        <v>509814</v>
      </c>
      <c r="AE59" s="6" t="n">
        <f aca="false">VLOOKUP(B59,[28]apr96!$A$51:$XFD$127,3,0)</f>
        <v>420939</v>
      </c>
      <c r="AF59" s="6" t="n">
        <f aca="false">VLOOKUP(B59,[29]may96!$A$60:$XFD$135,3,0)</f>
        <v>539307</v>
      </c>
      <c r="AG59" s="6" t="n">
        <f aca="false">VLOOKUP(B59,[30]jun96!$A$50:$XFD$124,3,0)</f>
        <v>523129</v>
      </c>
      <c r="AH59" s="6" t="n">
        <f aca="false">VLOOKUP(B59,[31]jul96!$A$53:$XFD$126,3,0)</f>
        <v>688436</v>
      </c>
      <c r="AI59" s="6" t="n">
        <f aca="false">VLOOKUP(B59,[32]aug96!$A$36:$XFD$108,3,0)</f>
        <v>617503</v>
      </c>
      <c r="AJ59" s="6" t="n">
        <f aca="false">VLOOKUP(B59,[33]sep96!$A$51:$XFD$122,3,0)</f>
        <v>838224</v>
      </c>
      <c r="AK59" s="6" t="n">
        <f aca="false">VLOOKUP(B59,[34]oct96!$A$59:$XFD$129,3,0)</f>
        <v>540325</v>
      </c>
      <c r="AL59" s="6" t="n">
        <f aca="false">VLOOKUP(B59,[35]nov96!$A$61:$XFD$130,3,0)</f>
        <v>709673</v>
      </c>
      <c r="AM59" s="6" t="n">
        <f aca="false">VLOOKUP(B59,[36]dec96!$A$51:$XFD$119,3,0)</f>
        <v>701301</v>
      </c>
      <c r="AN59" s="6" t="n">
        <f aca="false">VLOOKUP(B59,[37]jan97!$A$52:$XFD$116,3,0)</f>
        <v>610463</v>
      </c>
      <c r="AO59" s="6" t="n">
        <f aca="false">VLOOKUP(B59,[38]feb97!$A$35:$XFD$98,3,0)</f>
        <v>714173</v>
      </c>
      <c r="AP59" s="6" t="n">
        <f aca="false">VLOOKUP(B59,[39]mar97!$A$51:$XFD$113,3,0)</f>
        <v>793427</v>
      </c>
      <c r="AQ59" s="6" t="n">
        <f aca="false">VLOOKUP(B59,[40]apr97!$A$35:$XFD$96,3,0)</f>
        <v>886319</v>
      </c>
      <c r="AR59" s="6" t="n">
        <f aca="false">VLOOKUP(B59,[41]may97!$A$35:$XFD$95,3,0)</f>
        <v>606201</v>
      </c>
      <c r="AS59" s="6" t="n">
        <f aca="false">VLOOKUP(B59,[42]jun97!$A$35:$XFD$94,3,0)</f>
        <v>817598</v>
      </c>
      <c r="AT59" s="6" t="n">
        <f aca="false">VLOOKUP(B59,[43]jul97!$A$49:$XFD$107,3,0)</f>
        <v>775665</v>
      </c>
      <c r="AU59" s="6" t="n">
        <f aca="false">VLOOKUP(B59,[44]aug97!$A$60:$XFD$117,3,0)</f>
        <v>965561</v>
      </c>
      <c r="AV59" s="6" t="n">
        <f aca="false">VLOOKUP(B59,[45]sep97!$A$48:$XFD$104,3,0)</f>
        <v>1933483</v>
      </c>
      <c r="AW59" s="6" t="n">
        <f aca="false">VLOOKUP(B59,[46]oct97!$A$48:$XFD$103,3,0)</f>
        <v>1836947</v>
      </c>
      <c r="AX59" s="6" t="n">
        <f aca="false">VLOOKUP(B59,[47]nov97!$A$48:$XFD$102,3,0)</f>
        <v>906925</v>
      </c>
      <c r="AY59" s="6" t="n">
        <f aca="false">VLOOKUP(B59,[48]dec97!$A$35:$XFD$88,3,0)</f>
        <v>938344</v>
      </c>
      <c r="AZ59" s="6" t="n">
        <f aca="false">VLOOKUP(B59,[49]jan98!$A$47:$XFD$96,3,0)</f>
        <v>1431488</v>
      </c>
      <c r="BA59" s="6" t="n">
        <f aca="false">VLOOKUP(B59,[50]feb98!$A$50:$XFD$98,3,0)</f>
        <v>1384739</v>
      </c>
      <c r="BB59" s="6" t="n">
        <f aca="false">VLOOKUP(B59,[51]mar98!$A$34:$XFD$81,3,0)</f>
        <v>1336679</v>
      </c>
      <c r="BC59" s="6" t="n">
        <f aca="false">VLOOKUP(B59,[52]apr98!$A$46:$XFD$92,3,0)</f>
        <v>1938308</v>
      </c>
      <c r="BD59" s="6" t="n">
        <f aca="false">VLOOKUP(B59,[53]may98!$A$47:$XFD$92,3,0)</f>
        <v>1373547</v>
      </c>
      <c r="BE59" s="6" t="n">
        <f aca="false">VLOOKUP(B59,[54]jun98!$A$54:$XFD$98,3,0)</f>
        <v>1765354</v>
      </c>
      <c r="BF59" s="6" t="n">
        <f aca="false">VLOOKUP(B59,[55]jul98!$A$34:$XFD$77,3,0)</f>
        <v>2598156</v>
      </c>
      <c r="BG59" s="6" t="n">
        <f aca="false">VLOOKUP(B59,[56]aug98!$A$48:$XFD$90,3,0)</f>
        <v>2126584</v>
      </c>
      <c r="BH59" s="6" t="n">
        <f aca="false">VLOOKUP(B59,[57]sep98!$A$46:$XFD$87,3,0)</f>
        <v>1119876</v>
      </c>
      <c r="CP59" s="2" t="s">
        <v>58</v>
      </c>
      <c r="CQ59" s="7" t="n">
        <f aca="false">(D151-$D$95)/$D$95</f>
        <v>-0.812250595461645</v>
      </c>
      <c r="CR59" s="7" t="n">
        <f aca="false">(E152-$E$96)/$E$96</f>
        <v>-0.8258194983313</v>
      </c>
      <c r="CS59" s="7" t="n">
        <f aca="false">(F153-$F$97)/$F$97</f>
        <v>-0.833573265005048</v>
      </c>
      <c r="CT59" s="7" t="n">
        <f aca="false">(G154-$G$98)/$G$98</f>
        <v>-0.833884817072851</v>
      </c>
      <c r="CU59" s="7" t="n">
        <f aca="false">(H155-$H$99)/$H$99</f>
        <v>-0.862584360916454</v>
      </c>
      <c r="CV59" s="7" t="n">
        <f aca="false">(I156-$I$100)/$I$100</f>
        <v>-0.865357287311038</v>
      </c>
      <c r="CW59" s="7" t="n">
        <f aca="false">(J157-$J$101)/$J$101</f>
        <v>-0.850546363385342</v>
      </c>
      <c r="CX59" s="7" t="n">
        <f aca="false">(K158-$K$102)/$K$102</f>
        <v>-0.798185686227421</v>
      </c>
      <c r="CY59" s="7" t="n">
        <f aca="false">(L159-$L$103)/$L$103</f>
        <v>-0.810685883026038</v>
      </c>
      <c r="CZ59" s="7" t="n">
        <f aca="false">(M160-$M$104)/$M$104</f>
        <v>-0.83538095733888</v>
      </c>
      <c r="DA59" s="7" t="n">
        <f aca="false">(N161-$N$105)/$N$105</f>
        <v>-0.802320825293343</v>
      </c>
      <c r="DB59" s="7" t="n">
        <f aca="false">(O162-$O$106)/$O$106</f>
        <v>-0.791686898769677</v>
      </c>
      <c r="DC59" s="7" t="n">
        <f aca="false">(P163-$P$107)/$P$107</f>
        <v>-0.80834440892622</v>
      </c>
      <c r="DD59" s="7" t="n">
        <f aca="false">(Q164-$Q$108)/$Q$108</f>
        <v>-0.81078398144173</v>
      </c>
      <c r="DE59" s="7" t="n">
        <f aca="false">(R165-$R$109)/R165</f>
        <v>-5.78932198891279</v>
      </c>
      <c r="DF59" s="7" t="n">
        <f aca="false">(S166-$S$110)/$S$110</f>
        <v>-0.797320807486823</v>
      </c>
      <c r="DG59" s="7" t="n">
        <f aca="false">(T167-$T$111)/$T$111</f>
        <v>-0.863175076744788</v>
      </c>
      <c r="DH59" s="7" t="n">
        <f aca="false">(U168-$U$112)/$U$112</f>
        <v>-0.842424084285723</v>
      </c>
      <c r="DI59" s="7" t="n">
        <f aca="false">(V169-$V$113)/$V$113</f>
        <v>-0.754895617954424</v>
      </c>
      <c r="DJ59" s="7" t="n">
        <f aca="false">(W170-$W$114)/$W$114</f>
        <v>-0.835239418198155</v>
      </c>
      <c r="DK59" s="7" t="n">
        <f aca="false">(X171-$X$115)/$X$115</f>
        <v>-0.82504264761265</v>
      </c>
      <c r="DL59" s="7" t="n">
        <f aca="false">(Y172-$Y$116)/$Y$116</f>
        <v>-0.768153111427247</v>
      </c>
      <c r="DM59" s="7" t="n">
        <f aca="false">(Z173-$Z$117)/$Z$117</f>
        <v>-0.814854068248422</v>
      </c>
      <c r="DN59" s="7" t="n">
        <f aca="false">(AA174-$AA$118)/$AA$118</f>
        <v>-0.811030602382343</v>
      </c>
      <c r="DO59" s="7" t="n">
        <f aca="false">(AB175-$AB$119)/$AB$119</f>
        <v>-0.831306699641811</v>
      </c>
      <c r="DP59" s="7" t="n">
        <f aca="false">(AC176-$AC$120)/$AC$120</f>
        <v>-0.68709343889097</v>
      </c>
      <c r="DQ59" s="7" t="n">
        <f aca="false">(AD177-$AD$121)/$AD$121</f>
        <v>-0.823977918094722</v>
      </c>
      <c r="DR59" s="7" t="n">
        <f aca="false">(AE178-$AE$122)/$AE$122</f>
        <v>-0.875868643301927</v>
      </c>
      <c r="DS59" s="7" t="n">
        <f aca="false">(AF179-$AF$123)/$AF$123</f>
        <v>-0.796200900805478</v>
      </c>
      <c r="DT59" s="7" t="n">
        <f aca="false">(AG180-$AG$124)/$AG$124</f>
        <v>-0.837571304436264</v>
      </c>
      <c r="DU59" s="7" t="n">
        <f aca="false">(AH181-$AH$125)/$AH$125</f>
        <v>-0.852508909943437</v>
      </c>
      <c r="DV59" s="7" t="n">
        <f aca="false">(AI182-$AI$126)/$AI$126</f>
        <v>-0.858858158094298</v>
      </c>
      <c r="DW59" s="7" t="n">
        <f aca="false">(AJ183-$AJ$127)/$AJ$127</f>
        <v>-1</v>
      </c>
      <c r="DX59" s="7" t="n">
        <f aca="false">(AK184-$AK$128)/$AK$128</f>
        <v>-1</v>
      </c>
      <c r="DY59" s="7" t="n">
        <f aca="false">(AL185-$AL$129)/$AL$129</f>
        <v>-1</v>
      </c>
      <c r="DZ59" s="7" t="n">
        <f aca="false">(AM186-$AM$130)/$AM$130</f>
        <v>-1</v>
      </c>
      <c r="EA59" s="7" t="n">
        <f aca="false">(AN187-$AN$131)/$AN$131</f>
        <v>-1</v>
      </c>
      <c r="EB59" s="7" t="n">
        <f aca="false">(AO188-$AO$132)/$AO$132</f>
        <v>-1</v>
      </c>
      <c r="EC59" s="7" t="n">
        <f aca="false">(AP189-$AP$133)/$AP$133</f>
        <v>-1</v>
      </c>
      <c r="ED59" s="7" t="n">
        <f aca="false">(AQ190-$AQ$134)/$AQ$134</f>
        <v>-1</v>
      </c>
      <c r="EE59" s="7" t="n">
        <f aca="false">(AR191-$AR$135)/$AR$135</f>
        <v>-1</v>
      </c>
      <c r="EF59" s="7" t="n">
        <f aca="false">(AS192-$AS$136)/$AS$136</f>
        <v>-1</v>
      </c>
      <c r="EG59" s="7" t="n">
        <f aca="false">(AT193-$AT$137)/$AT$137</f>
        <v>-1</v>
      </c>
      <c r="EH59" s="7" t="n">
        <f aca="false">(AU194-$AU$138)/$AU$138</f>
        <v>-1</v>
      </c>
      <c r="EI59" s="7" t="n">
        <f aca="false">(AV195-$AV$139)/$AV$139</f>
        <v>-1</v>
      </c>
      <c r="EJ59" s="7" t="n">
        <f aca="false">(AW196-$AW$140)/$AW$140</f>
        <v>-1</v>
      </c>
      <c r="EK59" s="7" t="n">
        <f aca="false">(AX197-$AX$141)/$AX$141</f>
        <v>-1</v>
      </c>
      <c r="EL59" s="7" t="n">
        <f aca="false">(AY198-$AY$142)/$AY$142</f>
        <v>-1</v>
      </c>
      <c r="EM59" s="7" t="n">
        <f aca="false">(AZ199-$AZ$143)/$AZ$143</f>
        <v>-1</v>
      </c>
      <c r="EN59" s="7" t="n">
        <f aca="false">(BA200-$BA$144)/$BA$144</f>
        <v>-1</v>
      </c>
      <c r="EO59" s="7" t="n">
        <f aca="false">(BB201-$BB$145)/$BB$145</f>
        <v>-1</v>
      </c>
      <c r="EP59" s="7" t="n">
        <f aca="false">(BC202-$BC$146)/$BC$146</f>
        <v>-1</v>
      </c>
      <c r="EQ59" s="7" t="n">
        <f aca="false">(BD203-$BD$147)/$BD$147</f>
        <v>-1</v>
      </c>
      <c r="ER59" s="7" t="n">
        <f aca="false">(BE204-$BE$148)/$BE$148</f>
        <v>-1</v>
      </c>
      <c r="ES59" s="7" t="n">
        <f aca="false">(BF205-$BF$149)/$BF$149</f>
        <v>-1</v>
      </c>
      <c r="ET59" s="7" t="n">
        <f aca="false">(BG206-$BG$150)/$BG$150</f>
        <v>-1</v>
      </c>
      <c r="EU59" s="7" t="n">
        <f aca="false">(BH207-$BH$151)/$BH$151</f>
        <v>-1</v>
      </c>
      <c r="EV59" s="7" t="n">
        <f aca="false">(BI208-$BI$152)/$BI$152</f>
        <v>-1</v>
      </c>
      <c r="EW59" s="7" t="n">
        <f aca="false">(BJ209-$BJ$153)/$BJ$153</f>
        <v>-1</v>
      </c>
      <c r="EX59" s="7" t="n">
        <f aca="false">(BK210-$BK$154)/$BK$154</f>
        <v>-1</v>
      </c>
      <c r="EY59" s="7" t="n">
        <f aca="false">(BL211-$BL$155)/$BL$155</f>
        <v>-1</v>
      </c>
      <c r="EZ59" s="7" t="n">
        <f aca="false">(BM212-$BM$156)/$BM$156</f>
        <v>-1</v>
      </c>
      <c r="FA59" s="7" t="n">
        <f aca="false">(BN213-$BN$157)/$BN$157</f>
        <v>-1</v>
      </c>
      <c r="FB59" s="7" t="n">
        <f aca="false">(BO214-$BO$158)/$BO$158</f>
        <v>-1</v>
      </c>
      <c r="FC59" s="7" t="n">
        <f aca="false">(BP215-$BP$159)/$BP$159</f>
        <v>-1</v>
      </c>
      <c r="FD59" s="7" t="n">
        <f aca="false">(BQ216-$BQ$160)/$BQ$160</f>
        <v>-1</v>
      </c>
      <c r="FE59" s="7" t="n">
        <f aca="false">(BR217-$BR$161)/$BR$161</f>
        <v>-1</v>
      </c>
      <c r="FF59" s="7" t="n">
        <f aca="false">(BS218-$BS$162)/$BS$162</f>
        <v>-1</v>
      </c>
      <c r="FG59" s="7" t="n">
        <f aca="false">(BT219-$BT$163)/$BT$163</f>
        <v>-1</v>
      </c>
      <c r="FH59" s="7" t="n">
        <f aca="false">(BU220-$BU$164)/$BU$164</f>
        <v>-1</v>
      </c>
      <c r="FI59" s="7" t="n">
        <f aca="false">(BV221-$BV$165)/$BV$165</f>
        <v>-1</v>
      </c>
      <c r="FJ59" s="7" t="n">
        <f aca="false">(BW222-$BW$166)/$BW$166</f>
        <v>-1</v>
      </c>
      <c r="FK59" s="7" t="n">
        <f aca="false">(BX223-$BX$167)/$BX$167</f>
        <v>-1</v>
      </c>
      <c r="FL59" s="7" t="n">
        <f aca="false">(BY224-$BY$168)/$BY$168</f>
        <v>-1</v>
      </c>
      <c r="FM59" s="7" t="n">
        <f aca="false">(BZ225-$BZ$169)/$BZ$169</f>
        <v>-1</v>
      </c>
      <c r="FN59" s="7" t="n">
        <f aca="false">(CA226-$CA$170)/$CA$170</f>
        <v>-1</v>
      </c>
      <c r="FO59" s="7" t="n">
        <f aca="false">(CB227-$CB$171)/$CB$171</f>
        <v>-1</v>
      </c>
      <c r="FP59" s="7" t="n">
        <f aca="false">(CC228-$CC$172)/$CC$172</f>
        <v>-1</v>
      </c>
      <c r="FQ59" s="7" t="n">
        <f aca="false">(CD229-$CD$173)/$CD$173</f>
        <v>-1</v>
      </c>
      <c r="FR59" s="7" t="n">
        <f aca="false">(CE230-$CE$174)/$CE$174</f>
        <v>-1</v>
      </c>
      <c r="FS59" s="7" t="n">
        <f aca="false">(CF231-$CF$175)/$CF$175</f>
        <v>-1</v>
      </c>
      <c r="FT59" s="7" t="n">
        <f aca="false">(CG232-$CG$176)/$CG$176</f>
        <v>-1</v>
      </c>
      <c r="FU59" s="7" t="n">
        <f aca="false">(CH233-$CH$177)/$CH$177</f>
        <v>-1</v>
      </c>
      <c r="FV59" s="7" t="n">
        <f aca="false">(CI234-$CI$178)/$CI$178</f>
        <v>-1</v>
      </c>
      <c r="FW59" s="7" t="n">
        <f aca="false">(CJ235-$CJ$179)/$CJ$179</f>
        <v>-1</v>
      </c>
      <c r="FX59" s="7" t="n">
        <f aca="false">(CK236-$CK$180)/$CK$180</f>
        <v>-1</v>
      </c>
      <c r="FY59" s="7" t="n">
        <f aca="false">(CL237-$CL$181)/$CL$181</f>
        <v>-1</v>
      </c>
      <c r="FZ59" s="7" t="n">
        <f aca="false">(CM238-$CM$182)/$CM$182</f>
        <v>-1</v>
      </c>
    </row>
    <row r="60" customFormat="false" ht="12.75" hidden="false" customHeight="false" outlineLevel="0" collapsed="false">
      <c r="B60" s="3" t="n">
        <v>36069</v>
      </c>
      <c r="C60" s="5" t="n">
        <v>46821799</v>
      </c>
      <c r="D60" s="6" t="n">
        <f aca="false">VLOOKUP(B60,[1]jan94!$A$59:$XFD$168,3,0)</f>
        <v>508090</v>
      </c>
      <c r="E60" s="6" t="n">
        <f aca="false">VLOOKUP(B60,[2]feb94!$A$51:$XFD$159,3,0)</f>
        <v>340673</v>
      </c>
      <c r="F60" s="6" t="n">
        <f aca="false">VLOOKUP(B60,[3]mar94!$A$56:$XFD$164,3,0)</f>
        <v>440349</v>
      </c>
      <c r="G60" s="6" t="n">
        <f aca="false">VLOOKUP(B60,[4]apr94!$A$64:$XFD$170,3,0)</f>
        <v>314935</v>
      </c>
      <c r="H60" s="6" t="n">
        <f aca="false">VLOOKUP(B60,[5]may94!$A$51:$XFD$156,3,0)</f>
        <v>325973</v>
      </c>
      <c r="I60" s="6" t="n">
        <f aca="false">VLOOKUP(B60,[6]jun94!$A$62:$XFD$167,3,0)</f>
        <v>366791</v>
      </c>
      <c r="J60" s="6" t="n">
        <f aca="false">VLOOKUP(B60,[7]jul94!$A$55:$XFD$159,3,0)</f>
        <v>368420</v>
      </c>
      <c r="K60" s="6" t="n">
        <f aca="false">VLOOKUP(B60,[8]aug94!$A$63:$XFD$165,3,0)</f>
        <v>426829</v>
      </c>
      <c r="L60" s="6" t="n">
        <f aca="false">VLOOKUP(B60,[9]sep94!$A$55:$XFD$156,3,0)</f>
        <v>442886</v>
      </c>
      <c r="M60" s="6" t="n">
        <f aca="false">VLOOKUP(B60,[10]oct94!$A$55:$XFD$155,3,0)</f>
        <v>324751</v>
      </c>
      <c r="N60" s="6" t="n">
        <f aca="false">VLOOKUP(B60,[11]nov94!$A$38:$XFD$137,3,0)</f>
        <v>368485</v>
      </c>
      <c r="O60" s="6" t="n">
        <f aca="false">VLOOKUP(B60,[12]dec94!$A$55:$XFD$154,3,0)</f>
        <v>348293</v>
      </c>
      <c r="P60" s="6" t="n">
        <f aca="false">VLOOKUP(B60,[13]jan95!$A$48:$XFD$142,3,0)</f>
        <v>466737</v>
      </c>
      <c r="Q60" s="6" t="n">
        <f aca="false">VLOOKUP(B60,[14]feb95!$A$54:$XFD$147,3,0)</f>
        <v>332752</v>
      </c>
      <c r="R60" s="6" t="n">
        <f aca="false">VLOOKUP(B60,[15]mar95!$A$37:$XFD$129,3,0)</f>
        <v>330965</v>
      </c>
      <c r="S60" s="6" t="n">
        <f aca="false">VLOOKUP(B60,[16]apr95!$A$59:$XFD$150,3,0)</f>
        <v>355623</v>
      </c>
      <c r="T60" s="6" t="n">
        <f aca="false">VLOOKUP(B60,[17]may95!$A$60:$XFD$151,3,0)</f>
        <v>431075</v>
      </c>
      <c r="U60" s="6" t="n">
        <f aca="false">VLOOKUP(B60,[18]jun95!$A$55:$XFD$144,3,0)</f>
        <v>393169</v>
      </c>
      <c r="V60" s="6" t="n">
        <f aca="false">VLOOKUP(B60,[19]jul95!$A$53:$XFD$141,3,0)</f>
        <v>442201</v>
      </c>
      <c r="W60" s="6" t="n">
        <f aca="false">VLOOKUP(B60,[20]aug95!$A$61:$XFD$148,3,0)</f>
        <v>592039</v>
      </c>
      <c r="X60" s="6" t="n">
        <f aca="false">VLOOKUP(B60,[21]sep95!$A$58:$XFD$144,3,0)</f>
        <v>311160</v>
      </c>
      <c r="Y60" s="6" t="n">
        <f aca="false">VLOOKUP(B60,[22]oct95!$A$53:$XFD$138,3,0)</f>
        <v>942868</v>
      </c>
      <c r="Z60" s="6" t="n">
        <f aca="false">VLOOKUP(B60,[23]nov95!$A$58:$XFD$142,3,0)</f>
        <v>740236</v>
      </c>
      <c r="AA60" s="6" t="n">
        <f aca="false">VLOOKUP(B60,[24]dec95!$A$55:$XFD$138,3,0)</f>
        <v>306596</v>
      </c>
      <c r="AB60" s="6" t="n">
        <f aca="false">VLOOKUP(B60,[25]jan96!$A$59:$XFD$138,3,0)</f>
        <v>466303</v>
      </c>
      <c r="AC60" s="6" t="n">
        <f aca="false">VLOOKUP(B60,[26]feb96!$A$36:$XFD$114,3,0)</f>
        <v>1229389</v>
      </c>
      <c r="AD60" s="6" t="n">
        <f aca="false">VLOOKUP(B60,[27]mar96!$A$54:$XFD$133,3,0)</f>
        <v>507962</v>
      </c>
      <c r="AE60" s="6" t="n">
        <f aca="false">VLOOKUP(B60,[28]apr96!$A$51:$XFD$127,3,0)</f>
        <v>429467</v>
      </c>
      <c r="AF60" s="6" t="n">
        <f aca="false">VLOOKUP(B60,[29]may96!$A$60:$XFD$135,3,0)</f>
        <v>564085</v>
      </c>
      <c r="AG60" s="6" t="n">
        <f aca="false">VLOOKUP(B60,[30]jun96!$A$50:$XFD$124,3,0)</f>
        <v>520704</v>
      </c>
      <c r="AH60" s="6" t="n">
        <f aca="false">VLOOKUP(B60,[31]jul96!$A$53:$XFD$126,3,0)</f>
        <v>695625</v>
      </c>
      <c r="AI60" s="6" t="n">
        <f aca="false">VLOOKUP(B60,[32]aug96!$A$36:$XFD$108,3,0)</f>
        <v>706843</v>
      </c>
      <c r="AJ60" s="6" t="n">
        <f aca="false">VLOOKUP(B60,[33]sep96!$A$51:$XFD$122,3,0)</f>
        <v>827439</v>
      </c>
      <c r="AK60" s="6" t="n">
        <f aca="false">VLOOKUP(B60,[34]oct96!$A$59:$XFD$129,3,0)</f>
        <v>546136</v>
      </c>
      <c r="AL60" s="6" t="n">
        <f aca="false">VLOOKUP(B60,[35]nov96!$A$61:$XFD$130,3,0)</f>
        <v>740180</v>
      </c>
      <c r="AM60" s="6" t="n">
        <f aca="false">VLOOKUP(B60,[36]dec96!$A$51:$XFD$119,3,0)</f>
        <v>762359</v>
      </c>
      <c r="AN60" s="6" t="n">
        <f aca="false">VLOOKUP(B60,[37]jan97!$A$52:$XFD$116,3,0)</f>
        <v>623835</v>
      </c>
      <c r="AO60" s="6" t="n">
        <f aca="false">VLOOKUP(B60,[38]feb97!$A$35:$XFD$98,3,0)</f>
        <v>721169</v>
      </c>
      <c r="AP60" s="6" t="n">
        <f aca="false">VLOOKUP(B60,[39]mar97!$A$51:$XFD$113,3,0)</f>
        <v>814046</v>
      </c>
      <c r="AQ60" s="6" t="n">
        <f aca="false">VLOOKUP(B60,[40]apr97!$A$35:$XFD$96,3,0)</f>
        <v>883610</v>
      </c>
      <c r="AR60" s="6" t="n">
        <f aca="false">VLOOKUP(B60,[41]may97!$A$35:$XFD$95,3,0)</f>
        <v>586269</v>
      </c>
      <c r="AS60" s="6" t="n">
        <f aca="false">VLOOKUP(B60,[42]jun97!$A$35:$XFD$94,3,0)</f>
        <v>803348</v>
      </c>
      <c r="AT60" s="6" t="n">
        <f aca="false">VLOOKUP(B60,[43]jul97!$A$49:$XFD$107,3,0)</f>
        <v>758288</v>
      </c>
      <c r="AU60" s="6" t="n">
        <f aca="false">VLOOKUP(B60,[44]aug97!$A$60:$XFD$117,3,0)</f>
        <v>922195</v>
      </c>
      <c r="AV60" s="6" t="n">
        <f aca="false">VLOOKUP(B60,[45]sep97!$A$48:$XFD$104,3,0)</f>
        <v>1931851</v>
      </c>
      <c r="AW60" s="6" t="n">
        <f aca="false">VLOOKUP(B60,[46]oct97!$A$48:$XFD$103,3,0)</f>
        <v>1767495</v>
      </c>
      <c r="AX60" s="6" t="n">
        <f aca="false">VLOOKUP(B60,[47]nov97!$A$48:$XFD$102,3,0)</f>
        <v>901333</v>
      </c>
      <c r="AY60" s="6" t="n">
        <f aca="false">VLOOKUP(B60,[48]dec97!$A$35:$XFD$88,3,0)</f>
        <v>891121</v>
      </c>
      <c r="AZ60" s="6" t="n">
        <f aca="false">VLOOKUP(B60,[49]jan98!$A$47:$XFD$96,3,0)</f>
        <v>1425721</v>
      </c>
      <c r="BA60" s="6" t="n">
        <f aca="false">VLOOKUP(B60,[50]feb98!$A$50:$XFD$98,3,0)</f>
        <v>1358665</v>
      </c>
      <c r="BB60" s="6" t="n">
        <f aca="false">VLOOKUP(B60,[51]mar98!$A$34:$XFD$81,3,0)</f>
        <v>1298102</v>
      </c>
      <c r="BC60" s="6" t="n">
        <f aca="false">VLOOKUP(B60,[52]apr98!$A$46:$XFD$92,3,0)</f>
        <v>1889157</v>
      </c>
      <c r="BD60" s="6" t="n">
        <f aca="false">VLOOKUP(B60,[53]may98!$A$47:$XFD$92,3,0)</f>
        <v>1322364</v>
      </c>
      <c r="BE60" s="6" t="n">
        <f aca="false">VLOOKUP(B60,[54]jun98!$A$54:$XFD$98,3,0)</f>
        <v>1598554</v>
      </c>
      <c r="BF60" s="6" t="n">
        <f aca="false">VLOOKUP(B60,[55]jul98!$A$34:$XFD$77,3,0)</f>
        <v>2450539</v>
      </c>
      <c r="BG60" s="6" t="n">
        <f aca="false">VLOOKUP(B60,[56]aug98!$A$48:$XFD$90,3,0)</f>
        <v>1855958</v>
      </c>
      <c r="BH60" s="6" t="n">
        <f aca="false">VLOOKUP(B60,[57]sep98!$A$46:$XFD$87,3,0)</f>
        <v>1878657</v>
      </c>
      <c r="BI60" s="6" t="n">
        <f aca="false">VLOOKUP(B60,[58]oct98!$A$34:$XFD$74,3,0)</f>
        <v>1108706</v>
      </c>
      <c r="CP60" s="2" t="s">
        <v>59</v>
      </c>
      <c r="CQ60" s="7" t="n">
        <f aca="false">(D152-$D$95)/$D$95</f>
        <v>-0.81478026762977</v>
      </c>
      <c r="CR60" s="7" t="n">
        <f aca="false">(E153-$E$96)/$E$96</f>
        <v>-0.834627064269082</v>
      </c>
      <c r="CS60" s="7" t="n">
        <f aca="false">(F154-$F$97)/$F$97</f>
        <v>-0.839172243763023</v>
      </c>
      <c r="CT60" s="7" t="n">
        <f aca="false">(G155-$G$98)/$G$98</f>
        <v>-0.846745115118137</v>
      </c>
      <c r="CU60" s="7" t="n">
        <f aca="false">(H156-$H$99)/$H$99</f>
        <v>-0.857462463851642</v>
      </c>
      <c r="CV60" s="7" t="n">
        <f aca="false">(I157-$I$100)/$I$100</f>
        <v>-0.877575315168621</v>
      </c>
      <c r="CW60" s="7" t="n">
        <f aca="false">(J158-$J$101)/$J$101</f>
        <v>-0.856637251620224</v>
      </c>
      <c r="CX60" s="7" t="n">
        <f aca="false">(K159-$K$102)/$K$102</f>
        <v>-0.799622653523213</v>
      </c>
      <c r="CY60" s="7" t="n">
        <f aca="false">(L160-$L$103)/$L$103</f>
        <v>-0.798674378406455</v>
      </c>
      <c r="CZ60" s="7" t="n">
        <f aca="false">(M161-$M$104)/$M$104</f>
        <v>-0.844416947350259</v>
      </c>
      <c r="DA60" s="7" t="n">
        <f aca="false">(N162-$N$105)/$N$105</f>
        <v>-0.798693358395207</v>
      </c>
      <c r="DB60" s="7" t="n">
        <f aca="false">(O163-$O$106)/$O$106</f>
        <v>-0.798065754131854</v>
      </c>
      <c r="DC60" s="7" t="n">
        <f aca="false">(P164-$P$107)/$P$107</f>
        <v>-0.818929320759282</v>
      </c>
      <c r="DD60" s="7" t="n">
        <f aca="false">(Q165-$Q$108)/$Q$108</f>
        <v>-0.809129064328807</v>
      </c>
      <c r="DE60" s="7" t="n">
        <f aca="false">(R166-$R$109)/R166</f>
        <v>-5.77927733721304</v>
      </c>
      <c r="DF60" s="7" t="n">
        <f aca="false">(S167-$S$110)/$S$110</f>
        <v>-0.81651463127843</v>
      </c>
      <c r="DG60" s="7" t="n">
        <f aca="false">(T168-$T$111)/$T$111</f>
        <v>-0.850188335428512</v>
      </c>
      <c r="DH60" s="7" t="n">
        <f aca="false">(U169-$U$112)/$U$112</f>
        <v>-0.827554287636045</v>
      </c>
      <c r="DI60" s="7" t="n">
        <f aca="false">(V170-$V$113)/$V$113</f>
        <v>-0.761579637042087</v>
      </c>
      <c r="DJ60" s="7" t="n">
        <f aca="false">(W171-$W$114)/$W$114</f>
        <v>-0.819239137800619</v>
      </c>
      <c r="DK60" s="7" t="n">
        <f aca="false">(X172-$X$115)/$X$115</f>
        <v>-0.823316742495954</v>
      </c>
      <c r="DL60" s="7" t="n">
        <f aca="false">(Y173-$Y$116)/$Y$116</f>
        <v>-0.7911382275834</v>
      </c>
      <c r="DM60" s="7" t="n">
        <f aca="false">(Z174-$Z$117)/$Z$117</f>
        <v>-0.820617201033987</v>
      </c>
      <c r="DN60" s="7" t="n">
        <f aca="false">(AA175-$AA$118)/$AA$118</f>
        <v>-0.822646751457422</v>
      </c>
      <c r="DO60" s="7" t="n">
        <f aca="false">(AB176-$AB$119)/$AB$119</f>
        <v>-0.838785461217323</v>
      </c>
      <c r="DP60" s="7" t="n">
        <f aca="false">(AC177-$AC$120)/$AC$120</f>
        <v>-0.688904890400067</v>
      </c>
      <c r="DQ60" s="7" t="n">
        <f aca="false">(AD178-$AD$121)/$AD$121</f>
        <v>-0.822055116863711</v>
      </c>
      <c r="DR60" s="7" t="n">
        <f aca="false">(AE179-$AE$122)/$AE$122</f>
        <v>-0.880687650598058</v>
      </c>
      <c r="DS60" s="7" t="n">
        <f aca="false">(AF180-$AF$123)/$AF$123</f>
        <v>-0.81839549310133</v>
      </c>
      <c r="DT60" s="7" t="n">
        <f aca="false">(AG181-$AG$124)/$AG$124</f>
        <v>-0.83747626159264</v>
      </c>
      <c r="DU60" s="7" t="n">
        <f aca="false">(AH182-$AH$125)/$AH$125</f>
        <v>-0.867454799640777</v>
      </c>
      <c r="DV60" s="7" t="n">
        <f aca="false">(AI183-$AI$126)/$AI$126</f>
        <v>-1</v>
      </c>
      <c r="DW60" s="7" t="n">
        <f aca="false">(AJ184-$AJ$127)/$AJ$127</f>
        <v>-1</v>
      </c>
      <c r="DX60" s="7" t="n">
        <f aca="false">(AK185-$AK$128)/$AK$128</f>
        <v>-1</v>
      </c>
      <c r="DY60" s="7" t="n">
        <f aca="false">(AL186-$AL$129)/$AL$129</f>
        <v>-1</v>
      </c>
      <c r="DZ60" s="7" t="n">
        <f aca="false">(AM187-$AM$130)/$AM$130</f>
        <v>-1</v>
      </c>
      <c r="EA60" s="7" t="n">
        <f aca="false">(AN188-$AN$131)/$AN$131</f>
        <v>-1</v>
      </c>
      <c r="EB60" s="7" t="n">
        <f aca="false">(AO189-$AO$132)/$AO$132</f>
        <v>-1</v>
      </c>
      <c r="EC60" s="7" t="n">
        <f aca="false">(AP190-$AP$133)/$AP$133</f>
        <v>-1</v>
      </c>
      <c r="ED60" s="7" t="n">
        <f aca="false">(AQ191-$AQ$134)/$AQ$134</f>
        <v>-1</v>
      </c>
      <c r="EE60" s="7" t="n">
        <f aca="false">(AR192-$AR$135)/$AR$135</f>
        <v>-1</v>
      </c>
      <c r="EF60" s="7" t="n">
        <f aca="false">(AS193-$AS$136)/$AS$136</f>
        <v>-1</v>
      </c>
      <c r="EG60" s="7" t="n">
        <f aca="false">(AT194-$AT$137)/$AT$137</f>
        <v>-1</v>
      </c>
      <c r="EH60" s="7" t="n">
        <f aca="false">(AU195-$AU$138)/$AU$138</f>
        <v>-1</v>
      </c>
      <c r="EI60" s="7" t="n">
        <f aca="false">(AV196-$AV$139)/$AV$139</f>
        <v>-1</v>
      </c>
      <c r="EJ60" s="7" t="n">
        <f aca="false">(AW197-$AW$140)/$AW$140</f>
        <v>-1</v>
      </c>
      <c r="EK60" s="7" t="n">
        <f aca="false">(AX198-$AX$141)/$AX$141</f>
        <v>-1</v>
      </c>
      <c r="EL60" s="7" t="n">
        <f aca="false">(AY199-$AY$142)/$AY$142</f>
        <v>-1</v>
      </c>
      <c r="EM60" s="7" t="n">
        <f aca="false">(AZ200-$AZ$143)/$AZ$143</f>
        <v>-1</v>
      </c>
      <c r="EN60" s="7" t="n">
        <f aca="false">(BA201-$BA$144)/$BA$144</f>
        <v>-1</v>
      </c>
      <c r="EO60" s="7" t="n">
        <f aca="false">(BB202-$BB$145)/$BB$145</f>
        <v>-1</v>
      </c>
      <c r="EP60" s="7" t="n">
        <f aca="false">(BC203-$BC$146)/$BC$146</f>
        <v>-1</v>
      </c>
      <c r="EQ60" s="7" t="n">
        <f aca="false">(BD204-$BD$147)/$BD$147</f>
        <v>-1</v>
      </c>
      <c r="ER60" s="7" t="n">
        <f aca="false">(BE205-$BE$148)/$BE$148</f>
        <v>-1</v>
      </c>
      <c r="ES60" s="7" t="n">
        <f aca="false">(BF206-$BF$149)/$BF$149</f>
        <v>-1</v>
      </c>
      <c r="ET60" s="7" t="n">
        <f aca="false">(BG207-$BG$150)/$BG$150</f>
        <v>-1</v>
      </c>
      <c r="EU60" s="7" t="n">
        <f aca="false">(BH208-$BH$151)/$BH$151</f>
        <v>-1</v>
      </c>
      <c r="EV60" s="7" t="n">
        <f aca="false">(BI209-$BI$152)/$BI$152</f>
        <v>-1</v>
      </c>
      <c r="EW60" s="7" t="n">
        <f aca="false">(BJ210-$BJ$153)/$BJ$153</f>
        <v>-1</v>
      </c>
      <c r="EX60" s="7" t="n">
        <f aca="false">(BK211-$BK$154)/$BK$154</f>
        <v>-1</v>
      </c>
      <c r="EY60" s="7" t="n">
        <f aca="false">(BL212-$BL$155)/$BL$155</f>
        <v>-1</v>
      </c>
      <c r="EZ60" s="7" t="n">
        <f aca="false">(BM213-$BM$156)/$BM$156</f>
        <v>-1</v>
      </c>
      <c r="FA60" s="7" t="n">
        <f aca="false">(BN214-$BN$157)/$BN$157</f>
        <v>-1</v>
      </c>
      <c r="FB60" s="7" t="n">
        <f aca="false">(BO215-$BO$158)/$BO$158</f>
        <v>-1</v>
      </c>
      <c r="FC60" s="7" t="n">
        <f aca="false">(BP216-$BP$159)/$BP$159</f>
        <v>-1</v>
      </c>
      <c r="FD60" s="7" t="n">
        <f aca="false">(BQ217-$BQ$160)/$BQ$160</f>
        <v>-1</v>
      </c>
      <c r="FE60" s="7" t="n">
        <f aca="false">(BR218-$BR$161)/$BR$161</f>
        <v>-1</v>
      </c>
      <c r="FF60" s="7" t="n">
        <f aca="false">(BS219-$BS$162)/$BS$162</f>
        <v>-1</v>
      </c>
      <c r="FG60" s="7" t="n">
        <f aca="false">(BT220-$BT$163)/$BT$163</f>
        <v>-1</v>
      </c>
      <c r="FH60" s="7" t="n">
        <f aca="false">(BU221-$BU$164)/$BU$164</f>
        <v>-1</v>
      </c>
      <c r="FI60" s="7" t="n">
        <f aca="false">(BV222-$BV$165)/$BV$165</f>
        <v>-1</v>
      </c>
      <c r="FJ60" s="7" t="n">
        <f aca="false">(BW223-$BW$166)/$BW$166</f>
        <v>-1</v>
      </c>
      <c r="FK60" s="7" t="n">
        <f aca="false">(BX224-$BX$167)/$BX$167</f>
        <v>-1</v>
      </c>
      <c r="FL60" s="7" t="n">
        <f aca="false">(BY225-$BY$168)/$BY$168</f>
        <v>-1</v>
      </c>
      <c r="FM60" s="7" t="n">
        <f aca="false">(BZ226-$BZ$169)/$BZ$169</f>
        <v>-1</v>
      </c>
      <c r="FN60" s="7" t="n">
        <f aca="false">(CA227-$CA$170)/$CA$170</f>
        <v>-1</v>
      </c>
      <c r="FO60" s="7" t="n">
        <f aca="false">(CB228-$CB$171)/$CB$171</f>
        <v>-1</v>
      </c>
      <c r="FP60" s="7" t="n">
        <f aca="false">(CC229-$CC$172)/$CC$172</f>
        <v>-1</v>
      </c>
      <c r="FQ60" s="7" t="n">
        <f aca="false">(CD230-$CD$173)/$CD$173</f>
        <v>-1</v>
      </c>
      <c r="FR60" s="7" t="n">
        <f aca="false">(CE231-$CE$174)/$CE$174</f>
        <v>-1</v>
      </c>
      <c r="FS60" s="7" t="n">
        <f aca="false">(CF232-$CF$175)/$CF$175</f>
        <v>-1</v>
      </c>
      <c r="FT60" s="7" t="n">
        <f aca="false">(CG233-$CG$176)/$CG$176</f>
        <v>-1</v>
      </c>
      <c r="FU60" s="7" t="n">
        <f aca="false">(CH234-$CH$177)/$CH$177</f>
        <v>-1</v>
      </c>
      <c r="FV60" s="7" t="n">
        <f aca="false">(CI235-$CI$178)/$CI$178</f>
        <v>-1</v>
      </c>
      <c r="FW60" s="7" t="n">
        <f aca="false">(CJ236-$CJ$179)/$CJ$179</f>
        <v>-1</v>
      </c>
      <c r="FX60" s="7" t="n">
        <f aca="false">(CK237-$CK$180)/$CK$180</f>
        <v>-1</v>
      </c>
      <c r="FY60" s="7" t="n">
        <f aca="false">(CL238-$CL$181)/$CL$181</f>
        <v>-1</v>
      </c>
      <c r="FZ60" s="7" t="n">
        <f aca="false">(CM239-$CM$182)/$CM$182</f>
        <v>-1</v>
      </c>
    </row>
    <row r="61" customFormat="false" ht="12.75" hidden="false" customHeight="false" outlineLevel="0" collapsed="false">
      <c r="B61" s="3" t="n">
        <v>36100</v>
      </c>
      <c r="C61" s="5" t="n">
        <v>45002912</v>
      </c>
      <c r="D61" s="6" t="n">
        <f aca="false">VLOOKUP(B61,[1]jan94!$A$59:$XFD$168,3,0)</f>
        <v>485075</v>
      </c>
      <c r="E61" s="6" t="n">
        <f aca="false">VLOOKUP(B61,[2]feb94!$A$51:$XFD$159,3,0)</f>
        <v>314675</v>
      </c>
      <c r="F61" s="6" t="n">
        <f aca="false">VLOOKUP(B61,[3]mar94!$A$56:$XFD$164,3,0)</f>
        <v>411919</v>
      </c>
      <c r="G61" s="6" t="n">
        <f aca="false">VLOOKUP(B61,[4]apr94!$A$64:$XFD$170,3,0)</f>
        <v>331505</v>
      </c>
      <c r="H61" s="6" t="n">
        <f aca="false">VLOOKUP(B61,[5]may94!$A$51:$XFD$156,3,0)</f>
        <v>311547</v>
      </c>
      <c r="I61" s="6" t="n">
        <f aca="false">VLOOKUP(B61,[6]jun94!$A$62:$XFD$167,3,0)</f>
        <v>343608</v>
      </c>
      <c r="J61" s="6" t="n">
        <f aca="false">VLOOKUP(B61,[7]jul94!$A$55:$XFD$159,3,0)</f>
        <v>358062</v>
      </c>
      <c r="K61" s="6" t="n">
        <f aca="false">VLOOKUP(B61,[8]aug94!$A$63:$XFD$165,3,0)</f>
        <v>378539</v>
      </c>
      <c r="L61" s="6" t="n">
        <f aca="false">VLOOKUP(B61,[9]sep94!$A$55:$XFD$156,3,0)</f>
        <v>404024</v>
      </c>
      <c r="M61" s="6" t="n">
        <f aca="false">VLOOKUP(B61,[10]oct94!$A$55:$XFD$155,3,0)</f>
        <v>312593</v>
      </c>
      <c r="N61" s="6" t="n">
        <f aca="false">VLOOKUP(B61,[11]nov94!$A$38:$XFD$137,3,0)</f>
        <v>351614</v>
      </c>
      <c r="O61" s="6" t="n">
        <f aca="false">VLOOKUP(B61,[12]dec94!$A$55:$XFD$154,3,0)</f>
        <v>323724</v>
      </c>
      <c r="P61" s="6" t="n">
        <f aca="false">VLOOKUP(B61,[13]jan95!$A$48:$XFD$142,3,0)</f>
        <v>457978</v>
      </c>
      <c r="Q61" s="6" t="n">
        <f aca="false">VLOOKUP(B61,[14]feb95!$A$54:$XFD$147,3,0)</f>
        <v>333139</v>
      </c>
      <c r="R61" s="6" t="n">
        <f aca="false">VLOOKUP(B61,[15]mar95!$A$37:$XFD$129,3,0)</f>
        <v>308598</v>
      </c>
      <c r="S61" s="6" t="n">
        <f aca="false">VLOOKUP(B61,[16]apr95!$A$59:$XFD$150,3,0)</f>
        <v>334288</v>
      </c>
      <c r="T61" s="6" t="n">
        <f aca="false">VLOOKUP(B61,[17]may95!$A$60:$XFD$151,3,0)</f>
        <v>428276</v>
      </c>
      <c r="U61" s="6" t="n">
        <f aca="false">VLOOKUP(B61,[18]jun95!$A$55:$XFD$144,3,0)</f>
        <v>340686</v>
      </c>
      <c r="V61" s="6" t="n">
        <f aca="false">VLOOKUP(B61,[19]jul95!$A$53:$XFD$141,3,0)</f>
        <v>421955</v>
      </c>
      <c r="W61" s="6" t="n">
        <f aca="false">VLOOKUP(B61,[20]aug95!$A$61:$XFD$148,3,0)</f>
        <v>558969</v>
      </c>
      <c r="X61" s="6" t="n">
        <f aca="false">VLOOKUP(B61,[21]sep95!$A$58:$XFD$144,3,0)</f>
        <v>299977</v>
      </c>
      <c r="Y61" s="6" t="n">
        <f aca="false">VLOOKUP(B61,[22]oct95!$A$53:$XFD$138,3,0)</f>
        <v>905218</v>
      </c>
      <c r="Z61" s="6" t="n">
        <f aca="false">VLOOKUP(B61,[23]nov95!$A$58:$XFD$142,3,0)</f>
        <v>698430</v>
      </c>
      <c r="AA61" s="6" t="n">
        <f aca="false">VLOOKUP(B61,[24]dec95!$A$55:$XFD$138,3,0)</f>
        <v>298272</v>
      </c>
      <c r="AB61" s="6" t="n">
        <f aca="false">VLOOKUP(B61,[25]jan96!$A$59:$XFD$138,3,0)</f>
        <v>441589</v>
      </c>
      <c r="AC61" s="6" t="n">
        <f aca="false">VLOOKUP(B61,[26]feb96!$A$36:$XFD$114,3,0)</f>
        <v>1163272</v>
      </c>
      <c r="AD61" s="6" t="n">
        <f aca="false">VLOOKUP(B61,[27]mar96!$A$54:$XFD$133,3,0)</f>
        <v>476697</v>
      </c>
      <c r="AE61" s="6" t="n">
        <f aca="false">VLOOKUP(B61,[28]apr96!$A$51:$XFD$127,3,0)</f>
        <v>415397</v>
      </c>
      <c r="AF61" s="6" t="n">
        <f aca="false">VLOOKUP(B61,[29]may96!$A$60:$XFD$135,3,0)</f>
        <v>536768</v>
      </c>
      <c r="AG61" s="6" t="n">
        <f aca="false">VLOOKUP(B61,[30]jun96!$A$50:$XFD$124,3,0)</f>
        <v>503766</v>
      </c>
      <c r="AH61" s="6" t="n">
        <f aca="false">VLOOKUP(B61,[31]jul96!$A$53:$XFD$126,3,0)</f>
        <v>658109</v>
      </c>
      <c r="AI61" s="6" t="n">
        <f aca="false">VLOOKUP(B61,[32]aug96!$A$36:$XFD$108,3,0)</f>
        <v>607304</v>
      </c>
      <c r="AJ61" s="6" t="n">
        <f aca="false">VLOOKUP(B61,[33]sep96!$A$51:$XFD$122,3,0)</f>
        <v>765364</v>
      </c>
      <c r="AK61" s="6" t="n">
        <f aca="false">VLOOKUP(B61,[34]oct96!$A$59:$XFD$129,3,0)</f>
        <v>519100</v>
      </c>
      <c r="AL61" s="6" t="n">
        <f aca="false">VLOOKUP(B61,[35]nov96!$A$61:$XFD$130,3,0)</f>
        <v>673232</v>
      </c>
      <c r="AM61" s="6" t="n">
        <f aca="false">VLOOKUP(B61,[36]dec96!$A$51:$XFD$119,3,0)</f>
        <v>690293</v>
      </c>
      <c r="AN61" s="6" t="n">
        <f aca="false">VLOOKUP(B61,[37]jan97!$A$52:$XFD$116,3,0)</f>
        <v>571001</v>
      </c>
      <c r="AO61" s="6" t="n">
        <f aca="false">VLOOKUP(B61,[38]feb97!$A$35:$XFD$98,3,0)</f>
        <v>690301</v>
      </c>
      <c r="AP61" s="6" t="n">
        <f aca="false">VLOOKUP(B61,[39]mar97!$A$51:$XFD$113,3,0)</f>
        <v>752537</v>
      </c>
      <c r="AQ61" s="6" t="n">
        <f aca="false">VLOOKUP(B61,[40]apr97!$A$35:$XFD$96,3,0)</f>
        <v>833959</v>
      </c>
      <c r="AR61" s="6" t="n">
        <f aca="false">VLOOKUP(B61,[41]may97!$A$35:$XFD$95,3,0)</f>
        <v>564604</v>
      </c>
      <c r="AS61" s="6" t="n">
        <f aca="false">VLOOKUP(B61,[42]jun97!$A$35:$XFD$94,3,0)</f>
        <v>735687</v>
      </c>
      <c r="AT61" s="6" t="n">
        <f aca="false">VLOOKUP(B61,[43]jul97!$A$49:$XFD$107,3,0)</f>
        <v>681871</v>
      </c>
      <c r="AU61" s="6" t="n">
        <f aca="false">VLOOKUP(B61,[44]aug97!$A$60:$XFD$117,3,0)</f>
        <v>900180</v>
      </c>
      <c r="AV61" s="6" t="n">
        <f aca="false">VLOOKUP(B61,[45]sep97!$A$48:$XFD$104,3,0)</f>
        <v>1797134</v>
      </c>
      <c r="AW61" s="6" t="n">
        <f aca="false">VLOOKUP(B61,[46]oct97!$A$48:$XFD$103,3,0)</f>
        <v>1580413</v>
      </c>
      <c r="AX61" s="6" t="n">
        <f aca="false">VLOOKUP(B61,[47]nov97!$A$48:$XFD$102,3,0)</f>
        <v>819590</v>
      </c>
      <c r="AY61" s="6" t="n">
        <f aca="false">VLOOKUP(B61,[48]dec97!$A$35:$XFD$88,3,0)</f>
        <v>820416</v>
      </c>
      <c r="AZ61" s="6" t="n">
        <f aca="false">VLOOKUP(B61,[49]jan98!$A$47:$XFD$96,3,0)</f>
        <v>1237250</v>
      </c>
      <c r="BA61" s="6" t="n">
        <f aca="false">VLOOKUP(B61,[50]feb98!$A$50:$XFD$98,3,0)</f>
        <v>1200459</v>
      </c>
      <c r="BB61" s="6" t="n">
        <f aca="false">VLOOKUP(B61,[51]mar98!$A$34:$XFD$81,3,0)</f>
        <v>1241543</v>
      </c>
      <c r="BC61" s="6" t="n">
        <f aca="false">VLOOKUP(B61,[52]apr98!$A$46:$XFD$92,3,0)</f>
        <v>1777084</v>
      </c>
      <c r="BD61" s="6" t="n">
        <f aca="false">VLOOKUP(B61,[53]may98!$A$47:$XFD$92,3,0)</f>
        <v>1227427</v>
      </c>
      <c r="BE61" s="6" t="n">
        <f aca="false">VLOOKUP(B61,[54]jun98!$A$54:$XFD$98,3,0)</f>
        <v>1372699</v>
      </c>
      <c r="BF61" s="6" t="n">
        <f aca="false">VLOOKUP(B61,[55]jul98!$A$34:$XFD$77,3,0)</f>
        <v>2240855</v>
      </c>
      <c r="BG61" s="6" t="n">
        <f aca="false">VLOOKUP(B61,[56]aug98!$A$48:$XFD$90,3,0)</f>
        <v>1580550</v>
      </c>
      <c r="BH61" s="6" t="n">
        <f aca="false">VLOOKUP(B61,[57]sep98!$A$46:$XFD$87,3,0)</f>
        <v>1656453</v>
      </c>
      <c r="BI61" s="6" t="n">
        <f aca="false">VLOOKUP(B61,[58]oct98!$A$34:$XFD$74,3,0)</f>
        <v>1964894</v>
      </c>
      <c r="BJ61" s="6" t="n">
        <f aca="false">VLOOKUP(B61,[59]nov98!$A$34:$XFD$73,3,0)</f>
        <v>1322474</v>
      </c>
      <c r="CP61" s="2" t="s">
        <v>60</v>
      </c>
      <c r="CQ61" s="7" t="n">
        <f aca="false">(D153-$D$95)/$D$95</f>
        <v>-0.8194647339505</v>
      </c>
      <c r="CR61" s="7" t="n">
        <f aca="false">(E154-$E$96)/$E$96</f>
        <v>-0.842521760231152</v>
      </c>
      <c r="CS61" s="7" t="n">
        <f aca="false">(F155-$F$97)/$F$97</f>
        <v>-0.839588371598269</v>
      </c>
      <c r="CT61" s="7" t="n">
        <f aca="false">(G156-$G$98)/$G$98</f>
        <v>-0.850143791869894</v>
      </c>
      <c r="CU61" s="7" t="n">
        <f aca="false">(H157-$H$99)/$H$99</f>
        <v>-0.860739261906164</v>
      </c>
      <c r="CV61" s="7" t="n">
        <f aca="false">(I158-$I$100)/$I$100</f>
        <v>-0.880179602720578</v>
      </c>
      <c r="CW61" s="7" t="n">
        <f aca="false">(J159-$J$101)/$J$101</f>
        <v>-0.860031742789986</v>
      </c>
      <c r="CX61" s="7" t="n">
        <f aca="false">(K160-$K$102)/$K$102</f>
        <v>-0.802465508325627</v>
      </c>
      <c r="CY61" s="7" t="n">
        <f aca="false">(L161-$L$103)/$L$103</f>
        <v>-0.816388070214087</v>
      </c>
      <c r="CZ61" s="7" t="n">
        <f aca="false">(M162-$M$104)/$M$104</f>
        <v>-0.839635810256199</v>
      </c>
      <c r="DA61" s="7" t="n">
        <f aca="false">(N163-$N$105)/$N$105</f>
        <v>-0.811641490307258</v>
      </c>
      <c r="DB61" s="7" t="n">
        <f aca="false">(O164-$O$106)/$O$106</f>
        <v>-0.797771384135596</v>
      </c>
      <c r="DC61" s="7" t="n">
        <f aca="false">(P165-$P$107)/$P$107</f>
        <v>-0.800843924924913</v>
      </c>
      <c r="DD61" s="7" t="n">
        <f aca="false">(Q166-$Q$108)/$Q$108</f>
        <v>-0.812567785886978</v>
      </c>
      <c r="DE61" s="7" t="n">
        <f aca="false">(R167-$R$109)/R167</f>
        <v>-7.3265522708766</v>
      </c>
      <c r="DF61" s="7" t="n">
        <f aca="false">(S168-$S$110)/$S$110</f>
        <v>-0.816584316397146</v>
      </c>
      <c r="DG61" s="7" t="n">
        <f aca="false">(T169-$T$111)/$T$111</f>
        <v>-0.848527231557621</v>
      </c>
      <c r="DH61" s="7" t="n">
        <f aca="false">(U170-$U$112)/$U$112</f>
        <v>-0.839673897286923</v>
      </c>
      <c r="DI61" s="7" t="n">
        <f aca="false">(V171-$V$113)/$V$113</f>
        <v>-0.750352035283505</v>
      </c>
      <c r="DJ61" s="7" t="n">
        <f aca="false">(W172-$W$114)/$W$114</f>
        <v>-0.818890575777375</v>
      </c>
      <c r="DK61" s="7" t="n">
        <f aca="false">(X173-$X$115)/$X$115</f>
        <v>-0.827808482701762</v>
      </c>
      <c r="DL61" s="7" t="n">
        <f aca="false">(Y174-$Y$116)/$Y$116</f>
        <v>-0.786253640620332</v>
      </c>
      <c r="DM61" s="7" t="n">
        <f aca="false">(Z175-$Z$117)/$Z$117</f>
        <v>-0.824458490755228</v>
      </c>
      <c r="DN61" s="7" t="n">
        <f aca="false">(AA176-$AA$118)/$AA$118</f>
        <v>-0.828973611851125</v>
      </c>
      <c r="DO61" s="7" t="n">
        <f aca="false">(AB177-$AB$119)/$AB$119</f>
        <v>-0.837644183644542</v>
      </c>
      <c r="DP61" s="7" t="n">
        <f aca="false">(AC178-$AC$120)/$AC$120</f>
        <v>-0.70332325994106</v>
      </c>
      <c r="DQ61" s="7" t="n">
        <f aca="false">(AD179-$AD$121)/$AD$121</f>
        <v>-0.819270378537765</v>
      </c>
      <c r="DR61" s="7" t="n">
        <f aca="false">(AE180-$AE$122)/$AE$122</f>
        <v>-0.888478161711336</v>
      </c>
      <c r="DS61" s="7" t="n">
        <f aca="false">(AF181-$AF$123)/$AF$123</f>
        <v>-0.822037258958301</v>
      </c>
      <c r="DT61" s="7" t="n">
        <f aca="false">(AG182-$AG$124)/$AG$124</f>
        <v>-0.847088673545675</v>
      </c>
      <c r="DU61" s="7" t="n">
        <f aca="false">(AH183-$AH$125)/$AH$125</f>
        <v>-1</v>
      </c>
      <c r="DV61" s="7" t="n">
        <f aca="false">(AI184-$AI$126)/$AI$126</f>
        <v>-1</v>
      </c>
      <c r="DW61" s="7" t="n">
        <f aca="false">(AJ185-$AJ$127)/$AJ$127</f>
        <v>-1</v>
      </c>
      <c r="DX61" s="7" t="n">
        <f aca="false">(AK186-$AK$128)/$AK$128</f>
        <v>-1</v>
      </c>
      <c r="DY61" s="7" t="n">
        <f aca="false">(AL187-$AL$129)/$AL$129</f>
        <v>-1</v>
      </c>
      <c r="DZ61" s="7" t="n">
        <f aca="false">(AM188-$AM$130)/$AM$130</f>
        <v>-1</v>
      </c>
      <c r="EA61" s="7" t="n">
        <f aca="false">(AN189-$AN$131)/$AN$131</f>
        <v>-1</v>
      </c>
      <c r="EB61" s="7" t="n">
        <f aca="false">(AO190-$AO$132)/$AO$132</f>
        <v>-1</v>
      </c>
      <c r="EC61" s="7" t="n">
        <f aca="false">(AP191-$AP$133)/$AP$133</f>
        <v>-1</v>
      </c>
      <c r="ED61" s="7" t="n">
        <f aca="false">(AQ192-$AQ$134)/$AQ$134</f>
        <v>-1</v>
      </c>
      <c r="EE61" s="7" t="n">
        <f aca="false">(AR193-$AR$135)/$AR$135</f>
        <v>-1</v>
      </c>
      <c r="EF61" s="7" t="n">
        <f aca="false">(AS194-$AS$136)/$AS$136</f>
        <v>-1</v>
      </c>
      <c r="EG61" s="7" t="n">
        <f aca="false">(AT195-$AT$137)/$AT$137</f>
        <v>-1</v>
      </c>
      <c r="EH61" s="7" t="n">
        <f aca="false">(AU196-$AU$138)/$AU$138</f>
        <v>-1</v>
      </c>
      <c r="EI61" s="7" t="n">
        <f aca="false">(AV197-$AV$139)/$AV$139</f>
        <v>-1</v>
      </c>
      <c r="EJ61" s="7" t="n">
        <f aca="false">(AW198-$AW$140)/$AW$140</f>
        <v>-1</v>
      </c>
      <c r="EK61" s="7" t="n">
        <f aca="false">(AX199-$AX$141)/$AX$141</f>
        <v>-1</v>
      </c>
      <c r="EL61" s="7" t="n">
        <f aca="false">(AY200-$AY$142)/$AY$142</f>
        <v>-1</v>
      </c>
      <c r="EM61" s="7" t="n">
        <f aca="false">(AZ201-$AZ$143)/$AZ$143</f>
        <v>-1</v>
      </c>
      <c r="EN61" s="7" t="n">
        <f aca="false">(BA202-$BA$144)/$BA$144</f>
        <v>-1</v>
      </c>
      <c r="EO61" s="7" t="n">
        <f aca="false">(BB203-$BB$145)/$BB$145</f>
        <v>-1</v>
      </c>
      <c r="EP61" s="7" t="n">
        <f aca="false">(BC204-$BC$146)/$BC$146</f>
        <v>-1</v>
      </c>
      <c r="EQ61" s="7" t="n">
        <f aca="false">(BD205-$BD$147)/$BD$147</f>
        <v>-1</v>
      </c>
      <c r="ER61" s="7" t="n">
        <f aca="false">(BE206-$BE$148)/$BE$148</f>
        <v>-1</v>
      </c>
      <c r="ES61" s="7" t="n">
        <f aca="false">(BF207-$BF$149)/$BF$149</f>
        <v>-1</v>
      </c>
      <c r="ET61" s="7" t="n">
        <f aca="false">(BG208-$BG$150)/$BG$150</f>
        <v>-1</v>
      </c>
      <c r="EU61" s="7" t="n">
        <f aca="false">(BH209-$BH$151)/$BH$151</f>
        <v>-1</v>
      </c>
      <c r="EV61" s="7" t="n">
        <f aca="false">(BI210-$BI$152)/$BI$152</f>
        <v>-1</v>
      </c>
      <c r="EW61" s="7" t="n">
        <f aca="false">(BJ211-$BJ$153)/$BJ$153</f>
        <v>-1</v>
      </c>
      <c r="EX61" s="7" t="n">
        <f aca="false">(BK212-$BK$154)/$BK$154</f>
        <v>-1</v>
      </c>
      <c r="EY61" s="7" t="n">
        <f aca="false">(BL213-$BL$155)/$BL$155</f>
        <v>-1</v>
      </c>
      <c r="EZ61" s="7" t="n">
        <f aca="false">(BM214-$BM$156)/$BM$156</f>
        <v>-1</v>
      </c>
      <c r="FA61" s="7" t="n">
        <f aca="false">(BN215-$BN$157)/$BN$157</f>
        <v>-1</v>
      </c>
      <c r="FB61" s="7" t="n">
        <f aca="false">(BO216-$BO$158)/$BO$158</f>
        <v>-1</v>
      </c>
      <c r="FC61" s="7" t="n">
        <f aca="false">(BP217-$BP$159)/$BP$159</f>
        <v>-1</v>
      </c>
      <c r="FD61" s="7" t="n">
        <f aca="false">(BQ218-$BQ$160)/$BQ$160</f>
        <v>-1</v>
      </c>
      <c r="FE61" s="7" t="n">
        <f aca="false">(BR219-$BR$161)/$BR$161</f>
        <v>-1</v>
      </c>
      <c r="FF61" s="7" t="n">
        <f aca="false">(BS220-$BS$162)/$BS$162</f>
        <v>-1</v>
      </c>
      <c r="FG61" s="7" t="n">
        <f aca="false">(BT221-$BT$163)/$BT$163</f>
        <v>-1</v>
      </c>
      <c r="FH61" s="7" t="n">
        <f aca="false">(BU222-$BU$164)/$BU$164</f>
        <v>-1</v>
      </c>
      <c r="FI61" s="7" t="n">
        <f aca="false">(BV223-$BV$165)/$BV$165</f>
        <v>-1</v>
      </c>
      <c r="FJ61" s="7" t="n">
        <f aca="false">(BW224-$BW$166)/$BW$166</f>
        <v>-1</v>
      </c>
      <c r="FK61" s="7" t="n">
        <f aca="false">(BX225-$BX$167)/$BX$167</f>
        <v>-1</v>
      </c>
      <c r="FL61" s="7" t="n">
        <f aca="false">(BY226-$BY$168)/$BY$168</f>
        <v>-1</v>
      </c>
      <c r="FM61" s="7" t="n">
        <f aca="false">(BZ227-$BZ$169)/$BZ$169</f>
        <v>-1</v>
      </c>
      <c r="FN61" s="7" t="n">
        <f aca="false">(CA228-$CA$170)/$CA$170</f>
        <v>-1</v>
      </c>
      <c r="FO61" s="7" t="n">
        <f aca="false">(CB229-$CB$171)/$CB$171</f>
        <v>-1</v>
      </c>
      <c r="FP61" s="7" t="n">
        <f aca="false">(CC230-$CC$172)/$CC$172</f>
        <v>-1</v>
      </c>
      <c r="FQ61" s="7" t="n">
        <f aca="false">(CD231-$CD$173)/$CD$173</f>
        <v>-1</v>
      </c>
      <c r="FR61" s="7" t="n">
        <f aca="false">(CE232-$CE$174)/$CE$174</f>
        <v>-1</v>
      </c>
      <c r="FS61" s="7" t="n">
        <f aca="false">(CF233-$CF$175)/$CF$175</f>
        <v>-1</v>
      </c>
      <c r="FT61" s="7" t="n">
        <f aca="false">(CG234-$CG$176)/$CG$176</f>
        <v>-1</v>
      </c>
      <c r="FU61" s="7" t="n">
        <f aca="false">(CH235-$CH$177)/$CH$177</f>
        <v>-1</v>
      </c>
      <c r="FV61" s="7" t="n">
        <f aca="false">(CI236-$CI$178)/$CI$178</f>
        <v>-1</v>
      </c>
      <c r="FW61" s="7" t="n">
        <f aca="false">(CJ237-$CJ$179)/$CJ$179</f>
        <v>-1</v>
      </c>
      <c r="FX61" s="7" t="n">
        <f aca="false">(CK238-$CK$180)/$CK$180</f>
        <v>-1</v>
      </c>
      <c r="FY61" s="7" t="n">
        <f aca="false">(CL239-$CL$181)/$CL$181</f>
        <v>-1</v>
      </c>
      <c r="FZ61" s="7" t="n">
        <f aca="false">(CM240-$CM$182)/$CM$182</f>
        <v>-1</v>
      </c>
    </row>
    <row r="62" customFormat="false" ht="12.75" hidden="false" customHeight="false" outlineLevel="0" collapsed="false">
      <c r="B62" s="3" t="n">
        <v>36130</v>
      </c>
      <c r="C62" s="5" t="n">
        <v>44791167</v>
      </c>
      <c r="D62" s="6" t="n">
        <f aca="false">VLOOKUP(B62,[1]jan94!$A$59:$XFD$168,3,0)</f>
        <v>488567</v>
      </c>
      <c r="E62" s="6" t="n">
        <f aca="false">VLOOKUP(B62,[2]feb94!$A$51:$XFD$159,3,0)</f>
        <v>308722</v>
      </c>
      <c r="F62" s="6" t="n">
        <f aca="false">VLOOKUP(B62,[3]mar94!$A$56:$XFD$164,3,0)</f>
        <v>424852</v>
      </c>
      <c r="G62" s="6" t="n">
        <f aca="false">VLOOKUP(B62,[4]apr94!$A$64:$XFD$170,3,0)</f>
        <v>402292</v>
      </c>
      <c r="H62" s="6" t="n">
        <f aca="false">VLOOKUP(B62,[5]may94!$A$51:$XFD$156,3,0)</f>
        <v>304189</v>
      </c>
      <c r="I62" s="6" t="n">
        <f aca="false">VLOOKUP(B62,[6]jun94!$A$62:$XFD$167,3,0)</f>
        <v>320923</v>
      </c>
      <c r="J62" s="6" t="n">
        <f aca="false">VLOOKUP(B62,[7]jul94!$A$55:$XFD$159,3,0)</f>
        <v>365731</v>
      </c>
      <c r="K62" s="6" t="n">
        <f aca="false">VLOOKUP(B62,[8]aug94!$A$63:$XFD$165,3,0)</f>
        <v>474913</v>
      </c>
      <c r="L62" s="6" t="n">
        <f aca="false">VLOOKUP(B62,[9]sep94!$A$55:$XFD$156,3,0)</f>
        <v>419908</v>
      </c>
      <c r="M62" s="6" t="n">
        <f aca="false">VLOOKUP(B62,[10]oct94!$A$55:$XFD$155,3,0)</f>
        <v>309804</v>
      </c>
      <c r="N62" s="6" t="n">
        <f aca="false">VLOOKUP(B62,[11]nov94!$A$38:$XFD$137,3,0)</f>
        <v>368541</v>
      </c>
      <c r="O62" s="6" t="n">
        <f aca="false">VLOOKUP(B62,[12]dec94!$A$55:$XFD$154,3,0)</f>
        <v>360068</v>
      </c>
      <c r="P62" s="6" t="n">
        <f aca="false">VLOOKUP(B62,[13]jan95!$A$48:$XFD$142,3,0)</f>
        <v>444208</v>
      </c>
      <c r="Q62" s="6" t="n">
        <f aca="false">VLOOKUP(B62,[14]feb95!$A$54:$XFD$147,3,0)</f>
        <v>326573</v>
      </c>
      <c r="R62" s="6" t="n">
        <f aca="false">VLOOKUP(B62,[15]mar95!$A$37:$XFD$129,3,0)</f>
        <v>310163</v>
      </c>
      <c r="S62" s="6" t="n">
        <f aca="false">VLOOKUP(B62,[16]apr95!$A$59:$XFD$150,3,0)</f>
        <v>330604</v>
      </c>
      <c r="T62" s="6" t="n">
        <f aca="false">VLOOKUP(B62,[17]may95!$A$60:$XFD$151,3,0)</f>
        <v>412915</v>
      </c>
      <c r="U62" s="6" t="n">
        <f aca="false">VLOOKUP(B62,[18]jun95!$A$55:$XFD$144,3,0)</f>
        <v>345512</v>
      </c>
      <c r="V62" s="6" t="n">
        <f aca="false">VLOOKUP(B62,[19]jul95!$A$53:$XFD$141,3,0)</f>
        <v>435584</v>
      </c>
      <c r="W62" s="6" t="n">
        <f aca="false">VLOOKUP(B62,[20]aug95!$A$61:$XFD$148,3,0)</f>
        <v>556945</v>
      </c>
      <c r="X62" s="6" t="n">
        <f aca="false">VLOOKUP(B62,[21]sep95!$A$58:$XFD$144,3,0)</f>
        <v>337851</v>
      </c>
      <c r="Y62" s="6" t="n">
        <f aca="false">VLOOKUP(B62,[22]oct95!$A$53:$XFD$138,3,0)</f>
        <v>912374</v>
      </c>
      <c r="Z62" s="6" t="n">
        <f aca="false">VLOOKUP(B62,[23]nov95!$A$58:$XFD$142,3,0)</f>
        <v>664940</v>
      </c>
      <c r="AA62" s="6" t="n">
        <f aca="false">VLOOKUP(B62,[24]dec95!$A$55:$XFD$138,3,0)</f>
        <v>296030</v>
      </c>
      <c r="AB62" s="6" t="n">
        <f aca="false">VLOOKUP(B62,[25]jan96!$A$59:$XFD$138,3,0)</f>
        <v>451131</v>
      </c>
      <c r="AC62" s="6" t="n">
        <f aca="false">VLOOKUP(B62,[26]feb96!$A$36:$XFD$114,3,0)</f>
        <v>1165152</v>
      </c>
      <c r="AD62" s="6" t="n">
        <f aca="false">VLOOKUP(B62,[27]mar96!$A$54:$XFD$133,3,0)</f>
        <v>494969</v>
      </c>
      <c r="AE62" s="6" t="n">
        <f aca="false">VLOOKUP(B62,[28]apr96!$A$51:$XFD$127,3,0)</f>
        <v>396850</v>
      </c>
      <c r="AF62" s="6" t="n">
        <f aca="false">VLOOKUP(B62,[29]may96!$A$60:$XFD$135,3,0)</f>
        <v>540243</v>
      </c>
      <c r="AG62" s="6" t="n">
        <f aca="false">VLOOKUP(B62,[30]jun96!$A$50:$XFD$124,3,0)</f>
        <v>550277</v>
      </c>
      <c r="AH62" s="6" t="n">
        <f aca="false">VLOOKUP(B62,[31]jul96!$A$53:$XFD$126,3,0)</f>
        <v>657202</v>
      </c>
      <c r="AI62" s="6" t="n">
        <f aca="false">VLOOKUP(B62,[32]aug96!$A$36:$XFD$108,3,0)</f>
        <v>574667</v>
      </c>
      <c r="AJ62" s="6" t="n">
        <f aca="false">VLOOKUP(B62,[33]sep96!$A$51:$XFD$122,3,0)</f>
        <v>766976</v>
      </c>
      <c r="AK62" s="6" t="n">
        <f aca="false">VLOOKUP(B62,[34]oct96!$A$59:$XFD$129,3,0)</f>
        <v>507036</v>
      </c>
      <c r="AL62" s="6" t="n">
        <f aca="false">VLOOKUP(B62,[35]nov96!$A$61:$XFD$130,3,0)</f>
        <v>682247</v>
      </c>
      <c r="AM62" s="6" t="n">
        <f aca="false">VLOOKUP(B62,[36]dec96!$A$51:$XFD$119,3,0)</f>
        <v>659120</v>
      </c>
      <c r="AN62" s="6" t="n">
        <f aca="false">VLOOKUP(B62,[37]jan97!$A$52:$XFD$116,3,0)</f>
        <v>562254</v>
      </c>
      <c r="AO62" s="6" t="n">
        <f aca="false">VLOOKUP(B62,[38]feb97!$A$35:$XFD$98,3,0)</f>
        <v>669849</v>
      </c>
      <c r="AP62" s="6" t="n">
        <f aca="false">VLOOKUP(B62,[39]mar97!$A$51:$XFD$113,3,0)</f>
        <v>696252</v>
      </c>
      <c r="AQ62" s="6" t="n">
        <f aca="false">VLOOKUP(B62,[40]apr97!$A$35:$XFD$96,3,0)</f>
        <v>815209</v>
      </c>
      <c r="AR62" s="6" t="n">
        <f aca="false">VLOOKUP(B62,[41]may97!$A$35:$XFD$95,3,0)</f>
        <v>597566</v>
      </c>
      <c r="AS62" s="6" t="n">
        <f aca="false">VLOOKUP(B62,[42]jun97!$A$35:$XFD$94,3,0)</f>
        <v>712026</v>
      </c>
      <c r="AT62" s="6" t="n">
        <f aca="false">VLOOKUP(B62,[43]jul97!$A$49:$XFD$107,3,0)</f>
        <v>686957</v>
      </c>
      <c r="AU62" s="6" t="n">
        <f aca="false">VLOOKUP(B62,[44]aug97!$A$60:$XFD$117,3,0)</f>
        <v>858515</v>
      </c>
      <c r="AV62" s="6" t="n">
        <f aca="false">VLOOKUP(B62,[45]sep97!$A$48:$XFD$104,3,0)</f>
        <v>1766614</v>
      </c>
      <c r="AW62" s="6" t="n">
        <f aca="false">VLOOKUP(B62,[46]oct97!$A$48:$XFD$103,3,0)</f>
        <v>1499586</v>
      </c>
      <c r="AX62" s="6" t="n">
        <f aca="false">VLOOKUP(B62,[47]nov97!$A$48:$XFD$102,3,0)</f>
        <v>821888</v>
      </c>
      <c r="AY62" s="6" t="n">
        <f aca="false">VLOOKUP(B62,[48]dec97!$A$35:$XFD$88,3,0)</f>
        <v>801917</v>
      </c>
      <c r="AZ62" s="6" t="n">
        <f aca="false">VLOOKUP(B62,[49]jan98!$A$47:$XFD$96,3,0)</f>
        <v>1276059</v>
      </c>
      <c r="BA62" s="6" t="n">
        <f aca="false">VLOOKUP(B62,[50]feb98!$A$50:$XFD$98,3,0)</f>
        <v>1156600</v>
      </c>
      <c r="BB62" s="6" t="n">
        <f aca="false">VLOOKUP(B62,[51]mar98!$A$34:$XFD$81,3,0)</f>
        <v>1188123</v>
      </c>
      <c r="BC62" s="6" t="n">
        <f aca="false">VLOOKUP(B62,[52]apr98!$A$46:$XFD$92,3,0)</f>
        <v>1729114</v>
      </c>
      <c r="BD62" s="6" t="n">
        <f aca="false">VLOOKUP(B62,[53]may98!$A$47:$XFD$92,3,0)</f>
        <v>1138184</v>
      </c>
      <c r="BE62" s="6" t="n">
        <f aca="false">VLOOKUP(B62,[54]jun98!$A$54:$XFD$98,3,0)</f>
        <v>1287280</v>
      </c>
      <c r="BF62" s="6" t="n">
        <f aca="false">VLOOKUP(B62,[55]jul98!$A$34:$XFD$77,3,0)</f>
        <v>2247933</v>
      </c>
      <c r="BG62" s="6" t="n">
        <f aca="false">VLOOKUP(B62,[56]aug98!$A$48:$XFD$90,3,0)</f>
        <v>1574574</v>
      </c>
      <c r="BH62" s="6" t="n">
        <f aca="false">VLOOKUP(B62,[57]sep98!$A$46:$XFD$87,3,0)</f>
        <v>1465500</v>
      </c>
      <c r="BI62" s="6" t="n">
        <f aca="false">VLOOKUP(B62,[58]oct98!$A$34:$XFD$74,3,0)</f>
        <v>2068461</v>
      </c>
      <c r="BJ62" s="6" t="n">
        <f aca="false">VLOOKUP(B62,[59]nov98!$A$34:$XFD$73,3,0)</f>
        <v>2061769</v>
      </c>
      <c r="BK62" s="6" t="n">
        <f aca="false">VLOOKUP(B62,[60]dec98!$A$59:$XFD$97,3,0)</f>
        <v>700527</v>
      </c>
      <c r="CP62" s="2" t="s">
        <v>61</v>
      </c>
      <c r="CQ62" s="7" t="n">
        <f aca="false">(D154-$D$95)/$D$95</f>
        <v>-0.809193556701296</v>
      </c>
      <c r="CR62" s="7" t="n">
        <f aca="false">(E155-$E$96)/$E$96</f>
        <v>-0.84524743756792</v>
      </c>
      <c r="CS62" s="7" t="n">
        <f aca="false">(F156-$F$97)/$F$97</f>
        <v>-0.849396755381429</v>
      </c>
      <c r="CT62" s="7" t="n">
        <f aca="false">(G157-$G$98)/$G$98</f>
        <v>-0.854233337663984</v>
      </c>
      <c r="CU62" s="7" t="n">
        <f aca="false">(H158-$H$99)/$H$99</f>
        <v>-0.865244731669701</v>
      </c>
      <c r="CV62" s="7" t="n">
        <f aca="false">(I159-$I$100)/$I$100</f>
        <v>-0.878810534843625</v>
      </c>
      <c r="CW62" s="7" t="n">
        <f aca="false">(J160-$J$101)/$J$101</f>
        <v>-0.85511788380179</v>
      </c>
      <c r="CX62" s="7" t="n">
        <f aca="false">(K161-$K$102)/$K$102</f>
        <v>-0.81007708382284</v>
      </c>
      <c r="CY62" s="7" t="n">
        <f aca="false">(L162-$L$103)/$L$103</f>
        <v>-0.814748424447502</v>
      </c>
      <c r="CZ62" s="7" t="n">
        <f aca="false">(M163-$M$104)/$M$104</f>
        <v>-0.834526272773136</v>
      </c>
      <c r="DA62" s="7" t="n">
        <f aca="false">(N164-$N$105)/$N$105</f>
        <v>-0.818349149651722</v>
      </c>
      <c r="DB62" s="7" t="n">
        <f aca="false">(O165-$O$106)/$O$106</f>
        <v>-0.798921103321312</v>
      </c>
      <c r="DC62" s="7" t="n">
        <f aca="false">(P166-$P$107)/$P$107</f>
        <v>-0.813665609528897</v>
      </c>
      <c r="DD62" s="7" t="n">
        <f aca="false">(Q167-$Q$108)/$Q$108</f>
        <v>-0.840143225930361</v>
      </c>
      <c r="DE62" s="7" t="n">
        <f aca="false">(R168-$R$109)/R168</f>
        <v>-5.87470416455405</v>
      </c>
      <c r="DF62" s="7" t="n">
        <f aca="false">(S169-$S$110)/$S$110</f>
        <v>-0.808949119724623</v>
      </c>
      <c r="DG62" s="7" t="n">
        <f aca="false">(T170-$T$111)/$T$111</f>
        <v>-0.825404177286724</v>
      </c>
      <c r="DH62" s="7" t="n">
        <f aca="false">(U171-$U$112)/$U$112</f>
        <v>-0.84253232131709</v>
      </c>
      <c r="DI62" s="7" t="n">
        <f aca="false">(V172-$V$113)/$V$113</f>
        <v>-0.724677592278881</v>
      </c>
      <c r="DJ62" s="7" t="n">
        <f aca="false">(W173-$W$114)/$W$114</f>
        <v>-0.833316780859046</v>
      </c>
      <c r="DK62" s="7" t="n">
        <f aca="false">(X174-$X$115)/$X$115</f>
        <v>-0.826220368051951</v>
      </c>
      <c r="DL62" s="7" t="n">
        <f aca="false">(Y175-$Y$116)/$Y$116</f>
        <v>-0.802934803464851</v>
      </c>
      <c r="DM62" s="7" t="n">
        <f aca="false">(Z176-$Z$117)/$Z$117</f>
        <v>-0.840463994924661</v>
      </c>
      <c r="DN62" s="7" t="n">
        <f aca="false">(AA177-$AA$118)/$AA$118</f>
        <v>-0.81433038029555</v>
      </c>
      <c r="DO62" s="7" t="n">
        <f aca="false">(AB178-$AB$119)/$AB$119</f>
        <v>-0.835409179757771</v>
      </c>
      <c r="DP62" s="7" t="n">
        <f aca="false">(AC179-$AC$120)/$AC$120</f>
        <v>-0.68856632074285</v>
      </c>
      <c r="DQ62" s="7" t="n">
        <f aca="false">(AD180-$AD$121)/$AD$121</f>
        <v>-0.828752967915642</v>
      </c>
      <c r="DR62" s="7" t="n">
        <f aca="false">(AE181-$AE$122)/$AE$122</f>
        <v>-0.873324982497499</v>
      </c>
      <c r="DS62" s="7" t="n">
        <f aca="false">(AF182-$AF$123)/$AF$123</f>
        <v>-0.823857694424264</v>
      </c>
      <c r="DT62" s="7" t="n">
        <f aca="false">(AG183-$AG$124)/$AG$124</f>
        <v>-1</v>
      </c>
      <c r="DU62" s="7" t="n">
        <f aca="false">(AH184-$AH$125)/$AH$125</f>
        <v>-1</v>
      </c>
      <c r="DV62" s="7" t="n">
        <f aca="false">(AI185-$AI$126)/$AI$126</f>
        <v>-1</v>
      </c>
      <c r="DW62" s="7" t="n">
        <f aca="false">(AJ186-$AJ$127)/$AJ$127</f>
        <v>-1</v>
      </c>
      <c r="DX62" s="7" t="n">
        <f aca="false">(AK187-$AK$128)/$AK$128</f>
        <v>-1</v>
      </c>
      <c r="DY62" s="7" t="n">
        <f aca="false">(AL188-$AL$129)/$AL$129</f>
        <v>-1</v>
      </c>
      <c r="DZ62" s="7" t="n">
        <f aca="false">(AM189-$AM$130)/$AM$130</f>
        <v>-1</v>
      </c>
      <c r="EA62" s="7" t="n">
        <f aca="false">(AN190-$AN$131)/$AN$131</f>
        <v>-1</v>
      </c>
      <c r="EB62" s="7" t="n">
        <f aca="false">(AO191-$AO$132)/$AO$132</f>
        <v>-1</v>
      </c>
      <c r="EC62" s="7" t="n">
        <f aca="false">(AP192-$AP$133)/$AP$133</f>
        <v>-1</v>
      </c>
      <c r="ED62" s="7" t="n">
        <f aca="false">(AQ193-$AQ$134)/$AQ$134</f>
        <v>-1</v>
      </c>
      <c r="EE62" s="7" t="n">
        <f aca="false">(AR194-$AR$135)/$AR$135</f>
        <v>-1</v>
      </c>
      <c r="EF62" s="7" t="n">
        <f aca="false">(AS195-$AS$136)/$AS$136</f>
        <v>-1</v>
      </c>
      <c r="EG62" s="7" t="n">
        <f aca="false">(AT196-$AT$137)/$AT$137</f>
        <v>-1</v>
      </c>
      <c r="EH62" s="7" t="n">
        <f aca="false">(AU197-$AU$138)/$AU$138</f>
        <v>-1</v>
      </c>
      <c r="EI62" s="7" t="n">
        <f aca="false">(AV198-$AV$139)/$AV$139</f>
        <v>-1</v>
      </c>
      <c r="EJ62" s="7" t="n">
        <f aca="false">(AW199-$AW$140)/$AW$140</f>
        <v>-1</v>
      </c>
      <c r="EK62" s="7" t="n">
        <f aca="false">(AX200-$AX$141)/$AX$141</f>
        <v>-1</v>
      </c>
      <c r="EL62" s="7" t="n">
        <f aca="false">(AY201-$AY$142)/$AY$142</f>
        <v>-1</v>
      </c>
      <c r="EM62" s="7" t="n">
        <f aca="false">(AZ202-$AZ$143)/$AZ$143</f>
        <v>-1</v>
      </c>
      <c r="EN62" s="7" t="n">
        <f aca="false">(BA203-$BA$144)/$BA$144</f>
        <v>-1</v>
      </c>
      <c r="EO62" s="7" t="n">
        <f aca="false">(BB204-$BB$145)/$BB$145</f>
        <v>-1</v>
      </c>
      <c r="EP62" s="7" t="n">
        <f aca="false">(BC205-$BC$146)/$BC$146</f>
        <v>-1</v>
      </c>
      <c r="EQ62" s="7" t="n">
        <f aca="false">(BD206-$BD$147)/$BD$147</f>
        <v>-1</v>
      </c>
      <c r="ER62" s="7" t="n">
        <f aca="false">(BE207-$BE$148)/$BE$148</f>
        <v>-1</v>
      </c>
      <c r="ES62" s="7" t="n">
        <f aca="false">(BF208-$BF$149)/$BF$149</f>
        <v>-1</v>
      </c>
      <c r="ET62" s="7" t="n">
        <f aca="false">(BG209-$BG$150)/$BG$150</f>
        <v>-1</v>
      </c>
      <c r="EU62" s="7" t="n">
        <f aca="false">(BH210-$BH$151)/$BH$151</f>
        <v>-1</v>
      </c>
      <c r="EV62" s="7" t="n">
        <f aca="false">(BI211-$BI$152)/$BI$152</f>
        <v>-1</v>
      </c>
      <c r="EW62" s="7" t="n">
        <f aca="false">(BJ212-$BJ$153)/$BJ$153</f>
        <v>-1</v>
      </c>
      <c r="EX62" s="7" t="n">
        <f aca="false">(BK213-$BK$154)/$BK$154</f>
        <v>-1</v>
      </c>
      <c r="EY62" s="7" t="n">
        <f aca="false">(BL214-$BL$155)/$BL$155</f>
        <v>-1</v>
      </c>
      <c r="EZ62" s="7" t="n">
        <f aca="false">(BM215-$BM$156)/$BM$156</f>
        <v>-1</v>
      </c>
      <c r="FA62" s="7" t="n">
        <f aca="false">(BN216-$BN$157)/$BN$157</f>
        <v>-1</v>
      </c>
      <c r="FB62" s="7" t="n">
        <f aca="false">(BO217-$BO$158)/$BO$158</f>
        <v>-1</v>
      </c>
      <c r="FC62" s="7" t="n">
        <f aca="false">(BP218-$BP$159)/$BP$159</f>
        <v>-1</v>
      </c>
      <c r="FD62" s="7" t="n">
        <f aca="false">(BQ219-$BQ$160)/$BQ$160</f>
        <v>-1</v>
      </c>
      <c r="FE62" s="7" t="n">
        <f aca="false">(BR220-$BR$161)/$BR$161</f>
        <v>-1</v>
      </c>
      <c r="FF62" s="7" t="n">
        <f aca="false">(BS221-$BS$162)/$BS$162</f>
        <v>-1</v>
      </c>
      <c r="FG62" s="7" t="n">
        <f aca="false">(BT222-$BT$163)/$BT$163</f>
        <v>-1</v>
      </c>
      <c r="FH62" s="7" t="n">
        <f aca="false">(BU223-$BU$164)/$BU$164</f>
        <v>-1</v>
      </c>
      <c r="FI62" s="7" t="n">
        <f aca="false">(BV224-$BV$165)/$BV$165</f>
        <v>-1</v>
      </c>
      <c r="FJ62" s="7" t="n">
        <f aca="false">(BW225-$BW$166)/$BW$166</f>
        <v>-1</v>
      </c>
      <c r="FK62" s="7" t="n">
        <f aca="false">(BX226-$BX$167)/$BX$167</f>
        <v>-1</v>
      </c>
      <c r="FL62" s="7" t="n">
        <f aca="false">(BY227-$BY$168)/$BY$168</f>
        <v>-1</v>
      </c>
      <c r="FM62" s="7" t="n">
        <f aca="false">(BZ228-$BZ$169)/$BZ$169</f>
        <v>-1</v>
      </c>
      <c r="FN62" s="7" t="n">
        <f aca="false">(CA229-$CA$170)/$CA$170</f>
        <v>-1</v>
      </c>
      <c r="FO62" s="7" t="n">
        <f aca="false">(CB230-$CB$171)/$CB$171</f>
        <v>-1</v>
      </c>
      <c r="FP62" s="7" t="n">
        <f aca="false">(CC231-$CC$172)/$CC$172</f>
        <v>-1</v>
      </c>
      <c r="FQ62" s="7" t="n">
        <f aca="false">(CD232-$CD$173)/$CD$173</f>
        <v>-1</v>
      </c>
      <c r="FR62" s="7" t="n">
        <f aca="false">(CE233-$CE$174)/$CE$174</f>
        <v>-1</v>
      </c>
      <c r="FS62" s="7" t="n">
        <f aca="false">(CF234-$CF$175)/$CF$175</f>
        <v>-1</v>
      </c>
      <c r="FT62" s="7" t="n">
        <f aca="false">(CG235-$CG$176)/$CG$176</f>
        <v>-1</v>
      </c>
      <c r="FU62" s="7" t="n">
        <f aca="false">(CH236-$CH$177)/$CH$177</f>
        <v>-1</v>
      </c>
      <c r="FV62" s="7" t="n">
        <f aca="false">(CI237-$CI$178)/$CI$178</f>
        <v>-1</v>
      </c>
      <c r="FW62" s="7" t="n">
        <f aca="false">(CJ238-$CJ$179)/$CJ$179</f>
        <v>-1</v>
      </c>
      <c r="FX62" s="7" t="n">
        <f aca="false">(CK239-$CK$180)/$CK$180</f>
        <v>-1</v>
      </c>
      <c r="FY62" s="7" t="n">
        <f aca="false">(CL240-$CL$181)/$CL$181</f>
        <v>-1</v>
      </c>
      <c r="FZ62" s="7" t="n">
        <f aca="false">(CM241-$CM$182)/$CM$182</f>
        <v>-1</v>
      </c>
    </row>
    <row r="63" customFormat="false" ht="12.75" hidden="false" customHeight="false" outlineLevel="0" collapsed="false">
      <c r="B63" s="3" t="n">
        <v>36161</v>
      </c>
      <c r="C63" s="5" t="n">
        <v>45146529</v>
      </c>
      <c r="D63" s="6" t="n">
        <f aca="false">VLOOKUP(B63,[1]jan94!$A$59:$XFD$168,3,0)</f>
        <v>516363</v>
      </c>
      <c r="E63" s="6" t="n">
        <f aca="false">VLOOKUP(B63,[2]feb94!$A$51:$XFD$159,3,0)</f>
        <v>293984</v>
      </c>
      <c r="F63" s="6" t="n">
        <f aca="false">VLOOKUP(B63,[3]mar94!$A$56:$XFD$164,3,0)</f>
        <v>410559</v>
      </c>
      <c r="G63" s="6" t="n">
        <f aca="false">VLOOKUP(B63,[4]apr94!$A$64:$XFD$170,3,0)</f>
        <v>349058</v>
      </c>
      <c r="H63" s="6" t="n">
        <f aca="false">VLOOKUP(B63,[5]may94!$A$51:$XFD$156,3,0)</f>
        <v>286307</v>
      </c>
      <c r="I63" s="6" t="n">
        <f aca="false">VLOOKUP(B63,[6]jun94!$A$62:$XFD$167,3,0)</f>
        <v>326400</v>
      </c>
      <c r="J63" s="6" t="n">
        <f aca="false">VLOOKUP(B63,[7]jul94!$A$55:$XFD$159,3,0)</f>
        <v>353429</v>
      </c>
      <c r="K63" s="6" t="n">
        <f aca="false">VLOOKUP(B63,[8]aug94!$A$63:$XFD$165,3,0)</f>
        <v>459035</v>
      </c>
      <c r="L63" s="6" t="n">
        <f aca="false">VLOOKUP(B63,[9]sep94!$A$55:$XFD$156,3,0)</f>
        <v>419150</v>
      </c>
      <c r="M63" s="6" t="n">
        <f aca="false">VLOOKUP(B63,[10]oct94!$A$55:$XFD$155,3,0)</f>
        <v>301093</v>
      </c>
      <c r="N63" s="6" t="n">
        <f aca="false">VLOOKUP(B63,[11]nov94!$A$38:$XFD$137,3,0)</f>
        <v>377491</v>
      </c>
      <c r="O63" s="6" t="n">
        <f aca="false">VLOOKUP(B63,[12]dec94!$A$55:$XFD$154,3,0)</f>
        <v>427738</v>
      </c>
      <c r="P63" s="6" t="n">
        <f aca="false">VLOOKUP(B63,[13]jan95!$A$48:$XFD$142,3,0)</f>
        <v>419231</v>
      </c>
      <c r="Q63" s="6" t="n">
        <f aca="false">VLOOKUP(B63,[14]feb95!$A$54:$XFD$147,3,0)</f>
        <v>320393</v>
      </c>
      <c r="R63" s="6" t="n">
        <f aca="false">VLOOKUP(B63,[15]mar95!$A$37:$XFD$129,3,0)</f>
        <v>300896</v>
      </c>
      <c r="S63" s="6" t="n">
        <f aca="false">VLOOKUP(B63,[16]apr95!$A$59:$XFD$150,3,0)</f>
        <v>344604</v>
      </c>
      <c r="T63" s="6" t="n">
        <f aca="false">VLOOKUP(B63,[17]may95!$A$60:$XFD$151,3,0)</f>
        <v>396193</v>
      </c>
      <c r="U63" s="6" t="n">
        <f aca="false">VLOOKUP(B63,[18]jun95!$A$55:$XFD$144,3,0)</f>
        <v>332494</v>
      </c>
      <c r="V63" s="6" t="n">
        <f aca="false">VLOOKUP(B63,[19]jul95!$A$53:$XFD$141,3,0)</f>
        <v>434092</v>
      </c>
      <c r="W63" s="6" t="n">
        <f aca="false">VLOOKUP(B63,[20]aug95!$A$61:$XFD$148,3,0)</f>
        <v>543103</v>
      </c>
      <c r="X63" s="6" t="n">
        <f aca="false">VLOOKUP(B63,[21]sep95!$A$58:$XFD$144,3,0)</f>
        <v>333117</v>
      </c>
      <c r="Y63" s="6" t="n">
        <f aca="false">VLOOKUP(B63,[22]oct95!$A$53:$XFD$138,3,0)</f>
        <v>925361</v>
      </c>
      <c r="Z63" s="6" t="n">
        <f aca="false">VLOOKUP(B63,[23]nov95!$A$58:$XFD$142,3,0)</f>
        <v>654628</v>
      </c>
      <c r="AA63" s="6" t="n">
        <f aca="false">VLOOKUP(B63,[24]dec95!$A$55:$XFD$138,3,0)</f>
        <v>289716</v>
      </c>
      <c r="AB63" s="6" t="n">
        <f aca="false">VLOOKUP(B63,[25]jan96!$A$59:$XFD$138,3,0)</f>
        <v>439354</v>
      </c>
      <c r="AC63" s="6" t="n">
        <f aca="false">VLOOKUP(B63,[26]feb96!$A$36:$XFD$114,3,0)</f>
        <v>1163461</v>
      </c>
      <c r="AD63" s="6" t="n">
        <f aca="false">VLOOKUP(B63,[27]mar96!$A$54:$XFD$133,3,0)</f>
        <v>445625</v>
      </c>
      <c r="AE63" s="6" t="n">
        <f aca="false">VLOOKUP(B63,[28]apr96!$A$51:$XFD$127,3,0)</f>
        <v>395047</v>
      </c>
      <c r="AF63" s="6" t="n">
        <f aca="false">VLOOKUP(B63,[29]may96!$A$60:$XFD$135,3,0)</f>
        <v>516789</v>
      </c>
      <c r="AG63" s="6" t="n">
        <f aca="false">VLOOKUP(B63,[30]jun96!$A$50:$XFD$124,3,0)</f>
        <v>573938</v>
      </c>
      <c r="AH63" s="6" t="n">
        <f aca="false">VLOOKUP(B63,[31]jul96!$A$53:$XFD$126,3,0)</f>
        <v>659031</v>
      </c>
      <c r="AI63" s="6" t="n">
        <f aca="false">VLOOKUP(B63,[32]aug96!$A$36:$XFD$108,3,0)</f>
        <v>580078</v>
      </c>
      <c r="AJ63" s="6" t="n">
        <f aca="false">VLOOKUP(B63,[33]sep96!$A$51:$XFD$122,3,0)</f>
        <v>751794</v>
      </c>
      <c r="AK63" s="6" t="n">
        <f aca="false">VLOOKUP(B63,[34]oct96!$A$59:$XFD$129,3,0)</f>
        <v>485272</v>
      </c>
      <c r="AL63" s="6" t="n">
        <f aca="false">VLOOKUP(B63,[35]nov96!$A$61:$XFD$130,3,0)</f>
        <v>680672</v>
      </c>
      <c r="AM63" s="6" t="n">
        <f aca="false">VLOOKUP(B63,[36]dec96!$A$51:$XFD$119,3,0)</f>
        <v>626285</v>
      </c>
      <c r="AN63" s="6" t="n">
        <f aca="false">VLOOKUP(B63,[37]jan97!$A$52:$XFD$116,3,0)</f>
        <v>551969</v>
      </c>
      <c r="AO63" s="6" t="n">
        <f aca="false">VLOOKUP(B63,[38]feb97!$A$35:$XFD$98,3,0)</f>
        <v>633962</v>
      </c>
      <c r="AP63" s="6" t="n">
        <f aca="false">VLOOKUP(B63,[39]mar97!$A$51:$XFD$113,3,0)</f>
        <v>614472</v>
      </c>
      <c r="AQ63" s="6" t="n">
        <f aca="false">VLOOKUP(B63,[40]apr97!$A$35:$XFD$96,3,0)</f>
        <v>852399</v>
      </c>
      <c r="AR63" s="6" t="n">
        <f aca="false">VLOOKUP(B63,[41]may97!$A$35:$XFD$95,3,0)</f>
        <v>560320</v>
      </c>
      <c r="AS63" s="6" t="n">
        <f aca="false">VLOOKUP(B63,[42]jun97!$A$35:$XFD$94,3,0)</f>
        <v>709338</v>
      </c>
      <c r="AT63" s="6" t="n">
        <f aca="false">VLOOKUP(B63,[43]jul97!$A$49:$XFD$107,3,0)</f>
        <v>683500</v>
      </c>
      <c r="AU63" s="6" t="n">
        <f aca="false">VLOOKUP(B63,[44]aug97!$A$60:$XFD$117,3,0)</f>
        <v>844318</v>
      </c>
      <c r="AV63" s="6" t="n">
        <f aca="false">VLOOKUP(B63,[45]sep97!$A$48:$XFD$104,3,0)</f>
        <v>1689408</v>
      </c>
      <c r="AW63" s="6" t="n">
        <f aca="false">VLOOKUP(B63,[46]oct97!$A$48:$XFD$103,3,0)</f>
        <v>1470558</v>
      </c>
      <c r="AX63" s="6" t="n">
        <f aca="false">VLOOKUP(B63,[47]nov97!$A$48:$XFD$102,3,0)</f>
        <v>791614</v>
      </c>
      <c r="AY63" s="6" t="n">
        <f aca="false">VLOOKUP(B63,[48]dec97!$A$35:$XFD$88,3,0)</f>
        <v>788068</v>
      </c>
      <c r="AZ63" s="6" t="n">
        <f aca="false">VLOOKUP(B63,[49]jan98!$A$47:$XFD$96,3,0)</f>
        <v>1201455</v>
      </c>
      <c r="BA63" s="6" t="n">
        <f aca="false">VLOOKUP(B63,[50]feb98!$A$50:$XFD$98,3,0)</f>
        <v>1107155</v>
      </c>
      <c r="BB63" s="6" t="n">
        <f aca="false">VLOOKUP(B63,[51]mar98!$A$34:$XFD$81,3,0)</f>
        <v>1141250</v>
      </c>
      <c r="BC63" s="6" t="n">
        <f aca="false">VLOOKUP(B63,[52]apr98!$A$46:$XFD$92,3,0)</f>
        <v>1550376</v>
      </c>
      <c r="BD63" s="6" t="n">
        <f aca="false">VLOOKUP(B63,[53]may98!$A$47:$XFD$92,3,0)</f>
        <v>1057004</v>
      </c>
      <c r="BE63" s="6" t="n">
        <f aca="false">VLOOKUP(B63,[54]jun98!$A$54:$XFD$98,3,0)</f>
        <v>1212337</v>
      </c>
      <c r="BF63" s="6" t="n">
        <f aca="false">VLOOKUP(B63,[55]jul98!$A$34:$XFD$77,3,0)</f>
        <v>1985449</v>
      </c>
      <c r="BG63" s="6" t="n">
        <f aca="false">VLOOKUP(B63,[56]aug98!$A$48:$XFD$90,3,0)</f>
        <v>1514629</v>
      </c>
      <c r="BH63" s="6" t="n">
        <f aca="false">VLOOKUP(B63,[57]sep98!$A$46:$XFD$87,3,0)</f>
        <v>1270125</v>
      </c>
      <c r="BI63" s="6" t="n">
        <f aca="false">VLOOKUP(B63,[58]oct98!$A$34:$XFD$74,3,0)</f>
        <v>1802891</v>
      </c>
      <c r="BJ63" s="6" t="n">
        <f aca="false">VLOOKUP(B63,[59]nov98!$A$34:$XFD$73,3,0)</f>
        <v>1774158</v>
      </c>
      <c r="BK63" s="6" t="n">
        <f aca="false">VLOOKUP(B63,[60]dec98!$A$59:$XFD$97,3,0)</f>
        <v>1290638</v>
      </c>
      <c r="BL63" s="6" t="n">
        <f aca="false">VLOOKUP(B63,[61]jan99!$A$48:$XFD$83,3,0)</f>
        <v>1134673</v>
      </c>
      <c r="CP63" s="2" t="s">
        <v>62</v>
      </c>
      <c r="CQ63" s="7" t="n">
        <f aca="false">(D155-$D$95)/$D$95</f>
        <v>-0.829666058727124</v>
      </c>
      <c r="CR63" s="7" t="n">
        <f aca="false">(E156-$E$96)/$E$96</f>
        <v>-0.840923322671726</v>
      </c>
      <c r="CS63" s="7" t="n">
        <f aca="false">(F157-$F$97)/$F$97</f>
        <v>-0.848269072824708</v>
      </c>
      <c r="CT63" s="7" t="n">
        <f aca="false">(G158-$G$98)/$G$98</f>
        <v>-0.856921497681674</v>
      </c>
      <c r="CU63" s="7" t="n">
        <f aca="false">(H159-$H$99)/$H$99</f>
        <v>-0.877444126091233</v>
      </c>
      <c r="CV63" s="7" t="n">
        <f aca="false">(I160-$I$100)/$I$100</f>
        <v>-0.881834766619485</v>
      </c>
      <c r="CW63" s="7" t="n">
        <f aca="false">(J161-$J$101)/$J$101</f>
        <v>-0.860860617922038</v>
      </c>
      <c r="CX63" s="7" t="n">
        <f aca="false">(K162-$K$102)/$K$102</f>
        <v>-0.811572517156809</v>
      </c>
      <c r="CY63" s="7" t="n">
        <f aca="false">(L163-$L$103)/$L$103</f>
        <v>-0.820210423985687</v>
      </c>
      <c r="CZ63" s="7" t="n">
        <f aca="false">(M164-$M$104)/$M$104</f>
        <v>-0.832624897396846</v>
      </c>
      <c r="DA63" s="7" t="n">
        <f aca="false">(N165-$N$105)/$N$105</f>
        <v>-0.81731371679666</v>
      </c>
      <c r="DB63" s="7" t="n">
        <f aca="false">(O166-$O$106)/$O$106</f>
        <v>-0.808062685832982</v>
      </c>
      <c r="DC63" s="7" t="n">
        <f aca="false">(P167-$P$107)/$P$107</f>
        <v>-0.816897429179691</v>
      </c>
      <c r="DD63" s="7" t="n">
        <f aca="false">(Q168-$Q$108)/$Q$108</f>
        <v>-0.823508851707074</v>
      </c>
      <c r="DE63" s="7" t="n">
        <f aca="false">(R169-$R$109)/R169</f>
        <v>-5.90671205512195</v>
      </c>
      <c r="DF63" s="7" t="n">
        <f aca="false">(S170-$S$110)/$S$110</f>
        <v>-0.802599591236688</v>
      </c>
      <c r="DG63" s="7" t="n">
        <f aca="false">(T171-$T$111)/$T$111</f>
        <v>-0.833078774877845</v>
      </c>
      <c r="DH63" s="7" t="n">
        <f aca="false">(U172-$U$112)/$U$112</f>
        <v>-0.846659824540041</v>
      </c>
      <c r="DI63" s="7" t="n">
        <f aca="false">(V173-$V$113)/$V$113</f>
        <v>-0.743104565860435</v>
      </c>
      <c r="DJ63" s="7" t="n">
        <f aca="false">(W174-$W$114)/$W$114</f>
        <v>-0.835822501506413</v>
      </c>
      <c r="DK63" s="7" t="n">
        <f aca="false">(X175-$X$115)/$X$115</f>
        <v>-0.833684998015207</v>
      </c>
      <c r="DL63" s="7" t="n">
        <f aca="false">(Y176-$Y$116)/$Y$116</f>
        <v>-0.81880931715626</v>
      </c>
      <c r="DM63" s="7" t="n">
        <f aca="false">(Z177-$Z$117)/$Z$117</f>
        <v>-0.856260204438777</v>
      </c>
      <c r="DN63" s="7" t="n">
        <f aca="false">(AA178-$AA$118)/$AA$118</f>
        <v>-0.833009934665192</v>
      </c>
      <c r="DO63" s="7" t="n">
        <f aca="false">(AB179-$AB$119)/$AB$119</f>
        <v>-0.842873079873418</v>
      </c>
      <c r="DP63" s="7" t="n">
        <f aca="false">(AC180-$AC$120)/$AC$120</f>
        <v>-0.692517006209333</v>
      </c>
      <c r="DQ63" s="7" t="n">
        <f aca="false">(AD181-$AD$121)/$AD$121</f>
        <v>-0.834945826710351</v>
      </c>
      <c r="DR63" s="7" t="n">
        <f aca="false">(AE182-$AE$122)/$AE$122</f>
        <v>-0.885975347975186</v>
      </c>
      <c r="DS63" s="7" t="n">
        <f aca="false">(AF183-$AF$123)/$AF$123</f>
        <v>-1</v>
      </c>
      <c r="DT63" s="7" t="n">
        <f aca="false">(AG184-$AG$124)/$AG$124</f>
        <v>-1</v>
      </c>
      <c r="DU63" s="7" t="n">
        <f aca="false">(AH185-$AH$125)/$AH$125</f>
        <v>-1</v>
      </c>
      <c r="DV63" s="7" t="n">
        <f aca="false">(AI186-$AI$126)/$AI$126</f>
        <v>-1</v>
      </c>
      <c r="DW63" s="7" t="n">
        <f aca="false">(AJ187-$AJ$127)/$AJ$127</f>
        <v>-1</v>
      </c>
      <c r="DX63" s="7" t="n">
        <f aca="false">(AK188-$AK$128)/$AK$128</f>
        <v>-1</v>
      </c>
      <c r="DY63" s="7" t="n">
        <f aca="false">(AL189-$AL$129)/$AL$129</f>
        <v>-1</v>
      </c>
      <c r="DZ63" s="7" t="n">
        <f aca="false">(AM190-$AM$130)/$AM$130</f>
        <v>-1</v>
      </c>
      <c r="EA63" s="7" t="n">
        <f aca="false">(AN191-$AN$131)/$AN$131</f>
        <v>-1</v>
      </c>
      <c r="EB63" s="7" t="n">
        <f aca="false">(AO192-$AO$132)/$AO$132</f>
        <v>-1</v>
      </c>
      <c r="EC63" s="7" t="n">
        <f aca="false">(AP193-$AP$133)/$AP$133</f>
        <v>-1</v>
      </c>
      <c r="ED63" s="7" t="n">
        <f aca="false">(AQ194-$AQ$134)/$AQ$134</f>
        <v>-1</v>
      </c>
      <c r="EE63" s="7" t="n">
        <f aca="false">(AR195-$AR$135)/$AR$135</f>
        <v>-1</v>
      </c>
      <c r="EF63" s="7" t="n">
        <f aca="false">(AS196-$AS$136)/$AS$136</f>
        <v>-1</v>
      </c>
      <c r="EG63" s="7" t="n">
        <f aca="false">(AT197-$AT$137)/$AT$137</f>
        <v>-1</v>
      </c>
      <c r="EH63" s="7" t="n">
        <f aca="false">(AU198-$AU$138)/$AU$138</f>
        <v>-1</v>
      </c>
      <c r="EI63" s="7" t="n">
        <f aca="false">(AV199-$AV$139)/$AV$139</f>
        <v>-1</v>
      </c>
      <c r="EJ63" s="7" t="n">
        <f aca="false">(AW200-$AW$140)/$AW$140</f>
        <v>-1</v>
      </c>
      <c r="EK63" s="7" t="n">
        <f aca="false">(AX201-$AX$141)/$AX$141</f>
        <v>-1</v>
      </c>
      <c r="EL63" s="7" t="n">
        <f aca="false">(AY202-$AY$142)/$AY$142</f>
        <v>-1</v>
      </c>
      <c r="EM63" s="7" t="n">
        <f aca="false">(AZ203-$AZ$143)/$AZ$143</f>
        <v>-1</v>
      </c>
      <c r="EN63" s="7" t="n">
        <f aca="false">(BA204-$BA$144)/$BA$144</f>
        <v>-1</v>
      </c>
      <c r="EO63" s="7" t="n">
        <f aca="false">(BB205-$BB$145)/$BB$145</f>
        <v>-1</v>
      </c>
      <c r="EP63" s="7" t="n">
        <f aca="false">(BC206-$BC$146)/$BC$146</f>
        <v>-1</v>
      </c>
      <c r="EQ63" s="7" t="n">
        <f aca="false">(BD207-$BD$147)/$BD$147</f>
        <v>-1</v>
      </c>
      <c r="ER63" s="7" t="n">
        <f aca="false">(BE208-$BE$148)/$BE$148</f>
        <v>-1</v>
      </c>
      <c r="ES63" s="7" t="n">
        <f aca="false">(BF209-$BF$149)/$BF$149</f>
        <v>-1</v>
      </c>
      <c r="ET63" s="7" t="n">
        <f aca="false">(BG210-$BG$150)/$BG$150</f>
        <v>-1</v>
      </c>
      <c r="EU63" s="7" t="n">
        <f aca="false">(BH211-$BH$151)/$BH$151</f>
        <v>-1</v>
      </c>
      <c r="EV63" s="7" t="n">
        <f aca="false">(BI212-$BI$152)/$BI$152</f>
        <v>-1</v>
      </c>
      <c r="EW63" s="7" t="n">
        <f aca="false">(BJ213-$BJ$153)/$BJ$153</f>
        <v>-1</v>
      </c>
      <c r="EX63" s="7" t="n">
        <f aca="false">(BK214-$BK$154)/$BK$154</f>
        <v>-1</v>
      </c>
      <c r="EY63" s="7" t="n">
        <f aca="false">(BL215-$BL$155)/$BL$155</f>
        <v>-1</v>
      </c>
      <c r="EZ63" s="7" t="n">
        <f aca="false">(BM216-$BM$156)/$BM$156</f>
        <v>-1</v>
      </c>
      <c r="FA63" s="7" t="n">
        <f aca="false">(BN217-$BN$157)/$BN$157</f>
        <v>-1</v>
      </c>
      <c r="FB63" s="7" t="n">
        <f aca="false">(BO218-$BO$158)/$BO$158</f>
        <v>-1</v>
      </c>
      <c r="FC63" s="7" t="n">
        <f aca="false">(BP219-$BP$159)/$BP$159</f>
        <v>-1</v>
      </c>
      <c r="FD63" s="7" t="n">
        <f aca="false">(BQ220-$BQ$160)/$BQ$160</f>
        <v>-1</v>
      </c>
      <c r="FE63" s="7" t="n">
        <f aca="false">(BR221-$BR$161)/$BR$161</f>
        <v>-1</v>
      </c>
      <c r="FF63" s="7" t="n">
        <f aca="false">(BS222-$BS$162)/$BS$162</f>
        <v>-1</v>
      </c>
      <c r="FG63" s="7" t="n">
        <f aca="false">(BT223-$BT$163)/$BT$163</f>
        <v>-1</v>
      </c>
      <c r="FH63" s="7" t="n">
        <f aca="false">(BU224-$BU$164)/$BU$164</f>
        <v>-1</v>
      </c>
      <c r="FI63" s="7" t="n">
        <f aca="false">(BV225-$BV$165)/$BV$165</f>
        <v>-1</v>
      </c>
      <c r="FJ63" s="7" t="n">
        <f aca="false">(BW226-$BW$166)/$BW$166</f>
        <v>-1</v>
      </c>
      <c r="FK63" s="7" t="n">
        <f aca="false">(BX227-$BX$167)/$BX$167</f>
        <v>-1</v>
      </c>
      <c r="FL63" s="7" t="n">
        <f aca="false">(BY228-$BY$168)/$BY$168</f>
        <v>-1</v>
      </c>
      <c r="FM63" s="7" t="n">
        <f aca="false">(BZ229-$BZ$169)/$BZ$169</f>
        <v>-1</v>
      </c>
      <c r="FN63" s="7" t="n">
        <f aca="false">(CA230-$CA$170)/$CA$170</f>
        <v>-1</v>
      </c>
      <c r="FO63" s="7" t="n">
        <f aca="false">(CB231-$CB$171)/$CB$171</f>
        <v>-1</v>
      </c>
      <c r="FP63" s="7" t="n">
        <f aca="false">(CC232-$CC$172)/$CC$172</f>
        <v>-1</v>
      </c>
      <c r="FQ63" s="7" t="n">
        <f aca="false">(CD233-$CD$173)/$CD$173</f>
        <v>-1</v>
      </c>
      <c r="FR63" s="7" t="n">
        <f aca="false">(CE234-$CE$174)/$CE$174</f>
        <v>-1</v>
      </c>
      <c r="FS63" s="7" t="n">
        <f aca="false">(CF235-$CF$175)/$CF$175</f>
        <v>-1</v>
      </c>
      <c r="FT63" s="7" t="n">
        <f aca="false">(CG236-$CG$176)/$CG$176</f>
        <v>-1</v>
      </c>
      <c r="FU63" s="7" t="n">
        <f aca="false">(CH237-$CH$177)/$CH$177</f>
        <v>-1</v>
      </c>
      <c r="FV63" s="7" t="n">
        <f aca="false">(CI238-$CI$178)/$CI$178</f>
        <v>-1</v>
      </c>
      <c r="FW63" s="7" t="n">
        <f aca="false">(CJ239-$CJ$179)/$CJ$179</f>
        <v>-1</v>
      </c>
      <c r="FX63" s="7" t="n">
        <f aca="false">(CK240-$CK$180)/$CK$180</f>
        <v>-1</v>
      </c>
      <c r="FY63" s="7" t="n">
        <f aca="false">(CL241-$CL$181)/$CL$181</f>
        <v>-1</v>
      </c>
      <c r="FZ63" s="7" t="n">
        <f aca="false">(CM242-$CM$182)/$CM$182</f>
        <v>-1</v>
      </c>
    </row>
    <row r="64" customFormat="false" ht="12.75" hidden="false" customHeight="false" outlineLevel="0" collapsed="false">
      <c r="B64" s="3" t="n">
        <v>36192</v>
      </c>
      <c r="C64" s="5" t="n">
        <v>41089411</v>
      </c>
      <c r="D64" s="6" t="n">
        <f aca="false">VLOOKUP(B64,[1]jan94!$A$59:$XFD$168,3,0)</f>
        <v>416351</v>
      </c>
      <c r="E64" s="6" t="n">
        <f aca="false">VLOOKUP(B64,[2]feb94!$A$51:$XFD$159,3,0)</f>
        <v>260938</v>
      </c>
      <c r="F64" s="6" t="n">
        <f aca="false">VLOOKUP(B64,[3]mar94!$A$56:$XFD$164,3,0)</f>
        <v>369868</v>
      </c>
      <c r="G64" s="6" t="n">
        <f aca="false">VLOOKUP(B64,[4]apr94!$A$64:$XFD$170,3,0)</f>
        <v>290870</v>
      </c>
      <c r="H64" s="6" t="n">
        <f aca="false">VLOOKUP(B64,[5]may94!$A$51:$XFD$156,3,0)</f>
        <v>263521</v>
      </c>
      <c r="I64" s="6" t="n">
        <f aca="false">VLOOKUP(B64,[6]jun94!$A$62:$XFD$167,3,0)</f>
        <v>296670</v>
      </c>
      <c r="J64" s="6" t="n">
        <f aca="false">VLOOKUP(B64,[7]jul94!$A$55:$XFD$159,3,0)</f>
        <v>314571</v>
      </c>
      <c r="K64" s="6" t="n">
        <f aca="false">VLOOKUP(B64,[8]aug94!$A$63:$XFD$165,3,0)</f>
        <v>380989</v>
      </c>
      <c r="L64" s="6" t="n">
        <f aca="false">VLOOKUP(B64,[9]sep94!$A$55:$XFD$156,3,0)</f>
        <v>361459</v>
      </c>
      <c r="M64" s="6" t="n">
        <f aca="false">VLOOKUP(B64,[10]oct94!$A$55:$XFD$155,3,0)</f>
        <v>259487</v>
      </c>
      <c r="N64" s="6" t="n">
        <f aca="false">VLOOKUP(B64,[11]nov94!$A$38:$XFD$137,3,0)</f>
        <v>357092</v>
      </c>
      <c r="O64" s="6" t="n">
        <f aca="false">VLOOKUP(B64,[12]dec94!$A$55:$XFD$154,3,0)</f>
        <v>366826</v>
      </c>
      <c r="P64" s="6" t="n">
        <f aca="false">VLOOKUP(B64,[13]jan95!$A$48:$XFD$142,3,0)</f>
        <v>388617</v>
      </c>
      <c r="Q64" s="6" t="n">
        <f aca="false">VLOOKUP(B64,[14]feb95!$A$54:$XFD$147,3,0)</f>
        <v>277791</v>
      </c>
      <c r="R64" s="6" t="n">
        <f aca="false">VLOOKUP(B64,[15]mar95!$A$37:$XFD$129,3,0)</f>
        <v>308644</v>
      </c>
      <c r="S64" s="6" t="n">
        <f aca="false">VLOOKUP(B64,[16]apr95!$A$59:$XFD$150,3,0)</f>
        <v>315578</v>
      </c>
      <c r="T64" s="6" t="n">
        <f aca="false">VLOOKUP(B64,[17]may95!$A$60:$XFD$151,3,0)</f>
        <v>360278</v>
      </c>
      <c r="U64" s="6" t="n">
        <f aca="false">VLOOKUP(B64,[18]jun95!$A$55:$XFD$144,3,0)</f>
        <v>287137</v>
      </c>
      <c r="V64" s="6" t="n">
        <f aca="false">VLOOKUP(B64,[19]jul95!$A$53:$XFD$141,3,0)</f>
        <v>425320</v>
      </c>
      <c r="W64" s="6" t="n">
        <f aca="false">VLOOKUP(B64,[20]aug95!$A$61:$XFD$148,3,0)</f>
        <v>495568</v>
      </c>
      <c r="X64" s="6" t="n">
        <f aca="false">VLOOKUP(B64,[21]sep95!$A$58:$XFD$144,3,0)</f>
        <v>291092</v>
      </c>
      <c r="Y64" s="6" t="n">
        <f aca="false">VLOOKUP(B64,[22]oct95!$A$53:$XFD$138,3,0)</f>
        <v>758650</v>
      </c>
      <c r="Z64" s="6" t="n">
        <f aca="false">VLOOKUP(B64,[23]nov95!$A$58:$XFD$142,3,0)</f>
        <v>570274</v>
      </c>
      <c r="AA64" s="6" t="n">
        <f aca="false">VLOOKUP(B64,[24]dec95!$A$55:$XFD$138,3,0)</f>
        <v>243313</v>
      </c>
      <c r="AB64" s="6" t="n">
        <f aca="false">VLOOKUP(B64,[25]jan96!$A$59:$XFD$138,3,0)</f>
        <v>407707</v>
      </c>
      <c r="AC64" s="6" t="n">
        <f aca="false">VLOOKUP(B64,[26]feb96!$A$36:$XFD$114,3,0)</f>
        <v>1006909</v>
      </c>
      <c r="AD64" s="6" t="n">
        <f aca="false">VLOOKUP(B64,[27]mar96!$A$54:$XFD$133,3,0)</f>
        <v>399964</v>
      </c>
      <c r="AE64" s="6" t="n">
        <f aca="false">VLOOKUP(B64,[28]apr96!$A$51:$XFD$127,3,0)</f>
        <v>356213</v>
      </c>
      <c r="AF64" s="6" t="n">
        <f aca="false">VLOOKUP(B64,[29]may96!$A$60:$XFD$135,3,0)</f>
        <v>507850</v>
      </c>
      <c r="AG64" s="6" t="n">
        <f aca="false">VLOOKUP(B64,[30]jun96!$A$50:$XFD$124,3,0)</f>
        <v>480935</v>
      </c>
      <c r="AH64" s="6" t="n">
        <f aca="false">VLOOKUP(B64,[31]jul96!$A$53:$XFD$126,3,0)</f>
        <v>594682</v>
      </c>
      <c r="AI64" s="6" t="n">
        <f aca="false">VLOOKUP(B64,[32]aug96!$A$36:$XFD$108,3,0)</f>
        <v>537395</v>
      </c>
      <c r="AJ64" s="6" t="n">
        <f aca="false">VLOOKUP(B64,[33]sep96!$A$51:$XFD$122,3,0)</f>
        <v>654556</v>
      </c>
      <c r="AK64" s="6" t="n">
        <f aca="false">VLOOKUP(B64,[34]oct96!$A$59:$XFD$129,3,0)</f>
        <v>443551</v>
      </c>
      <c r="AL64" s="6" t="n">
        <f aca="false">VLOOKUP(B64,[35]nov96!$A$61:$XFD$130,3,0)</f>
        <v>589083</v>
      </c>
      <c r="AM64" s="6" t="n">
        <f aca="false">VLOOKUP(B64,[36]dec96!$A$51:$XFD$119,3,0)</f>
        <v>541020</v>
      </c>
      <c r="AN64" s="6" t="n">
        <f aca="false">VLOOKUP(B64,[37]jan97!$A$52:$XFD$116,3,0)</f>
        <v>485401</v>
      </c>
      <c r="AO64" s="6" t="n">
        <f aca="false">VLOOKUP(B64,[38]feb97!$A$35:$XFD$98,3,0)</f>
        <v>558139</v>
      </c>
      <c r="AP64" s="6" t="n">
        <f aca="false">VLOOKUP(B64,[39]mar97!$A$51:$XFD$113,3,0)</f>
        <v>563492</v>
      </c>
      <c r="AQ64" s="6" t="n">
        <f aca="false">VLOOKUP(B64,[40]apr97!$A$35:$XFD$96,3,0)</f>
        <v>677763</v>
      </c>
      <c r="AR64" s="6" t="n">
        <f aca="false">VLOOKUP(B64,[41]may97!$A$35:$XFD$95,3,0)</f>
        <v>485737</v>
      </c>
      <c r="AS64" s="6" t="n">
        <f aca="false">VLOOKUP(B64,[42]jun97!$A$35:$XFD$94,3,0)</f>
        <v>645137</v>
      </c>
      <c r="AT64" s="6" t="n">
        <f aca="false">VLOOKUP(B64,[43]jul97!$A$49:$XFD$107,3,0)</f>
        <v>600426</v>
      </c>
      <c r="AU64" s="6" t="n">
        <f aca="false">VLOOKUP(B64,[44]aug97!$A$60:$XFD$117,3,0)</f>
        <v>737425</v>
      </c>
      <c r="AV64" s="6" t="n">
        <f aca="false">VLOOKUP(B64,[45]sep97!$A$48:$XFD$104,3,0)</f>
        <v>1505008</v>
      </c>
      <c r="AW64" s="6" t="n">
        <f aca="false">VLOOKUP(B64,[46]oct97!$A$48:$XFD$103,3,0)</f>
        <v>1288769</v>
      </c>
      <c r="AX64" s="6" t="n">
        <f aca="false">VLOOKUP(B64,[47]nov97!$A$48:$XFD$102,3,0)</f>
        <v>710994</v>
      </c>
      <c r="AY64" s="6" t="n">
        <f aca="false">VLOOKUP(B64,[48]dec97!$A$35:$XFD$88,3,0)</f>
        <v>695897</v>
      </c>
      <c r="AZ64" s="6" t="n">
        <f aca="false">VLOOKUP(B64,[49]jan98!$A$47:$XFD$96,3,0)</f>
        <v>1049007</v>
      </c>
      <c r="BA64" s="6" t="n">
        <f aca="false">VLOOKUP(B64,[50]feb98!$A$50:$XFD$98,3,0)</f>
        <v>1012080</v>
      </c>
      <c r="BB64" s="6" t="n">
        <f aca="false">VLOOKUP(B64,[51]mar98!$A$34:$XFD$81,3,0)</f>
        <v>922081</v>
      </c>
      <c r="BC64" s="6" t="n">
        <f aca="false">VLOOKUP(B64,[52]apr98!$A$46:$XFD$92,3,0)</f>
        <v>1297278</v>
      </c>
      <c r="BD64" s="6" t="n">
        <f aca="false">VLOOKUP(B64,[53]may98!$A$47:$XFD$92,3,0)</f>
        <v>911877</v>
      </c>
      <c r="BE64" s="6" t="n">
        <f aca="false">VLOOKUP(B64,[54]jun98!$A$54:$XFD$98,3,0)</f>
        <v>1034576</v>
      </c>
      <c r="BF64" s="6" t="n">
        <f aca="false">VLOOKUP(B64,[55]jul98!$A$34:$XFD$77,3,0)</f>
        <v>1705049</v>
      </c>
      <c r="BG64" s="6" t="n">
        <f aca="false">VLOOKUP(B64,[56]aug98!$A$48:$XFD$90,3,0)</f>
        <v>1264653</v>
      </c>
      <c r="BH64" s="6" t="n">
        <f aca="false">VLOOKUP(B64,[57]sep98!$A$46:$XFD$87,3,0)</f>
        <v>1059943</v>
      </c>
      <c r="BI64" s="6" t="n">
        <f aca="false">VLOOKUP(B64,[58]oct98!$A$34:$XFD$74,3,0)</f>
        <v>1503605</v>
      </c>
      <c r="BJ64" s="6" t="n">
        <f aca="false">VLOOKUP(B64,[59]nov98!$A$34:$XFD$73,3,0)</f>
        <v>1386256</v>
      </c>
      <c r="BK64" s="6" t="n">
        <f aca="false">VLOOKUP(B64,[60]dec98!$A$59:$XFD$97,3,0)</f>
        <v>947749</v>
      </c>
      <c r="BL64" s="6" t="n">
        <f aca="false">VLOOKUP(B64,[61]jan99!$A$48:$XFD$83,3,0)</f>
        <v>1495330</v>
      </c>
      <c r="BM64" s="10" t="n">
        <f aca="false">VLOOKUP(B64,[62]feb99!$A$33:$XFD$66,3,0)</f>
        <v>559694</v>
      </c>
      <c r="CP64" s="2" t="s">
        <v>63</v>
      </c>
      <c r="CQ64" s="7" t="n">
        <f aca="false">(D156-$D$95)/$D$95</f>
        <v>-0.834603967361779</v>
      </c>
      <c r="CR64" s="7" t="n">
        <f aca="false">(E157-$E$96)/$E$96</f>
        <v>-0.839338241136591</v>
      </c>
      <c r="CS64" s="7" t="n">
        <f aca="false">(F158-$F$97)/$F$97</f>
        <v>-0.837812161607584</v>
      </c>
      <c r="CT64" s="7" t="n">
        <f aca="false">(G159-$G$98)/$G$98</f>
        <v>-0.852359736499753</v>
      </c>
      <c r="CU64" s="7" t="n">
        <f aca="false">(H160-$H$99)/$H$99</f>
        <v>-0.87076857340366</v>
      </c>
      <c r="CV64" s="7" t="n">
        <f aca="false">(I161-$I$100)/$I$100</f>
        <v>-0.888191654269974</v>
      </c>
      <c r="CW64" s="7" t="n">
        <f aca="false">(J162-$J$101)/$J$101</f>
        <v>-0.858659045710625</v>
      </c>
      <c r="CX64" s="7" t="n">
        <f aca="false">(K163-$K$102)/$K$102</f>
        <v>-0.808457151159501</v>
      </c>
      <c r="CY64" s="7" t="n">
        <f aca="false">(L164-$L$103)/$L$103</f>
        <v>-0.818888238215757</v>
      </c>
      <c r="CZ64" s="7" t="n">
        <f aca="false">(M165-$M$104)/$M$104</f>
        <v>-0.811882696896322</v>
      </c>
      <c r="DA64" s="7" t="n">
        <f aca="false">(N166-$N$105)/$N$105</f>
        <v>-0.799451407232557</v>
      </c>
      <c r="DB64" s="7" t="n">
        <f aca="false">(O167-$O$106)/$O$106</f>
        <v>-0.809664599833452</v>
      </c>
      <c r="DC64" s="7" t="n">
        <f aca="false">(P168-$P$107)/$P$107</f>
        <v>-0.800198244865398</v>
      </c>
      <c r="DD64" s="7" t="n">
        <f aca="false">(Q169-$Q$108)/$Q$108</f>
        <v>-0.829721781300133</v>
      </c>
      <c r="DE64" s="7" t="n">
        <f aca="false">(R170-$R$109)/R170</f>
        <v>-5.96399054727834</v>
      </c>
      <c r="DF64" s="7" t="n">
        <f aca="false">(S171-$S$110)/$S$110</f>
        <v>-0.812097027501883</v>
      </c>
      <c r="DG64" s="7" t="n">
        <f aca="false">(T172-$T$111)/$T$111</f>
        <v>-0.845817292721464</v>
      </c>
      <c r="DH64" s="7" t="n">
        <f aca="false">(U173-$U$112)/$U$112</f>
        <v>-0.842855486167887</v>
      </c>
      <c r="DI64" s="7" t="n">
        <f aca="false">(V174-$V$113)/$V$113</f>
        <v>-0.752022793042552</v>
      </c>
      <c r="DJ64" s="7" t="n">
        <f aca="false">(W175-$W$114)/$W$114</f>
        <v>-0.835783552480806</v>
      </c>
      <c r="DK64" s="7" t="n">
        <f aca="false">(X176-$X$115)/$X$115</f>
        <v>-0.834114960253239</v>
      </c>
      <c r="DL64" s="7" t="n">
        <f aca="false">(Y177-$Y$116)/$Y$116</f>
        <v>-0.8051302401993</v>
      </c>
      <c r="DM64" s="7" t="n">
        <f aca="false">(Z178-$Z$117)/$Z$117</f>
        <v>-0.852687160995064</v>
      </c>
      <c r="DN64" s="7" t="n">
        <f aca="false">(AA179-$AA$118)/$AA$118</f>
        <v>-0.824604398715135</v>
      </c>
      <c r="DO64" s="7" t="n">
        <f aca="false">(AB180-$AB$119)/$AB$119</f>
        <v>-0.84572363507587</v>
      </c>
      <c r="DP64" s="7" t="n">
        <f aca="false">(AC181-$AC$120)/$AC$120</f>
        <v>-0.702236688518761</v>
      </c>
      <c r="DQ64" s="7" t="n">
        <f aca="false">(AD182-$AD$121)/$AD$121</f>
        <v>-0.8416491901662</v>
      </c>
      <c r="DR64" s="7" t="n">
        <f aca="false">(AE183-$AE$122)/$AE$122</f>
        <v>-1</v>
      </c>
      <c r="DS64" s="7" t="n">
        <f aca="false">(AF184-$AF$123)/$AF$123</f>
        <v>-1</v>
      </c>
      <c r="DT64" s="7" t="n">
        <f aca="false">(AG185-$AG$124)/$AG$124</f>
        <v>-1</v>
      </c>
      <c r="DU64" s="7" t="n">
        <f aca="false">(AH186-$AH$125)/$AH$125</f>
        <v>-1</v>
      </c>
      <c r="DV64" s="7" t="n">
        <f aca="false">(AI187-$AI$126)/$AI$126</f>
        <v>-1</v>
      </c>
      <c r="DW64" s="7" t="n">
        <f aca="false">(AJ188-$AJ$127)/$AJ$127</f>
        <v>-1</v>
      </c>
      <c r="DX64" s="7" t="n">
        <f aca="false">(AK189-$AK$128)/$AK$128</f>
        <v>-1</v>
      </c>
      <c r="DY64" s="7" t="n">
        <f aca="false">(AL190-$AL$129)/$AL$129</f>
        <v>-1</v>
      </c>
      <c r="DZ64" s="7" t="n">
        <f aca="false">(AM191-$AM$130)/$AM$130</f>
        <v>-1</v>
      </c>
      <c r="EA64" s="7" t="n">
        <f aca="false">(AN192-$AN$131)/$AN$131</f>
        <v>-1</v>
      </c>
      <c r="EB64" s="7" t="n">
        <f aca="false">(AO193-$AO$132)/$AO$132</f>
        <v>-1</v>
      </c>
      <c r="EC64" s="7" t="n">
        <f aca="false">(AP194-$AP$133)/$AP$133</f>
        <v>-1</v>
      </c>
      <c r="ED64" s="7" t="n">
        <f aca="false">(AQ195-$AQ$134)/$AQ$134</f>
        <v>-1</v>
      </c>
      <c r="EE64" s="7" t="n">
        <f aca="false">(AR196-$AR$135)/$AR$135</f>
        <v>-1</v>
      </c>
      <c r="EF64" s="7" t="n">
        <f aca="false">(AS197-$AS$136)/$AS$136</f>
        <v>-1</v>
      </c>
      <c r="EG64" s="7" t="n">
        <f aca="false">(AT198-$AT$137)/$AT$137</f>
        <v>-1</v>
      </c>
      <c r="EH64" s="7" t="n">
        <f aca="false">(AU199-$AU$138)/$AU$138</f>
        <v>-1</v>
      </c>
      <c r="EI64" s="7" t="n">
        <f aca="false">(AV200-$AV$139)/$AV$139</f>
        <v>-1</v>
      </c>
      <c r="EJ64" s="7" t="n">
        <f aca="false">(AW201-$AW$140)/$AW$140</f>
        <v>-1</v>
      </c>
      <c r="EK64" s="7" t="n">
        <f aca="false">(AX202-$AX$141)/$AX$141</f>
        <v>-1</v>
      </c>
      <c r="EL64" s="7" t="n">
        <f aca="false">(AY203-$AY$142)/$AY$142</f>
        <v>-1</v>
      </c>
      <c r="EM64" s="7" t="n">
        <f aca="false">(AZ204-$AZ$143)/$AZ$143</f>
        <v>-1</v>
      </c>
      <c r="EN64" s="7" t="n">
        <f aca="false">(BA205-$BA$144)/$BA$144</f>
        <v>-1</v>
      </c>
      <c r="EO64" s="7" t="n">
        <f aca="false">(BB206-$BB$145)/$BB$145</f>
        <v>-1</v>
      </c>
      <c r="EP64" s="7" t="n">
        <f aca="false">(BC207-$BC$146)/$BC$146</f>
        <v>-1</v>
      </c>
      <c r="EQ64" s="7" t="n">
        <f aca="false">(BD208-$BD$147)/$BD$147</f>
        <v>-1</v>
      </c>
      <c r="ER64" s="7" t="n">
        <f aca="false">(BE209-$BE$148)/$BE$148</f>
        <v>-1</v>
      </c>
      <c r="ES64" s="7" t="n">
        <f aca="false">(BF210-$BF$149)/$BF$149</f>
        <v>-1</v>
      </c>
      <c r="ET64" s="7" t="n">
        <f aca="false">(BG211-$BG$150)/$BG$150</f>
        <v>-1</v>
      </c>
      <c r="EU64" s="7" t="n">
        <f aca="false">(BH212-$BH$151)/$BH$151</f>
        <v>-1</v>
      </c>
      <c r="EV64" s="7" t="n">
        <f aca="false">(BI213-$BI$152)/$BI$152</f>
        <v>-1</v>
      </c>
      <c r="EW64" s="7" t="n">
        <f aca="false">(BJ214-$BJ$153)/$BJ$153</f>
        <v>-1</v>
      </c>
      <c r="EX64" s="7" t="n">
        <f aca="false">(BK215-$BK$154)/$BK$154</f>
        <v>-1</v>
      </c>
      <c r="EY64" s="7" t="n">
        <f aca="false">(BL216-$BL$155)/$BL$155</f>
        <v>-1</v>
      </c>
      <c r="EZ64" s="7" t="n">
        <f aca="false">(BM217-$BM$156)/$BM$156</f>
        <v>-1</v>
      </c>
      <c r="FA64" s="7" t="n">
        <f aca="false">(BN218-$BN$157)/$BN$157</f>
        <v>-1</v>
      </c>
      <c r="FB64" s="7" t="n">
        <f aca="false">(BO219-$BO$158)/$BO$158</f>
        <v>-1</v>
      </c>
      <c r="FC64" s="7" t="n">
        <f aca="false">(BP220-$BP$159)/$BP$159</f>
        <v>-1</v>
      </c>
      <c r="FD64" s="7" t="n">
        <f aca="false">(BQ221-$BQ$160)/$BQ$160</f>
        <v>-1</v>
      </c>
      <c r="FE64" s="7" t="n">
        <f aca="false">(BR222-$BR$161)/$BR$161</f>
        <v>-1</v>
      </c>
      <c r="FF64" s="7" t="n">
        <f aca="false">(BS223-$BS$162)/$BS$162</f>
        <v>-1</v>
      </c>
      <c r="FG64" s="7" t="n">
        <f aca="false">(BT224-$BT$163)/$BT$163</f>
        <v>-1</v>
      </c>
      <c r="FH64" s="7" t="n">
        <f aca="false">(BU225-$BU$164)/$BU$164</f>
        <v>-1</v>
      </c>
      <c r="FI64" s="7" t="n">
        <f aca="false">(BV226-$BV$165)/$BV$165</f>
        <v>-1</v>
      </c>
      <c r="FJ64" s="7" t="n">
        <f aca="false">(BW227-$BW$166)/$BW$166</f>
        <v>-1</v>
      </c>
      <c r="FK64" s="7" t="n">
        <f aca="false">(BX228-$BX$167)/$BX$167</f>
        <v>-1</v>
      </c>
      <c r="FL64" s="7" t="n">
        <f aca="false">(BY229-$BY$168)/$BY$168</f>
        <v>-1</v>
      </c>
      <c r="FM64" s="7" t="n">
        <f aca="false">(BZ230-$BZ$169)/$BZ$169</f>
        <v>-1</v>
      </c>
      <c r="FN64" s="7" t="n">
        <f aca="false">(CA231-$CA$170)/$CA$170</f>
        <v>-1</v>
      </c>
      <c r="FO64" s="7" t="n">
        <f aca="false">(CB232-$CB$171)/$CB$171</f>
        <v>-1</v>
      </c>
      <c r="FP64" s="7" t="n">
        <f aca="false">(CC233-$CC$172)/$CC$172</f>
        <v>-1</v>
      </c>
      <c r="FQ64" s="7" t="n">
        <f aca="false">(CD234-$CD$173)/$CD$173</f>
        <v>-1</v>
      </c>
      <c r="FR64" s="7" t="n">
        <f aca="false">(CE235-$CE$174)/$CE$174</f>
        <v>-1</v>
      </c>
      <c r="FS64" s="7" t="n">
        <f aca="false">(CF236-$CF$175)/$CF$175</f>
        <v>-1</v>
      </c>
      <c r="FT64" s="7" t="n">
        <f aca="false">(CG237-$CG$176)/$CG$176</f>
        <v>-1</v>
      </c>
      <c r="FU64" s="7" t="n">
        <f aca="false">(CH238-$CH$177)/$CH$177</f>
        <v>-1</v>
      </c>
      <c r="FV64" s="7" t="n">
        <f aca="false">(CI239-$CI$178)/$CI$178</f>
        <v>-1</v>
      </c>
      <c r="FW64" s="7" t="n">
        <f aca="false">(CJ240-$CJ$179)/$CJ$179</f>
        <v>-1</v>
      </c>
      <c r="FX64" s="7" t="n">
        <f aca="false">(CK241-$CK$180)/$CK$180</f>
        <v>-1</v>
      </c>
      <c r="FY64" s="7" t="n">
        <f aca="false">(CL242-$CL$181)/$CL$181</f>
        <v>-1</v>
      </c>
      <c r="FZ64" s="7" t="n">
        <f aca="false">(CM243-$CM$182)/$CM$182</f>
        <v>-1</v>
      </c>
    </row>
    <row r="65" customFormat="false" ht="12.75" hidden="false" customHeight="false" outlineLevel="0" collapsed="false">
      <c r="B65" s="3" t="n">
        <v>36220</v>
      </c>
      <c r="C65" s="5" t="n">
        <v>44008513</v>
      </c>
      <c r="D65" s="6" t="n">
        <f aca="false">VLOOKUP(B65,[1]jan94!$A$59:$XFD$168,3,0)</f>
        <v>447597</v>
      </c>
      <c r="E65" s="6" t="n">
        <f aca="false">VLOOKUP(B65,[2]feb94!$A$51:$XFD$159,3,0)</f>
        <v>296968</v>
      </c>
      <c r="F65" s="6" t="n">
        <f aca="false">VLOOKUP(B65,[3]mar94!$A$56:$XFD$164,3,0)</f>
        <v>384458</v>
      </c>
      <c r="G65" s="6" t="n">
        <f aca="false">VLOOKUP(B65,[4]apr94!$A$64:$XFD$170,3,0)</f>
        <v>314893</v>
      </c>
      <c r="H65" s="6" t="n">
        <f aca="false">VLOOKUP(B65,[5]may94!$A$51:$XFD$156,3,0)</f>
        <v>302630</v>
      </c>
      <c r="I65" s="6" t="n">
        <f aca="false">VLOOKUP(B65,[6]jun94!$A$62:$XFD$167,3,0)</f>
        <v>335882</v>
      </c>
      <c r="J65" s="6" t="n">
        <f aca="false">VLOOKUP(B65,[7]jul94!$A$55:$XFD$159,3,0)</f>
        <v>326637</v>
      </c>
      <c r="K65" s="6" t="n">
        <f aca="false">VLOOKUP(B65,[8]aug94!$A$63:$XFD$165,3,0)</f>
        <v>402093</v>
      </c>
      <c r="L65" s="6" t="n">
        <f aca="false">VLOOKUP(B65,[9]sep94!$A$55:$XFD$156,3,0)</f>
        <v>381537</v>
      </c>
      <c r="M65" s="6" t="n">
        <f aca="false">VLOOKUP(B65,[10]oct94!$A$55:$XFD$155,3,0)</f>
        <v>281862</v>
      </c>
      <c r="N65" s="6" t="n">
        <f aca="false">VLOOKUP(B65,[11]nov94!$A$38:$XFD$137,3,0)</f>
        <v>385973</v>
      </c>
      <c r="O65" s="6" t="n">
        <f aca="false">VLOOKUP(B65,[12]dec94!$A$55:$XFD$154,3,0)</f>
        <v>380614</v>
      </c>
      <c r="P65" s="6" t="n">
        <f aca="false">VLOOKUP(B65,[13]jan95!$A$48:$XFD$142,3,0)</f>
        <v>429050</v>
      </c>
      <c r="Q65" s="6" t="n">
        <f aca="false">VLOOKUP(B65,[14]feb95!$A$54:$XFD$147,3,0)</f>
        <v>307681</v>
      </c>
      <c r="R65" s="6" t="n">
        <f aca="false">VLOOKUP(B65,[15]mar95!$A$37:$XFD$129,3,0)</f>
        <v>341353</v>
      </c>
      <c r="S65" s="6" t="n">
        <f aca="false">VLOOKUP(B65,[16]apr95!$A$59:$XFD$150,3,0)</f>
        <v>341950</v>
      </c>
      <c r="T65" s="6" t="n">
        <f aca="false">VLOOKUP(B65,[17]may95!$A$60:$XFD$151,3,0)</f>
        <v>366420</v>
      </c>
      <c r="U65" s="6" t="n">
        <f aca="false">VLOOKUP(B65,[18]jun95!$A$55:$XFD$144,3,0)</f>
        <v>306933</v>
      </c>
      <c r="V65" s="6" t="n">
        <f aca="false">VLOOKUP(B65,[19]jul95!$A$53:$XFD$141,3,0)</f>
        <v>463019</v>
      </c>
      <c r="W65" s="6" t="n">
        <f aca="false">VLOOKUP(B65,[20]aug95!$A$61:$XFD$148,3,0)</f>
        <v>547634</v>
      </c>
      <c r="X65" s="6" t="n">
        <f aca="false">VLOOKUP(B65,[21]sep95!$A$58:$XFD$144,3,0)</f>
        <v>318070</v>
      </c>
      <c r="Y65" s="6" t="n">
        <f aca="false">VLOOKUP(B65,[22]oct95!$A$53:$XFD$138,3,0)</f>
        <v>850286</v>
      </c>
      <c r="Z65" s="6" t="n">
        <f aca="false">VLOOKUP(B65,[23]nov95!$A$58:$XFD$142,3,0)</f>
        <v>607660</v>
      </c>
      <c r="AA65" s="6" t="n">
        <f aca="false">VLOOKUP(B65,[24]dec95!$A$55:$XFD$138,3,0)</f>
        <v>263778</v>
      </c>
      <c r="AB65" s="6" t="n">
        <f aca="false">VLOOKUP(B65,[25]jan96!$A$59:$XFD$138,3,0)</f>
        <v>441099</v>
      </c>
      <c r="AC65" s="6" t="n">
        <f aca="false">VLOOKUP(B65,[26]feb96!$A$36:$XFD$114,3,0)</f>
        <v>1092828</v>
      </c>
      <c r="AD65" s="6" t="n">
        <f aca="false">VLOOKUP(B65,[27]mar96!$A$54:$XFD$133,3,0)</f>
        <v>493877</v>
      </c>
      <c r="AE65" s="6" t="n">
        <f aca="false">VLOOKUP(B65,[28]apr96!$A$51:$XFD$127,3,0)</f>
        <v>382362</v>
      </c>
      <c r="AF65" s="6" t="n">
        <f aca="false">VLOOKUP(B65,[29]may96!$A$60:$XFD$135,3,0)</f>
        <v>541964</v>
      </c>
      <c r="AG65" s="6" t="n">
        <f aca="false">VLOOKUP(B65,[30]jun96!$A$50:$XFD$124,3,0)</f>
        <v>465654</v>
      </c>
      <c r="AH65" s="6" t="n">
        <f aca="false">VLOOKUP(B65,[31]jul96!$A$53:$XFD$126,3,0)</f>
        <v>625690</v>
      </c>
      <c r="AI65" s="6" t="n">
        <f aca="false">VLOOKUP(B65,[32]aug96!$A$36:$XFD$108,3,0)</f>
        <v>618835</v>
      </c>
      <c r="AJ65" s="6" t="n">
        <f aca="false">VLOOKUP(B65,[33]sep96!$A$51:$XFD$122,3,0)</f>
        <v>702421</v>
      </c>
      <c r="AK65" s="6" t="n">
        <f aca="false">VLOOKUP(B65,[34]oct96!$A$59:$XFD$129,3,0)</f>
        <v>465495</v>
      </c>
      <c r="AL65" s="6" t="n">
        <f aca="false">VLOOKUP(B65,[35]nov96!$A$61:$XFD$130,3,0)</f>
        <v>622678</v>
      </c>
      <c r="AM65" s="6" t="n">
        <f aca="false">VLOOKUP(B65,[36]dec96!$A$51:$XFD$119,3,0)</f>
        <v>578198</v>
      </c>
      <c r="AN65" s="6" t="n">
        <f aca="false">VLOOKUP(B65,[37]jan97!$A$52:$XFD$116,3,0)</f>
        <v>520588</v>
      </c>
      <c r="AO65" s="6" t="n">
        <f aca="false">VLOOKUP(B65,[38]feb97!$A$35:$XFD$98,3,0)</f>
        <v>584676</v>
      </c>
      <c r="AP65" s="6" t="n">
        <f aca="false">VLOOKUP(B65,[39]mar97!$A$51:$XFD$113,3,0)</f>
        <v>621531</v>
      </c>
      <c r="AQ65" s="6" t="n">
        <f aca="false">VLOOKUP(B65,[40]apr97!$A$35:$XFD$96,3,0)</f>
        <v>718296</v>
      </c>
      <c r="AR65" s="6" t="n">
        <f aca="false">VLOOKUP(B65,[41]may97!$A$35:$XFD$95,3,0)</f>
        <v>541899</v>
      </c>
      <c r="AS65" s="6" t="n">
        <f aca="false">VLOOKUP(B65,[42]jun97!$A$35:$XFD$94,3,0)</f>
        <v>671234</v>
      </c>
      <c r="AT65" s="6" t="n">
        <f aca="false">VLOOKUP(B65,[43]jul97!$A$49:$XFD$107,3,0)</f>
        <v>669519</v>
      </c>
      <c r="AU65" s="6" t="n">
        <f aca="false">VLOOKUP(B65,[44]aug97!$A$60:$XFD$117,3,0)</f>
        <v>796322</v>
      </c>
      <c r="AV65" s="6" t="n">
        <f aca="false">VLOOKUP(B65,[45]sep97!$A$48:$XFD$104,3,0)</f>
        <v>1603367</v>
      </c>
      <c r="AW65" s="6" t="n">
        <f aca="false">VLOOKUP(B65,[46]oct97!$A$48:$XFD$103,3,0)</f>
        <v>1359571</v>
      </c>
      <c r="AX65" s="6" t="n">
        <f aca="false">VLOOKUP(B65,[47]nov97!$A$48:$XFD$102,3,0)</f>
        <v>770057</v>
      </c>
      <c r="AY65" s="6" t="n">
        <f aca="false">VLOOKUP(B65,[48]dec97!$A$35:$XFD$88,3,0)</f>
        <v>690617</v>
      </c>
      <c r="AZ65" s="6" t="n">
        <f aca="false">VLOOKUP(B65,[49]jan98!$A$47:$XFD$96,3,0)</f>
        <v>1094181</v>
      </c>
      <c r="BA65" s="6" t="n">
        <f aca="false">VLOOKUP(B65,[50]feb98!$A$50:$XFD$98,3,0)</f>
        <v>1037225</v>
      </c>
      <c r="BB65" s="6" t="n">
        <f aca="false">VLOOKUP(B65,[51]mar98!$A$34:$XFD$81,3,0)</f>
        <v>993198</v>
      </c>
      <c r="BC65" s="6" t="n">
        <f aca="false">VLOOKUP(B65,[52]apr98!$A$46:$XFD$92,3,0)</f>
        <v>1470502</v>
      </c>
      <c r="BD65" s="6" t="n">
        <f aca="false">VLOOKUP(B65,[53]may98!$A$47:$XFD$92,3,0)</f>
        <v>975241</v>
      </c>
      <c r="BE65" s="6" t="n">
        <f aca="false">VLOOKUP(B65,[54]jun98!$A$54:$XFD$98,3,0)</f>
        <v>1096214</v>
      </c>
      <c r="BF65" s="6" t="n">
        <f aca="false">VLOOKUP(B65,[55]jul98!$A$34:$XFD$77,3,0)</f>
        <v>1844014</v>
      </c>
      <c r="BG65" s="6" t="n">
        <f aca="false">VLOOKUP(B65,[56]aug98!$A$48:$XFD$90,3,0)</f>
        <v>1282279</v>
      </c>
      <c r="BH65" s="6" t="n">
        <f aca="false">VLOOKUP(B65,[57]sep98!$A$46:$XFD$87,3,0)</f>
        <v>1121343</v>
      </c>
      <c r="BI65" s="6" t="n">
        <f aca="false">VLOOKUP(B65,[58]oct98!$A$34:$XFD$74,3,0)</f>
        <v>1514242</v>
      </c>
      <c r="BJ65" s="6" t="n">
        <f aca="false">VLOOKUP(B65,[59]nov98!$A$34:$XFD$73,3,0)</f>
        <v>1383749</v>
      </c>
      <c r="BK65" s="6" t="n">
        <f aca="false">VLOOKUP(B65,[60]dec98!$A$59:$XFD$97,3,0)</f>
        <v>937399</v>
      </c>
      <c r="BL65" s="6" t="n">
        <f aca="false">VLOOKUP(B65,[61]jan99!$A$48:$XFD$83,3,0)</f>
        <v>1439694</v>
      </c>
      <c r="BM65" s="10" t="n">
        <f aca="false">VLOOKUP(B65,[62]feb99!$A$33:$XFD$66,3,0)</f>
        <v>1455721</v>
      </c>
      <c r="BN65" s="6" t="n">
        <f aca="false">VLOOKUP(B65,[63]mar99!$A$46:$XFD$78,3,0)</f>
        <v>1013918</v>
      </c>
      <c r="CP65" s="2" t="s">
        <v>64</v>
      </c>
      <c r="CQ65" s="7" t="n">
        <f aca="false">(D157-$D$95)/$D$95</f>
        <v>-0.831295113055209</v>
      </c>
      <c r="CR65" s="7" t="n">
        <f aca="false">(E158-$E$96)/$E$96</f>
        <v>-0.841319718045042</v>
      </c>
      <c r="CS65" s="7" t="n">
        <f aca="false">(F159-$F$97)/$F$97</f>
        <v>-0.84293277429639</v>
      </c>
      <c r="CT65" s="7" t="n">
        <f aca="false">(G160-$G$98)/$G$98</f>
        <v>-0.869525118010223</v>
      </c>
      <c r="CU65" s="7" t="n">
        <f aca="false">(H161-$H$99)/$H$99</f>
        <v>-0.87407684969453</v>
      </c>
      <c r="CV65" s="7" t="n">
        <f aca="false">(I162-$I$100)/$I$100</f>
        <v>-0.885349494531626</v>
      </c>
      <c r="CW65" s="7" t="n">
        <f aca="false">(J163-$J$101)/$J$101</f>
        <v>-0.862354342401764</v>
      </c>
      <c r="CX65" s="7" t="n">
        <f aca="false">(K164-$K$102)/$K$102</f>
        <v>-0.815034319204065</v>
      </c>
      <c r="CY65" s="7" t="n">
        <f aca="false">(L165-$L$103)/$L$103</f>
        <v>-0.804556710542471</v>
      </c>
      <c r="CZ65" s="7" t="n">
        <f aca="false">(M166-$M$104)/$M$104</f>
        <v>-0.820883538810412</v>
      </c>
      <c r="DA65" s="7" t="n">
        <f aca="false">(N167-$N$105)/$N$105</f>
        <v>-0.815667192007074</v>
      </c>
      <c r="DB65" s="7" t="n">
        <f aca="false">(O168-$O$106)/$O$106</f>
        <v>-0.772702367703963</v>
      </c>
      <c r="DC65" s="7" t="n">
        <f aca="false">(P169-$P$107)/$P$107</f>
        <v>-0.779897025393407</v>
      </c>
      <c r="DD65" s="7" t="n">
        <f aca="false">(Q170-$Q$108)/$Q$108</f>
        <v>-0.833265782814018</v>
      </c>
      <c r="DE65" s="7" t="n">
        <f aca="false">(R171-$R$109)/R171</f>
        <v>-5.76623596194244</v>
      </c>
      <c r="DF65" s="7" t="n">
        <f aca="false">(S172-$S$110)/$S$110</f>
        <v>-0.812047760765893</v>
      </c>
      <c r="DG65" s="7" t="n">
        <f aca="false">(T173-$T$111)/$T$111</f>
        <v>-0.841994763975227</v>
      </c>
      <c r="DH65" s="7" t="n">
        <f aca="false">(U174-$U$112)/$U$112</f>
        <v>-0.856427656107758</v>
      </c>
      <c r="DI65" s="7" t="n">
        <f aca="false">(V175-$V$113)/$V$113</f>
        <v>-0.777064267901395</v>
      </c>
      <c r="DJ65" s="7" t="n">
        <f aca="false">(W176-$W$114)/$W$114</f>
        <v>-0.849844963086013</v>
      </c>
      <c r="DK65" s="7" t="n">
        <f aca="false">(X177-$X$115)/$X$115</f>
        <v>-0.808816299734343</v>
      </c>
      <c r="DL65" s="7" t="n">
        <f aca="false">(Y178-$Y$116)/$Y$116</f>
        <v>-0.815251378248297</v>
      </c>
      <c r="DM65" s="7" t="n">
        <f aca="false">(Z179-$Z$117)/$Z$117</f>
        <v>-0.852387794754733</v>
      </c>
      <c r="DN65" s="7" t="n">
        <f aca="false">(AA180-$AA$118)/$AA$118</f>
        <v>-0.842562197190653</v>
      </c>
      <c r="DO65" s="7" t="n">
        <f aca="false">(AB181-$AB$119)/$AB$119</f>
        <v>-0.835223079412943</v>
      </c>
      <c r="DP65" s="7" t="n">
        <f aca="false">(AC182-$AC$120)/$AC$120</f>
        <v>-0.713993001689172</v>
      </c>
      <c r="DQ65" s="7" t="n">
        <f aca="false">(AD183-$AD$121)/$AD$121</f>
        <v>-1</v>
      </c>
      <c r="DR65" s="7" t="n">
        <f aca="false">(AE184-$AE$122)/$AE$122</f>
        <v>-1</v>
      </c>
      <c r="DS65" s="7" t="n">
        <f aca="false">(AF185-$AF$123)/$AF$123</f>
        <v>-1</v>
      </c>
      <c r="DT65" s="7" t="n">
        <f aca="false">(AG186-$AG$124)/$AG$124</f>
        <v>-1</v>
      </c>
      <c r="DU65" s="7" t="n">
        <f aca="false">(AH187-$AH$125)/$AH$125</f>
        <v>-1</v>
      </c>
      <c r="DV65" s="7" t="n">
        <f aca="false">(AI188-$AI$126)/$AI$126</f>
        <v>-1</v>
      </c>
      <c r="DW65" s="7" t="n">
        <f aca="false">(AJ189-$AJ$127)/$AJ$127</f>
        <v>-1</v>
      </c>
      <c r="DX65" s="7" t="n">
        <f aca="false">(AK190-$AK$128)/$AK$128</f>
        <v>-1</v>
      </c>
      <c r="DY65" s="7" t="n">
        <f aca="false">(AL191-$AL$129)/$AL$129</f>
        <v>-1</v>
      </c>
      <c r="DZ65" s="7" t="n">
        <f aca="false">(AM192-$AM$130)/$AM$130</f>
        <v>-1</v>
      </c>
      <c r="EA65" s="7" t="n">
        <f aca="false">(AN193-$AN$131)/$AN$131</f>
        <v>-1</v>
      </c>
      <c r="EB65" s="7" t="n">
        <f aca="false">(AO194-$AO$132)/$AO$132</f>
        <v>-1</v>
      </c>
      <c r="EC65" s="7" t="n">
        <f aca="false">(AP195-$AP$133)/$AP$133</f>
        <v>-1</v>
      </c>
      <c r="ED65" s="7" t="n">
        <f aca="false">(AQ196-$AQ$134)/$AQ$134</f>
        <v>-1</v>
      </c>
      <c r="EE65" s="7" t="n">
        <f aca="false">(AR197-$AR$135)/$AR$135</f>
        <v>-1</v>
      </c>
      <c r="EF65" s="7" t="n">
        <f aca="false">(AS198-$AS$136)/$AS$136</f>
        <v>-1</v>
      </c>
      <c r="EG65" s="7" t="n">
        <f aca="false">(AT199-$AT$137)/$AT$137</f>
        <v>-1</v>
      </c>
      <c r="EH65" s="7" t="n">
        <f aca="false">(AU200-$AU$138)/$AU$138</f>
        <v>-1</v>
      </c>
      <c r="EI65" s="7" t="n">
        <f aca="false">(AV201-$AV$139)/$AV$139</f>
        <v>-1</v>
      </c>
      <c r="EJ65" s="7" t="n">
        <f aca="false">(AW202-$AW$140)/$AW$140</f>
        <v>-1</v>
      </c>
      <c r="EK65" s="7" t="n">
        <f aca="false">(AX203-$AX$141)/$AX$141</f>
        <v>-1</v>
      </c>
      <c r="EL65" s="7" t="n">
        <f aca="false">(AY204-$AY$142)/$AY$142</f>
        <v>-1</v>
      </c>
      <c r="EM65" s="7" t="n">
        <f aca="false">(AZ205-$AZ$143)/$AZ$143</f>
        <v>-1</v>
      </c>
      <c r="EN65" s="7" t="n">
        <f aca="false">(BA206-$BA$144)/$BA$144</f>
        <v>-1</v>
      </c>
      <c r="EO65" s="7" t="n">
        <f aca="false">(BB207-$BB$145)/$BB$145</f>
        <v>-1</v>
      </c>
      <c r="EP65" s="7" t="n">
        <f aca="false">(BC208-$BC$146)/$BC$146</f>
        <v>-1</v>
      </c>
      <c r="EQ65" s="7" t="n">
        <f aca="false">(BD209-$BD$147)/$BD$147</f>
        <v>-1</v>
      </c>
      <c r="ER65" s="7" t="n">
        <f aca="false">(BE210-$BE$148)/$BE$148</f>
        <v>-1</v>
      </c>
      <c r="ES65" s="7" t="n">
        <f aca="false">(BF211-$BF$149)/$BF$149</f>
        <v>-1</v>
      </c>
      <c r="ET65" s="7" t="n">
        <f aca="false">(BG212-$BG$150)/$BG$150</f>
        <v>-1</v>
      </c>
      <c r="EU65" s="7" t="n">
        <f aca="false">(BH213-$BH$151)/$BH$151</f>
        <v>-1</v>
      </c>
      <c r="EV65" s="7" t="n">
        <f aca="false">(BI214-$BI$152)/$BI$152</f>
        <v>-1</v>
      </c>
      <c r="EW65" s="7" t="n">
        <f aca="false">(BJ215-$BJ$153)/$BJ$153</f>
        <v>-1</v>
      </c>
      <c r="EX65" s="7" t="n">
        <f aca="false">(BK216-$BK$154)/$BK$154</f>
        <v>-1</v>
      </c>
      <c r="EY65" s="7" t="n">
        <f aca="false">(BL217-$BL$155)/$BL$155</f>
        <v>-1</v>
      </c>
      <c r="EZ65" s="7" t="n">
        <f aca="false">(BM218-$BM$156)/$BM$156</f>
        <v>-1</v>
      </c>
      <c r="FA65" s="7" t="n">
        <f aca="false">(BN219-$BN$157)/$BN$157</f>
        <v>-1</v>
      </c>
      <c r="FB65" s="7" t="n">
        <f aca="false">(BO220-$BO$158)/$BO$158</f>
        <v>-1</v>
      </c>
      <c r="FC65" s="7" t="n">
        <f aca="false">(BP221-$BP$159)/$BP$159</f>
        <v>-1</v>
      </c>
      <c r="FD65" s="7" t="n">
        <f aca="false">(BQ222-$BQ$160)/$BQ$160</f>
        <v>-1</v>
      </c>
      <c r="FE65" s="7" t="n">
        <f aca="false">(BR223-$BR$161)/$BR$161</f>
        <v>-1</v>
      </c>
      <c r="FF65" s="7" t="n">
        <f aca="false">(BS224-$BS$162)/$BS$162</f>
        <v>-1</v>
      </c>
      <c r="FG65" s="7" t="n">
        <f aca="false">(BT225-$BT$163)/$BT$163</f>
        <v>-1</v>
      </c>
      <c r="FH65" s="7" t="n">
        <f aca="false">(BU226-$BU$164)/$BU$164</f>
        <v>-1</v>
      </c>
      <c r="FI65" s="7" t="n">
        <f aca="false">(BV227-$BV$165)/$BV$165</f>
        <v>-1</v>
      </c>
      <c r="FJ65" s="7" t="n">
        <f aca="false">(BW228-$BW$166)/$BW$166</f>
        <v>-1</v>
      </c>
      <c r="FK65" s="7" t="n">
        <f aca="false">(BX229-$BX$167)/$BX$167</f>
        <v>-1</v>
      </c>
      <c r="FL65" s="7" t="n">
        <f aca="false">(BY230-$BY$168)/$BY$168</f>
        <v>-1</v>
      </c>
      <c r="FM65" s="7" t="n">
        <f aca="false">(BZ231-$BZ$169)/$BZ$169</f>
        <v>-1</v>
      </c>
      <c r="FN65" s="7" t="n">
        <f aca="false">(CA232-$CA$170)/$CA$170</f>
        <v>-1</v>
      </c>
      <c r="FO65" s="7" t="n">
        <f aca="false">(CB233-$CB$171)/$CB$171</f>
        <v>-1</v>
      </c>
      <c r="FP65" s="7" t="n">
        <f aca="false">(CC234-$CC$172)/$CC$172</f>
        <v>-1</v>
      </c>
      <c r="FQ65" s="7" t="n">
        <f aca="false">(CD235-$CD$173)/$CD$173</f>
        <v>-1</v>
      </c>
      <c r="FR65" s="7" t="n">
        <f aca="false">(CE236-$CE$174)/$CE$174</f>
        <v>-1</v>
      </c>
      <c r="FS65" s="7" t="n">
        <f aca="false">(CF237-$CF$175)/$CF$175</f>
        <v>-1</v>
      </c>
      <c r="FT65" s="7" t="n">
        <f aca="false">(CG238-$CG$176)/$CG$176</f>
        <v>-1</v>
      </c>
      <c r="FU65" s="7" t="n">
        <f aca="false">(CH239-$CH$177)/$CH$177</f>
        <v>-1</v>
      </c>
      <c r="FV65" s="7" t="n">
        <f aca="false">(CI240-$CI$178)/$CI$178</f>
        <v>-1</v>
      </c>
      <c r="FW65" s="7" t="n">
        <f aca="false">(CJ241-$CJ$179)/$CJ$179</f>
        <v>-1</v>
      </c>
      <c r="FX65" s="7" t="n">
        <f aca="false">(CK242-$CK$180)/$CK$180</f>
        <v>-1</v>
      </c>
      <c r="FY65" s="7" t="n">
        <f aca="false">(CL243-$CL$181)/$CL$181</f>
        <v>-1</v>
      </c>
      <c r="FZ65" s="7" t="n">
        <f aca="false">(CM244-$CM$182)/$CM$182</f>
        <v>-1</v>
      </c>
    </row>
    <row r="66" customFormat="false" ht="12.75" hidden="false" customHeight="false" outlineLevel="0" collapsed="false">
      <c r="B66" s="3" t="n">
        <v>36251</v>
      </c>
      <c r="C66" s="5" t="n">
        <v>42640943</v>
      </c>
      <c r="D66" s="6" t="n">
        <f aca="false">VLOOKUP(B66,[1]jan94!$A$59:$XFD$168,3,0)</f>
        <v>441824</v>
      </c>
      <c r="E66" s="6" t="n">
        <f aca="false">VLOOKUP(B66,[2]feb94!$A$51:$XFD$159,3,0)</f>
        <v>290252</v>
      </c>
      <c r="F66" s="6" t="n">
        <f aca="false">VLOOKUP(B66,[3]mar94!$A$56:$XFD$164,3,0)</f>
        <v>374842</v>
      </c>
      <c r="G66" s="6" t="n">
        <f aca="false">VLOOKUP(B66,[4]apr94!$A$64:$XFD$170,3,0)</f>
        <v>296419</v>
      </c>
      <c r="H66" s="6" t="n">
        <f aca="false">VLOOKUP(B66,[5]may94!$A$51:$XFD$156,3,0)</f>
        <v>286135</v>
      </c>
      <c r="I66" s="6" t="n">
        <f aca="false">VLOOKUP(B66,[6]jun94!$A$62:$XFD$167,3,0)</f>
        <v>295551</v>
      </c>
      <c r="J66" s="6" t="n">
        <f aca="false">VLOOKUP(B66,[7]jul94!$A$55:$XFD$159,3,0)</f>
        <v>315849</v>
      </c>
      <c r="K66" s="6" t="n">
        <f aca="false">VLOOKUP(B66,[8]aug94!$A$63:$XFD$165,3,0)</f>
        <v>366015</v>
      </c>
      <c r="L66" s="6" t="n">
        <f aca="false">VLOOKUP(B66,[9]sep94!$A$55:$XFD$156,3,0)</f>
        <v>365359</v>
      </c>
      <c r="M66" s="6" t="n">
        <f aca="false">VLOOKUP(B66,[10]oct94!$A$55:$XFD$155,3,0)</f>
        <v>278450</v>
      </c>
      <c r="N66" s="6" t="n">
        <f aca="false">VLOOKUP(B66,[11]nov94!$A$38:$XFD$137,3,0)</f>
        <v>370056</v>
      </c>
      <c r="O66" s="6" t="n">
        <f aca="false">VLOOKUP(B66,[12]dec94!$A$55:$XFD$154,3,0)</f>
        <v>363500</v>
      </c>
      <c r="P66" s="6" t="n">
        <f aca="false">VLOOKUP(B66,[13]jan95!$A$48:$XFD$142,3,0)</f>
        <v>420633</v>
      </c>
      <c r="Q66" s="6" t="n">
        <f aca="false">VLOOKUP(B66,[14]feb95!$A$54:$XFD$147,3,0)</f>
        <v>285370</v>
      </c>
      <c r="R66" s="6" t="n">
        <f aca="false">VLOOKUP(B66,[15]mar95!$A$37:$XFD$129,3,0)</f>
        <v>290357</v>
      </c>
      <c r="S66" s="6" t="n">
        <f aca="false">VLOOKUP(B66,[16]apr95!$A$59:$XFD$150,3,0)</f>
        <v>312965</v>
      </c>
      <c r="T66" s="6" t="n">
        <f aca="false">VLOOKUP(B66,[17]may95!$A$60:$XFD$151,3,0)</f>
        <v>368103</v>
      </c>
      <c r="U66" s="6" t="n">
        <f aca="false">VLOOKUP(B66,[18]jun95!$A$55:$XFD$144,3,0)</f>
        <v>295684</v>
      </c>
      <c r="V66" s="6" t="n">
        <f aca="false">VLOOKUP(B66,[19]jul95!$A$53:$XFD$141,3,0)</f>
        <v>410923</v>
      </c>
      <c r="W66" s="6" t="n">
        <f aca="false">VLOOKUP(B66,[20]aug95!$A$61:$XFD$148,3,0)</f>
        <v>517189</v>
      </c>
      <c r="X66" s="6" t="n">
        <f aca="false">VLOOKUP(B66,[21]sep95!$A$58:$XFD$144,3,0)</f>
        <v>283042</v>
      </c>
      <c r="Y66" s="6" t="n">
        <f aca="false">VLOOKUP(B66,[22]oct95!$A$53:$XFD$138,3,0)</f>
        <v>802211</v>
      </c>
      <c r="Z66" s="6" t="n">
        <f aca="false">VLOOKUP(B66,[23]nov95!$A$58:$XFD$142,3,0)</f>
        <v>573856</v>
      </c>
      <c r="AA66" s="6" t="n">
        <f aca="false">VLOOKUP(B66,[24]dec95!$A$55:$XFD$138,3,0)</f>
        <v>251623</v>
      </c>
      <c r="AB66" s="6" t="n">
        <f aca="false">VLOOKUP(B66,[25]jan96!$A$59:$XFD$138,3,0)</f>
        <v>431835</v>
      </c>
      <c r="AC66" s="6" t="n">
        <f aca="false">VLOOKUP(B66,[26]feb96!$A$36:$XFD$114,3,0)</f>
        <v>1013370</v>
      </c>
      <c r="AD66" s="6" t="n">
        <f aca="false">VLOOKUP(B66,[27]mar96!$A$54:$XFD$133,3,0)</f>
        <v>468669</v>
      </c>
      <c r="AE66" s="6" t="n">
        <f aca="false">VLOOKUP(B66,[28]apr96!$A$51:$XFD$127,3,0)</f>
        <v>396465</v>
      </c>
      <c r="AF66" s="6" t="n">
        <f aca="false">VLOOKUP(B66,[29]may96!$A$60:$XFD$135,3,0)</f>
        <v>499081</v>
      </c>
      <c r="AG66" s="6" t="n">
        <f aca="false">VLOOKUP(B66,[30]jun96!$A$50:$XFD$124,3,0)</f>
        <v>439528</v>
      </c>
      <c r="AH66" s="6" t="n">
        <f aca="false">VLOOKUP(B66,[31]jul96!$A$53:$XFD$126,3,0)</f>
        <v>602693</v>
      </c>
      <c r="AI66" s="6" t="n">
        <f aca="false">VLOOKUP(B66,[32]aug96!$A$36:$XFD$108,3,0)</f>
        <v>598992</v>
      </c>
      <c r="AJ66" s="6" t="n">
        <f aca="false">VLOOKUP(B66,[33]sep96!$A$51:$XFD$122,3,0)</f>
        <v>650103</v>
      </c>
      <c r="AK66" s="6" t="n">
        <f aca="false">VLOOKUP(B66,[34]oct96!$A$59:$XFD$129,3,0)</f>
        <v>443872</v>
      </c>
      <c r="AL66" s="6" t="n">
        <f aca="false">VLOOKUP(B66,[35]nov96!$A$61:$XFD$130,3,0)</f>
        <v>597296</v>
      </c>
      <c r="AM66" s="6" t="n">
        <f aca="false">VLOOKUP(B66,[36]dec96!$A$51:$XFD$119,3,0)</f>
        <v>548646</v>
      </c>
      <c r="AN66" s="6" t="n">
        <f aca="false">VLOOKUP(B66,[37]jan97!$A$52:$XFD$116,3,0)</f>
        <v>490601</v>
      </c>
      <c r="AO66" s="6" t="n">
        <f aca="false">VLOOKUP(B66,[38]feb97!$A$35:$XFD$98,3,0)</f>
        <v>533973</v>
      </c>
      <c r="AP66" s="6" t="n">
        <f aca="false">VLOOKUP(B66,[39]mar97!$A$51:$XFD$113,3,0)</f>
        <v>577047</v>
      </c>
      <c r="AQ66" s="6" t="n">
        <f aca="false">VLOOKUP(B66,[40]apr97!$A$35:$XFD$96,3,0)</f>
        <v>702101</v>
      </c>
      <c r="AR66" s="6" t="n">
        <f aca="false">VLOOKUP(B66,[41]may97!$A$35:$XFD$95,3,0)</f>
        <v>517739</v>
      </c>
      <c r="AS66" s="6" t="n">
        <f aca="false">VLOOKUP(B66,[42]jun97!$A$35:$XFD$94,3,0)</f>
        <v>652491</v>
      </c>
      <c r="AT66" s="6" t="n">
        <f aca="false">VLOOKUP(B66,[43]jul97!$A$49:$XFD$107,3,0)</f>
        <v>598778</v>
      </c>
      <c r="AU66" s="6" t="n">
        <f aca="false">VLOOKUP(B66,[44]aug97!$A$60:$XFD$117,3,0)</f>
        <v>786068</v>
      </c>
      <c r="AV66" s="6" t="n">
        <f aca="false">VLOOKUP(B66,[45]sep97!$A$48:$XFD$104,3,0)</f>
        <v>1482609</v>
      </c>
      <c r="AW66" s="6" t="n">
        <f aca="false">VLOOKUP(B66,[46]oct97!$A$48:$XFD$103,3,0)</f>
        <v>1236451</v>
      </c>
      <c r="AX66" s="6" t="n">
        <f aca="false">VLOOKUP(B66,[47]nov97!$A$48:$XFD$102,3,0)</f>
        <v>748914</v>
      </c>
      <c r="AY66" s="6" t="n">
        <f aca="false">VLOOKUP(B66,[48]dec97!$A$35:$XFD$88,3,0)</f>
        <v>679938</v>
      </c>
      <c r="AZ66" s="6" t="n">
        <f aca="false">VLOOKUP(B66,[49]jan98!$A$47:$XFD$96,3,0)</f>
        <v>1055679</v>
      </c>
      <c r="BA66" s="6" t="n">
        <f aca="false">VLOOKUP(B66,[50]feb98!$A$50:$XFD$98,3,0)</f>
        <v>977735</v>
      </c>
      <c r="BB66" s="6" t="n">
        <f aca="false">VLOOKUP(B66,[51]mar98!$A$34:$XFD$81,3,0)</f>
        <v>895749</v>
      </c>
      <c r="BC66" s="6" t="n">
        <f aca="false">VLOOKUP(B66,[52]apr98!$A$46:$XFD$92,3,0)</f>
        <v>1317515</v>
      </c>
      <c r="BD66" s="6" t="n">
        <f aca="false">VLOOKUP(B66,[53]may98!$A$47:$XFD$92,3,0)</f>
        <v>890388</v>
      </c>
      <c r="BE66" s="6" t="n">
        <f aca="false">VLOOKUP(B66,[54]jun98!$A$54:$XFD$98,3,0)</f>
        <v>990177</v>
      </c>
      <c r="BF66" s="6" t="n">
        <f aca="false">VLOOKUP(B66,[55]jul98!$A$34:$XFD$77,3,0)</f>
        <v>1747803</v>
      </c>
      <c r="BG66" s="6" t="n">
        <f aca="false">VLOOKUP(B66,[56]aug98!$A$48:$XFD$90,3,0)</f>
        <v>1231945</v>
      </c>
      <c r="BH66" s="6" t="n">
        <f aca="false">VLOOKUP(B66,[57]sep98!$A$46:$XFD$87,3,0)</f>
        <v>1043825</v>
      </c>
      <c r="BI66" s="6" t="n">
        <f aca="false">VLOOKUP(B66,[58]oct98!$A$34:$XFD$74,3,0)</f>
        <v>1414877</v>
      </c>
      <c r="BJ66" s="6" t="n">
        <f aca="false">VLOOKUP(B66,[59]nov98!$A$34:$XFD$73,3,0)</f>
        <v>1236391</v>
      </c>
      <c r="BK66" s="6" t="n">
        <f aca="false">VLOOKUP(B66,[60]dec98!$A$59:$XFD$97,3,0)</f>
        <v>813909</v>
      </c>
      <c r="BL66" s="6" t="n">
        <f aca="false">VLOOKUP(B66,[61]jan99!$A$48:$XFD$83,3,0)</f>
        <v>1288468</v>
      </c>
      <c r="BM66" s="10" t="n">
        <f aca="false">VLOOKUP(B66,[62]feb99!$A$33:$XFD$66,3,0)</f>
        <v>1183900</v>
      </c>
      <c r="BN66" s="6" t="n">
        <f aca="false">VLOOKUP(B66,[63]mar99!$A$46:$XFD$78,3,0)</f>
        <v>1240999</v>
      </c>
      <c r="BO66" s="6" t="n">
        <f aca="false">VLOOKUP(B66,[64]apr99!$A$33:$XFD$64,3,0)</f>
        <v>977046</v>
      </c>
      <c r="CP66" s="2" t="s">
        <v>65</v>
      </c>
      <c r="CQ66" s="7" t="n">
        <f aca="false">(D158-$D$95)/$D$95</f>
        <v>-0.823857587423609</v>
      </c>
      <c r="CR66" s="7" t="n">
        <f aca="false">(E159-$E$96)/$E$96</f>
        <v>-0.850327927893182</v>
      </c>
      <c r="CS66" s="7" t="n">
        <f aca="false">(F160-$F$97)/$F$97</f>
        <v>-0.850900993710025</v>
      </c>
      <c r="CT66" s="7" t="n">
        <f aca="false">(G161-$G$98)/$G$98</f>
        <v>-0.869038276762825</v>
      </c>
      <c r="CU66" s="7" t="n">
        <f aca="false">(H162-$H$99)/$H$99</f>
        <v>-0.869347939402464</v>
      </c>
      <c r="CV66" s="7" t="n">
        <f aca="false">(I163-$I$100)/$I$100</f>
        <v>-0.880400077446758</v>
      </c>
      <c r="CW66" s="7" t="n">
        <f aca="false">(J164-$J$101)/$J$101</f>
        <v>-0.856773893982195</v>
      </c>
      <c r="CX66" s="7" t="n">
        <f aca="false">(K165-$K$102)/$K$102</f>
        <v>-0.823233834226026</v>
      </c>
      <c r="CY66" s="7" t="n">
        <f aca="false">(L166-$L$103)/$L$103</f>
        <v>-0.811144902324082</v>
      </c>
      <c r="CZ66" s="7" t="n">
        <f aca="false">(M167-$M$104)/$M$104</f>
        <v>-0.839235229007401</v>
      </c>
      <c r="DA66" s="7" t="n">
        <f aca="false">(N168-$N$105)/$N$105</f>
        <v>-0.811832992999744</v>
      </c>
      <c r="DB66" s="7" t="n">
        <f aca="false">(O169-$O$106)/$O$106</f>
        <v>-0.804770555370213</v>
      </c>
      <c r="DC66" s="7" t="n">
        <f aca="false">(P170-$P$107)/$P$107</f>
        <v>-0.790580509841446</v>
      </c>
      <c r="DD66" s="7" t="n">
        <f aca="false">(Q171-$Q$108)/$Q$108</f>
        <v>-0.833662565620504</v>
      </c>
      <c r="DE66" s="7" t="n">
        <f aca="false">(R172-$R$109)/R172</f>
        <v>-5.93587132139183</v>
      </c>
      <c r="DF66" s="7" t="n">
        <f aca="false">(S173-$S$110)/$S$110</f>
        <v>-0.807358456739216</v>
      </c>
      <c r="DG66" s="7" t="n">
        <f aca="false">(T174-$T$111)/$T$111</f>
        <v>-0.849240853295197</v>
      </c>
      <c r="DH66" s="7" t="n">
        <f aca="false">(U175-$U$112)/$U$112</f>
        <v>-0.85187723601278</v>
      </c>
      <c r="DI66" s="7" t="n">
        <f aca="false">(V176-$V$113)/$V$113</f>
        <v>-0.786103130575849</v>
      </c>
      <c r="DJ66" s="7" t="n">
        <f aca="false">(W177-$W$114)/$W$114</f>
        <v>-0.851295810597314</v>
      </c>
      <c r="DK66" s="7" t="n">
        <f aca="false">(X178-$X$115)/$X$115</f>
        <v>-0.836071330422303</v>
      </c>
      <c r="DL66" s="7" t="n">
        <f aca="false">(Y179-$Y$116)/$Y$116</f>
        <v>-0.811455107325862</v>
      </c>
      <c r="DM66" s="7" t="n">
        <f aca="false">(Z180-$Z$117)/$Z$117</f>
        <v>-0.842232139985508</v>
      </c>
      <c r="DN66" s="7" t="n">
        <f aca="false">(AA181-$AA$118)/$AA$118</f>
        <v>-0.835808450555004</v>
      </c>
      <c r="DO66" s="7" t="n">
        <f aca="false">(AB182-$AB$119)/$AB$119</f>
        <v>-0.850539384073686</v>
      </c>
      <c r="DP66" s="7" t="n">
        <f aca="false">(AC183-$AC$120)/$AC$120</f>
        <v>-1</v>
      </c>
      <c r="DQ66" s="7" t="n">
        <f aca="false">(AD184-$AD$121)/$AD$121</f>
        <v>-1</v>
      </c>
      <c r="DR66" s="7" t="n">
        <f aca="false">(AE185-$AE$122)/$AE$122</f>
        <v>-1</v>
      </c>
      <c r="DS66" s="7" t="n">
        <f aca="false">(AF186-$AF$123)/$AF$123</f>
        <v>-1</v>
      </c>
      <c r="DT66" s="7" t="n">
        <f aca="false">(AG187-$AG$124)/$AG$124</f>
        <v>-1</v>
      </c>
      <c r="DU66" s="7" t="n">
        <f aca="false">(AH188-$AH$125)/$AH$125</f>
        <v>-1</v>
      </c>
      <c r="DV66" s="7" t="n">
        <f aca="false">(AI189-$AI$126)/$AI$126</f>
        <v>-1</v>
      </c>
      <c r="DW66" s="7" t="n">
        <f aca="false">(AJ190-$AJ$127)/$AJ$127</f>
        <v>-1</v>
      </c>
      <c r="DX66" s="7" t="n">
        <f aca="false">(AK191-$AK$128)/$AK$128</f>
        <v>-1</v>
      </c>
      <c r="DY66" s="7" t="n">
        <f aca="false">(AL192-$AL$129)/$AL$129</f>
        <v>-1</v>
      </c>
      <c r="DZ66" s="7" t="n">
        <f aca="false">(AM193-$AM$130)/$AM$130</f>
        <v>-1</v>
      </c>
      <c r="EA66" s="7" t="n">
        <f aca="false">(AN194-$AN$131)/$AN$131</f>
        <v>-1</v>
      </c>
      <c r="EB66" s="7" t="n">
        <f aca="false">(AO195-$AO$132)/$AO$132</f>
        <v>-1</v>
      </c>
      <c r="EC66" s="7" t="n">
        <f aca="false">(AP196-$AP$133)/$AP$133</f>
        <v>-1</v>
      </c>
      <c r="ED66" s="7" t="n">
        <f aca="false">(AQ197-$AQ$134)/$AQ$134</f>
        <v>-1</v>
      </c>
      <c r="EE66" s="7" t="n">
        <f aca="false">(AR198-$AR$135)/$AR$135</f>
        <v>-1</v>
      </c>
      <c r="EF66" s="7" t="n">
        <f aca="false">(AS199-$AS$136)/$AS$136</f>
        <v>-1</v>
      </c>
      <c r="EG66" s="7" t="n">
        <f aca="false">(AT200-$AT$137)/$AT$137</f>
        <v>-1</v>
      </c>
      <c r="EH66" s="7" t="n">
        <f aca="false">(AU201-$AU$138)/$AU$138</f>
        <v>-1</v>
      </c>
      <c r="EI66" s="7" t="n">
        <f aca="false">(AV202-$AV$139)/$AV$139</f>
        <v>-1</v>
      </c>
      <c r="EJ66" s="7" t="n">
        <f aca="false">(AW203-$AW$140)/$AW$140</f>
        <v>-1</v>
      </c>
      <c r="EK66" s="7" t="n">
        <f aca="false">(AX204-$AX$141)/$AX$141</f>
        <v>-1</v>
      </c>
      <c r="EL66" s="7" t="n">
        <f aca="false">(AY205-$AY$142)/$AY$142</f>
        <v>-1</v>
      </c>
      <c r="EM66" s="7" t="n">
        <f aca="false">(AZ206-$AZ$143)/$AZ$143</f>
        <v>-1</v>
      </c>
      <c r="EN66" s="7" t="n">
        <f aca="false">(BA207-$BA$144)/$BA$144</f>
        <v>-1</v>
      </c>
      <c r="EO66" s="7" t="n">
        <f aca="false">(BB208-$BB$145)/$BB$145</f>
        <v>-1</v>
      </c>
      <c r="EP66" s="7" t="n">
        <f aca="false">(BC209-$BC$146)/$BC$146</f>
        <v>-1</v>
      </c>
      <c r="EQ66" s="7" t="n">
        <f aca="false">(BD210-$BD$147)/$BD$147</f>
        <v>-1</v>
      </c>
      <c r="ER66" s="7" t="n">
        <f aca="false">(BE211-$BE$148)/$BE$148</f>
        <v>-1</v>
      </c>
      <c r="ES66" s="7" t="n">
        <f aca="false">(BF212-$BF$149)/$BF$149</f>
        <v>-1</v>
      </c>
      <c r="ET66" s="7" t="n">
        <f aca="false">(BG213-$BG$150)/$BG$150</f>
        <v>-1</v>
      </c>
      <c r="EU66" s="7" t="n">
        <f aca="false">(BH214-$BH$151)/$BH$151</f>
        <v>-1</v>
      </c>
      <c r="EV66" s="7" t="n">
        <f aca="false">(BI215-$BI$152)/$BI$152</f>
        <v>-1</v>
      </c>
      <c r="EW66" s="7" t="n">
        <f aca="false">(BJ216-$BJ$153)/$BJ$153</f>
        <v>-1</v>
      </c>
      <c r="EX66" s="7" t="n">
        <f aca="false">(BK217-$BK$154)/$BK$154</f>
        <v>-1</v>
      </c>
      <c r="EY66" s="7" t="n">
        <f aca="false">(BL218-$BL$155)/$BL$155</f>
        <v>-1</v>
      </c>
      <c r="EZ66" s="7" t="n">
        <f aca="false">(BM219-$BM$156)/$BM$156</f>
        <v>-1</v>
      </c>
      <c r="FA66" s="7" t="n">
        <f aca="false">(BN220-$BN$157)/$BN$157</f>
        <v>-1</v>
      </c>
      <c r="FB66" s="7" t="n">
        <f aca="false">(BO221-$BO$158)/$BO$158</f>
        <v>-1</v>
      </c>
      <c r="FC66" s="7" t="n">
        <f aca="false">(BP222-$BP$159)/$BP$159</f>
        <v>-1</v>
      </c>
      <c r="FD66" s="7" t="n">
        <f aca="false">(BQ223-$BQ$160)/$BQ$160</f>
        <v>-1</v>
      </c>
      <c r="FE66" s="7" t="n">
        <f aca="false">(BR224-$BR$161)/$BR$161</f>
        <v>-1</v>
      </c>
      <c r="FF66" s="7" t="n">
        <f aca="false">(BS225-$BS$162)/$BS$162</f>
        <v>-1</v>
      </c>
      <c r="FG66" s="7" t="n">
        <f aca="false">(BT226-$BT$163)/$BT$163</f>
        <v>-1</v>
      </c>
      <c r="FH66" s="7" t="n">
        <f aca="false">(BU227-$BU$164)/$BU$164</f>
        <v>-1</v>
      </c>
      <c r="FI66" s="7" t="n">
        <f aca="false">(BV228-$BV$165)/$BV$165</f>
        <v>-1</v>
      </c>
      <c r="FJ66" s="7" t="n">
        <f aca="false">(BW229-$BW$166)/$BW$166</f>
        <v>-1</v>
      </c>
      <c r="FK66" s="7" t="n">
        <f aca="false">(BX230-$BX$167)/$BX$167</f>
        <v>-1</v>
      </c>
      <c r="FL66" s="7" t="n">
        <f aca="false">(BY231-$BY$168)/$BY$168</f>
        <v>-1</v>
      </c>
      <c r="FM66" s="7" t="n">
        <f aca="false">(BZ232-$BZ$169)/$BZ$169</f>
        <v>-1</v>
      </c>
      <c r="FN66" s="7" t="n">
        <f aca="false">(CA233-$CA$170)/$CA$170</f>
        <v>-1</v>
      </c>
      <c r="FO66" s="7" t="n">
        <f aca="false">(CB234-$CB$171)/$CB$171</f>
        <v>-1</v>
      </c>
      <c r="FP66" s="7" t="n">
        <f aca="false">(CC235-$CC$172)/$CC$172</f>
        <v>-1</v>
      </c>
      <c r="FQ66" s="7" t="n">
        <f aca="false">(CD236-$CD$173)/$CD$173</f>
        <v>-1</v>
      </c>
      <c r="FR66" s="7" t="n">
        <f aca="false">(CE237-$CE$174)/$CE$174</f>
        <v>-1</v>
      </c>
      <c r="FS66" s="7" t="n">
        <f aca="false">(CF238-$CF$175)/$CF$175</f>
        <v>-1</v>
      </c>
      <c r="FT66" s="7" t="n">
        <f aca="false">(CG239-$CG$176)/$CG$176</f>
        <v>-1</v>
      </c>
      <c r="FU66" s="7" t="n">
        <f aca="false">(CH240-$CH$177)/$CH$177</f>
        <v>-1</v>
      </c>
      <c r="FV66" s="7" t="n">
        <f aca="false">(CI241-$CI$178)/$CI$178</f>
        <v>-1</v>
      </c>
      <c r="FW66" s="7" t="n">
        <f aca="false">(CJ242-$CJ$179)/$CJ$179</f>
        <v>-1</v>
      </c>
      <c r="FX66" s="7" t="n">
        <f aca="false">(CK243-$CK$180)/$CK$180</f>
        <v>-1</v>
      </c>
      <c r="FY66" s="7" t="n">
        <f aca="false">(CL244-$CL$181)/$CL$181</f>
        <v>-1</v>
      </c>
      <c r="FZ66" s="7" t="n">
        <f aca="false">(CM245-$CM$182)/$CM$182</f>
        <v>-1</v>
      </c>
    </row>
    <row r="67" customFormat="false" ht="12.75" hidden="false" customHeight="false" outlineLevel="0" collapsed="false">
      <c r="B67" s="3" t="n">
        <v>36281</v>
      </c>
      <c r="C67" s="5" t="n">
        <v>43608648</v>
      </c>
      <c r="D67" s="6" t="n">
        <f aca="false">VLOOKUP(B67,[1]jan94!$A$59:$XFD$168,3,0)</f>
        <v>476679</v>
      </c>
      <c r="E67" s="6" t="n">
        <f aca="false">VLOOKUP(B67,[2]feb94!$A$51:$XFD$159,3,0)</f>
        <v>296228</v>
      </c>
      <c r="F67" s="6" t="n">
        <f aca="false">VLOOKUP(B67,[3]mar94!$A$56:$XFD$164,3,0)</f>
        <v>414031</v>
      </c>
      <c r="G67" s="6" t="n">
        <f aca="false">VLOOKUP(B67,[4]apr94!$A$64:$XFD$170,3,0)</f>
        <v>300651</v>
      </c>
      <c r="H67" s="6" t="n">
        <f aca="false">VLOOKUP(B67,[5]may94!$A$51:$XFD$156,3,0)</f>
        <v>286107</v>
      </c>
      <c r="I67" s="6" t="n">
        <f aca="false">VLOOKUP(B67,[6]jun94!$A$62:$XFD$167,3,0)</f>
        <v>298906</v>
      </c>
      <c r="J67" s="6" t="n">
        <f aca="false">VLOOKUP(B67,[7]jul94!$A$55:$XFD$159,3,0)</f>
        <v>313076</v>
      </c>
      <c r="K67" s="6" t="n">
        <f aca="false">VLOOKUP(B67,[8]aug94!$A$63:$XFD$165,3,0)</f>
        <v>373372</v>
      </c>
      <c r="L67" s="6" t="n">
        <f aca="false">VLOOKUP(B67,[9]sep94!$A$55:$XFD$156,3,0)</f>
        <v>379611</v>
      </c>
      <c r="M67" s="6" t="n">
        <f aca="false">VLOOKUP(B67,[10]oct94!$A$55:$XFD$155,3,0)</f>
        <v>312026</v>
      </c>
      <c r="N67" s="6" t="n">
        <f aca="false">VLOOKUP(B67,[11]nov94!$A$38:$XFD$137,3,0)</f>
        <v>393011</v>
      </c>
      <c r="O67" s="6" t="n">
        <f aca="false">VLOOKUP(B67,[12]dec94!$A$55:$XFD$154,3,0)</f>
        <v>369591</v>
      </c>
      <c r="P67" s="6" t="n">
        <f aca="false">VLOOKUP(B67,[13]jan95!$A$48:$XFD$142,3,0)</f>
        <v>443460</v>
      </c>
      <c r="Q67" s="6" t="n">
        <f aca="false">VLOOKUP(B67,[14]feb95!$A$54:$XFD$147,3,0)</f>
        <v>279288</v>
      </c>
      <c r="R67" s="6" t="n">
        <f aca="false">VLOOKUP(B67,[15]mar95!$A$37:$XFD$129,3,0)</f>
        <v>292456</v>
      </c>
      <c r="S67" s="6" t="n">
        <f aca="false">VLOOKUP(B67,[16]apr95!$A$59:$XFD$150,3,0)</f>
        <v>320939</v>
      </c>
      <c r="T67" s="6" t="n">
        <f aca="false">VLOOKUP(B67,[17]may95!$A$60:$XFD$151,3,0)</f>
        <v>386338</v>
      </c>
      <c r="U67" s="6" t="n">
        <f aca="false">VLOOKUP(B67,[18]jun95!$A$55:$XFD$144,3,0)</f>
        <v>319467</v>
      </c>
      <c r="V67" s="6" t="n">
        <f aca="false">VLOOKUP(B67,[19]jul95!$A$53:$XFD$141,3,0)</f>
        <v>412678</v>
      </c>
      <c r="W67" s="6" t="n">
        <f aca="false">VLOOKUP(B67,[20]aug95!$A$61:$XFD$148,3,0)</f>
        <v>521236</v>
      </c>
      <c r="X67" s="6" t="n">
        <f aca="false">VLOOKUP(B67,[21]sep95!$A$58:$XFD$144,3,0)</f>
        <v>285503</v>
      </c>
      <c r="Y67" s="6" t="n">
        <f aca="false">VLOOKUP(B67,[22]oct95!$A$53:$XFD$138,3,0)</f>
        <v>830885</v>
      </c>
      <c r="Z67" s="6" t="n">
        <f aca="false">VLOOKUP(B67,[23]nov95!$A$58:$XFD$142,3,0)</f>
        <v>573473</v>
      </c>
      <c r="AA67" s="6" t="n">
        <f aca="false">VLOOKUP(B67,[24]dec95!$A$55:$XFD$138,3,0)</f>
        <v>267110</v>
      </c>
      <c r="AB67" s="6" t="n">
        <f aca="false">VLOOKUP(B67,[25]jan96!$A$59:$XFD$138,3,0)</f>
        <v>431553</v>
      </c>
      <c r="AC67" s="6" t="n">
        <f aca="false">VLOOKUP(B67,[26]feb96!$A$36:$XFD$114,3,0)</f>
        <v>1011441</v>
      </c>
      <c r="AD67" s="6" t="n">
        <f aca="false">VLOOKUP(B67,[27]mar96!$A$54:$XFD$133,3,0)</f>
        <v>444170</v>
      </c>
      <c r="AE67" s="6" t="n">
        <f aca="false">VLOOKUP(B67,[28]apr96!$A$51:$XFD$127,3,0)</f>
        <v>403620</v>
      </c>
      <c r="AF67" s="6" t="n">
        <f aca="false">VLOOKUP(B67,[29]may96!$A$60:$XFD$135,3,0)</f>
        <v>520833</v>
      </c>
      <c r="AG67" s="6" t="n">
        <f aca="false">VLOOKUP(B67,[30]jun96!$A$50:$XFD$124,3,0)</f>
        <v>451909</v>
      </c>
      <c r="AH67" s="6" t="n">
        <f aca="false">VLOOKUP(B67,[31]jul96!$A$53:$XFD$126,3,0)</f>
        <v>617327</v>
      </c>
      <c r="AI67" s="6" t="n">
        <f aca="false">VLOOKUP(B67,[32]aug96!$A$36:$XFD$108,3,0)</f>
        <v>570601</v>
      </c>
      <c r="AJ67" s="6" t="n">
        <f aca="false">VLOOKUP(B67,[33]sep96!$A$51:$XFD$122,3,0)</f>
        <v>655777</v>
      </c>
      <c r="AK67" s="6" t="n">
        <f aca="false">VLOOKUP(B67,[34]oct96!$A$59:$XFD$129,3,0)</f>
        <v>498053</v>
      </c>
      <c r="AL67" s="6" t="n">
        <f aca="false">VLOOKUP(B67,[35]nov96!$A$61:$XFD$130,3,0)</f>
        <v>603849</v>
      </c>
      <c r="AM67" s="6" t="n">
        <f aca="false">VLOOKUP(B67,[36]dec96!$A$51:$XFD$119,3,0)</f>
        <v>572600</v>
      </c>
      <c r="AN67" s="6" t="n">
        <f aca="false">VLOOKUP(B67,[37]jan97!$A$52:$XFD$116,3,0)</f>
        <v>507486</v>
      </c>
      <c r="AO67" s="6" t="n">
        <f aca="false">VLOOKUP(B67,[38]feb97!$A$35:$XFD$98,3,0)</f>
        <v>581303</v>
      </c>
      <c r="AP67" s="6" t="n">
        <f aca="false">VLOOKUP(B67,[39]mar97!$A$51:$XFD$113,3,0)</f>
        <v>558393</v>
      </c>
      <c r="AQ67" s="6" t="n">
        <f aca="false">VLOOKUP(B67,[40]apr97!$A$35:$XFD$96,3,0)</f>
        <v>714762</v>
      </c>
      <c r="AR67" s="6" t="n">
        <f aca="false">VLOOKUP(B67,[41]may97!$A$35:$XFD$95,3,0)</f>
        <v>522776</v>
      </c>
      <c r="AS67" s="6" t="n">
        <f aca="false">VLOOKUP(B67,[42]jun97!$A$35:$XFD$94,3,0)</f>
        <v>656257</v>
      </c>
      <c r="AT67" s="6" t="n">
        <f aca="false">VLOOKUP(B67,[43]jul97!$A$49:$XFD$107,3,0)</f>
        <v>632703</v>
      </c>
      <c r="AU67" s="6" t="n">
        <f aca="false">VLOOKUP(B67,[44]aug97!$A$60:$XFD$117,3,0)</f>
        <v>801457</v>
      </c>
      <c r="AV67" s="6" t="n">
        <f aca="false">VLOOKUP(B67,[45]sep97!$A$48:$XFD$104,3,0)</f>
        <v>1498734</v>
      </c>
      <c r="AW67" s="6" t="n">
        <f aca="false">VLOOKUP(B67,[46]oct97!$A$48:$XFD$103,3,0)</f>
        <v>1214738</v>
      </c>
      <c r="AX67" s="6" t="n">
        <f aca="false">VLOOKUP(B67,[47]nov97!$A$48:$XFD$102,3,0)</f>
        <v>733790</v>
      </c>
      <c r="AY67" s="6" t="n">
        <f aca="false">VLOOKUP(B67,[48]dec97!$A$35:$XFD$88,3,0)</f>
        <v>699563</v>
      </c>
      <c r="AZ67" s="6" t="n">
        <f aca="false">VLOOKUP(B67,[49]jan98!$A$47:$XFD$96,3,0)</f>
        <v>993730</v>
      </c>
      <c r="BA67" s="6" t="n">
        <f aca="false">VLOOKUP(B67,[50]feb98!$A$50:$XFD$98,3,0)</f>
        <v>990156</v>
      </c>
      <c r="BB67" s="6" t="n">
        <f aca="false">VLOOKUP(B67,[51]mar98!$A$34:$XFD$81,3,0)</f>
        <v>901402</v>
      </c>
      <c r="BC67" s="6" t="n">
        <f aca="false">VLOOKUP(B67,[52]apr98!$A$46:$XFD$92,3,0)</f>
        <v>1317431</v>
      </c>
      <c r="BD67" s="6" t="n">
        <f aca="false">VLOOKUP(B67,[53]may98!$A$47:$XFD$92,3,0)</f>
        <v>891914</v>
      </c>
      <c r="BE67" s="6" t="n">
        <f aca="false">VLOOKUP(B67,[54]jun98!$A$54:$XFD$98,3,0)</f>
        <v>985412</v>
      </c>
      <c r="BF67" s="6" t="n">
        <f aca="false">VLOOKUP(B67,[55]jul98!$A$34:$XFD$77,3,0)</f>
        <v>1631528</v>
      </c>
      <c r="BG67" s="6" t="n">
        <f aca="false">VLOOKUP(B67,[56]aug98!$A$48:$XFD$90,3,0)</f>
        <v>1184317</v>
      </c>
      <c r="BH67" s="6" t="n">
        <f aca="false">VLOOKUP(B67,[57]sep98!$A$46:$XFD$87,3,0)</f>
        <v>995955</v>
      </c>
      <c r="BI67" s="6" t="n">
        <f aca="false">VLOOKUP(B67,[58]oct98!$A$34:$XFD$74,3,0)</f>
        <v>1408593</v>
      </c>
      <c r="BJ67" s="6" t="n">
        <f aca="false">VLOOKUP(B67,[59]nov98!$A$34:$XFD$73,3,0)</f>
        <v>1221169</v>
      </c>
      <c r="BK67" s="6" t="n">
        <f aca="false">VLOOKUP(B67,[60]dec98!$A$59:$XFD$97,3,0)</f>
        <v>798950</v>
      </c>
      <c r="BL67" s="6" t="n">
        <f aca="false">VLOOKUP(B67,[61]jan99!$A$48:$XFD$83,3,0)</f>
        <v>1182549</v>
      </c>
      <c r="BM67" s="10" t="n">
        <f aca="false">VLOOKUP(B67,[62]feb99!$A$33:$XFD$66,3,0)</f>
        <v>1066109</v>
      </c>
      <c r="BN67" s="6" t="n">
        <f aca="false">VLOOKUP(B67,[63]mar99!$A$46:$XFD$78,3,0)</f>
        <v>1114644</v>
      </c>
      <c r="BO67" s="6" t="n">
        <f aca="false">VLOOKUP(B67,[64]apr99!$A$33:$XFD$64,3,0)</f>
        <v>1377501</v>
      </c>
      <c r="BP67" s="6" t="n">
        <f aca="false">VLOOKUP(B67,[65]may99!$A$58:$XFD$88,3,0)</f>
        <v>936920</v>
      </c>
      <c r="CP67" s="2" t="s">
        <v>66</v>
      </c>
      <c r="CQ67" s="7" t="n">
        <f aca="false">(D159-$D$95)/$D$95</f>
        <v>-0.830145400919628</v>
      </c>
      <c r="CR67" s="7" t="n">
        <f aca="false">(E160-$E$96)/$E$96</f>
        <v>-0.859265715067792</v>
      </c>
      <c r="CS67" s="7" t="n">
        <f aca="false">(F161-$F$97)/$F$97</f>
        <v>-0.853916129755651</v>
      </c>
      <c r="CT67" s="7" t="n">
        <f aca="false">(G162-$G$98)/$G$98</f>
        <v>-0.868483033447691</v>
      </c>
      <c r="CU67" s="7" t="n">
        <f aca="false">(H163-$H$99)/$H$99</f>
        <v>-0.871209425711213</v>
      </c>
      <c r="CV67" s="7" t="n">
        <f aca="false">(I164-$I$100)/$I$100</f>
        <v>-0.883701706514467</v>
      </c>
      <c r="CW67" s="7" t="n">
        <f aca="false">(J165-$J$101)/$J$101</f>
        <v>-0.864694297058847</v>
      </c>
      <c r="CX67" s="7" t="n">
        <f aca="false">(K166-$K$102)/$K$102</f>
        <v>-0.822857633647553</v>
      </c>
      <c r="CY67" s="7" t="n">
        <f aca="false">(L167-$L$103)/$L$103</f>
        <v>-0.831280187704689</v>
      </c>
      <c r="CZ67" s="7" t="n">
        <f aca="false">(M168-$M$104)/$M$104</f>
        <v>-0.846221802146049</v>
      </c>
      <c r="DA67" s="7" t="n">
        <f aca="false">(N169-$N$105)/$N$105</f>
        <v>-0.821162573990465</v>
      </c>
      <c r="DB67" s="7" t="n">
        <f aca="false">(O170-$O$106)/$O$106</f>
        <v>-0.800679896067464</v>
      </c>
      <c r="DC67" s="7" t="n">
        <f aca="false">(P171-$P$107)/$P$107</f>
        <v>-0.803104544691955</v>
      </c>
      <c r="DD67" s="7" t="n">
        <f aca="false">(Q172-$Q$108)/$Q$108</f>
        <v>-0.837846272905981</v>
      </c>
      <c r="DE67" s="7" t="n">
        <f aca="false">(R173-$R$109)/R173</f>
        <v>-6.17292777830776</v>
      </c>
      <c r="DF67" s="7" t="n">
        <f aca="false">(S174-$S$110)/$S$110</f>
        <v>-0.795974374604085</v>
      </c>
      <c r="DG67" s="7" t="n">
        <f aca="false">(T175-$T$111)/$T$111</f>
        <v>-0.843832216545377</v>
      </c>
      <c r="DH67" s="7" t="n">
        <f aca="false">(U176-$U$112)/$U$112</f>
        <v>-0.854096887605507</v>
      </c>
      <c r="DI67" s="7" t="n">
        <f aca="false">(V177-$V$113)/$V$113</f>
        <v>-0.797005197337183</v>
      </c>
      <c r="DJ67" s="7" t="n">
        <f aca="false">(W178-$W$114)/$W$114</f>
        <v>-0.842811658227662</v>
      </c>
      <c r="DK67" s="7" t="n">
        <f aca="false">(X179-$X$115)/$X$115</f>
        <v>-0.850267456367261</v>
      </c>
      <c r="DL67" s="7" t="n">
        <f aca="false">(Y180-$Y$116)/$Y$116</f>
        <v>-0.832622356061358</v>
      </c>
      <c r="DM67" s="7" t="n">
        <f aca="false">(Z181-$Z$117)/$Z$117</f>
        <v>-0.852249299523809</v>
      </c>
      <c r="DN67" s="7" t="n">
        <f aca="false">(AA182-$AA$118)/$AA$118</f>
        <v>-0.844013766495993</v>
      </c>
      <c r="DO67" s="7" t="n">
        <f aca="false">(AB183-$AB$119)/$AB$119</f>
        <v>-1</v>
      </c>
      <c r="DP67" s="7" t="n">
        <f aca="false">(AC184-$AC$120)/$AC$120</f>
        <v>-1</v>
      </c>
      <c r="DQ67" s="7" t="n">
        <f aca="false">(AD185-$AD$121)/$AD$121</f>
        <v>-1</v>
      </c>
      <c r="DR67" s="7" t="n">
        <f aca="false">(AE186-$AE$122)/$AE$122</f>
        <v>-1</v>
      </c>
      <c r="DS67" s="7" t="n">
        <f aca="false">(AF187-$AF$123)/$AF$123</f>
        <v>-1</v>
      </c>
      <c r="DT67" s="7" t="n">
        <f aca="false">(AG188-$AG$124)/$AG$124</f>
        <v>-1</v>
      </c>
      <c r="DU67" s="7" t="n">
        <f aca="false">(AH189-$AH$125)/$AH$125</f>
        <v>-1</v>
      </c>
      <c r="DV67" s="7" t="n">
        <f aca="false">(AI190-$AI$126)/$AI$126</f>
        <v>-1</v>
      </c>
      <c r="DW67" s="7" t="n">
        <f aca="false">(AJ191-$AJ$127)/$AJ$127</f>
        <v>-1</v>
      </c>
      <c r="DX67" s="7" t="n">
        <f aca="false">(AK192-$AK$128)/$AK$128</f>
        <v>-1</v>
      </c>
      <c r="DY67" s="7" t="n">
        <f aca="false">(AL193-$AL$129)/$AL$129</f>
        <v>-1</v>
      </c>
      <c r="DZ67" s="7" t="n">
        <f aca="false">(AM194-$AM$130)/$AM$130</f>
        <v>-1</v>
      </c>
      <c r="EA67" s="7" t="n">
        <f aca="false">(AN195-$AN$131)/$AN$131</f>
        <v>-1</v>
      </c>
      <c r="EB67" s="7" t="n">
        <f aca="false">(AO196-$AO$132)/$AO$132</f>
        <v>-1</v>
      </c>
      <c r="EC67" s="7" t="n">
        <f aca="false">(AP197-$AP$133)/$AP$133</f>
        <v>-1</v>
      </c>
      <c r="ED67" s="7" t="n">
        <f aca="false">(AQ198-$AQ$134)/$AQ$134</f>
        <v>-1</v>
      </c>
      <c r="EE67" s="7" t="n">
        <f aca="false">(AR199-$AR$135)/$AR$135</f>
        <v>-1</v>
      </c>
      <c r="EF67" s="7" t="n">
        <f aca="false">(AS200-$AS$136)/$AS$136</f>
        <v>-1</v>
      </c>
      <c r="EG67" s="7" t="n">
        <f aca="false">(AT201-$AT$137)/$AT$137</f>
        <v>-1</v>
      </c>
      <c r="EH67" s="7" t="n">
        <f aca="false">(AU202-$AU$138)/$AU$138</f>
        <v>-1</v>
      </c>
      <c r="EI67" s="7" t="n">
        <f aca="false">(AV203-$AV$139)/$AV$139</f>
        <v>-1</v>
      </c>
      <c r="EJ67" s="7" t="n">
        <f aca="false">(AW204-$AW$140)/$AW$140</f>
        <v>-1</v>
      </c>
      <c r="EK67" s="7" t="n">
        <f aca="false">(AX205-$AX$141)/$AX$141</f>
        <v>-1</v>
      </c>
      <c r="EL67" s="7" t="n">
        <f aca="false">(AY206-$AY$142)/$AY$142</f>
        <v>-1</v>
      </c>
      <c r="EM67" s="7" t="n">
        <f aca="false">(AZ207-$AZ$143)/$AZ$143</f>
        <v>-1</v>
      </c>
      <c r="EN67" s="7" t="n">
        <f aca="false">(BA208-$BA$144)/$BA$144</f>
        <v>-1</v>
      </c>
      <c r="EO67" s="7" t="n">
        <f aca="false">(BB209-$BB$145)/$BB$145</f>
        <v>-1</v>
      </c>
      <c r="EP67" s="7" t="n">
        <f aca="false">(BC210-$BC$146)/$BC$146</f>
        <v>-1</v>
      </c>
      <c r="EQ67" s="7" t="n">
        <f aca="false">(BD211-$BD$147)/$BD$147</f>
        <v>-1</v>
      </c>
      <c r="ER67" s="7" t="n">
        <f aca="false">(BE212-$BE$148)/$BE$148</f>
        <v>-1</v>
      </c>
      <c r="ES67" s="7" t="n">
        <f aca="false">(BF213-$BF$149)/$BF$149</f>
        <v>-1</v>
      </c>
      <c r="ET67" s="7" t="n">
        <f aca="false">(BG214-$BG$150)/$BG$150</f>
        <v>-1</v>
      </c>
      <c r="EU67" s="7" t="n">
        <f aca="false">(BH215-$BH$151)/$BH$151</f>
        <v>-1</v>
      </c>
      <c r="EV67" s="7" t="n">
        <f aca="false">(BI216-$BI$152)/$BI$152</f>
        <v>-1</v>
      </c>
      <c r="EW67" s="7" t="n">
        <f aca="false">(BJ217-$BJ$153)/$BJ$153</f>
        <v>-1</v>
      </c>
      <c r="EX67" s="7" t="n">
        <f aca="false">(BK218-$BK$154)/$BK$154</f>
        <v>-1</v>
      </c>
      <c r="EY67" s="7" t="n">
        <f aca="false">(BL219-$BL$155)/$BL$155</f>
        <v>-1</v>
      </c>
      <c r="EZ67" s="7" t="n">
        <f aca="false">(BM220-$BM$156)/$BM$156</f>
        <v>-1</v>
      </c>
      <c r="FA67" s="7" t="n">
        <f aca="false">(BN221-$BN$157)/$BN$157</f>
        <v>-1</v>
      </c>
      <c r="FB67" s="7" t="n">
        <f aca="false">(BO222-$BO$158)/$BO$158</f>
        <v>-1</v>
      </c>
      <c r="FC67" s="7" t="n">
        <f aca="false">(BP223-$BP$159)/$BP$159</f>
        <v>-1</v>
      </c>
      <c r="FD67" s="7" t="n">
        <f aca="false">(BQ224-$BQ$160)/$BQ$160</f>
        <v>-1</v>
      </c>
      <c r="FE67" s="7" t="n">
        <f aca="false">(BR225-$BR$161)/$BR$161</f>
        <v>-1</v>
      </c>
      <c r="FF67" s="7" t="n">
        <f aca="false">(BS226-$BS$162)/$BS$162</f>
        <v>-1</v>
      </c>
      <c r="FG67" s="7" t="n">
        <f aca="false">(BT227-$BT$163)/$BT$163</f>
        <v>-1</v>
      </c>
      <c r="FH67" s="7" t="n">
        <f aca="false">(BU228-$BU$164)/$BU$164</f>
        <v>-1</v>
      </c>
      <c r="FI67" s="7" t="n">
        <f aca="false">(BV229-$BV$165)/$BV$165</f>
        <v>-1</v>
      </c>
      <c r="FJ67" s="7" t="n">
        <f aca="false">(BW230-$BW$166)/$BW$166</f>
        <v>-1</v>
      </c>
      <c r="FK67" s="7" t="n">
        <f aca="false">(BX231-$BX$167)/$BX$167</f>
        <v>-1</v>
      </c>
      <c r="FL67" s="7" t="n">
        <f aca="false">(BY232-$BY$168)/$BY$168</f>
        <v>-1</v>
      </c>
      <c r="FM67" s="7" t="n">
        <f aca="false">(BZ233-$BZ$169)/$BZ$169</f>
        <v>-1</v>
      </c>
      <c r="FN67" s="7" t="n">
        <f aca="false">(CA234-$CA$170)/$CA$170</f>
        <v>-1</v>
      </c>
      <c r="FO67" s="7" t="n">
        <f aca="false">(CB235-$CB$171)/$CB$171</f>
        <v>-1</v>
      </c>
      <c r="FP67" s="7" t="n">
        <f aca="false">(CC236-$CC$172)/$CC$172</f>
        <v>-1</v>
      </c>
      <c r="FQ67" s="7" t="n">
        <f aca="false">(CD237-$CD$173)/$CD$173</f>
        <v>-1</v>
      </c>
      <c r="FR67" s="7" t="n">
        <f aca="false">(CE238-$CE$174)/$CE$174</f>
        <v>-1</v>
      </c>
      <c r="FS67" s="7" t="n">
        <f aca="false">(CF239-$CF$175)/$CF$175</f>
        <v>-1</v>
      </c>
      <c r="FT67" s="7" t="n">
        <f aca="false">(CG240-$CG$176)/$CG$176</f>
        <v>-1</v>
      </c>
      <c r="FU67" s="7" t="n">
        <f aca="false">(CH241-$CH$177)/$CH$177</f>
        <v>-1</v>
      </c>
      <c r="FV67" s="7" t="n">
        <f aca="false">(CI242-$CI$178)/$CI$178</f>
        <v>-1</v>
      </c>
      <c r="FW67" s="7" t="n">
        <f aca="false">(CJ243-$CJ$179)/$CJ$179</f>
        <v>-1</v>
      </c>
      <c r="FX67" s="7" t="n">
        <f aca="false">(CK244-$CK$180)/$CK$180</f>
        <v>-1</v>
      </c>
      <c r="FY67" s="7" t="n">
        <f aca="false">(CL245-$CL$181)/$CL$181</f>
        <v>-1</v>
      </c>
      <c r="FZ67" s="7" t="n">
        <f aca="false">(CM246-$CM$182)/$CM$182</f>
        <v>-1</v>
      </c>
    </row>
    <row r="68" customFormat="false" ht="12.75" hidden="false" customHeight="false" outlineLevel="0" collapsed="false">
      <c r="B68" s="3" t="n">
        <v>36312</v>
      </c>
      <c r="C68" s="5" t="n">
        <v>42307737</v>
      </c>
      <c r="D68" s="6" t="n">
        <f aca="false">VLOOKUP(B68,[1]jan94!$A$59:$XFD$168,3,0)</f>
        <v>444835</v>
      </c>
      <c r="E68" s="6" t="n">
        <f aca="false">VLOOKUP(B68,[2]feb94!$A$51:$XFD$159,3,0)</f>
        <v>270398</v>
      </c>
      <c r="F68" s="6" t="n">
        <f aca="false">VLOOKUP(B68,[3]mar94!$A$56:$XFD$164,3,0)</f>
        <v>388025</v>
      </c>
      <c r="G68" s="6" t="n">
        <f aca="false">VLOOKUP(B68,[4]apr94!$A$64:$XFD$170,3,0)</f>
        <v>300229</v>
      </c>
      <c r="H68" s="6" t="n">
        <f aca="false">VLOOKUP(B68,[5]may94!$A$51:$XFD$156,3,0)</f>
        <v>251812</v>
      </c>
      <c r="I68" s="6" t="n">
        <f aca="false">VLOOKUP(B68,[6]jun94!$A$62:$XFD$167,3,0)</f>
        <v>292569</v>
      </c>
      <c r="J68" s="6" t="n">
        <f aca="false">VLOOKUP(B68,[7]jul94!$A$55:$XFD$159,3,0)</f>
        <v>295803</v>
      </c>
      <c r="K68" s="6" t="n">
        <f aca="false">VLOOKUP(B68,[8]aug94!$A$63:$XFD$165,3,0)</f>
        <v>358755</v>
      </c>
      <c r="L68" s="6" t="n">
        <f aca="false">VLOOKUP(B68,[9]sep94!$A$55:$XFD$156,3,0)</f>
        <v>362594</v>
      </c>
      <c r="M68" s="6" t="n">
        <f aca="false">VLOOKUP(B68,[10]oct94!$A$55:$XFD$155,3,0)</f>
        <v>289513</v>
      </c>
      <c r="N68" s="6" t="n">
        <f aca="false">VLOOKUP(B68,[11]nov94!$A$38:$XFD$137,3,0)</f>
        <v>383625</v>
      </c>
      <c r="O68" s="6" t="n">
        <f aca="false">VLOOKUP(B68,[12]dec94!$A$55:$XFD$154,3,0)</f>
        <v>357852</v>
      </c>
      <c r="P68" s="6" t="n">
        <f aca="false">VLOOKUP(B68,[13]jan95!$A$48:$XFD$142,3,0)</f>
        <v>400692</v>
      </c>
      <c r="Q68" s="6" t="n">
        <f aca="false">VLOOKUP(B68,[14]feb95!$A$54:$XFD$147,3,0)</f>
        <v>265630</v>
      </c>
      <c r="R68" s="6" t="n">
        <f aca="false">VLOOKUP(B68,[15]mar95!$A$37:$XFD$129,3,0)</f>
        <v>280567</v>
      </c>
      <c r="S68" s="6" t="n">
        <f aca="false">VLOOKUP(B68,[16]apr95!$A$59:$XFD$150,3,0)</f>
        <v>307401</v>
      </c>
      <c r="T68" s="6" t="n">
        <f aca="false">VLOOKUP(B68,[17]may95!$A$60:$XFD$151,3,0)</f>
        <v>373782</v>
      </c>
      <c r="U68" s="6" t="n">
        <f aca="false">VLOOKUP(B68,[18]jun95!$A$55:$XFD$144,3,0)</f>
        <v>290112</v>
      </c>
      <c r="V68" s="6" t="n">
        <f aca="false">VLOOKUP(B68,[19]jul95!$A$53:$XFD$141,3,0)</f>
        <v>424558</v>
      </c>
      <c r="W68" s="6" t="n">
        <f aca="false">VLOOKUP(B68,[20]aug95!$A$61:$XFD$148,3,0)</f>
        <v>496661</v>
      </c>
      <c r="X68" s="6" t="n">
        <f aca="false">VLOOKUP(B68,[21]sep95!$A$58:$XFD$144,3,0)</f>
        <v>277753</v>
      </c>
      <c r="Y68" s="6" t="n">
        <f aca="false">VLOOKUP(B68,[22]oct95!$A$53:$XFD$138,3,0)</f>
        <v>770715</v>
      </c>
      <c r="Z68" s="6" t="n">
        <f aca="false">VLOOKUP(B68,[23]nov95!$A$58:$XFD$142,3,0)</f>
        <v>532988</v>
      </c>
      <c r="AA68" s="6" t="n">
        <f aca="false">VLOOKUP(B68,[24]dec95!$A$55:$XFD$138,3,0)</f>
        <v>257345</v>
      </c>
      <c r="AB68" s="6" t="n">
        <f aca="false">VLOOKUP(B68,[25]jan96!$A$59:$XFD$138,3,0)</f>
        <v>409253</v>
      </c>
      <c r="AC68" s="6" t="n">
        <f aca="false">VLOOKUP(B68,[26]feb96!$A$36:$XFD$114,3,0)</f>
        <v>833766</v>
      </c>
      <c r="AD68" s="6" t="n">
        <f aca="false">VLOOKUP(B68,[27]mar96!$A$54:$XFD$133,3,0)</f>
        <v>416348</v>
      </c>
      <c r="AE68" s="6" t="n">
        <f aca="false">VLOOKUP(B68,[28]apr96!$A$51:$XFD$127,3,0)</f>
        <v>380054</v>
      </c>
      <c r="AF68" s="6" t="n">
        <f aca="false">VLOOKUP(B68,[29]may96!$A$60:$XFD$135,3,0)</f>
        <v>513633</v>
      </c>
      <c r="AG68" s="6" t="n">
        <f aca="false">VLOOKUP(B68,[30]jun96!$A$50:$XFD$124,3,0)</f>
        <v>416891</v>
      </c>
      <c r="AH68" s="6" t="n">
        <f aca="false">VLOOKUP(B68,[31]jul96!$A$53:$XFD$126,3,0)</f>
        <v>586602</v>
      </c>
      <c r="AI68" s="6" t="n">
        <f aca="false">VLOOKUP(B68,[32]aug96!$A$36:$XFD$108,3,0)</f>
        <v>519410</v>
      </c>
      <c r="AJ68" s="6" t="n">
        <f aca="false">VLOOKUP(B68,[33]sep96!$A$51:$XFD$122,3,0)</f>
        <v>642592</v>
      </c>
      <c r="AK68" s="6" t="n">
        <f aca="false">VLOOKUP(B68,[34]oct96!$A$59:$XFD$129,3,0)</f>
        <v>455653</v>
      </c>
      <c r="AL68" s="6" t="n">
        <f aca="false">VLOOKUP(B68,[35]nov96!$A$61:$XFD$130,3,0)</f>
        <v>562131</v>
      </c>
      <c r="AM68" s="6" t="n">
        <f aca="false">VLOOKUP(B68,[36]dec96!$A$51:$XFD$119,3,0)</f>
        <v>520263</v>
      </c>
      <c r="AN68" s="6" t="n">
        <f aca="false">VLOOKUP(B68,[37]jan97!$A$52:$XFD$116,3,0)</f>
        <v>496646</v>
      </c>
      <c r="AO68" s="6" t="n">
        <f aca="false">VLOOKUP(B68,[38]feb97!$A$35:$XFD$98,3,0)</f>
        <v>537530</v>
      </c>
      <c r="AP68" s="6" t="n">
        <f aca="false">VLOOKUP(B68,[39]mar97!$A$51:$XFD$113,3,0)</f>
        <v>531527</v>
      </c>
      <c r="AQ68" s="6" t="n">
        <f aca="false">VLOOKUP(B68,[40]apr97!$A$35:$XFD$96,3,0)</f>
        <v>699102</v>
      </c>
      <c r="AR68" s="6" t="n">
        <f aca="false">VLOOKUP(B68,[41]may97!$A$35:$XFD$95,3,0)</f>
        <v>449362</v>
      </c>
      <c r="AS68" s="6" t="n">
        <f aca="false">VLOOKUP(B68,[42]jun97!$A$35:$XFD$94,3,0)</f>
        <v>618620</v>
      </c>
      <c r="AT68" s="6" t="n">
        <f aca="false">VLOOKUP(B68,[43]jul97!$A$49:$XFD$107,3,0)</f>
        <v>628351</v>
      </c>
      <c r="AU68" s="6" t="n">
        <f aca="false">VLOOKUP(B68,[44]aug97!$A$60:$XFD$117,3,0)</f>
        <v>743348</v>
      </c>
      <c r="AV68" s="6" t="n">
        <f aca="false">VLOOKUP(B68,[45]sep97!$A$48:$XFD$104,3,0)</f>
        <v>1385453</v>
      </c>
      <c r="AW68" s="6" t="n">
        <f aca="false">VLOOKUP(B68,[46]oct97!$A$48:$XFD$103,3,0)</f>
        <v>1190665</v>
      </c>
      <c r="AX68" s="6" t="n">
        <f aca="false">VLOOKUP(B68,[47]nov97!$A$48:$XFD$102,3,0)</f>
        <v>708312</v>
      </c>
      <c r="AY68" s="6" t="n">
        <f aca="false">VLOOKUP(B68,[48]dec97!$A$35:$XFD$88,3,0)</f>
        <v>659537</v>
      </c>
      <c r="AZ68" s="6" t="n">
        <f aca="false">VLOOKUP(B68,[49]jan98!$A$47:$XFD$96,3,0)</f>
        <v>914153</v>
      </c>
      <c r="BA68" s="6" t="n">
        <f aca="false">VLOOKUP(B68,[50]feb98!$A$50:$XFD$98,3,0)</f>
        <v>933245</v>
      </c>
      <c r="BB68" s="6" t="n">
        <f aca="false">VLOOKUP(B68,[51]mar98!$A$34:$XFD$81,3,0)</f>
        <v>849318</v>
      </c>
      <c r="BC68" s="6" t="n">
        <f aca="false">VLOOKUP(B68,[52]apr98!$A$46:$XFD$92,3,0)</f>
        <v>1227363</v>
      </c>
      <c r="BD68" s="6" t="n">
        <f aca="false">VLOOKUP(B68,[53]may98!$A$47:$XFD$92,3,0)</f>
        <v>810987</v>
      </c>
      <c r="BE68" s="6" t="n">
        <f aca="false">VLOOKUP(B68,[54]jun98!$A$54:$XFD$98,3,0)</f>
        <v>907363</v>
      </c>
      <c r="BF68" s="6" t="n">
        <f aca="false">VLOOKUP(B68,[55]jul98!$A$34:$XFD$77,3,0)</f>
        <v>1551651</v>
      </c>
      <c r="BG68" s="6" t="n">
        <f aca="false">VLOOKUP(B68,[56]aug98!$A$48:$XFD$90,3,0)</f>
        <v>1098412</v>
      </c>
      <c r="BH68" s="6" t="n">
        <f aca="false">VLOOKUP(B68,[57]sep98!$A$46:$XFD$87,3,0)</f>
        <v>919976</v>
      </c>
      <c r="BI68" s="6" t="n">
        <f aca="false">VLOOKUP(B68,[58]oct98!$A$34:$XFD$74,3,0)</f>
        <v>1277018</v>
      </c>
      <c r="BJ68" s="6" t="n">
        <f aca="false">VLOOKUP(B68,[59]nov98!$A$34:$XFD$73,3,0)</f>
        <v>1094753</v>
      </c>
      <c r="BK68" s="6" t="n">
        <f aca="false">VLOOKUP(B68,[60]dec98!$A$59:$XFD$97,3,0)</f>
        <v>731926</v>
      </c>
      <c r="BL68" s="6" t="n">
        <f aca="false">VLOOKUP(B68,[61]jan99!$A$48:$XFD$83,3,0)</f>
        <v>1048600</v>
      </c>
      <c r="BM68" s="10" t="n">
        <f aca="false">VLOOKUP(B68,[62]feb99!$A$33:$XFD$66,3,0)</f>
        <v>918629</v>
      </c>
      <c r="BN68" s="6" t="n">
        <f aca="false">VLOOKUP(B68,[63]mar99!$A$46:$XFD$78,3,0)</f>
        <v>1000086</v>
      </c>
      <c r="BO68" s="6" t="n">
        <f aca="false">VLOOKUP(B68,[64]apr99!$A$33:$XFD$64,3,0)</f>
        <v>1091681</v>
      </c>
      <c r="BP68" s="6" t="n">
        <f aca="false">VLOOKUP(B68,[65]may99!$A$58:$XFD$88,3,0)</f>
        <v>1795397</v>
      </c>
      <c r="BQ68" s="6" t="n">
        <f aca="false">VLOOKUP(B68,[66]jun99!$A$33:$XFD$62,3,0)</f>
        <v>1069281</v>
      </c>
      <c r="CP68" s="2" t="s">
        <v>67</v>
      </c>
      <c r="CQ68" s="7" t="n">
        <f aca="false">(D160-$D$95)/$D$95</f>
        <v>-0.835159355885507</v>
      </c>
      <c r="CR68" s="7" t="n">
        <f aca="false">(E161-$E$96)/$E$96</f>
        <v>-0.858715046900536</v>
      </c>
      <c r="CS68" s="7" t="n">
        <f aca="false">(F162-$F$97)/$F$97</f>
        <v>-0.846662475778596</v>
      </c>
      <c r="CT68" s="7" t="n">
        <f aca="false">(G163-$G$98)/$G$98</f>
        <v>-0.869425179924247</v>
      </c>
      <c r="CU68" s="7" t="n">
        <f aca="false">(H164-$H$99)/$H$99</f>
        <v>-0.877250907809571</v>
      </c>
      <c r="CV68" s="7" t="n">
        <f aca="false">(I165-$I$100)/$I$100</f>
        <v>-0.877571587141433</v>
      </c>
      <c r="CW68" s="7" t="n">
        <f aca="false">(J166-$J$101)/$J$101</f>
        <v>-0.870652252057535</v>
      </c>
      <c r="CX68" s="7" t="n">
        <f aca="false">(K167-$K$102)/$K$102</f>
        <v>-0.840721513643102</v>
      </c>
      <c r="CY68" s="7" t="n">
        <f aca="false">(L168-$L$103)/$L$103</f>
        <v>-0.826562150259683</v>
      </c>
      <c r="CZ68" s="7" t="n">
        <f aca="false">(M169-$M$104)/$M$104</f>
        <v>-0.855531127194013</v>
      </c>
      <c r="DA68" s="7" t="n">
        <f aca="false">(N170-$N$105)/$N$105</f>
        <v>-0.822171536455244</v>
      </c>
      <c r="DB68" s="7" t="n">
        <f aca="false">(O171-$O$106)/$O$106</f>
        <v>-0.802023352351916</v>
      </c>
      <c r="DC68" s="7" t="n">
        <f aca="false">(P172-$P$107)/$P$107</f>
        <v>-0.799278173420143</v>
      </c>
      <c r="DD68" s="7" t="n">
        <f aca="false">(Q173-$Q$108)/$Q$108</f>
        <v>-0.83969414442913</v>
      </c>
      <c r="DE68" s="7" t="n">
        <f aca="false">(R174-$R$109)/R174</f>
        <v>-6.4743759746748</v>
      </c>
      <c r="DF68" s="7" t="n">
        <f aca="false">(S175-$S$110)/$S$110</f>
        <v>-0.801196170533185</v>
      </c>
      <c r="DG68" s="7" t="n">
        <f aca="false">(T176-$T$111)/$T$111</f>
        <v>-0.854878322011679</v>
      </c>
      <c r="DH68" s="7" t="n">
        <f aca="false">(U177-$U$112)/$U$112</f>
        <v>-0.856814584166855</v>
      </c>
      <c r="DI68" s="7" t="n">
        <f aca="false">(V178-$V$113)/$V$113</f>
        <v>-0.800327846664851</v>
      </c>
      <c r="DJ68" s="7" t="n">
        <f aca="false">(W179-$W$114)/$W$114</f>
        <v>-0.83992955376946</v>
      </c>
      <c r="DK68" s="7" t="n">
        <f aca="false">(X180-$X$115)/$X$115</f>
        <v>-0.850158020092217</v>
      </c>
      <c r="DL68" s="7" t="n">
        <f aca="false">(Y181-$Y$116)/$Y$116</f>
        <v>-0.812549644822709</v>
      </c>
      <c r="DM68" s="7" t="n">
        <f aca="false">(Z182-$Z$117)/$Z$117</f>
        <v>-0.86268472044331</v>
      </c>
      <c r="DN68" s="7" t="n">
        <f aca="false">(AA183-$AA$118)/$AA$118</f>
        <v>-1</v>
      </c>
      <c r="DO68" s="7" t="n">
        <f aca="false">(AB184-$AB$119)/$AB$119</f>
        <v>-1</v>
      </c>
      <c r="DP68" s="7" t="n">
        <f aca="false">(AC185-$AC$120)/$AC$120</f>
        <v>-1</v>
      </c>
      <c r="DQ68" s="7" t="n">
        <f aca="false">(AD186-$AD$121)/$AD$121</f>
        <v>-1</v>
      </c>
      <c r="DR68" s="7" t="n">
        <f aca="false">(AE187-$AE$122)/$AE$122</f>
        <v>-1</v>
      </c>
      <c r="DS68" s="7" t="n">
        <f aca="false">(AF188-$AF$123)/$AF$123</f>
        <v>-1</v>
      </c>
      <c r="DT68" s="7" t="n">
        <f aca="false">(AG189-$AG$124)/$AG$124</f>
        <v>-1</v>
      </c>
      <c r="DU68" s="7" t="n">
        <f aca="false">(AH190-$AH$125)/$AH$125</f>
        <v>-1</v>
      </c>
      <c r="DV68" s="7" t="n">
        <f aca="false">(AI191-$AI$126)/$AI$126</f>
        <v>-1</v>
      </c>
      <c r="DW68" s="7" t="n">
        <f aca="false">(AJ192-$AJ$127)/$AJ$127</f>
        <v>-1</v>
      </c>
      <c r="DX68" s="7" t="n">
        <f aca="false">(AK193-$AK$128)/$AK$128</f>
        <v>-1</v>
      </c>
      <c r="DY68" s="7" t="n">
        <f aca="false">(AL194-$AL$129)/$AL$129</f>
        <v>-1</v>
      </c>
      <c r="DZ68" s="7" t="n">
        <f aca="false">(AM195-$AM$130)/$AM$130</f>
        <v>-1</v>
      </c>
      <c r="EA68" s="7" t="n">
        <f aca="false">(AN196-$AN$131)/$AN$131</f>
        <v>-1</v>
      </c>
      <c r="EB68" s="7" t="n">
        <f aca="false">(AO197-$AO$132)/$AO$132</f>
        <v>-1</v>
      </c>
      <c r="EC68" s="7" t="n">
        <f aca="false">(AP198-$AP$133)/$AP$133</f>
        <v>-1</v>
      </c>
      <c r="ED68" s="7" t="n">
        <f aca="false">(AQ199-$AQ$134)/$AQ$134</f>
        <v>-1</v>
      </c>
      <c r="EE68" s="7" t="n">
        <f aca="false">(AR200-$AR$135)/$AR$135</f>
        <v>-1</v>
      </c>
      <c r="EF68" s="7" t="n">
        <f aca="false">(AS201-$AS$136)/$AS$136</f>
        <v>-1</v>
      </c>
      <c r="EG68" s="7" t="n">
        <f aca="false">(AT202-$AT$137)/$AT$137</f>
        <v>-1</v>
      </c>
      <c r="EH68" s="7" t="n">
        <f aca="false">(AU203-$AU$138)/$AU$138</f>
        <v>-1</v>
      </c>
      <c r="EI68" s="7" t="n">
        <f aca="false">(AV204-$AV$139)/$AV$139</f>
        <v>-1</v>
      </c>
      <c r="EJ68" s="7" t="n">
        <f aca="false">(AW205-$AW$140)/$AW$140</f>
        <v>-1</v>
      </c>
      <c r="EK68" s="7" t="n">
        <f aca="false">(AX206-$AX$141)/$AX$141</f>
        <v>-1</v>
      </c>
      <c r="EL68" s="7" t="n">
        <f aca="false">(AY207-$AY$142)/$AY$142</f>
        <v>-1</v>
      </c>
      <c r="EM68" s="7" t="n">
        <f aca="false">(AZ208-$AZ$143)/$AZ$143</f>
        <v>-1</v>
      </c>
      <c r="EN68" s="7" t="n">
        <f aca="false">(BA209-$BA$144)/$BA$144</f>
        <v>-1</v>
      </c>
      <c r="EO68" s="7" t="n">
        <f aca="false">(BB210-$BB$145)/$BB$145</f>
        <v>-1</v>
      </c>
      <c r="EP68" s="7" t="n">
        <f aca="false">(BC211-$BC$146)/$BC$146</f>
        <v>-1</v>
      </c>
      <c r="EQ68" s="7" t="n">
        <f aca="false">(BD212-$BD$147)/$BD$147</f>
        <v>-1</v>
      </c>
      <c r="ER68" s="7" t="n">
        <f aca="false">(BE213-$BE$148)/$BE$148</f>
        <v>-1</v>
      </c>
      <c r="ES68" s="7" t="n">
        <f aca="false">(BF214-$BF$149)/$BF$149</f>
        <v>-1</v>
      </c>
      <c r="ET68" s="7" t="n">
        <f aca="false">(BG215-$BG$150)/$BG$150</f>
        <v>-1</v>
      </c>
      <c r="EU68" s="7" t="n">
        <f aca="false">(BH216-$BH$151)/$BH$151</f>
        <v>-1</v>
      </c>
      <c r="EV68" s="7" t="n">
        <f aca="false">(BI217-$BI$152)/$BI$152</f>
        <v>-1</v>
      </c>
      <c r="EW68" s="7" t="n">
        <f aca="false">(BJ218-$BJ$153)/$BJ$153</f>
        <v>-1</v>
      </c>
      <c r="EX68" s="7" t="n">
        <f aca="false">(BK219-$BK$154)/$BK$154</f>
        <v>-1</v>
      </c>
      <c r="EY68" s="7" t="n">
        <f aca="false">(BL220-$BL$155)/$BL$155</f>
        <v>-1</v>
      </c>
      <c r="EZ68" s="7" t="n">
        <f aca="false">(BM221-$BM$156)/$BM$156</f>
        <v>-1</v>
      </c>
      <c r="FA68" s="7" t="n">
        <f aca="false">(BN222-$BN$157)/$BN$157</f>
        <v>-1</v>
      </c>
      <c r="FB68" s="7" t="n">
        <f aca="false">(BO223-$BO$158)/$BO$158</f>
        <v>-1</v>
      </c>
      <c r="FC68" s="7" t="n">
        <f aca="false">(BP224-$BP$159)/$BP$159</f>
        <v>-1</v>
      </c>
      <c r="FD68" s="7" t="n">
        <f aca="false">(BQ225-$BQ$160)/$BQ$160</f>
        <v>-1</v>
      </c>
      <c r="FE68" s="7" t="n">
        <f aca="false">(BR226-$BR$161)/$BR$161</f>
        <v>-1</v>
      </c>
      <c r="FF68" s="7" t="n">
        <f aca="false">(BS227-$BS$162)/$BS$162</f>
        <v>-1</v>
      </c>
      <c r="FG68" s="7" t="n">
        <f aca="false">(BT228-$BT$163)/$BT$163</f>
        <v>-1</v>
      </c>
      <c r="FH68" s="7" t="n">
        <f aca="false">(BU229-$BU$164)/$BU$164</f>
        <v>-1</v>
      </c>
      <c r="FI68" s="7" t="n">
        <f aca="false">(BV230-$BV$165)/$BV$165</f>
        <v>-1</v>
      </c>
      <c r="FJ68" s="7" t="n">
        <f aca="false">(BW231-$BW$166)/$BW$166</f>
        <v>-1</v>
      </c>
      <c r="FK68" s="7" t="n">
        <f aca="false">(BX232-$BX$167)/$BX$167</f>
        <v>-1</v>
      </c>
      <c r="FL68" s="7" t="n">
        <f aca="false">(BY233-$BY$168)/$BY$168</f>
        <v>-1</v>
      </c>
      <c r="FM68" s="7" t="n">
        <f aca="false">(BZ234-$BZ$169)/$BZ$169</f>
        <v>-1</v>
      </c>
      <c r="FN68" s="7" t="n">
        <f aca="false">(CA235-$CA$170)/$CA$170</f>
        <v>-1</v>
      </c>
      <c r="FO68" s="7" t="n">
        <f aca="false">(CB236-$CB$171)/$CB$171</f>
        <v>-1</v>
      </c>
      <c r="FP68" s="7" t="n">
        <f aca="false">(CC237-$CC$172)/$CC$172</f>
        <v>-1</v>
      </c>
      <c r="FQ68" s="7" t="n">
        <f aca="false">(CD238-$CD$173)/$CD$173</f>
        <v>-1</v>
      </c>
      <c r="FR68" s="7" t="n">
        <f aca="false">(CE239-$CE$174)/$CE$174</f>
        <v>-1</v>
      </c>
      <c r="FS68" s="7" t="n">
        <f aca="false">(CF240-$CF$175)/$CF$175</f>
        <v>-1</v>
      </c>
      <c r="FT68" s="7" t="n">
        <f aca="false">(CG241-$CG$176)/$CG$176</f>
        <v>-1</v>
      </c>
      <c r="FU68" s="7" t="n">
        <f aca="false">(CH242-$CH$177)/$CH$177</f>
        <v>-1</v>
      </c>
      <c r="FV68" s="7" t="n">
        <f aca="false">(CI243-$CI$178)/$CI$178</f>
        <v>-1</v>
      </c>
      <c r="FW68" s="7" t="n">
        <f aca="false">(CJ244-$CJ$179)/$CJ$179</f>
        <v>-1</v>
      </c>
      <c r="FX68" s="7" t="n">
        <f aca="false">(CK245-$CK$180)/$CK$180</f>
        <v>-1</v>
      </c>
      <c r="FY68" s="7" t="n">
        <f aca="false">(CL246-$CL$181)/$CL$181</f>
        <v>-1</v>
      </c>
      <c r="FZ68" s="7" t="n">
        <f aca="false">(CM247-$CM$182)/$CM$182</f>
        <v>-1</v>
      </c>
    </row>
    <row r="69" customFormat="false" ht="12.75" hidden="false" customHeight="false" outlineLevel="0" collapsed="false">
      <c r="B69" s="3" t="n">
        <v>36342</v>
      </c>
      <c r="C69" s="5" t="n">
        <v>42449012</v>
      </c>
      <c r="D69" s="6" t="n">
        <f aca="false">VLOOKUP(B69,[1]jan94!$A$59:$XFD$168,3,0)</f>
        <v>446094</v>
      </c>
      <c r="E69" s="6" t="n">
        <f aca="false">VLOOKUP(B69,[2]feb94!$A$51:$XFD$159,3,0)</f>
        <v>262726</v>
      </c>
      <c r="F69" s="6" t="n">
        <f aca="false">VLOOKUP(B69,[3]mar94!$A$56:$XFD$164,3,0)</f>
        <v>380618</v>
      </c>
      <c r="G69" s="6" t="n">
        <f aca="false">VLOOKUP(B69,[4]apr94!$A$64:$XFD$170,3,0)</f>
        <v>274167</v>
      </c>
      <c r="H69" s="6" t="n">
        <f aca="false">VLOOKUP(B69,[5]may94!$A$51:$XFD$156,3,0)</f>
        <v>274379</v>
      </c>
      <c r="I69" s="6" t="n">
        <f aca="false">VLOOKUP(B69,[6]jun94!$A$62:$XFD$167,3,0)</f>
        <v>294777</v>
      </c>
      <c r="J69" s="6" t="n">
        <f aca="false">VLOOKUP(B69,[7]jul94!$A$55:$XFD$159,3,0)</f>
        <v>316394</v>
      </c>
      <c r="K69" s="6" t="n">
        <f aca="false">VLOOKUP(B69,[8]aug94!$A$63:$XFD$165,3,0)</f>
        <v>365454</v>
      </c>
      <c r="L69" s="6" t="n">
        <f aca="false">VLOOKUP(B69,[9]sep94!$A$55:$XFD$156,3,0)</f>
        <v>398453</v>
      </c>
      <c r="M69" s="6" t="n">
        <f aca="false">VLOOKUP(B69,[10]oct94!$A$55:$XFD$155,3,0)</f>
        <v>281015</v>
      </c>
      <c r="N69" s="6" t="n">
        <f aca="false">VLOOKUP(B69,[11]nov94!$A$38:$XFD$137,3,0)</f>
        <v>401285</v>
      </c>
      <c r="O69" s="6" t="n">
        <f aca="false">VLOOKUP(B69,[12]dec94!$A$55:$XFD$154,3,0)</f>
        <v>366053</v>
      </c>
      <c r="P69" s="6" t="n">
        <f aca="false">VLOOKUP(B69,[13]jan95!$A$48:$XFD$142,3,0)</f>
        <v>407374</v>
      </c>
      <c r="Q69" s="6" t="n">
        <f aca="false">VLOOKUP(B69,[14]feb95!$A$54:$XFD$147,3,0)</f>
        <v>277371</v>
      </c>
      <c r="R69" s="6" t="n">
        <f aca="false">VLOOKUP(B69,[15]mar95!$A$37:$XFD$129,3,0)</f>
        <v>282434</v>
      </c>
      <c r="S69" s="6" t="n">
        <f aca="false">VLOOKUP(B69,[16]apr95!$A$59:$XFD$150,3,0)</f>
        <v>309277</v>
      </c>
      <c r="T69" s="6" t="n">
        <f aca="false">VLOOKUP(B69,[17]may95!$A$60:$XFD$151,3,0)</f>
        <v>371015</v>
      </c>
      <c r="U69" s="6" t="n">
        <f aca="false">VLOOKUP(B69,[18]jun95!$A$55:$XFD$144,3,0)</f>
        <v>299281</v>
      </c>
      <c r="V69" s="6" t="n">
        <f aca="false">VLOOKUP(B69,[19]jul95!$A$53:$XFD$141,3,0)</f>
        <v>457659</v>
      </c>
      <c r="W69" s="6" t="n">
        <f aca="false">VLOOKUP(B69,[20]aug95!$A$61:$XFD$148,3,0)</f>
        <v>470047</v>
      </c>
      <c r="X69" s="6" t="n">
        <f aca="false">VLOOKUP(B69,[21]sep95!$A$58:$XFD$144,3,0)</f>
        <v>307457</v>
      </c>
      <c r="Y69" s="6" t="n">
        <f aca="false">VLOOKUP(B69,[22]oct95!$A$53:$XFD$138,3,0)</f>
        <v>791540</v>
      </c>
      <c r="Z69" s="6" t="n">
        <f aca="false">VLOOKUP(B69,[23]nov95!$A$58:$XFD$142,3,0)</f>
        <v>533134</v>
      </c>
      <c r="AA69" s="6" t="n">
        <f aca="false">VLOOKUP(B69,[24]dec95!$A$55:$XFD$138,3,0)</f>
        <v>260797</v>
      </c>
      <c r="AB69" s="6" t="n">
        <f aca="false">VLOOKUP(B69,[25]jan96!$A$59:$XFD$138,3,0)</f>
        <v>397982</v>
      </c>
      <c r="AC69" s="6" t="n">
        <f aca="false">VLOOKUP(B69,[26]feb96!$A$36:$XFD$114,3,0)</f>
        <v>984106</v>
      </c>
      <c r="AD69" s="6" t="n">
        <f aca="false">VLOOKUP(B69,[27]mar96!$A$54:$XFD$133,3,0)</f>
        <v>406550</v>
      </c>
      <c r="AE69" s="6" t="n">
        <f aca="false">VLOOKUP(B69,[28]apr96!$A$51:$XFD$127,3,0)</f>
        <v>382011</v>
      </c>
      <c r="AF69" s="6" t="n">
        <f aca="false">VLOOKUP(B69,[29]may96!$A$60:$XFD$135,3,0)</f>
        <v>507597</v>
      </c>
      <c r="AG69" s="6" t="n">
        <f aca="false">VLOOKUP(B69,[30]jun96!$A$50:$XFD$124,3,0)</f>
        <v>429504</v>
      </c>
      <c r="AH69" s="6" t="n">
        <f aca="false">VLOOKUP(B69,[31]jul96!$A$53:$XFD$126,3,0)</f>
        <v>572343</v>
      </c>
      <c r="AI69" s="6" t="n">
        <f aca="false">VLOOKUP(B69,[32]aug96!$A$36:$XFD$108,3,0)</f>
        <v>543072</v>
      </c>
      <c r="AJ69" s="6" t="n">
        <f aca="false">VLOOKUP(B69,[33]sep96!$A$51:$XFD$122,3,0)</f>
        <v>645241</v>
      </c>
      <c r="AK69" s="6" t="n">
        <f aca="false">VLOOKUP(B69,[34]oct96!$A$59:$XFD$129,3,0)</f>
        <v>467411</v>
      </c>
      <c r="AL69" s="6" t="n">
        <f aca="false">VLOOKUP(B69,[35]nov96!$A$61:$XFD$130,3,0)</f>
        <v>569858</v>
      </c>
      <c r="AM69" s="6" t="n">
        <f aca="false">VLOOKUP(B69,[36]dec96!$A$51:$XFD$119,3,0)</f>
        <v>522388</v>
      </c>
      <c r="AN69" s="6" t="n">
        <f aca="false">VLOOKUP(B69,[37]jan97!$A$52:$XFD$116,3,0)</f>
        <v>491171</v>
      </c>
      <c r="AO69" s="6" t="n">
        <f aca="false">VLOOKUP(B69,[38]feb97!$A$35:$XFD$98,3,0)</f>
        <v>525004</v>
      </c>
      <c r="AP69" s="6" t="n">
        <f aca="false">VLOOKUP(B69,[39]mar97!$A$51:$XFD$113,3,0)</f>
        <v>552818</v>
      </c>
      <c r="AQ69" s="6" t="n">
        <f aca="false">VLOOKUP(B69,[40]apr97!$A$35:$XFD$96,3,0)</f>
        <v>775657</v>
      </c>
      <c r="AR69" s="6" t="n">
        <f aca="false">VLOOKUP(B69,[41]may97!$A$35:$XFD$95,3,0)</f>
        <v>471819</v>
      </c>
      <c r="AS69" s="6" t="n">
        <f aca="false">VLOOKUP(B69,[42]jun97!$A$35:$XFD$94,3,0)</f>
        <v>609704</v>
      </c>
      <c r="AT69" s="6" t="n">
        <f aca="false">VLOOKUP(B69,[43]jul97!$A$49:$XFD$107,3,0)</f>
        <v>616658</v>
      </c>
      <c r="AU69" s="6" t="n">
        <f aca="false">VLOOKUP(B69,[44]aug97!$A$60:$XFD$117,3,0)</f>
        <v>721107</v>
      </c>
      <c r="AV69" s="6" t="n">
        <f aca="false">VLOOKUP(B69,[45]sep97!$A$48:$XFD$104,3,0)</f>
        <v>1463485</v>
      </c>
      <c r="AW69" s="6" t="n">
        <f aca="false">VLOOKUP(B69,[46]oct97!$A$48:$XFD$103,3,0)</f>
        <v>1177669</v>
      </c>
      <c r="AX69" s="6" t="n">
        <f aca="false">VLOOKUP(B69,[47]nov97!$A$48:$XFD$102,3,0)</f>
        <v>750410</v>
      </c>
      <c r="AY69" s="6" t="n">
        <f aca="false">VLOOKUP(B69,[48]dec97!$A$35:$XFD$88,3,0)</f>
        <v>647821</v>
      </c>
      <c r="AZ69" s="6" t="n">
        <f aca="false">VLOOKUP(B69,[49]jan98!$A$47:$XFD$96,3,0)</f>
        <v>927643</v>
      </c>
      <c r="BA69" s="6" t="n">
        <f aca="false">VLOOKUP(B69,[50]feb98!$A$50:$XFD$98,3,0)</f>
        <v>917788</v>
      </c>
      <c r="BB69" s="6" t="n">
        <f aca="false">VLOOKUP(B69,[51]mar98!$A$34:$XFD$81,3,0)</f>
        <v>858141</v>
      </c>
      <c r="BC69" s="6" t="n">
        <f aca="false">VLOOKUP(B69,[52]apr98!$A$46:$XFD$92,3,0)</f>
        <v>1253991</v>
      </c>
      <c r="BD69" s="6" t="n">
        <f aca="false">VLOOKUP(B69,[53]may98!$A$47:$XFD$92,3,0)</f>
        <v>823829</v>
      </c>
      <c r="BE69" s="6" t="n">
        <f aca="false">VLOOKUP(B69,[54]jun98!$A$54:$XFD$98,3,0)</f>
        <v>881149</v>
      </c>
      <c r="BF69" s="6" t="n">
        <f aca="false">VLOOKUP(B69,[55]jul98!$A$34:$XFD$77,3,0)</f>
        <v>1537786</v>
      </c>
      <c r="BG69" s="6" t="n">
        <f aca="false">VLOOKUP(B69,[56]aug98!$A$48:$XFD$90,3,0)</f>
        <v>1124527</v>
      </c>
      <c r="BH69" s="6" t="n">
        <f aca="false">VLOOKUP(B69,[57]sep98!$A$46:$XFD$87,3,0)</f>
        <v>930941</v>
      </c>
      <c r="BI69" s="6" t="n">
        <f aca="false">VLOOKUP(B69,[58]oct98!$A$34:$XFD$74,3,0)</f>
        <v>1251692</v>
      </c>
      <c r="BJ69" s="6" t="n">
        <f aca="false">VLOOKUP(B69,[59]nov98!$A$34:$XFD$73,3,0)</f>
        <v>1068514</v>
      </c>
      <c r="BK69" s="6" t="n">
        <f aca="false">VLOOKUP(B69,[60]dec98!$A$59:$XFD$97,3,0)</f>
        <v>674196</v>
      </c>
      <c r="BL69" s="6" t="n">
        <f aca="false">VLOOKUP(B69,[61]jan99!$A$48:$XFD$83,3,0)</f>
        <v>984297</v>
      </c>
      <c r="BM69" s="10" t="n">
        <f aca="false">VLOOKUP(B69,[62]feb99!$A$33:$XFD$66,3,0)</f>
        <v>864569</v>
      </c>
      <c r="BN69" s="6" t="n">
        <f aca="false">VLOOKUP(B69,[63]mar99!$A$46:$XFD$78,3,0)</f>
        <v>979111</v>
      </c>
      <c r="BO69" s="6" t="n">
        <f aca="false">VLOOKUP(B69,[64]apr99!$A$33:$XFD$64,3,0)</f>
        <v>1025770</v>
      </c>
      <c r="BP69" s="6" t="n">
        <f aca="false">VLOOKUP(B69,[65]may99!$A$58:$XFD$88,3,0)</f>
        <v>1569439</v>
      </c>
      <c r="BQ69" s="6" t="n">
        <f aca="false">VLOOKUP(B69,[66]jun99!$A$33:$XFD$62,3,0)</f>
        <v>1609559</v>
      </c>
      <c r="BR69" s="6" t="n">
        <f aca="false">VLOOKUP(B69,[67]jul99!$A$55:$XFD$83,3,0)</f>
        <v>1598292</v>
      </c>
      <c r="CP69" s="2" t="s">
        <v>68</v>
      </c>
      <c r="CQ69" s="7" t="n">
        <f aca="false">(D161-$D$95)/$D$95</f>
        <v>-0.839167908583714</v>
      </c>
      <c r="CR69" s="7" t="n">
        <f aca="false">(E162-$E$96)/$E$96</f>
        <v>-0.83709591107459</v>
      </c>
      <c r="CS69" s="7" t="n">
        <f aca="false">(F163-$F$97)/$F$97</f>
        <v>-0.834638375425739</v>
      </c>
      <c r="CT69" s="7" t="n">
        <f aca="false">(G164-$G$98)/$G$98</f>
        <v>-0.873997125273025</v>
      </c>
      <c r="CU69" s="7" t="n">
        <f aca="false">(H165-$H$99)/$H$99</f>
        <v>-0.882095086536184</v>
      </c>
      <c r="CV69" s="7" t="n">
        <f aca="false">(I166-$I$100)/$I$100</f>
        <v>-0.88088111321297</v>
      </c>
      <c r="CW69" s="7" t="n">
        <f aca="false">(J167-$J$101)/$J$101</f>
        <v>-0.873903555813666</v>
      </c>
      <c r="CX69" s="7" t="n">
        <f aca="false">(K168-$K$102)/$K$102</f>
        <v>-0.824405677407247</v>
      </c>
      <c r="CY69" s="7" t="n">
        <f aca="false">(L169-$L$103)/$L$103</f>
        <v>-0.827125574805712</v>
      </c>
      <c r="CZ69" s="7" t="n">
        <f aca="false">(M170-$M$104)/$M$104</f>
        <v>-0.862763668333494</v>
      </c>
      <c r="DA69" s="7" t="n">
        <f aca="false">(N171-$N$105)/$N$105</f>
        <v>-0.828492426276667</v>
      </c>
      <c r="DB69" s="7" t="n">
        <f aca="false">(O172-$O$106)/$O$106</f>
        <v>-0.807095928172585</v>
      </c>
      <c r="DC69" s="7" t="n">
        <f aca="false">(P173-$P$107)/$P$107</f>
        <v>-0.78348346267957</v>
      </c>
      <c r="DD69" s="7" t="n">
        <f aca="false">(Q174-$Q$108)/$Q$108</f>
        <v>-0.834393664655685</v>
      </c>
      <c r="DE69" s="7" t="n">
        <f aca="false">(R175-$R$109)/R175</f>
        <v>-6.44179720655144</v>
      </c>
      <c r="DF69" s="7" t="n">
        <f aca="false">(S176-$S$110)/$S$110</f>
        <v>-0.792741248042836</v>
      </c>
      <c r="DG69" s="7" t="n">
        <f aca="false">(T177-$T$111)/$T$111</f>
        <v>-0.864326524963383</v>
      </c>
      <c r="DH69" s="7" t="n">
        <f aca="false">(U178-$U$112)/$U$112</f>
        <v>-0.861212679968225</v>
      </c>
      <c r="DI69" s="7" t="n">
        <f aca="false">(V179-$V$113)/$V$113</f>
        <v>-0.798251480459311</v>
      </c>
      <c r="DJ69" s="7" t="n">
        <f aca="false">(W180-$W$114)/$W$114</f>
        <v>-0.85402933208728</v>
      </c>
      <c r="DK69" s="7" t="n">
        <f aca="false">(X181-$X$115)/$X$115</f>
        <v>-0.843191217034617</v>
      </c>
      <c r="DL69" s="7" t="n">
        <f aca="false">(Y182-$Y$116)/$Y$116</f>
        <v>-0.816443813148066</v>
      </c>
      <c r="DM69" s="7" t="n">
        <f aca="false">(Z183-$Z$117)/$Z$117</f>
        <v>-1</v>
      </c>
      <c r="DN69" s="7" t="n">
        <f aca="false">(AA184-$AA$118)/$AA$118</f>
        <v>-1</v>
      </c>
      <c r="DO69" s="7" t="n">
        <f aca="false">(AB185-$AB$119)/$AB$119</f>
        <v>-1</v>
      </c>
      <c r="DP69" s="7" t="n">
        <f aca="false">(AC186-$AC$120)/$AC$120</f>
        <v>-1</v>
      </c>
      <c r="DQ69" s="7" t="n">
        <f aca="false">(AD187-$AD$121)/$AD$121</f>
        <v>-1</v>
      </c>
      <c r="DR69" s="7" t="n">
        <f aca="false">(AE188-$AE$122)/$AE$122</f>
        <v>-1</v>
      </c>
      <c r="DS69" s="7" t="n">
        <f aca="false">(AF189-$AF$123)/$AF$123</f>
        <v>-1</v>
      </c>
      <c r="DT69" s="7" t="n">
        <f aca="false">(AG190-$AG$124)/$AG$124</f>
        <v>-1</v>
      </c>
      <c r="DU69" s="7" t="n">
        <f aca="false">(AH191-$AH$125)/$AH$125</f>
        <v>-1</v>
      </c>
      <c r="DV69" s="7" t="n">
        <f aca="false">(AI192-$AI$126)/$AI$126</f>
        <v>-1</v>
      </c>
      <c r="DW69" s="7" t="n">
        <f aca="false">(AJ193-$AJ$127)/$AJ$127</f>
        <v>-1</v>
      </c>
      <c r="DX69" s="7" t="n">
        <f aca="false">(AK194-$AK$128)/$AK$128</f>
        <v>-1</v>
      </c>
      <c r="DY69" s="7" t="n">
        <f aca="false">(AL195-$AL$129)/$AL$129</f>
        <v>-1</v>
      </c>
      <c r="DZ69" s="7" t="n">
        <f aca="false">(AM196-$AM$130)/$AM$130</f>
        <v>-1</v>
      </c>
      <c r="EA69" s="7" t="n">
        <f aca="false">(AN197-$AN$131)/$AN$131</f>
        <v>-1</v>
      </c>
      <c r="EB69" s="7" t="n">
        <f aca="false">(AO198-$AO$132)/$AO$132</f>
        <v>-1</v>
      </c>
      <c r="EC69" s="7" t="n">
        <f aca="false">(AP199-$AP$133)/$AP$133</f>
        <v>-1</v>
      </c>
      <c r="ED69" s="7" t="n">
        <f aca="false">(AQ200-$AQ$134)/$AQ$134</f>
        <v>-1</v>
      </c>
      <c r="EE69" s="7" t="n">
        <f aca="false">(AR201-$AR$135)/$AR$135</f>
        <v>-1</v>
      </c>
      <c r="EF69" s="7" t="n">
        <f aca="false">(AS202-$AS$136)/$AS$136</f>
        <v>-1</v>
      </c>
      <c r="EG69" s="7" t="n">
        <f aca="false">(AT203-$AT$137)/$AT$137</f>
        <v>-1</v>
      </c>
      <c r="EH69" s="7" t="n">
        <f aca="false">(AU204-$AU$138)/$AU$138</f>
        <v>-1</v>
      </c>
      <c r="EI69" s="7" t="n">
        <f aca="false">(AV205-$AV$139)/$AV$139</f>
        <v>-1</v>
      </c>
      <c r="EJ69" s="7" t="n">
        <f aca="false">(AW206-$AW$140)/$AW$140</f>
        <v>-1</v>
      </c>
      <c r="EK69" s="7" t="n">
        <f aca="false">(AX207-$AX$141)/$AX$141</f>
        <v>-1</v>
      </c>
      <c r="EL69" s="7" t="n">
        <f aca="false">(AY208-$AY$142)/$AY$142</f>
        <v>-1</v>
      </c>
      <c r="EM69" s="7" t="n">
        <f aca="false">(AZ209-$AZ$143)/$AZ$143</f>
        <v>-1</v>
      </c>
      <c r="EN69" s="7" t="n">
        <f aca="false">(BA210-$BA$144)/$BA$144</f>
        <v>-1</v>
      </c>
      <c r="EO69" s="7" t="n">
        <f aca="false">(BB211-$BB$145)/$BB$145</f>
        <v>-1</v>
      </c>
      <c r="EP69" s="7" t="n">
        <f aca="false">(BC212-$BC$146)/$BC$146</f>
        <v>-1</v>
      </c>
      <c r="EQ69" s="7" t="n">
        <f aca="false">(BD213-$BD$147)/$BD$147</f>
        <v>-1</v>
      </c>
      <c r="ER69" s="7" t="n">
        <f aca="false">(BE214-$BE$148)/$BE$148</f>
        <v>-1</v>
      </c>
      <c r="ES69" s="7" t="n">
        <f aca="false">(BF215-$BF$149)/$BF$149</f>
        <v>-1</v>
      </c>
      <c r="ET69" s="7" t="n">
        <f aca="false">(BG216-$BG$150)/$BG$150</f>
        <v>-1</v>
      </c>
      <c r="EU69" s="7" t="n">
        <f aca="false">(BH217-$BH$151)/$BH$151</f>
        <v>-1</v>
      </c>
      <c r="EV69" s="7" t="n">
        <f aca="false">(BI218-$BI$152)/$BI$152</f>
        <v>-1</v>
      </c>
      <c r="EW69" s="7" t="n">
        <f aca="false">(BJ219-$BJ$153)/$BJ$153</f>
        <v>-1</v>
      </c>
      <c r="EX69" s="7" t="n">
        <f aca="false">(BK220-$BK$154)/$BK$154</f>
        <v>-1</v>
      </c>
      <c r="EY69" s="7" t="n">
        <f aca="false">(BL221-$BL$155)/$BL$155</f>
        <v>-1</v>
      </c>
      <c r="EZ69" s="7" t="n">
        <f aca="false">(BM222-$BM$156)/$BM$156</f>
        <v>-1</v>
      </c>
      <c r="FA69" s="7" t="n">
        <f aca="false">(BN223-$BN$157)/$BN$157</f>
        <v>-1</v>
      </c>
      <c r="FB69" s="7" t="n">
        <f aca="false">(BO224-$BO$158)/$BO$158</f>
        <v>-1</v>
      </c>
      <c r="FC69" s="7" t="n">
        <f aca="false">(BP225-$BP$159)/$BP$159</f>
        <v>-1</v>
      </c>
      <c r="FD69" s="7" t="n">
        <f aca="false">(BQ226-$BQ$160)/$BQ$160</f>
        <v>-1</v>
      </c>
      <c r="FE69" s="7" t="n">
        <f aca="false">(BR227-$BR$161)/$BR$161</f>
        <v>-1</v>
      </c>
      <c r="FF69" s="7" t="n">
        <f aca="false">(BS228-$BS$162)/$BS$162</f>
        <v>-1</v>
      </c>
      <c r="FG69" s="7" t="n">
        <f aca="false">(BT229-$BT$163)/$BT$163</f>
        <v>-1</v>
      </c>
      <c r="FH69" s="7" t="n">
        <f aca="false">(BU230-$BU$164)/$BU$164</f>
        <v>-1</v>
      </c>
      <c r="FI69" s="7" t="n">
        <f aca="false">(BV231-$BV$165)/$BV$165</f>
        <v>-1</v>
      </c>
      <c r="FJ69" s="7" t="n">
        <f aca="false">(BW232-$BW$166)/$BW$166</f>
        <v>-1</v>
      </c>
      <c r="FK69" s="7" t="n">
        <f aca="false">(BX233-$BX$167)/$BX$167</f>
        <v>-1</v>
      </c>
      <c r="FL69" s="7" t="n">
        <f aca="false">(BY234-$BY$168)/$BY$168</f>
        <v>-1</v>
      </c>
      <c r="FM69" s="7" t="n">
        <f aca="false">(BZ235-$BZ$169)/$BZ$169</f>
        <v>-1</v>
      </c>
      <c r="FN69" s="7" t="n">
        <f aca="false">(CA236-$CA$170)/$CA$170</f>
        <v>-1</v>
      </c>
      <c r="FO69" s="7" t="n">
        <f aca="false">(CB237-$CB$171)/$CB$171</f>
        <v>-1</v>
      </c>
      <c r="FP69" s="7" t="n">
        <f aca="false">(CC238-$CC$172)/$CC$172</f>
        <v>-1</v>
      </c>
      <c r="FQ69" s="7" t="n">
        <f aca="false">(CD239-$CD$173)/$CD$173</f>
        <v>-1</v>
      </c>
      <c r="FR69" s="7" t="n">
        <f aca="false">(CE240-$CE$174)/$CE$174</f>
        <v>-1</v>
      </c>
      <c r="FS69" s="7" t="n">
        <f aca="false">(CF241-$CF$175)/$CF$175</f>
        <v>-1</v>
      </c>
      <c r="FT69" s="7" t="n">
        <f aca="false">(CG242-$CG$176)/$CG$176</f>
        <v>-1</v>
      </c>
      <c r="FU69" s="7" t="n">
        <f aca="false">(CH243-$CH$177)/$CH$177</f>
        <v>-1</v>
      </c>
      <c r="FV69" s="7" t="n">
        <f aca="false">(CI244-$CI$178)/$CI$178</f>
        <v>-1</v>
      </c>
      <c r="FW69" s="7" t="n">
        <f aca="false">(CJ245-$CJ$179)/$CJ$179</f>
        <v>-1</v>
      </c>
      <c r="FX69" s="7" t="n">
        <f aca="false">(CK246-$CK$180)/$CK$180</f>
        <v>-1</v>
      </c>
      <c r="FY69" s="7" t="n">
        <f aca="false">(CL247-$CL$181)/$CL$181</f>
        <v>-1</v>
      </c>
      <c r="FZ69" s="7" t="n">
        <f aca="false">(CM248-$CM$182)/$CM$182</f>
        <v>-1</v>
      </c>
    </row>
    <row r="70" customFormat="false" ht="12.75" hidden="false" customHeight="false" outlineLevel="0" collapsed="false">
      <c r="B70" s="3" t="n">
        <v>36373</v>
      </c>
      <c r="C70" s="5" t="n">
        <v>42012567</v>
      </c>
      <c r="D70" s="6" t="n">
        <f aca="false">VLOOKUP(B70,[1]jan94!$A$59:$XFD$168,3,0)</f>
        <v>435246</v>
      </c>
      <c r="E70" s="6" t="n">
        <f aca="false">VLOOKUP(B70,[2]feb94!$A$51:$XFD$159,3,0)</f>
        <v>263754</v>
      </c>
      <c r="F70" s="6" t="n">
        <f aca="false">VLOOKUP(B70,[3]mar94!$A$56:$XFD$164,3,0)</f>
        <v>372921</v>
      </c>
      <c r="G70" s="6" t="n">
        <f aca="false">VLOOKUP(B70,[4]apr94!$A$64:$XFD$170,3,0)</f>
        <v>275190</v>
      </c>
      <c r="H70" s="6" t="n">
        <f aca="false">VLOOKUP(B70,[5]may94!$A$51:$XFD$156,3,0)</f>
        <v>267355</v>
      </c>
      <c r="I70" s="6" t="n">
        <f aca="false">VLOOKUP(B70,[6]jun94!$A$62:$XFD$167,3,0)</f>
        <v>278919</v>
      </c>
      <c r="J70" s="6" t="n">
        <f aca="false">VLOOKUP(B70,[7]jul94!$A$55:$XFD$159,3,0)</f>
        <v>303853</v>
      </c>
      <c r="K70" s="6" t="n">
        <f aca="false">VLOOKUP(B70,[8]aug94!$A$63:$XFD$165,3,0)</f>
        <v>351372</v>
      </c>
      <c r="L70" s="6" t="n">
        <f aca="false">VLOOKUP(B70,[9]sep94!$A$55:$XFD$156,3,0)</f>
        <v>363395</v>
      </c>
      <c r="M70" s="6" t="n">
        <f aca="false">VLOOKUP(B70,[10]oct94!$A$55:$XFD$155,3,0)</f>
        <v>265590</v>
      </c>
      <c r="N70" s="6" t="n">
        <f aca="false">VLOOKUP(B70,[11]nov94!$A$38:$XFD$137,3,0)</f>
        <v>379869</v>
      </c>
      <c r="O70" s="6" t="n">
        <f aca="false">VLOOKUP(B70,[12]dec94!$A$55:$XFD$154,3,0)</f>
        <v>357435</v>
      </c>
      <c r="P70" s="6" t="n">
        <f aca="false">VLOOKUP(B70,[13]jan95!$A$48:$XFD$142,3,0)</f>
        <v>394384</v>
      </c>
      <c r="Q70" s="6" t="n">
        <f aca="false">VLOOKUP(B70,[14]feb95!$A$54:$XFD$147,3,0)</f>
        <v>278298</v>
      </c>
      <c r="R70" s="6" t="n">
        <f aca="false">VLOOKUP(B70,[15]mar95!$A$37:$XFD$129,3,0)</f>
        <v>287217</v>
      </c>
      <c r="S70" s="6" t="n">
        <f aca="false">VLOOKUP(B70,[16]apr95!$A$59:$XFD$150,3,0)</f>
        <v>298048</v>
      </c>
      <c r="T70" s="6" t="n">
        <f aca="false">VLOOKUP(B70,[17]may95!$A$60:$XFD$151,3,0)</f>
        <v>368586</v>
      </c>
      <c r="U70" s="6" t="n">
        <f aca="false">VLOOKUP(B70,[18]jun95!$A$55:$XFD$144,3,0)</f>
        <v>278528</v>
      </c>
      <c r="V70" s="6" t="n">
        <f aca="false">VLOOKUP(B70,[19]jul95!$A$53:$XFD$141,3,0)</f>
        <v>416304</v>
      </c>
      <c r="W70" s="6" t="n">
        <f aca="false">VLOOKUP(B70,[20]aug95!$A$61:$XFD$148,3,0)</f>
        <v>447854</v>
      </c>
      <c r="X70" s="6" t="n">
        <f aca="false">VLOOKUP(B70,[21]sep95!$A$58:$XFD$144,3,0)</f>
        <v>264006</v>
      </c>
      <c r="Y70" s="6" t="n">
        <f aca="false">VLOOKUP(B70,[22]oct95!$A$53:$XFD$138,3,0)</f>
        <v>750827</v>
      </c>
      <c r="Z70" s="6" t="n">
        <f aca="false">VLOOKUP(B70,[23]nov95!$A$58:$XFD$142,3,0)</f>
        <v>515125</v>
      </c>
      <c r="AA70" s="6" t="n">
        <f aca="false">VLOOKUP(B70,[24]dec95!$A$55:$XFD$138,3,0)</f>
        <v>274420</v>
      </c>
      <c r="AB70" s="6" t="n">
        <f aca="false">VLOOKUP(B70,[25]jan96!$A$59:$XFD$138,3,0)</f>
        <v>402375</v>
      </c>
      <c r="AC70" s="6" t="n">
        <f aca="false">VLOOKUP(B70,[26]feb96!$A$36:$XFD$114,3,0)</f>
        <v>957516</v>
      </c>
      <c r="AD70" s="6" t="n">
        <f aca="false">VLOOKUP(B70,[27]mar96!$A$54:$XFD$133,3,0)</f>
        <v>395345</v>
      </c>
      <c r="AE70" s="6" t="n">
        <f aca="false">VLOOKUP(B70,[28]apr96!$A$51:$XFD$127,3,0)</f>
        <v>343673</v>
      </c>
      <c r="AF70" s="6" t="n">
        <f aca="false">VLOOKUP(B70,[29]may96!$A$60:$XFD$135,3,0)</f>
        <v>502893</v>
      </c>
      <c r="AG70" s="6" t="n">
        <f aca="false">VLOOKUP(B70,[30]jun96!$A$50:$XFD$124,3,0)</f>
        <v>417062</v>
      </c>
      <c r="AH70" s="6" t="n">
        <f aca="false">VLOOKUP(B70,[31]jul96!$A$53:$XFD$126,3,0)</f>
        <v>574121</v>
      </c>
      <c r="AI70" s="6" t="n">
        <f aca="false">VLOOKUP(B70,[32]aug96!$A$36:$XFD$108,3,0)</f>
        <v>496447</v>
      </c>
      <c r="AJ70" s="6" t="n">
        <f aca="false">VLOOKUP(B70,[33]sep96!$A$51:$XFD$122,3,0)</f>
        <v>597194</v>
      </c>
      <c r="AK70" s="6" t="n">
        <f aca="false">VLOOKUP(B70,[34]oct96!$A$59:$XFD$129,3,0)</f>
        <v>423603</v>
      </c>
      <c r="AL70" s="6" t="n">
        <f aca="false">VLOOKUP(B70,[35]nov96!$A$61:$XFD$130,3,0)</f>
        <v>542369</v>
      </c>
      <c r="AM70" s="6" t="n">
        <f aca="false">VLOOKUP(B70,[36]dec96!$A$51:$XFD$119,3,0)</f>
        <v>545099</v>
      </c>
      <c r="AN70" s="6" t="n">
        <f aca="false">VLOOKUP(B70,[37]jan97!$A$52:$XFD$116,3,0)</f>
        <v>458676</v>
      </c>
      <c r="AO70" s="6" t="n">
        <f aca="false">VLOOKUP(B70,[38]feb97!$A$35:$XFD$98,3,0)</f>
        <v>562337</v>
      </c>
      <c r="AP70" s="6" t="n">
        <f aca="false">VLOOKUP(B70,[39]mar97!$A$51:$XFD$113,3,0)</f>
        <v>498951</v>
      </c>
      <c r="AQ70" s="6" t="n">
        <f aca="false">VLOOKUP(B70,[40]apr97!$A$35:$XFD$96,3,0)</f>
        <v>755513</v>
      </c>
      <c r="AR70" s="6" t="n">
        <f aca="false">VLOOKUP(B70,[41]may97!$A$35:$XFD$95,3,0)</f>
        <v>489748</v>
      </c>
      <c r="AS70" s="6" t="n">
        <f aca="false">VLOOKUP(B70,[42]jun97!$A$35:$XFD$94,3,0)</f>
        <v>584302</v>
      </c>
      <c r="AT70" s="6" t="n">
        <f aca="false">VLOOKUP(B70,[43]jul97!$A$49:$XFD$107,3,0)</f>
        <v>597804</v>
      </c>
      <c r="AU70" s="6" t="n">
        <f aca="false">VLOOKUP(B70,[44]aug97!$A$60:$XFD$117,3,0)</f>
        <v>675066</v>
      </c>
      <c r="AV70" s="6" t="n">
        <f aca="false">VLOOKUP(B70,[45]sep97!$A$48:$XFD$104,3,0)</f>
        <v>1447384</v>
      </c>
      <c r="AW70" s="6" t="n">
        <f aca="false">VLOOKUP(B70,[46]oct97!$A$48:$XFD$103,3,0)</f>
        <v>1110303</v>
      </c>
      <c r="AX70" s="6" t="n">
        <f aca="false">VLOOKUP(B70,[47]nov97!$A$48:$XFD$102,3,0)</f>
        <v>763154</v>
      </c>
      <c r="AY70" s="6" t="n">
        <f aca="false">VLOOKUP(B70,[48]dec97!$A$35:$XFD$88,3,0)</f>
        <v>610893</v>
      </c>
      <c r="AZ70" s="6" t="n">
        <f aca="false">VLOOKUP(B70,[49]jan98!$A$47:$XFD$96,3,0)</f>
        <v>865340</v>
      </c>
      <c r="BA70" s="6" t="n">
        <f aca="false">VLOOKUP(B70,[50]feb98!$A$50:$XFD$98,3,0)</f>
        <v>905599</v>
      </c>
      <c r="BB70" s="6" t="n">
        <f aca="false">VLOOKUP(B70,[51]mar98!$A$34:$XFD$81,3,0)</f>
        <v>846203</v>
      </c>
      <c r="BC70" s="6" t="n">
        <f aca="false">VLOOKUP(B70,[52]apr98!$A$46:$XFD$92,3,0)</f>
        <v>1147524</v>
      </c>
      <c r="BD70" s="6" t="n">
        <f aca="false">VLOOKUP(B70,[53]may98!$A$47:$XFD$92,3,0)</f>
        <v>743393</v>
      </c>
      <c r="BE70" s="6" t="n">
        <f aca="false">VLOOKUP(B70,[54]jun98!$A$54:$XFD$98,3,0)</f>
        <v>863289</v>
      </c>
      <c r="BF70" s="6" t="n">
        <f aca="false">VLOOKUP(B70,[55]jul98!$A$34:$XFD$77,3,0)</f>
        <v>1440461</v>
      </c>
      <c r="BG70" s="6" t="n">
        <f aca="false">VLOOKUP(B70,[56]aug98!$A$48:$XFD$90,3,0)</f>
        <v>1057585</v>
      </c>
      <c r="BH70" s="6" t="n">
        <f aca="false">VLOOKUP(B70,[57]sep98!$A$46:$XFD$87,3,0)</f>
        <v>861645</v>
      </c>
      <c r="BI70" s="6" t="n">
        <f aca="false">VLOOKUP(B70,[58]oct98!$A$34:$XFD$74,3,0)</f>
        <v>1180555</v>
      </c>
      <c r="BJ70" s="6" t="n">
        <f aca="false">VLOOKUP(B70,[59]nov98!$A$34:$XFD$73,3,0)</f>
        <v>1040119</v>
      </c>
      <c r="BK70" s="6" t="n">
        <f aca="false">VLOOKUP(B70,[60]dec98!$A$59:$XFD$97,3,0)</f>
        <v>638671</v>
      </c>
      <c r="BL70" s="6" t="n">
        <f aca="false">VLOOKUP(B70,[61]jan99!$A$48:$XFD$83,3,0)</f>
        <v>955398</v>
      </c>
      <c r="BM70" s="10" t="n">
        <f aca="false">VLOOKUP(B70,[62]feb99!$A$33:$XFD$66,3,0)</f>
        <v>761079</v>
      </c>
      <c r="BN70" s="6" t="n">
        <f aca="false">VLOOKUP(B70,[63]mar99!$A$46:$XFD$78,3,0)</f>
        <v>886969</v>
      </c>
      <c r="BO70" s="6" t="n">
        <f aca="false">VLOOKUP(B70,[64]apr99!$A$33:$XFD$64,3,0)</f>
        <v>920845</v>
      </c>
      <c r="BP70" s="6" t="n">
        <f aca="false">VLOOKUP(B70,[65]may99!$A$58:$XFD$88,3,0)</f>
        <v>1324312</v>
      </c>
      <c r="BQ70" s="6" t="n">
        <f aca="false">VLOOKUP(B70,[66]jun99!$A$33:$XFD$62,3,0)</f>
        <v>1524953</v>
      </c>
      <c r="BR70" s="6" t="n">
        <f aca="false">VLOOKUP(B70,[67]jul99!$A$55:$XFD$83,3,0)</f>
        <v>2455752</v>
      </c>
      <c r="BS70" s="6" t="n">
        <f aca="false">VLOOKUP(B70,[68]aug99!$A$33:$XFD$60,3,0)</f>
        <v>1255020</v>
      </c>
      <c r="CP70" s="2" t="s">
        <v>69</v>
      </c>
      <c r="CQ70" s="7" t="n">
        <f aca="false">(D162-$D$95)/$D$95</f>
        <v>-0.839260621145659</v>
      </c>
      <c r="CR70" s="7" t="n">
        <f aca="false">(E163-$E$96)/$E$96</f>
        <v>-0.840007863627135</v>
      </c>
      <c r="CS70" s="7" t="n">
        <f aca="false">(F164-$F$97)/$F$97</f>
        <v>-0.838148604357363</v>
      </c>
      <c r="CT70" s="7" t="n">
        <f aca="false">(G165-$G$98)/$G$98</f>
        <v>-0.877723372329809</v>
      </c>
      <c r="CU70" s="7" t="n">
        <f aca="false">(H166-$H$99)/$H$99</f>
        <v>-0.880764993676642</v>
      </c>
      <c r="CV70" s="7" t="n">
        <f aca="false">(I167-$I$100)/$I$100</f>
        <v>-0.903615070867143</v>
      </c>
      <c r="CW70" s="7" t="n">
        <f aca="false">(J168-$J$101)/$J$101</f>
        <v>-0.858095716509227</v>
      </c>
      <c r="CX70" s="7" t="n">
        <f aca="false">(K169-$K$102)/$K$102</f>
        <v>-0.825234291612419</v>
      </c>
      <c r="CY70" s="7" t="n">
        <f aca="false">(L170-$L$103)/$L$103</f>
        <v>-0.824781585198068</v>
      </c>
      <c r="CZ70" s="7" t="n">
        <f aca="false">(M171-$M$104)/$M$104</f>
        <v>-0.857211518671958</v>
      </c>
      <c r="DA70" s="7" t="n">
        <f aca="false">(N172-$N$105)/$N$105</f>
        <v>-0.829791574297841</v>
      </c>
      <c r="DB70" s="7" t="n">
        <f aca="false">(O173-$O$106)/$O$106</f>
        <v>-0.804459869816462</v>
      </c>
      <c r="DC70" s="7" t="n">
        <f aca="false">(P174-$P$107)/$P$107</f>
        <v>-0.793591993032537</v>
      </c>
      <c r="DD70" s="7" t="n">
        <f aca="false">(Q175-$Q$108)/$Q$108</f>
        <v>-0.83825440043383</v>
      </c>
      <c r="DE70" s="7" t="n">
        <f aca="false">(R176-$R$109)/R176</f>
        <v>-6.78853723210159</v>
      </c>
      <c r="DF70" s="7" t="n">
        <f aca="false">(S177-$S$110)/$S$110</f>
        <v>-0.80669869841156</v>
      </c>
      <c r="DG70" s="7" t="n">
        <f aca="false">(T178-$T$111)/$T$111</f>
        <v>-0.856211378550751</v>
      </c>
      <c r="DH70" s="7" t="n">
        <f aca="false">(U179-$U$112)/$U$112</f>
        <v>-0.862686450021413</v>
      </c>
      <c r="DI70" s="7" t="n">
        <f aca="false">(V180-$V$113)/$V$113</f>
        <v>-0.815352753951134</v>
      </c>
      <c r="DJ70" s="7" t="n">
        <f aca="false">(W181-$W$114)/$W$114</f>
        <v>-0.855217683548871</v>
      </c>
      <c r="DK70" s="7" t="n">
        <f aca="false">(X182-$X$115)/$X$115</f>
        <v>-0.847339613423311</v>
      </c>
      <c r="DL70" s="7" t="n">
        <f aca="false">(Y183-$Y$116)/$Y$116</f>
        <v>-1</v>
      </c>
      <c r="DM70" s="7" t="n">
        <f aca="false">(Z184-$Z$117)/$Z$117</f>
        <v>-1</v>
      </c>
      <c r="DN70" s="7" t="n">
        <f aca="false">(AA185-$AA$118)/$AA$118</f>
        <v>-1</v>
      </c>
      <c r="DO70" s="7" t="n">
        <f aca="false">(AB186-$AB$119)/$AB$119</f>
        <v>-1</v>
      </c>
      <c r="DP70" s="7" t="n">
        <f aca="false">(AC187-$AC$120)/$AC$120</f>
        <v>-1</v>
      </c>
      <c r="DQ70" s="7" t="n">
        <f aca="false">(AD188-$AD$121)/$AD$121</f>
        <v>-1</v>
      </c>
      <c r="DR70" s="7" t="n">
        <f aca="false">(AE189-$AE$122)/$AE$122</f>
        <v>-1</v>
      </c>
      <c r="DS70" s="7" t="n">
        <f aca="false">(AF190-$AF$123)/$AF$123</f>
        <v>-1</v>
      </c>
      <c r="DT70" s="7" t="n">
        <f aca="false">(AG191-$AG$124)/$AG$124</f>
        <v>-1</v>
      </c>
      <c r="DU70" s="7" t="n">
        <f aca="false">(AH192-$AH$125)/$AH$125</f>
        <v>-1</v>
      </c>
      <c r="DV70" s="7" t="n">
        <f aca="false">(AI193-$AI$126)/$AI$126</f>
        <v>-1</v>
      </c>
      <c r="DW70" s="7" t="n">
        <f aca="false">(AJ194-$AJ$127)/$AJ$127</f>
        <v>-1</v>
      </c>
      <c r="DX70" s="7" t="n">
        <f aca="false">(AK195-$AK$128)/$AK$128</f>
        <v>-1</v>
      </c>
      <c r="DY70" s="7" t="n">
        <f aca="false">(AL196-$AL$129)/$AL$129</f>
        <v>-1</v>
      </c>
      <c r="DZ70" s="7" t="n">
        <f aca="false">(AM197-$AM$130)/$AM$130</f>
        <v>-1</v>
      </c>
      <c r="EA70" s="7" t="n">
        <f aca="false">(AN198-$AN$131)/$AN$131</f>
        <v>-1</v>
      </c>
      <c r="EB70" s="7" t="n">
        <f aca="false">(AO199-$AO$132)/$AO$132</f>
        <v>-1</v>
      </c>
      <c r="EC70" s="7" t="n">
        <f aca="false">(AP200-$AP$133)/$AP$133</f>
        <v>-1</v>
      </c>
      <c r="ED70" s="7" t="n">
        <f aca="false">(AQ201-$AQ$134)/$AQ$134</f>
        <v>-1</v>
      </c>
      <c r="EE70" s="7" t="n">
        <f aca="false">(AR202-$AR$135)/$AR$135</f>
        <v>-1</v>
      </c>
      <c r="EF70" s="7" t="n">
        <f aca="false">(AS203-$AS$136)/$AS$136</f>
        <v>-1</v>
      </c>
      <c r="EG70" s="7" t="n">
        <f aca="false">(AT204-$AT$137)/$AT$137</f>
        <v>-1</v>
      </c>
      <c r="EH70" s="7" t="n">
        <f aca="false">(AU205-$AU$138)/$AU$138</f>
        <v>-1</v>
      </c>
      <c r="EI70" s="7" t="n">
        <f aca="false">(AV206-$AV$139)/$AV$139</f>
        <v>-1</v>
      </c>
      <c r="EJ70" s="7" t="n">
        <f aca="false">(AW207-$AW$140)/$AW$140</f>
        <v>-1</v>
      </c>
      <c r="EK70" s="7" t="n">
        <f aca="false">(AX208-$AX$141)/$AX$141</f>
        <v>-1</v>
      </c>
      <c r="EL70" s="7" t="n">
        <f aca="false">(AY209-$AY$142)/$AY$142</f>
        <v>-1</v>
      </c>
      <c r="EM70" s="7" t="n">
        <f aca="false">(AZ210-$AZ$143)/$AZ$143</f>
        <v>-1</v>
      </c>
      <c r="EN70" s="7" t="n">
        <f aca="false">(BA211-$BA$144)/$BA$144</f>
        <v>-1</v>
      </c>
      <c r="EO70" s="7" t="n">
        <f aca="false">(BB212-$BB$145)/$BB$145</f>
        <v>-1</v>
      </c>
      <c r="EP70" s="7" t="n">
        <f aca="false">(BC213-$BC$146)/$BC$146</f>
        <v>-1</v>
      </c>
      <c r="EQ70" s="7" t="n">
        <f aca="false">(BD214-$BD$147)/$BD$147</f>
        <v>-1</v>
      </c>
      <c r="ER70" s="7" t="n">
        <f aca="false">(BE215-$BE$148)/$BE$148</f>
        <v>-1</v>
      </c>
      <c r="ES70" s="7" t="n">
        <f aca="false">(BF216-$BF$149)/$BF$149</f>
        <v>-1</v>
      </c>
      <c r="ET70" s="7" t="n">
        <f aca="false">(BG217-$BG$150)/$BG$150</f>
        <v>-1</v>
      </c>
      <c r="EU70" s="7" t="n">
        <f aca="false">(BH218-$BH$151)/$BH$151</f>
        <v>-1</v>
      </c>
      <c r="EV70" s="7" t="n">
        <f aca="false">(BI219-$BI$152)/$BI$152</f>
        <v>-1</v>
      </c>
      <c r="EW70" s="7" t="n">
        <f aca="false">(BJ220-$BJ$153)/$BJ$153</f>
        <v>-1</v>
      </c>
      <c r="EX70" s="7" t="n">
        <f aca="false">(BK221-$BK$154)/$BK$154</f>
        <v>-1</v>
      </c>
      <c r="EY70" s="7" t="n">
        <f aca="false">(BL222-$BL$155)/$BL$155</f>
        <v>-1</v>
      </c>
      <c r="EZ70" s="7" t="n">
        <f aca="false">(BM223-$BM$156)/$BM$156</f>
        <v>-1</v>
      </c>
      <c r="FA70" s="7" t="n">
        <f aca="false">(BN224-$BN$157)/$BN$157</f>
        <v>-1</v>
      </c>
      <c r="FB70" s="7" t="n">
        <f aca="false">(BO225-$BO$158)/$BO$158</f>
        <v>-1</v>
      </c>
      <c r="FC70" s="7" t="n">
        <f aca="false">(BP226-$BP$159)/$BP$159</f>
        <v>-1</v>
      </c>
      <c r="FD70" s="7" t="n">
        <f aca="false">(BQ227-$BQ$160)/$BQ$160</f>
        <v>-1</v>
      </c>
      <c r="FE70" s="7" t="n">
        <f aca="false">(BR228-$BR$161)/$BR$161</f>
        <v>-1</v>
      </c>
      <c r="FF70" s="7" t="n">
        <f aca="false">(BS229-$BS$162)/$BS$162</f>
        <v>-1</v>
      </c>
      <c r="FG70" s="7" t="n">
        <f aca="false">(BT230-$BT$163)/$BT$163</f>
        <v>-1</v>
      </c>
      <c r="FH70" s="7" t="n">
        <f aca="false">(BU231-$BU$164)/$BU$164</f>
        <v>-1</v>
      </c>
      <c r="FI70" s="7" t="n">
        <f aca="false">(BV232-$BV$165)/$BV$165</f>
        <v>-1</v>
      </c>
      <c r="FJ70" s="7" t="n">
        <f aca="false">(BW233-$BW$166)/$BW$166</f>
        <v>-1</v>
      </c>
      <c r="FK70" s="7" t="n">
        <f aca="false">(BX234-$BX$167)/$BX$167</f>
        <v>-1</v>
      </c>
      <c r="FL70" s="7" t="n">
        <f aca="false">(BY235-$BY$168)/$BY$168</f>
        <v>-1</v>
      </c>
      <c r="FM70" s="7" t="n">
        <f aca="false">(BZ236-$BZ$169)/$BZ$169</f>
        <v>-1</v>
      </c>
      <c r="FN70" s="7" t="n">
        <f aca="false">(CA237-$CA$170)/$CA$170</f>
        <v>-1</v>
      </c>
      <c r="FO70" s="7" t="n">
        <f aca="false">(CB238-$CB$171)/$CB$171</f>
        <v>-1</v>
      </c>
      <c r="FP70" s="7" t="n">
        <f aca="false">(CC239-$CC$172)/$CC$172</f>
        <v>-1</v>
      </c>
      <c r="FQ70" s="7" t="n">
        <f aca="false">(CD240-$CD$173)/$CD$173</f>
        <v>-1</v>
      </c>
      <c r="FR70" s="7" t="n">
        <f aca="false">(CE241-$CE$174)/$CE$174</f>
        <v>-1</v>
      </c>
      <c r="FS70" s="7" t="n">
        <f aca="false">(CF242-$CF$175)/$CF$175</f>
        <v>-1</v>
      </c>
      <c r="FT70" s="7" t="n">
        <f aca="false">(CG243-$CG$176)/$CG$176</f>
        <v>-1</v>
      </c>
      <c r="FU70" s="7" t="n">
        <f aca="false">(CH244-$CH$177)/$CH$177</f>
        <v>-1</v>
      </c>
      <c r="FV70" s="7" t="n">
        <f aca="false">(CI245-$CI$178)/$CI$178</f>
        <v>-1</v>
      </c>
      <c r="FW70" s="7" t="n">
        <f aca="false">(CJ246-$CJ$179)/$CJ$179</f>
        <v>-1</v>
      </c>
      <c r="FX70" s="7" t="n">
        <f aca="false">(CK247-$CK$180)/$CK$180</f>
        <v>-1</v>
      </c>
      <c r="FY70" s="7" t="n">
        <f aca="false">(CL248-$CL$181)/$CL$181</f>
        <v>-1</v>
      </c>
      <c r="FZ70" s="7" t="n">
        <f aca="false">(CM249-$CM$182)/$CM$182</f>
        <v>-1</v>
      </c>
    </row>
    <row r="71" customFormat="false" ht="12.75" hidden="false" customHeight="false" outlineLevel="0" collapsed="false">
      <c r="B71" s="3" t="n">
        <v>36404</v>
      </c>
      <c r="C71" s="5" t="n">
        <v>41439443</v>
      </c>
      <c r="D71" s="6" t="n">
        <f aca="false">VLOOKUP(B71,[1]jan94!$A$59:$XFD$168,3,0)</f>
        <v>420963</v>
      </c>
      <c r="E71" s="6" t="n">
        <f aca="false">VLOOKUP(B71,[2]feb94!$A$51:$XFD$159,3,0)</f>
        <v>294303</v>
      </c>
      <c r="F71" s="6" t="n">
        <f aca="false">VLOOKUP(B71,[3]mar94!$A$56:$XFD$164,3,0)</f>
        <v>378811</v>
      </c>
      <c r="G71" s="6" t="n">
        <f aca="false">VLOOKUP(B71,[4]apr94!$A$64:$XFD$170,3,0)</f>
        <v>267442</v>
      </c>
      <c r="H71" s="6" t="n">
        <f aca="false">VLOOKUP(B71,[5]may94!$A$51:$XFD$156,3,0)</f>
        <v>268447</v>
      </c>
      <c r="I71" s="6" t="n">
        <f aca="false">VLOOKUP(B71,[6]jun94!$A$62:$XFD$167,3,0)</f>
        <v>276783</v>
      </c>
      <c r="J71" s="6" t="n">
        <f aca="false">VLOOKUP(B71,[7]jul94!$A$55:$XFD$159,3,0)</f>
        <v>298704</v>
      </c>
      <c r="K71" s="6" t="n">
        <f aca="false">VLOOKUP(B71,[8]aug94!$A$63:$XFD$165,3,0)</f>
        <v>337360</v>
      </c>
      <c r="L71" s="6" t="n">
        <f aca="false">VLOOKUP(B71,[9]sep94!$A$55:$XFD$156,3,0)</f>
        <v>354813</v>
      </c>
      <c r="M71" s="6" t="n">
        <f aca="false">VLOOKUP(B71,[10]oct94!$A$55:$XFD$155,3,0)</f>
        <v>264921</v>
      </c>
      <c r="N71" s="6" t="n">
        <f aca="false">VLOOKUP(B71,[11]nov94!$A$38:$XFD$137,3,0)</f>
        <v>374361</v>
      </c>
      <c r="O71" s="6" t="n">
        <f aca="false">VLOOKUP(B71,[12]dec94!$A$55:$XFD$154,3,0)</f>
        <v>331138</v>
      </c>
      <c r="P71" s="6" t="n">
        <f aca="false">VLOOKUP(B71,[13]jan95!$A$48:$XFD$142,3,0)</f>
        <v>392330</v>
      </c>
      <c r="Q71" s="6" t="n">
        <f aca="false">VLOOKUP(B71,[14]feb95!$A$54:$XFD$147,3,0)</f>
        <v>273439</v>
      </c>
      <c r="R71" s="6" t="n">
        <f aca="false">VLOOKUP(B71,[15]mar95!$A$37:$XFD$129,3,0)</f>
        <v>265677</v>
      </c>
      <c r="S71" s="6" t="n">
        <f aca="false">VLOOKUP(B71,[16]apr95!$A$59:$XFD$150,3,0)</f>
        <v>311450</v>
      </c>
      <c r="T71" s="6" t="n">
        <f aca="false">VLOOKUP(B71,[17]may95!$A$60:$XFD$151,3,0)</f>
        <v>347718</v>
      </c>
      <c r="U71" s="6" t="n">
        <f aca="false">VLOOKUP(B71,[18]jun95!$A$55:$XFD$144,3,0)</f>
        <v>288675</v>
      </c>
      <c r="V71" s="6" t="n">
        <f aca="false">VLOOKUP(B71,[19]jul95!$A$53:$XFD$141,3,0)</f>
        <v>472027</v>
      </c>
      <c r="W71" s="6" t="n">
        <f aca="false">VLOOKUP(B71,[20]aug95!$A$61:$XFD$148,3,0)</f>
        <v>469244</v>
      </c>
      <c r="X71" s="6" t="n">
        <f aca="false">VLOOKUP(B71,[21]sep95!$A$58:$XFD$144,3,0)</f>
        <v>267006</v>
      </c>
      <c r="Y71" s="6" t="n">
        <f aca="false">VLOOKUP(B71,[22]oct95!$A$53:$XFD$138,3,0)</f>
        <v>736391</v>
      </c>
      <c r="Z71" s="6" t="n">
        <f aca="false">VLOOKUP(B71,[23]nov95!$A$58:$XFD$142,3,0)</f>
        <v>492384</v>
      </c>
      <c r="AA71" s="6" t="n">
        <f aca="false">VLOOKUP(B71,[24]dec95!$A$55:$XFD$138,3,0)</f>
        <v>276485</v>
      </c>
      <c r="AB71" s="6" t="n">
        <f aca="false">VLOOKUP(B71,[25]jan96!$A$59:$XFD$138,3,0)</f>
        <v>406677</v>
      </c>
      <c r="AC71" s="6" t="n">
        <f aca="false">VLOOKUP(B71,[26]feb96!$A$36:$XFD$114,3,0)</f>
        <v>903947</v>
      </c>
      <c r="AD71" s="6" t="n">
        <f aca="false">VLOOKUP(B71,[27]mar96!$A$54:$XFD$133,3,0)</f>
        <v>413786</v>
      </c>
      <c r="AE71" s="6" t="n">
        <f aca="false">VLOOKUP(B71,[28]apr96!$A$51:$XFD$127,3,0)</f>
        <v>335640</v>
      </c>
      <c r="AF71" s="6" t="n">
        <f aca="false">VLOOKUP(B71,[29]may96!$A$60:$XFD$135,3,0)</f>
        <v>503483</v>
      </c>
      <c r="AG71" s="6" t="n">
        <f aca="false">VLOOKUP(B71,[30]jun96!$A$50:$XFD$124,3,0)</f>
        <v>391809</v>
      </c>
      <c r="AH71" s="6" t="n">
        <f aca="false">VLOOKUP(B71,[31]jul96!$A$53:$XFD$126,3,0)</f>
        <v>533446</v>
      </c>
      <c r="AI71" s="6" t="n">
        <f aca="false">VLOOKUP(B71,[32]aug96!$A$36:$XFD$108,3,0)</f>
        <v>509535</v>
      </c>
      <c r="AJ71" s="6" t="n">
        <f aca="false">VLOOKUP(B71,[33]sep96!$A$51:$XFD$122,3,0)</f>
        <v>590007</v>
      </c>
      <c r="AK71" s="6" t="n">
        <f aca="false">VLOOKUP(B71,[34]oct96!$A$59:$XFD$129,3,0)</f>
        <v>425800</v>
      </c>
      <c r="AL71" s="6" t="n">
        <f aca="false">VLOOKUP(B71,[35]nov96!$A$61:$XFD$130,3,0)</f>
        <v>533308</v>
      </c>
      <c r="AM71" s="6" t="n">
        <f aca="false">VLOOKUP(B71,[36]dec96!$A$51:$XFD$119,3,0)</f>
        <v>531308</v>
      </c>
      <c r="AN71" s="6" t="n">
        <f aca="false">VLOOKUP(B71,[37]jan97!$A$52:$XFD$116,3,0)</f>
        <v>453297</v>
      </c>
      <c r="AO71" s="6" t="n">
        <f aca="false">VLOOKUP(B71,[38]feb97!$A$35:$XFD$98,3,0)</f>
        <v>516804</v>
      </c>
      <c r="AP71" s="6" t="n">
        <f aca="false">VLOOKUP(B71,[39]mar97!$A$51:$XFD$113,3,0)</f>
        <v>529922</v>
      </c>
      <c r="AQ71" s="6" t="n">
        <f aca="false">VLOOKUP(B71,[40]apr97!$A$35:$XFD$96,3,0)</f>
        <v>716442</v>
      </c>
      <c r="AR71" s="6" t="n">
        <f aca="false">VLOOKUP(B71,[41]may97!$A$35:$XFD$95,3,0)</f>
        <v>473169</v>
      </c>
      <c r="AS71" s="6" t="n">
        <f aca="false">VLOOKUP(B71,[42]jun97!$A$35:$XFD$94,3,0)</f>
        <v>563749</v>
      </c>
      <c r="AT71" s="6" t="n">
        <f aca="false">VLOOKUP(B71,[43]jul97!$A$49:$XFD$107,3,0)</f>
        <v>588006</v>
      </c>
      <c r="AU71" s="6" t="n">
        <f aca="false">VLOOKUP(B71,[44]aug97!$A$60:$XFD$117,3,0)</f>
        <v>652145</v>
      </c>
      <c r="AV71" s="6" t="n">
        <f aca="false">VLOOKUP(B71,[45]sep97!$A$48:$XFD$104,3,0)</f>
        <v>1335610</v>
      </c>
      <c r="AW71" s="6" t="n">
        <f aca="false">VLOOKUP(B71,[46]oct97!$A$48:$XFD$103,3,0)</f>
        <v>1094828</v>
      </c>
      <c r="AX71" s="6" t="n">
        <f aca="false">VLOOKUP(B71,[47]nov97!$A$48:$XFD$102,3,0)</f>
        <v>768795</v>
      </c>
      <c r="AY71" s="6" t="n">
        <f aca="false">VLOOKUP(B71,[48]dec97!$A$35:$XFD$88,3,0)</f>
        <v>598043</v>
      </c>
      <c r="AZ71" s="6" t="n">
        <f aca="false">VLOOKUP(B71,[49]jan98!$A$47:$XFD$96,3,0)</f>
        <v>866651</v>
      </c>
      <c r="BA71" s="6" t="n">
        <f aca="false">VLOOKUP(B71,[50]feb98!$A$50:$XFD$98,3,0)</f>
        <v>854178</v>
      </c>
      <c r="BB71" s="6" t="n">
        <f aca="false">VLOOKUP(B71,[51]mar98!$A$34:$XFD$81,3,0)</f>
        <v>818648</v>
      </c>
      <c r="BC71" s="6" t="n">
        <f aca="false">VLOOKUP(B71,[52]apr98!$A$46:$XFD$92,3,0)</f>
        <v>1105960</v>
      </c>
      <c r="BD71" s="6" t="n">
        <f aca="false">VLOOKUP(B71,[53]may98!$A$47:$XFD$92,3,0)</f>
        <v>713477</v>
      </c>
      <c r="BE71" s="6" t="n">
        <f aca="false">VLOOKUP(B71,[54]jun98!$A$54:$XFD$98,3,0)</f>
        <v>841582</v>
      </c>
      <c r="BF71" s="6" t="n">
        <f aca="false">VLOOKUP(B71,[55]jul98!$A$34:$XFD$77,3,0)</f>
        <v>1299526</v>
      </c>
      <c r="BG71" s="6" t="n">
        <f aca="false">VLOOKUP(B71,[56]aug98!$A$48:$XFD$90,3,0)</f>
        <v>1007774</v>
      </c>
      <c r="BH71" s="6" t="n">
        <f aca="false">VLOOKUP(B71,[57]sep98!$A$46:$XFD$87,3,0)</f>
        <v>860739</v>
      </c>
      <c r="BI71" s="6" t="n">
        <f aca="false">VLOOKUP(B71,[58]oct98!$A$34:$XFD$74,3,0)</f>
        <v>1149379</v>
      </c>
      <c r="BJ71" s="6" t="n">
        <f aca="false">VLOOKUP(B71,[59]nov98!$A$34:$XFD$73,3,0)</f>
        <v>945977</v>
      </c>
      <c r="BK71" s="6" t="n">
        <f aca="false">VLOOKUP(B71,[60]dec98!$A$59:$XFD$97,3,0)</f>
        <v>587521</v>
      </c>
      <c r="BL71" s="6" t="n">
        <f aca="false">VLOOKUP(B71,[61]jan99!$A$48:$XFD$83,3,0)</f>
        <v>922177</v>
      </c>
      <c r="BM71" s="10" t="n">
        <f aca="false">VLOOKUP(B71,[62]feb99!$A$33:$XFD$66,3,0)</f>
        <v>688986</v>
      </c>
      <c r="BN71" s="6" t="n">
        <f aca="false">VLOOKUP(B71,[63]mar99!$A$46:$XFD$78,3,0)</f>
        <v>763161</v>
      </c>
      <c r="BO71" s="6" t="n">
        <f aca="false">VLOOKUP(B71,[64]apr99!$A$33:$XFD$64,3,0)</f>
        <v>801404</v>
      </c>
      <c r="BP71" s="6" t="n">
        <f aca="false">VLOOKUP(B71,[65]may99!$A$58:$XFD$88,3,0)</f>
        <v>923938</v>
      </c>
      <c r="BQ71" s="6" t="n">
        <f aca="false">VLOOKUP(B71,[66]jun99!$A$33:$XFD$62,3,0)</f>
        <v>1446076</v>
      </c>
      <c r="BR71" s="6" t="n">
        <f aca="false">VLOOKUP(B71,[67]jul99!$A$55:$XFD$83,3,0)</f>
        <v>2061477</v>
      </c>
      <c r="BS71" s="6" t="n">
        <f aca="false">VLOOKUP(B71,[68]aug99!$A$33:$XFD$60,3,0)</f>
        <v>2226851</v>
      </c>
      <c r="BT71" s="0" t="n">
        <f aca="false">VLOOKUP(B71,[69]sep99!$A$45:$XFD$71,3,0)</f>
        <v>1994334</v>
      </c>
      <c r="CP71" s="2" t="s">
        <v>70</v>
      </c>
      <c r="CQ71" s="7" t="n">
        <f aca="false">(D163-$D$95)/$D$95</f>
        <v>-0.837187281513066</v>
      </c>
      <c r="CR71" s="7" t="n">
        <f aca="false">(E164-$E$96)/$E$96</f>
        <v>-0.845430891591401</v>
      </c>
      <c r="CS71" s="7" t="n">
        <f aca="false">(F165-$F$97)/$F$97</f>
        <v>-0.838579558192407</v>
      </c>
      <c r="CT71" s="7" t="n">
        <f aca="false">(G166-$G$98)/$G$98</f>
        <v>-0.876214307231568</v>
      </c>
      <c r="CU71" s="7" t="n">
        <f aca="false">(H167-$H$99)/$H$99</f>
        <v>-0.907605645867392</v>
      </c>
      <c r="CV71" s="7" t="n">
        <f aca="false">(I168-$I$100)/$I$100</f>
        <v>-0.888860293985009</v>
      </c>
      <c r="CW71" s="7" t="n">
        <f aca="false">(J169-$J$101)/$J$101</f>
        <v>-0.847584252486755</v>
      </c>
      <c r="CX71" s="7" t="n">
        <f aca="false">(K170-$K$102)/$K$102</f>
        <v>-0.834086356086063</v>
      </c>
      <c r="CY71" s="7" t="n">
        <f aca="false">(L171-$L$103)/$L$103</f>
        <v>-0.832629141072728</v>
      </c>
      <c r="CZ71" s="7" t="n">
        <f aca="false">(M172-$M$104)/$M$104</f>
        <v>-0.863067113573422</v>
      </c>
      <c r="DA71" s="7" t="n">
        <f aca="false">(N173-$N$105)/$N$105</f>
        <v>-0.84501759951375</v>
      </c>
      <c r="DB71" s="7" t="n">
        <f aca="false">(O174-$O$106)/$O$106</f>
        <v>-0.805585217130848</v>
      </c>
      <c r="DC71" s="7" t="n">
        <f aca="false">(P175-$P$107)/$P$107</f>
        <v>-0.799174484266125</v>
      </c>
      <c r="DD71" s="7" t="n">
        <f aca="false">(Q176-$Q$108)/$Q$108</f>
        <v>-0.856949018422698</v>
      </c>
      <c r="DE71" s="7" t="n">
        <f aca="false">(R177-$R$109)/R177</f>
        <v>-7.21213004287655</v>
      </c>
      <c r="DF71" s="7" t="n">
        <f aca="false">(S178-$S$110)/$S$110</f>
        <v>-0.798729248090645</v>
      </c>
      <c r="DG71" s="7" t="n">
        <f aca="false">(T179-$T$111)/$T$111</f>
        <v>-0.861378007048368</v>
      </c>
      <c r="DH71" s="7" t="n">
        <f aca="false">(U180-$U$112)/$U$112</f>
        <v>-0.8516586358655</v>
      </c>
      <c r="DI71" s="7" t="n">
        <f aca="false">(V181-$V$113)/$V$113</f>
        <v>-0.812689619661702</v>
      </c>
      <c r="DJ71" s="7" t="n">
        <f aca="false">(W182-$W$114)/$W$114</f>
        <v>-0.859247349442741</v>
      </c>
      <c r="DK71" s="7" t="n">
        <f aca="false">(X183-$X$115)/$X$115</f>
        <v>-1</v>
      </c>
      <c r="DL71" s="7" t="n">
        <f aca="false">(Y184-$Y$116)/$Y$116</f>
        <v>-1</v>
      </c>
      <c r="DM71" s="7" t="n">
        <f aca="false">(Z185-$Z$117)/$Z$117</f>
        <v>-1</v>
      </c>
      <c r="DN71" s="7" t="n">
        <f aca="false">(AA186-$AA$118)/$AA$118</f>
        <v>-1</v>
      </c>
      <c r="DO71" s="7" t="n">
        <f aca="false">(AB187-$AB$119)/$AB$119</f>
        <v>-1</v>
      </c>
      <c r="DP71" s="7" t="n">
        <f aca="false">(AC188-$AC$120)/$AC$120</f>
        <v>-1</v>
      </c>
      <c r="DQ71" s="7" t="n">
        <f aca="false">(AD189-$AD$121)/$AD$121</f>
        <v>-1</v>
      </c>
      <c r="DR71" s="7" t="n">
        <f aca="false">(AE190-$AE$122)/$AE$122</f>
        <v>-1</v>
      </c>
      <c r="DS71" s="7" t="n">
        <f aca="false">(AF191-$AF$123)/$AF$123</f>
        <v>-1</v>
      </c>
      <c r="DT71" s="7" t="n">
        <f aca="false">(AG192-$AG$124)/$AG$124</f>
        <v>-1</v>
      </c>
      <c r="DU71" s="7" t="n">
        <f aca="false">(AH193-$AH$125)/$AH$125</f>
        <v>-1</v>
      </c>
      <c r="DV71" s="7" t="n">
        <f aca="false">(AI194-$AI$126)/$AI$126</f>
        <v>-1</v>
      </c>
      <c r="DW71" s="7" t="n">
        <f aca="false">(AJ195-$AJ$127)/$AJ$127</f>
        <v>-1</v>
      </c>
      <c r="DX71" s="7" t="n">
        <f aca="false">(AK196-$AK$128)/$AK$128</f>
        <v>-1</v>
      </c>
      <c r="DY71" s="7" t="n">
        <f aca="false">(AL197-$AL$129)/$AL$129</f>
        <v>-1</v>
      </c>
      <c r="DZ71" s="7" t="n">
        <f aca="false">(AM198-$AM$130)/$AM$130</f>
        <v>-1</v>
      </c>
      <c r="EA71" s="7" t="n">
        <f aca="false">(AN199-$AN$131)/$AN$131</f>
        <v>-1</v>
      </c>
      <c r="EB71" s="7" t="n">
        <f aca="false">(AO200-$AO$132)/$AO$132</f>
        <v>-1</v>
      </c>
      <c r="EC71" s="7" t="n">
        <f aca="false">(AP201-$AP$133)/$AP$133</f>
        <v>-1</v>
      </c>
      <c r="ED71" s="7" t="n">
        <f aca="false">(AQ202-$AQ$134)/$AQ$134</f>
        <v>-1</v>
      </c>
      <c r="EE71" s="7" t="n">
        <f aca="false">(AR203-$AR$135)/$AR$135</f>
        <v>-1</v>
      </c>
      <c r="EF71" s="7" t="n">
        <f aca="false">(AS204-$AS$136)/$AS$136</f>
        <v>-1</v>
      </c>
      <c r="EG71" s="7" t="n">
        <f aca="false">(AT205-$AT$137)/$AT$137</f>
        <v>-1</v>
      </c>
      <c r="EH71" s="7" t="n">
        <f aca="false">(AU206-$AU$138)/$AU$138</f>
        <v>-1</v>
      </c>
      <c r="EI71" s="7" t="n">
        <f aca="false">(AV207-$AV$139)/$AV$139</f>
        <v>-1</v>
      </c>
      <c r="EJ71" s="7" t="n">
        <f aca="false">(AW208-$AW$140)/$AW$140</f>
        <v>-1</v>
      </c>
      <c r="EK71" s="7" t="n">
        <f aca="false">(AX209-$AX$141)/$AX$141</f>
        <v>-1</v>
      </c>
      <c r="EL71" s="7" t="n">
        <f aca="false">(AY210-$AY$142)/$AY$142</f>
        <v>-1</v>
      </c>
      <c r="EM71" s="7" t="n">
        <f aca="false">(AZ211-$AZ$143)/$AZ$143</f>
        <v>-1</v>
      </c>
      <c r="EN71" s="7" t="n">
        <f aca="false">(BA212-$BA$144)/$BA$144</f>
        <v>-1</v>
      </c>
      <c r="EO71" s="7" t="n">
        <f aca="false">(BB213-$BB$145)/$BB$145</f>
        <v>-1</v>
      </c>
      <c r="EP71" s="7" t="n">
        <f aca="false">(BC214-$BC$146)/$BC$146</f>
        <v>-1</v>
      </c>
      <c r="EQ71" s="7" t="n">
        <f aca="false">(BD215-$BD$147)/$BD$147</f>
        <v>-1</v>
      </c>
      <c r="ER71" s="7" t="n">
        <f aca="false">(BE216-$BE$148)/$BE$148</f>
        <v>-1</v>
      </c>
      <c r="ES71" s="7" t="n">
        <f aca="false">(BF217-$BF$149)/$BF$149</f>
        <v>-1</v>
      </c>
      <c r="ET71" s="7" t="n">
        <f aca="false">(BG218-$BG$150)/$BG$150</f>
        <v>-1</v>
      </c>
      <c r="EU71" s="7" t="n">
        <f aca="false">(BH219-$BH$151)/$BH$151</f>
        <v>-1</v>
      </c>
      <c r="EV71" s="7" t="n">
        <f aca="false">(BI220-$BI$152)/$BI$152</f>
        <v>-1</v>
      </c>
      <c r="EW71" s="7" t="n">
        <f aca="false">(BJ221-$BJ$153)/$BJ$153</f>
        <v>-1</v>
      </c>
      <c r="EX71" s="7" t="n">
        <f aca="false">(BK222-$BK$154)/$BK$154</f>
        <v>-1</v>
      </c>
      <c r="EY71" s="7" t="n">
        <f aca="false">(BL223-$BL$155)/$BL$155</f>
        <v>-1</v>
      </c>
      <c r="EZ71" s="7" t="n">
        <f aca="false">(BM224-$BM$156)/$BM$156</f>
        <v>-1</v>
      </c>
      <c r="FA71" s="7" t="n">
        <f aca="false">(BN225-$BN$157)/$BN$157</f>
        <v>-1</v>
      </c>
      <c r="FB71" s="7" t="n">
        <f aca="false">(BO226-$BO$158)/$BO$158</f>
        <v>-1</v>
      </c>
      <c r="FC71" s="7" t="n">
        <f aca="false">(BP227-$BP$159)/$BP$159</f>
        <v>-1</v>
      </c>
      <c r="FD71" s="7" t="n">
        <f aca="false">(BQ228-$BQ$160)/$BQ$160</f>
        <v>-1</v>
      </c>
      <c r="FE71" s="7" t="n">
        <f aca="false">(BR229-$BR$161)/$BR$161</f>
        <v>-1</v>
      </c>
      <c r="FF71" s="7" t="n">
        <f aca="false">(BS230-$BS$162)/$BS$162</f>
        <v>-1</v>
      </c>
      <c r="FG71" s="7" t="n">
        <f aca="false">(BT231-$BT$163)/$BT$163</f>
        <v>-1</v>
      </c>
      <c r="FH71" s="7" t="n">
        <f aca="false">(BU232-$BU$164)/$BU$164</f>
        <v>-1</v>
      </c>
      <c r="FI71" s="7" t="n">
        <f aca="false">(BV233-$BV$165)/$BV$165</f>
        <v>-1</v>
      </c>
      <c r="FJ71" s="7" t="n">
        <f aca="false">(BW234-$BW$166)/$BW$166</f>
        <v>-1</v>
      </c>
      <c r="FK71" s="7" t="n">
        <f aca="false">(BX235-$BX$167)/$BX$167</f>
        <v>-1</v>
      </c>
      <c r="FL71" s="7" t="n">
        <f aca="false">(BY236-$BY$168)/$BY$168</f>
        <v>-1</v>
      </c>
      <c r="FM71" s="7" t="n">
        <f aca="false">(BZ237-$BZ$169)/$BZ$169</f>
        <v>-1</v>
      </c>
      <c r="FN71" s="7" t="n">
        <f aca="false">(CA238-$CA$170)/$CA$170</f>
        <v>-1</v>
      </c>
      <c r="FO71" s="7" t="n">
        <f aca="false">(CB239-$CB$171)/$CB$171</f>
        <v>-1</v>
      </c>
      <c r="FP71" s="7" t="n">
        <f aca="false">(CC240-$CC$172)/$CC$172</f>
        <v>-1</v>
      </c>
      <c r="FQ71" s="7" t="n">
        <f aca="false">(CD241-$CD$173)/$CD$173</f>
        <v>-1</v>
      </c>
      <c r="FR71" s="7" t="n">
        <f aca="false">(CE242-$CE$174)/$CE$174</f>
        <v>-1</v>
      </c>
      <c r="FS71" s="7" t="n">
        <f aca="false">(CF243-$CF$175)/$CF$175</f>
        <v>-1</v>
      </c>
      <c r="FT71" s="7" t="n">
        <f aca="false">(CG244-$CG$176)/$CG$176</f>
        <v>-1</v>
      </c>
      <c r="FU71" s="7" t="n">
        <f aca="false">(CH245-$CH$177)/$CH$177</f>
        <v>-1</v>
      </c>
      <c r="FV71" s="7" t="n">
        <f aca="false">(CI246-$CI$178)/$CI$178</f>
        <v>-1</v>
      </c>
      <c r="FW71" s="7" t="n">
        <f aca="false">(CJ247-$CJ$179)/$CJ$179</f>
        <v>-1</v>
      </c>
      <c r="FX71" s="7" t="n">
        <f aca="false">(CK248-$CK$180)/$CK$180</f>
        <v>-1</v>
      </c>
      <c r="FY71" s="7" t="n">
        <f aca="false">(CL249-$CL$181)/$CL$181</f>
        <v>-1</v>
      </c>
      <c r="FZ71" s="7" t="n">
        <f aca="false">(CM250-$CM$182)/$CM$182</f>
        <v>-1</v>
      </c>
    </row>
    <row r="72" customFormat="false" ht="12.75" hidden="false" customHeight="false" outlineLevel="0" collapsed="false">
      <c r="B72" s="3" t="n">
        <v>36434</v>
      </c>
      <c r="C72" s="5" t="n">
        <v>42957987</v>
      </c>
      <c r="D72" s="6" t="n">
        <f aca="false">VLOOKUP(B72,[1]jan94!$A$59:$XFD$168,3,0)</f>
        <v>440606</v>
      </c>
      <c r="E72" s="6" t="n">
        <f aca="false">VLOOKUP(B72,[2]feb94!$A$51:$XFD$159,3,0)</f>
        <v>298677</v>
      </c>
      <c r="F72" s="6" t="n">
        <f aca="false">VLOOKUP(B72,[3]mar94!$A$56:$XFD$164,3,0)</f>
        <v>422133</v>
      </c>
      <c r="G72" s="6" t="n">
        <f aca="false">VLOOKUP(B72,[4]apr94!$A$64:$XFD$170,3,0)</f>
        <v>274377</v>
      </c>
      <c r="H72" s="6" t="n">
        <f aca="false">VLOOKUP(B72,[5]may94!$A$51:$XFD$156,3,0)</f>
        <v>273443</v>
      </c>
      <c r="I72" s="6" t="n">
        <f aca="false">VLOOKUP(B72,[6]jun94!$A$62:$XFD$167,3,0)</f>
        <v>298356</v>
      </c>
      <c r="J72" s="6" t="n">
        <f aca="false">VLOOKUP(B72,[7]jul94!$A$55:$XFD$159,3,0)</f>
        <v>300591</v>
      </c>
      <c r="K72" s="6" t="n">
        <f aca="false">VLOOKUP(B72,[8]aug94!$A$63:$XFD$165,3,0)</f>
        <v>354369</v>
      </c>
      <c r="L72" s="6" t="n">
        <f aca="false">VLOOKUP(B72,[9]sep94!$A$55:$XFD$156,3,0)</f>
        <v>355830</v>
      </c>
      <c r="M72" s="6" t="n">
        <f aca="false">VLOOKUP(B72,[10]oct94!$A$55:$XFD$155,3,0)</f>
        <v>282474</v>
      </c>
      <c r="N72" s="6" t="n">
        <f aca="false">VLOOKUP(B72,[11]nov94!$A$38:$XFD$137,3,0)</f>
        <v>361958</v>
      </c>
      <c r="O72" s="6" t="n">
        <f aca="false">VLOOKUP(B72,[12]dec94!$A$55:$XFD$154,3,0)</f>
        <v>331698</v>
      </c>
      <c r="P72" s="6" t="n">
        <f aca="false">VLOOKUP(B72,[13]jan95!$A$48:$XFD$142,3,0)</f>
        <v>423276</v>
      </c>
      <c r="Q72" s="6" t="n">
        <f aca="false">VLOOKUP(B72,[14]feb95!$A$54:$XFD$147,3,0)</f>
        <v>274107</v>
      </c>
      <c r="R72" s="6" t="n">
        <f aca="false">VLOOKUP(B72,[15]mar95!$A$37:$XFD$129,3,0)</f>
        <v>269848</v>
      </c>
      <c r="S72" s="6" t="n">
        <f aca="false">VLOOKUP(B72,[16]apr95!$A$59:$XFD$150,3,0)</f>
        <v>329432</v>
      </c>
      <c r="T72" s="6" t="n">
        <f aca="false">VLOOKUP(B72,[17]may95!$A$60:$XFD$151,3,0)</f>
        <v>350303</v>
      </c>
      <c r="U72" s="6" t="n">
        <f aca="false">VLOOKUP(B72,[18]jun95!$A$55:$XFD$144,3,0)</f>
        <v>354289</v>
      </c>
      <c r="V72" s="6" t="n">
        <f aca="false">VLOOKUP(B72,[19]jul95!$A$53:$XFD$141,3,0)</f>
        <v>452936</v>
      </c>
      <c r="W72" s="6" t="n">
        <f aca="false">VLOOKUP(B72,[20]aug95!$A$61:$XFD$148,3,0)</f>
        <v>440605</v>
      </c>
      <c r="X72" s="6" t="n">
        <f aca="false">VLOOKUP(B72,[21]sep95!$A$58:$XFD$144,3,0)</f>
        <v>284566</v>
      </c>
      <c r="Y72" s="6" t="n">
        <f aca="false">VLOOKUP(B72,[22]oct95!$A$53:$XFD$138,3,0)</f>
        <v>760336</v>
      </c>
      <c r="Z72" s="6" t="n">
        <f aca="false">VLOOKUP(B72,[23]nov95!$A$58:$XFD$142,3,0)</f>
        <v>506023</v>
      </c>
      <c r="AA72" s="6" t="n">
        <f aca="false">VLOOKUP(B72,[24]dec95!$A$55:$XFD$138,3,0)</f>
        <v>267724</v>
      </c>
      <c r="AB72" s="6" t="n">
        <f aca="false">VLOOKUP(B72,[25]jan96!$A$59:$XFD$138,3,0)</f>
        <v>411116</v>
      </c>
      <c r="AC72" s="6" t="n">
        <f aca="false">VLOOKUP(B72,[26]feb96!$A$36:$XFD$114,3,0)</f>
        <v>926105</v>
      </c>
      <c r="AD72" s="6" t="n">
        <f aca="false">VLOOKUP(B72,[27]mar96!$A$54:$XFD$133,3,0)</f>
        <v>407588</v>
      </c>
      <c r="AE72" s="6" t="n">
        <f aca="false">VLOOKUP(B72,[28]apr96!$A$51:$XFD$127,3,0)</f>
        <v>343865</v>
      </c>
      <c r="AF72" s="6" t="n">
        <f aca="false">VLOOKUP(B72,[29]may96!$A$60:$XFD$135,3,0)</f>
        <v>489671</v>
      </c>
      <c r="AG72" s="6" t="n">
        <f aca="false">VLOOKUP(B72,[30]jun96!$A$50:$XFD$124,3,0)</f>
        <v>392552</v>
      </c>
      <c r="AH72" s="6" t="n">
        <f aca="false">VLOOKUP(B72,[31]jul96!$A$53:$XFD$126,3,0)</f>
        <v>569183</v>
      </c>
      <c r="AI72" s="6" t="n">
        <f aca="false">VLOOKUP(B72,[32]aug96!$A$36:$XFD$108,3,0)</f>
        <v>523073</v>
      </c>
      <c r="AJ72" s="6" t="n">
        <f aca="false">VLOOKUP(B72,[33]sep96!$A$51:$XFD$122,3,0)</f>
        <v>635628</v>
      </c>
      <c r="AK72" s="6" t="n">
        <f aca="false">VLOOKUP(B72,[34]oct96!$A$59:$XFD$129,3,0)</f>
        <v>436791</v>
      </c>
      <c r="AL72" s="6" t="n">
        <f aca="false">VLOOKUP(B72,[35]nov96!$A$61:$XFD$130,3,0)</f>
        <v>541656</v>
      </c>
      <c r="AM72" s="6" t="n">
        <f aca="false">VLOOKUP(B72,[36]dec96!$A$51:$XFD$119,3,0)</f>
        <v>539548</v>
      </c>
      <c r="AN72" s="6" t="n">
        <f aca="false">VLOOKUP(B72,[37]jan97!$A$52:$XFD$116,3,0)</f>
        <v>456368</v>
      </c>
      <c r="AO72" s="6" t="n">
        <f aca="false">VLOOKUP(B72,[38]feb97!$A$35:$XFD$98,3,0)</f>
        <v>545217</v>
      </c>
      <c r="AP72" s="6" t="n">
        <f aca="false">VLOOKUP(B72,[39]mar97!$A$51:$XFD$113,3,0)</f>
        <v>517666</v>
      </c>
      <c r="AQ72" s="6" t="n">
        <f aca="false">VLOOKUP(B72,[40]apr97!$A$35:$XFD$96,3,0)</f>
        <v>694795</v>
      </c>
      <c r="AR72" s="6" t="n">
        <f aca="false">VLOOKUP(B72,[41]may97!$A$35:$XFD$95,3,0)</f>
        <v>462570</v>
      </c>
      <c r="AS72" s="6" t="n">
        <f aca="false">VLOOKUP(B72,[42]jun97!$A$35:$XFD$94,3,0)</f>
        <v>558113</v>
      </c>
      <c r="AT72" s="6" t="n">
        <f aca="false">VLOOKUP(B72,[43]jul97!$A$49:$XFD$107,3,0)</f>
        <v>665277</v>
      </c>
      <c r="AU72" s="6" t="n">
        <f aca="false">VLOOKUP(B72,[44]aug97!$A$60:$XFD$117,3,0)</f>
        <v>655611</v>
      </c>
      <c r="AV72" s="6" t="n">
        <f aca="false">VLOOKUP(B72,[45]sep97!$A$48:$XFD$104,3,0)</f>
        <v>1345376</v>
      </c>
      <c r="AW72" s="6" t="n">
        <f aca="false">VLOOKUP(B72,[46]oct97!$A$48:$XFD$103,3,0)</f>
        <v>1121704</v>
      </c>
      <c r="AX72" s="6" t="n">
        <f aca="false">VLOOKUP(B72,[47]nov97!$A$48:$XFD$102,3,0)</f>
        <v>754708</v>
      </c>
      <c r="AY72" s="6" t="n">
        <f aca="false">VLOOKUP(B72,[48]dec97!$A$35:$XFD$88,3,0)</f>
        <v>597343</v>
      </c>
      <c r="AZ72" s="6" t="n">
        <f aca="false">VLOOKUP(B72,[49]jan98!$A$47:$XFD$96,3,0)</f>
        <v>874022</v>
      </c>
      <c r="BA72" s="6" t="n">
        <f aca="false">VLOOKUP(B72,[50]feb98!$A$50:$XFD$98,3,0)</f>
        <v>867596</v>
      </c>
      <c r="BB72" s="6" t="n">
        <f aca="false">VLOOKUP(B72,[51]mar98!$A$34:$XFD$81,3,0)</f>
        <v>828831</v>
      </c>
      <c r="BC72" s="6" t="n">
        <f aca="false">VLOOKUP(B72,[52]apr98!$A$46:$XFD$92,3,0)</f>
        <v>1082422</v>
      </c>
      <c r="BD72" s="6" t="n">
        <f aca="false">VLOOKUP(B72,[53]may98!$A$47:$XFD$92,3,0)</f>
        <v>704992</v>
      </c>
      <c r="BE72" s="6" t="n">
        <f aca="false">VLOOKUP(B72,[54]jun98!$A$54:$XFD$98,3,0)</f>
        <v>815585</v>
      </c>
      <c r="BF72" s="6" t="n">
        <f aca="false">VLOOKUP(B72,[55]jul98!$A$34:$XFD$77,3,0)</f>
        <v>1330576</v>
      </c>
      <c r="BG72" s="6" t="n">
        <f aca="false">VLOOKUP(B72,[56]aug98!$A$48:$XFD$90,3,0)</f>
        <v>1007270</v>
      </c>
      <c r="BH72" s="6" t="n">
        <f aca="false">VLOOKUP(B72,[57]sep98!$A$46:$XFD$87,3,0)</f>
        <v>875732</v>
      </c>
      <c r="BI72" s="6" t="n">
        <f aca="false">VLOOKUP(B72,[58]oct98!$A$34:$XFD$74,3,0)</f>
        <v>1095299</v>
      </c>
      <c r="BJ72" s="6" t="n">
        <f aca="false">VLOOKUP(B72,[59]nov98!$A$34:$XFD$73,3,0)</f>
        <v>914802</v>
      </c>
      <c r="BK72" s="6" t="n">
        <f aca="false">VLOOKUP(B72,[60]dec98!$A$59:$XFD$97,3,0)</f>
        <v>598468</v>
      </c>
      <c r="BL72" s="6" t="n">
        <f aca="false">VLOOKUP(B72,[61]jan99!$A$48:$XFD$83,3,0)</f>
        <v>860207</v>
      </c>
      <c r="BM72" s="10" t="n">
        <f aca="false">VLOOKUP(B72,[62]feb99!$A$33:$XFD$66,3,0)</f>
        <v>654070</v>
      </c>
      <c r="BN72" s="6" t="n">
        <f aca="false">VLOOKUP(B72,[63]mar99!$A$46:$XFD$78,3,0)</f>
        <v>753453</v>
      </c>
      <c r="BO72" s="6" t="n">
        <f aca="false">VLOOKUP(B72,[64]apr99!$A$33:$XFD$64,3,0)</f>
        <v>767385</v>
      </c>
      <c r="BP72" s="6" t="n">
        <f aca="false">VLOOKUP(B72,[65]may99!$A$58:$XFD$88,3,0)</f>
        <v>1058898</v>
      </c>
      <c r="BQ72" s="6" t="n">
        <f aca="false">VLOOKUP(B72,[66]jun99!$A$33:$XFD$62,3,0)</f>
        <v>1413426</v>
      </c>
      <c r="BR72" s="6" t="n">
        <f aca="false">VLOOKUP(B72,[67]jul99!$A$55:$XFD$83,3,0)</f>
        <v>1812509</v>
      </c>
      <c r="BS72" s="6" t="n">
        <f aca="false">VLOOKUP(B72,[68]aug99!$A$33:$XFD$60,3,0)</f>
        <v>2001241</v>
      </c>
      <c r="BT72" s="0" t="n">
        <f aca="false">VLOOKUP(B72,[69]sep99!$A$45:$XFD$71,3,0)</f>
        <v>2899655</v>
      </c>
      <c r="BU72" s="0" t="n">
        <f aca="false">VLOOKUP(B72,[70]oct99!$A$44:$XFD$69,3,0)</f>
        <v>1724765</v>
      </c>
      <c r="CP72" s="2" t="s">
        <v>71</v>
      </c>
      <c r="CQ72" s="7" t="n">
        <f aca="false">(D164-$D$95)/$D$95</f>
        <v>-0.845212701108937</v>
      </c>
      <c r="CR72" s="7" t="n">
        <f aca="false">(E165-$E$96)/$E$96</f>
        <v>-0.850199510076745</v>
      </c>
      <c r="CS72" s="7" t="n">
        <f aca="false">(F166-$F$97)/$F$97</f>
        <v>-0.851723232317244</v>
      </c>
      <c r="CT72" s="7" t="n">
        <f aca="false">(G167-$G$98)/$G$98</f>
        <v>-0.893749059798405</v>
      </c>
      <c r="CU72" s="7" t="n">
        <f aca="false">(H168-$H$99)/$H$99</f>
        <v>-0.883375724809942</v>
      </c>
      <c r="CV72" s="7" t="n">
        <f aca="false">(I169-$I$100)/$I$100</f>
        <v>-0.90106685715683</v>
      </c>
      <c r="CW72" s="7" t="n">
        <f aca="false">(J170-$J$101)/$J$101</f>
        <v>-0.851152324637341</v>
      </c>
      <c r="CX72" s="7" t="n">
        <f aca="false">(K171-$K$102)/$K$102</f>
        <v>-0.838453706077479</v>
      </c>
      <c r="CY72" s="7" t="n">
        <f aca="false">(L172-$L$103)/$L$103</f>
        <v>-0.817696714796829</v>
      </c>
      <c r="CZ72" s="7" t="n">
        <f aca="false">(M173-$M$104)/$M$104</f>
        <v>-0.849078756654023</v>
      </c>
      <c r="DA72" s="7" t="n">
        <f aca="false">(N174-$N$105)/$N$105</f>
        <v>-0.827633665063179</v>
      </c>
      <c r="DB72" s="7" t="n">
        <f aca="false">(O175-$O$106)/$O$106</f>
        <v>-0.806518795765748</v>
      </c>
      <c r="DC72" s="7" t="n">
        <f aca="false">(P176-$P$107)/$P$107</f>
        <v>-0.807383344796494</v>
      </c>
      <c r="DD72" s="7" t="n">
        <f aca="false">(Q177-$Q$108)/$Q$108</f>
        <v>-0.850867518132725</v>
      </c>
      <c r="DE72" s="7" t="n">
        <f aca="false">(R178-$R$109)/R178</f>
        <v>-5.68305968320149</v>
      </c>
      <c r="DF72" s="7" t="n">
        <f aca="false">(S179-$S$110)/$S$110</f>
        <v>-0.802012416569769</v>
      </c>
      <c r="DG72" s="7" t="n">
        <f aca="false">(T180-$T$111)/$T$111</f>
        <v>-0.85928379484932</v>
      </c>
      <c r="DH72" s="7" t="n">
        <f aca="false">(U181-$U$112)/$U$112</f>
        <v>-0.854643929158863</v>
      </c>
      <c r="DI72" s="7" t="n">
        <f aca="false">(V182-$V$113)/$V$113</f>
        <v>-0.821178715581553</v>
      </c>
      <c r="DJ72" s="7" t="n">
        <f aca="false">(W183-$W$114)/$W$114</f>
        <v>-1</v>
      </c>
      <c r="DK72" s="7" t="n">
        <f aca="false">(X184-$X$115)/$X$115</f>
        <v>-1</v>
      </c>
      <c r="DL72" s="7" t="n">
        <f aca="false">(Y185-$Y$116)/$Y$116</f>
        <v>-1</v>
      </c>
      <c r="DM72" s="7" t="n">
        <f aca="false">(Z186-$Z$117)/$Z$117</f>
        <v>-1</v>
      </c>
      <c r="DN72" s="7" t="n">
        <f aca="false">(AA187-$AA$118)/$AA$118</f>
        <v>-1</v>
      </c>
      <c r="DO72" s="7" t="n">
        <f aca="false">(AB188-$AB$119)/$AB$119</f>
        <v>-1</v>
      </c>
      <c r="DP72" s="7" t="n">
        <f aca="false">(AC189-$AC$120)/$AC$120</f>
        <v>-1</v>
      </c>
      <c r="DQ72" s="7" t="n">
        <f aca="false">(AD190-$AD$121)/$AD$121</f>
        <v>-1</v>
      </c>
      <c r="DR72" s="7" t="n">
        <f aca="false">(AE191-$AE$122)/$AE$122</f>
        <v>-1</v>
      </c>
      <c r="DS72" s="7" t="n">
        <f aca="false">(AF192-$AF$123)/$AF$123</f>
        <v>-1</v>
      </c>
      <c r="DT72" s="7" t="n">
        <f aca="false">(AG193-$AG$124)/$AG$124</f>
        <v>-1</v>
      </c>
      <c r="DU72" s="7" t="n">
        <f aca="false">(AH194-$AH$125)/$AH$125</f>
        <v>-1</v>
      </c>
      <c r="DV72" s="7" t="n">
        <f aca="false">(AI195-$AI$126)/$AI$126</f>
        <v>-1</v>
      </c>
      <c r="DW72" s="7" t="n">
        <f aca="false">(AJ196-$AJ$127)/$AJ$127</f>
        <v>-1</v>
      </c>
      <c r="DX72" s="7" t="n">
        <f aca="false">(AK197-$AK$128)/$AK$128</f>
        <v>-1</v>
      </c>
      <c r="DY72" s="7" t="n">
        <f aca="false">(AL198-$AL$129)/$AL$129</f>
        <v>-1</v>
      </c>
      <c r="DZ72" s="7" t="n">
        <f aca="false">(AM199-$AM$130)/$AM$130</f>
        <v>-1</v>
      </c>
      <c r="EA72" s="7" t="n">
        <f aca="false">(AN200-$AN$131)/$AN$131</f>
        <v>-1</v>
      </c>
      <c r="EB72" s="7" t="n">
        <f aca="false">(AO201-$AO$132)/$AO$132</f>
        <v>-1</v>
      </c>
      <c r="EC72" s="7" t="n">
        <f aca="false">(AP202-$AP$133)/$AP$133</f>
        <v>-1</v>
      </c>
      <c r="ED72" s="7" t="n">
        <f aca="false">(AQ203-$AQ$134)/$AQ$134</f>
        <v>-1</v>
      </c>
      <c r="EE72" s="7" t="n">
        <f aca="false">(AR204-$AR$135)/$AR$135</f>
        <v>-1</v>
      </c>
      <c r="EF72" s="7" t="n">
        <f aca="false">(AS205-$AS$136)/$AS$136</f>
        <v>-1</v>
      </c>
      <c r="EG72" s="7" t="n">
        <f aca="false">(AT206-$AT$137)/$AT$137</f>
        <v>-1</v>
      </c>
      <c r="EH72" s="7" t="n">
        <f aca="false">(AU207-$AU$138)/$AU$138</f>
        <v>-1</v>
      </c>
      <c r="EI72" s="7" t="n">
        <f aca="false">(AV208-$AV$139)/$AV$139</f>
        <v>-1</v>
      </c>
      <c r="EJ72" s="7" t="n">
        <f aca="false">(AW209-$AW$140)/$AW$140</f>
        <v>-1</v>
      </c>
      <c r="EK72" s="7" t="n">
        <f aca="false">(AX210-$AX$141)/$AX$141</f>
        <v>-1</v>
      </c>
      <c r="EL72" s="7" t="n">
        <f aca="false">(AY211-$AY$142)/$AY$142</f>
        <v>-1</v>
      </c>
      <c r="EM72" s="7" t="n">
        <f aca="false">(AZ212-$AZ$143)/$AZ$143</f>
        <v>-1</v>
      </c>
      <c r="EN72" s="7" t="n">
        <f aca="false">(BA213-$BA$144)/$BA$144</f>
        <v>-1</v>
      </c>
      <c r="EO72" s="7" t="n">
        <f aca="false">(BB214-$BB$145)/$BB$145</f>
        <v>-1</v>
      </c>
      <c r="EP72" s="7" t="n">
        <f aca="false">(BC215-$BC$146)/$BC$146</f>
        <v>-1</v>
      </c>
      <c r="EQ72" s="7" t="n">
        <f aca="false">(BD216-$BD$147)/$BD$147</f>
        <v>-1</v>
      </c>
      <c r="ER72" s="7" t="n">
        <f aca="false">(BE217-$BE$148)/$BE$148</f>
        <v>-1</v>
      </c>
      <c r="ES72" s="7" t="n">
        <f aca="false">(BF218-$BF$149)/$BF$149</f>
        <v>-1</v>
      </c>
      <c r="ET72" s="7" t="n">
        <f aca="false">(BG219-$BG$150)/$BG$150</f>
        <v>-1</v>
      </c>
      <c r="EU72" s="7" t="n">
        <f aca="false">(BH220-$BH$151)/$BH$151</f>
        <v>-1</v>
      </c>
      <c r="EV72" s="7" t="n">
        <f aca="false">(BI221-$BI$152)/$BI$152</f>
        <v>-1</v>
      </c>
      <c r="EW72" s="7" t="n">
        <f aca="false">(BJ222-$BJ$153)/$BJ$153</f>
        <v>-1</v>
      </c>
      <c r="EX72" s="7" t="n">
        <f aca="false">(BK223-$BK$154)/$BK$154</f>
        <v>-1</v>
      </c>
      <c r="EY72" s="7" t="n">
        <f aca="false">(BL224-$BL$155)/$BL$155</f>
        <v>-1</v>
      </c>
      <c r="EZ72" s="7" t="n">
        <f aca="false">(BM225-$BM$156)/$BM$156</f>
        <v>-1</v>
      </c>
      <c r="FA72" s="7" t="n">
        <f aca="false">(BN226-$BN$157)/$BN$157</f>
        <v>-1</v>
      </c>
      <c r="FB72" s="7" t="n">
        <f aca="false">(BO227-$BO$158)/$BO$158</f>
        <v>-1</v>
      </c>
      <c r="FC72" s="7" t="n">
        <f aca="false">(BP228-$BP$159)/$BP$159</f>
        <v>-1</v>
      </c>
      <c r="FD72" s="7" t="n">
        <f aca="false">(BQ229-$BQ$160)/$BQ$160</f>
        <v>-1</v>
      </c>
      <c r="FE72" s="7" t="n">
        <f aca="false">(BR230-$BR$161)/$BR$161</f>
        <v>-1</v>
      </c>
      <c r="FF72" s="7" t="n">
        <f aca="false">(BS231-$BS$162)/$BS$162</f>
        <v>-1</v>
      </c>
      <c r="FG72" s="7" t="n">
        <f aca="false">(BT232-$BT$163)/$BT$163</f>
        <v>-1</v>
      </c>
      <c r="FH72" s="7" t="n">
        <f aca="false">(BU233-$BU$164)/$BU$164</f>
        <v>-1</v>
      </c>
      <c r="FI72" s="7" t="n">
        <f aca="false">(BV234-$BV$165)/$BV$165</f>
        <v>-1</v>
      </c>
      <c r="FJ72" s="7" t="n">
        <f aca="false">(BW235-$BW$166)/$BW$166</f>
        <v>-1</v>
      </c>
      <c r="FK72" s="7" t="n">
        <f aca="false">(BX236-$BX$167)/$BX$167</f>
        <v>-1</v>
      </c>
      <c r="FL72" s="7" t="n">
        <f aca="false">(BY237-$BY$168)/$BY$168</f>
        <v>-1</v>
      </c>
      <c r="FM72" s="7" t="n">
        <f aca="false">(BZ238-$BZ$169)/$BZ$169</f>
        <v>-1</v>
      </c>
      <c r="FN72" s="7" t="n">
        <f aca="false">(CA239-$CA$170)/$CA$170</f>
        <v>-1</v>
      </c>
      <c r="FO72" s="7" t="n">
        <f aca="false">(CB240-$CB$171)/$CB$171</f>
        <v>-1</v>
      </c>
      <c r="FP72" s="7" t="n">
        <f aca="false">(CC241-$CC$172)/$CC$172</f>
        <v>-1</v>
      </c>
      <c r="FQ72" s="7" t="n">
        <f aca="false">(CD242-$CD$173)/$CD$173</f>
        <v>-1</v>
      </c>
      <c r="FR72" s="7" t="n">
        <f aca="false">(CE243-$CE$174)/$CE$174</f>
        <v>-1</v>
      </c>
      <c r="FS72" s="7" t="n">
        <f aca="false">(CF244-$CF$175)/$CF$175</f>
        <v>-1</v>
      </c>
      <c r="FT72" s="7" t="n">
        <f aca="false">(CG245-$CG$176)/$CG$176</f>
        <v>-1</v>
      </c>
      <c r="FU72" s="7" t="n">
        <f aca="false">(CH246-$CH$177)/$CH$177</f>
        <v>-1</v>
      </c>
      <c r="FV72" s="7" t="n">
        <f aca="false">(CI247-$CI$178)/$CI$178</f>
        <v>-1</v>
      </c>
      <c r="FW72" s="7" t="n">
        <f aca="false">(CJ248-$CJ$179)/$CJ$179</f>
        <v>-1</v>
      </c>
      <c r="FX72" s="7" t="n">
        <f aca="false">(CK249-$CK$180)/$CK$180</f>
        <v>-1</v>
      </c>
      <c r="FY72" s="7" t="n">
        <f aca="false">(CL250-$CL$181)/$CL$181</f>
        <v>-1</v>
      </c>
      <c r="FZ72" s="7" t="n">
        <f aca="false">(CM251-$CM$182)/$CM$182</f>
        <v>-1</v>
      </c>
    </row>
    <row r="73" customFormat="false" ht="12.75" hidden="false" customHeight="false" outlineLevel="0" collapsed="false">
      <c r="B73" s="3" t="n">
        <v>36465</v>
      </c>
      <c r="C73" s="5" t="n">
        <v>40854622</v>
      </c>
      <c r="D73" s="6" t="n">
        <f aca="false">VLOOKUP(B73,[1]jan94!$A$59:$XFD$168,3,0)</f>
        <v>405375</v>
      </c>
      <c r="E73" s="6" t="n">
        <f aca="false">VLOOKUP(B73,[2]feb94!$A$51:$XFD$159,3,0)</f>
        <v>279245</v>
      </c>
      <c r="F73" s="6" t="n">
        <f aca="false">VLOOKUP(B73,[3]mar94!$A$56:$XFD$164,3,0)</f>
        <v>399844</v>
      </c>
      <c r="G73" s="6" t="n">
        <f aca="false">VLOOKUP(B73,[4]apr94!$A$64:$XFD$170,3,0)</f>
        <v>256229</v>
      </c>
      <c r="H73" s="6" t="n">
        <f aca="false">VLOOKUP(B73,[5]may94!$A$51:$XFD$156,3,0)</f>
        <v>252209</v>
      </c>
      <c r="I73" s="6" t="n">
        <f aca="false">VLOOKUP(B73,[6]jun94!$A$62:$XFD$167,3,0)</f>
        <v>280761</v>
      </c>
      <c r="J73" s="6" t="n">
        <f aca="false">VLOOKUP(B73,[7]jul94!$A$55:$XFD$159,3,0)</f>
        <v>302688</v>
      </c>
      <c r="K73" s="6" t="n">
        <f aca="false">VLOOKUP(B73,[8]aug94!$A$63:$XFD$165,3,0)</f>
        <v>331162</v>
      </c>
      <c r="L73" s="6" t="n">
        <f aca="false">VLOOKUP(B73,[9]sep94!$A$55:$XFD$156,3,0)</f>
        <v>346884</v>
      </c>
      <c r="M73" s="6" t="n">
        <f aca="false">VLOOKUP(B73,[10]oct94!$A$55:$XFD$155,3,0)</f>
        <v>276503</v>
      </c>
      <c r="N73" s="6" t="n">
        <f aca="false">VLOOKUP(B73,[11]nov94!$A$38:$XFD$137,3,0)</f>
        <v>337808</v>
      </c>
      <c r="O73" s="6" t="n">
        <f aca="false">VLOOKUP(B73,[12]dec94!$A$55:$XFD$154,3,0)</f>
        <v>321466</v>
      </c>
      <c r="P73" s="6" t="n">
        <f aca="false">VLOOKUP(B73,[13]jan95!$A$48:$XFD$142,3,0)</f>
        <v>386999</v>
      </c>
      <c r="Q73" s="6" t="n">
        <f aca="false">VLOOKUP(B73,[14]feb95!$A$54:$XFD$147,3,0)</f>
        <v>259328</v>
      </c>
      <c r="R73" s="6" t="n">
        <f aca="false">VLOOKUP(B73,[15]mar95!$A$37:$XFD$129,3,0)</f>
        <v>243201</v>
      </c>
      <c r="S73" s="6" t="n">
        <f aca="false">VLOOKUP(B73,[16]apr95!$A$59:$XFD$150,3,0)</f>
        <v>306324</v>
      </c>
      <c r="T73" s="6" t="n">
        <f aca="false">VLOOKUP(B73,[17]may95!$A$60:$XFD$151,3,0)</f>
        <v>338280</v>
      </c>
      <c r="U73" s="6" t="n">
        <f aca="false">VLOOKUP(B73,[18]jun95!$A$55:$XFD$144,3,0)</f>
        <v>334719</v>
      </c>
      <c r="V73" s="6" t="n">
        <f aca="false">VLOOKUP(B73,[19]jul95!$A$53:$XFD$141,3,0)</f>
        <v>419095</v>
      </c>
      <c r="W73" s="6" t="n">
        <f aca="false">VLOOKUP(B73,[20]aug95!$A$61:$XFD$148,3,0)</f>
        <v>444455</v>
      </c>
      <c r="X73" s="6" t="n">
        <f aca="false">VLOOKUP(B73,[21]sep95!$A$58:$XFD$144,3,0)</f>
        <v>272168</v>
      </c>
      <c r="Y73" s="6" t="n">
        <f aca="false">VLOOKUP(B73,[22]oct95!$A$53:$XFD$138,3,0)</f>
        <v>734528</v>
      </c>
      <c r="Z73" s="6" t="n">
        <f aca="false">VLOOKUP(B73,[23]nov95!$A$58:$XFD$142,3,0)</f>
        <v>464639</v>
      </c>
      <c r="AA73" s="6" t="n">
        <f aca="false">VLOOKUP(B73,[24]dec95!$A$55:$XFD$138,3,0)</f>
        <v>249314</v>
      </c>
      <c r="AB73" s="6" t="n">
        <f aca="false">VLOOKUP(B73,[25]jan96!$A$59:$XFD$138,3,0)</f>
        <v>365037</v>
      </c>
      <c r="AC73" s="6" t="n">
        <f aca="false">VLOOKUP(B73,[26]feb96!$A$36:$XFD$114,3,0)</f>
        <v>872704</v>
      </c>
      <c r="AD73" s="6" t="n">
        <f aca="false">VLOOKUP(B73,[27]mar96!$A$54:$XFD$133,3,0)</f>
        <v>382697</v>
      </c>
      <c r="AE73" s="6" t="n">
        <f aca="false">VLOOKUP(B73,[28]apr96!$A$51:$XFD$127,3,0)</f>
        <v>319381</v>
      </c>
      <c r="AF73" s="6" t="n">
        <f aca="false">VLOOKUP(B73,[29]may96!$A$60:$XFD$135,3,0)</f>
        <v>467202</v>
      </c>
      <c r="AG73" s="6" t="n">
        <f aca="false">VLOOKUP(B73,[30]jun96!$A$50:$XFD$124,3,0)</f>
        <v>378517</v>
      </c>
      <c r="AH73" s="6" t="n">
        <f aca="false">VLOOKUP(B73,[31]jul96!$A$53:$XFD$126,3,0)</f>
        <v>533502</v>
      </c>
      <c r="AI73" s="6" t="n">
        <f aca="false">VLOOKUP(B73,[32]aug96!$A$36:$XFD$108,3,0)</f>
        <v>483103</v>
      </c>
      <c r="AJ73" s="6" t="n">
        <f aca="false">VLOOKUP(B73,[33]sep96!$A$51:$XFD$122,3,0)</f>
        <v>590031</v>
      </c>
      <c r="AK73" s="6" t="n">
        <f aca="false">VLOOKUP(B73,[34]oct96!$A$59:$XFD$129,3,0)</f>
        <v>404664</v>
      </c>
      <c r="AL73" s="6" t="n">
        <f aca="false">VLOOKUP(B73,[35]nov96!$A$61:$XFD$130,3,0)</f>
        <v>522852</v>
      </c>
      <c r="AM73" s="6" t="n">
        <f aca="false">VLOOKUP(B73,[36]dec96!$A$51:$XFD$119,3,0)</f>
        <v>491036</v>
      </c>
      <c r="AN73" s="6" t="n">
        <f aca="false">VLOOKUP(B73,[37]jan97!$A$52:$XFD$116,3,0)</f>
        <v>410129</v>
      </c>
      <c r="AO73" s="6" t="n">
        <f aca="false">VLOOKUP(B73,[38]feb97!$A$35:$XFD$98,3,0)</f>
        <v>521591</v>
      </c>
      <c r="AP73" s="6" t="n">
        <f aca="false">VLOOKUP(B73,[39]mar97!$A$51:$XFD$113,3,0)</f>
        <v>532548</v>
      </c>
      <c r="AQ73" s="6" t="n">
        <f aca="false">VLOOKUP(B73,[40]apr97!$A$35:$XFD$96,3,0)</f>
        <v>648938</v>
      </c>
      <c r="AR73" s="6" t="n">
        <f aca="false">VLOOKUP(B73,[41]may97!$A$35:$XFD$95,3,0)</f>
        <v>445083</v>
      </c>
      <c r="AS73" s="6" t="n">
        <f aca="false">VLOOKUP(B73,[42]jun97!$A$35:$XFD$94,3,0)</f>
        <v>504500</v>
      </c>
      <c r="AT73" s="6" t="n">
        <f aca="false">VLOOKUP(B73,[43]jul97!$A$49:$XFD$107,3,0)</f>
        <v>621605</v>
      </c>
      <c r="AU73" s="6" t="n">
        <f aca="false">VLOOKUP(B73,[44]aug97!$A$60:$XFD$117,3,0)</f>
        <v>644852</v>
      </c>
      <c r="AV73" s="6" t="n">
        <f aca="false">VLOOKUP(B73,[45]sep97!$A$48:$XFD$104,3,0)</f>
        <v>1267851</v>
      </c>
      <c r="AW73" s="6" t="n">
        <f aca="false">VLOOKUP(B73,[46]oct97!$A$48:$XFD$103,3,0)</f>
        <v>1031709</v>
      </c>
      <c r="AX73" s="6" t="n">
        <f aca="false">VLOOKUP(B73,[47]nov97!$A$48:$XFD$102,3,0)</f>
        <v>704011</v>
      </c>
      <c r="AY73" s="6" t="n">
        <f aca="false">VLOOKUP(B73,[48]dec97!$A$35:$XFD$88,3,0)</f>
        <v>562648</v>
      </c>
      <c r="AZ73" s="6" t="n">
        <f aca="false">VLOOKUP(B73,[49]jan98!$A$47:$XFD$96,3,0)</f>
        <v>810434</v>
      </c>
      <c r="BA73" s="6" t="n">
        <f aca="false">VLOOKUP(B73,[50]feb98!$A$50:$XFD$98,3,0)</f>
        <v>833193</v>
      </c>
      <c r="BB73" s="6" t="n">
        <f aca="false">VLOOKUP(B73,[51]mar98!$A$34:$XFD$81,3,0)</f>
        <v>772432</v>
      </c>
      <c r="BC73" s="6" t="n">
        <f aca="false">VLOOKUP(B73,[52]apr98!$A$46:$XFD$92,3,0)</f>
        <v>1007702</v>
      </c>
      <c r="BD73" s="6" t="n">
        <f aca="false">VLOOKUP(B73,[53]may98!$A$47:$XFD$92,3,0)</f>
        <v>673636</v>
      </c>
      <c r="BE73" s="6" t="n">
        <f aca="false">VLOOKUP(B73,[54]jun98!$A$54:$XFD$98,3,0)</f>
        <v>759189</v>
      </c>
      <c r="BF73" s="6" t="n">
        <f aca="false">VLOOKUP(B73,[55]jul98!$A$34:$XFD$77,3,0)</f>
        <v>1112580</v>
      </c>
      <c r="BG73" s="6" t="n">
        <f aca="false">VLOOKUP(B73,[56]aug98!$A$48:$XFD$90,3,0)</f>
        <v>922176</v>
      </c>
      <c r="BH73" s="6" t="n">
        <f aca="false">VLOOKUP(B73,[57]sep98!$A$46:$XFD$87,3,0)</f>
        <v>825066</v>
      </c>
      <c r="BI73" s="6" t="n">
        <f aca="false">VLOOKUP(B73,[58]oct98!$A$34:$XFD$74,3,0)</f>
        <v>1005543</v>
      </c>
      <c r="BJ73" s="6" t="n">
        <f aca="false">VLOOKUP(B73,[59]nov98!$A$34:$XFD$73,3,0)</f>
        <v>862063</v>
      </c>
      <c r="BK73" s="6" t="n">
        <f aca="false">VLOOKUP(B73,[60]dec98!$A$59:$XFD$97,3,0)</f>
        <v>567323</v>
      </c>
      <c r="BL73" s="6" t="n">
        <f aca="false">VLOOKUP(B73,[61]jan99!$A$48:$XFD$83,3,0)</f>
        <v>837868</v>
      </c>
      <c r="BM73" s="10" t="n">
        <f aca="false">VLOOKUP(B73,[62]feb99!$A$33:$XFD$66,3,0)</f>
        <v>611743</v>
      </c>
      <c r="BN73" s="6" t="n">
        <f aca="false">VLOOKUP(B73,[63]mar99!$A$46:$XFD$78,3,0)</f>
        <v>667893</v>
      </c>
      <c r="BO73" s="6" t="n">
        <f aca="false">VLOOKUP(B73,[64]apr99!$A$33:$XFD$64,3,0)</f>
        <v>716292</v>
      </c>
      <c r="BP73" s="6" t="n">
        <f aca="false">VLOOKUP(B73,[65]may99!$A$58:$XFD$88,3,0)</f>
        <v>797873</v>
      </c>
      <c r="BQ73" s="6" t="n">
        <f aca="false">VLOOKUP(B73,[66]jun99!$A$33:$XFD$62,3,0)</f>
        <v>1227535</v>
      </c>
      <c r="BR73" s="6" t="n">
        <f aca="false">VLOOKUP(B73,[67]jul99!$A$55:$XFD$83,3,0)</f>
        <v>1661803</v>
      </c>
      <c r="BS73" s="6" t="n">
        <f aca="false">VLOOKUP(B73,[68]aug99!$A$33:$XFD$60,3,0)</f>
        <v>1810497</v>
      </c>
      <c r="BT73" s="0" t="n">
        <f aca="false">VLOOKUP(B73,[69]sep99!$A$45:$XFD$71,3,0)</f>
        <v>2387827</v>
      </c>
      <c r="BU73" s="0" t="n">
        <f aca="false">VLOOKUP(B73,[70]oct99!$A$44:$XFD$69,3,0)</f>
        <v>2826417</v>
      </c>
      <c r="BV73" s="0" t="n">
        <f aca="false">VLOOKUP(B73,[71]nov99!$A$47:$XFD$71,3,0)</f>
        <v>1757482</v>
      </c>
      <c r="CP73" s="2" t="s">
        <v>72</v>
      </c>
      <c r="CQ73" s="7" t="n">
        <f aca="false">(D165-$D$95)/$D$95</f>
        <v>-0.84778844010072</v>
      </c>
      <c r="CR73" s="7" t="n">
        <f aca="false">(E166-$E$96)/$E$96</f>
        <v>-0.865970153571067</v>
      </c>
      <c r="CS73" s="7" t="n">
        <f aca="false">(F167-$F$97)/$F$97</f>
        <v>-0.873501890931545</v>
      </c>
      <c r="CT73" s="7" t="n">
        <f aca="false">(G168-$G$98)/$G$98</f>
        <v>-0.852666514697323</v>
      </c>
      <c r="CU73" s="7" t="n">
        <f aca="false">(H169-$H$99)/$H$99</f>
        <v>-0.885891220540904</v>
      </c>
      <c r="CV73" s="7" t="n">
        <f aca="false">(I170-$I$100)/$I$100</f>
        <v>-0.900785972355676</v>
      </c>
      <c r="CW73" s="7" t="n">
        <f aca="false">(J171-$J$101)/$J$101</f>
        <v>-0.864885629946169</v>
      </c>
      <c r="CX73" s="7" t="n">
        <f aca="false">(K172-$K$102)/$K$102</f>
        <v>-0.837289466183811</v>
      </c>
      <c r="CY73" s="7" t="n">
        <f aca="false">(L173-$L$103)/$L$103</f>
        <v>-0.819709197952451</v>
      </c>
      <c r="CZ73" s="7" t="n">
        <f aca="false">(M174-$M$104)/$M$104</f>
        <v>-0.839975399456173</v>
      </c>
      <c r="DA73" s="7" t="n">
        <f aca="false">(N175-$N$105)/$N$105</f>
        <v>-0.848624407018157</v>
      </c>
      <c r="DB73" s="7" t="n">
        <f aca="false">(O176-$O$106)/$O$106</f>
        <v>-0.821047434439463</v>
      </c>
      <c r="DC73" s="7" t="n">
        <f aca="false">(P177-$P$107)/$P$107</f>
        <v>-0.830591845142351</v>
      </c>
      <c r="DD73" s="7" t="n">
        <f aca="false">(Q178-$Q$108)/$Q$108</f>
        <v>-0.823328795444788</v>
      </c>
      <c r="DE73" s="7" t="n">
        <f aca="false">(R179-$R$109)/R179</f>
        <v>-5.74459255915435</v>
      </c>
      <c r="DF73" s="7" t="n">
        <f aca="false">(S180-$S$110)/$S$110</f>
        <v>-0.804422532181147</v>
      </c>
      <c r="DG73" s="7" t="n">
        <f aca="false">(T181-$T$111)/$T$111</f>
        <v>-0.865635085210345</v>
      </c>
      <c r="DH73" s="7" t="n">
        <f aca="false">(U182-$U$112)/$U$112</f>
        <v>-0.865145163254301</v>
      </c>
      <c r="DI73" s="7" t="n">
        <f aca="false">(V183-$V$113)/$V$113</f>
        <v>-1</v>
      </c>
      <c r="DJ73" s="7" t="n">
        <f aca="false">(W184-$W$114)/$W$114</f>
        <v>-1</v>
      </c>
      <c r="DK73" s="7" t="n">
        <f aca="false">(X185-$X$115)/$X$115</f>
        <v>-1</v>
      </c>
      <c r="DL73" s="7" t="n">
        <f aca="false">(Y186-$Y$116)/$Y$116</f>
        <v>-1</v>
      </c>
      <c r="DM73" s="7" t="n">
        <f aca="false">(Z187-$Z$117)/$Z$117</f>
        <v>-1</v>
      </c>
      <c r="DN73" s="7" t="n">
        <f aca="false">(AA188-$AA$118)/$AA$118</f>
        <v>-1</v>
      </c>
      <c r="DO73" s="7" t="n">
        <f aca="false">(AB189-$AB$119)/$AB$119</f>
        <v>-1</v>
      </c>
      <c r="DP73" s="7" t="n">
        <f aca="false">(AC190-$AC$120)/$AC$120</f>
        <v>-1</v>
      </c>
      <c r="DQ73" s="7" t="n">
        <f aca="false">(AD191-$AD$121)/$AD$121</f>
        <v>-1</v>
      </c>
      <c r="DR73" s="7" t="n">
        <f aca="false">(AE192-$AE$122)/$AE$122</f>
        <v>-1</v>
      </c>
      <c r="DS73" s="7" t="n">
        <f aca="false">(AF193-$AF$123)/$AF$123</f>
        <v>-1</v>
      </c>
      <c r="DT73" s="7" t="n">
        <f aca="false">(AG194-$AG$124)/$AG$124</f>
        <v>-1</v>
      </c>
      <c r="DU73" s="7" t="n">
        <f aca="false">(AH195-$AH$125)/$AH$125</f>
        <v>-1</v>
      </c>
      <c r="DV73" s="7" t="n">
        <f aca="false">(AI196-$AI$126)/$AI$126</f>
        <v>-1</v>
      </c>
      <c r="DW73" s="7" t="n">
        <f aca="false">(AJ197-$AJ$127)/$AJ$127</f>
        <v>-1</v>
      </c>
      <c r="DX73" s="7" t="n">
        <f aca="false">(AK198-$AK$128)/$AK$128</f>
        <v>-1</v>
      </c>
      <c r="DY73" s="7" t="n">
        <f aca="false">(AL199-$AL$129)/$AL$129</f>
        <v>-1</v>
      </c>
      <c r="DZ73" s="7" t="n">
        <f aca="false">(AM200-$AM$130)/$AM$130</f>
        <v>-1</v>
      </c>
      <c r="EA73" s="7" t="n">
        <f aca="false">(AN201-$AN$131)/$AN$131</f>
        <v>-1</v>
      </c>
      <c r="EB73" s="7" t="n">
        <f aca="false">(AO202-$AO$132)/$AO$132</f>
        <v>-1</v>
      </c>
      <c r="EC73" s="7" t="n">
        <f aca="false">(AP203-$AP$133)/$AP$133</f>
        <v>-1</v>
      </c>
      <c r="ED73" s="7" t="n">
        <f aca="false">(AQ204-$AQ$134)/$AQ$134</f>
        <v>-1</v>
      </c>
      <c r="EE73" s="7" t="n">
        <f aca="false">(AR205-$AR$135)/$AR$135</f>
        <v>-1</v>
      </c>
      <c r="EF73" s="7" t="n">
        <f aca="false">(AS206-$AS$136)/$AS$136</f>
        <v>-1</v>
      </c>
      <c r="EG73" s="7" t="n">
        <f aca="false">(AT207-$AT$137)/$AT$137</f>
        <v>-1</v>
      </c>
      <c r="EH73" s="7" t="n">
        <f aca="false">(AU208-$AU$138)/$AU$138</f>
        <v>-1</v>
      </c>
      <c r="EI73" s="7" t="n">
        <f aca="false">(AV209-$AV$139)/$AV$139</f>
        <v>-1</v>
      </c>
      <c r="EJ73" s="7" t="n">
        <f aca="false">(AW210-$AW$140)/$AW$140</f>
        <v>-1</v>
      </c>
      <c r="EK73" s="7" t="n">
        <f aca="false">(AX211-$AX$141)/$AX$141</f>
        <v>-1</v>
      </c>
      <c r="EL73" s="7" t="n">
        <f aca="false">(AY212-$AY$142)/$AY$142</f>
        <v>-1</v>
      </c>
      <c r="EM73" s="7" t="n">
        <f aca="false">(AZ213-$AZ$143)/$AZ$143</f>
        <v>-1</v>
      </c>
      <c r="EN73" s="7" t="n">
        <f aca="false">(BA214-$BA$144)/$BA$144</f>
        <v>-1</v>
      </c>
      <c r="EO73" s="7" t="n">
        <f aca="false">(BB215-$BB$145)/$BB$145</f>
        <v>-1</v>
      </c>
      <c r="EP73" s="7" t="n">
        <f aca="false">(BC216-$BC$146)/$BC$146</f>
        <v>-1</v>
      </c>
      <c r="EQ73" s="7" t="n">
        <f aca="false">(BD217-$BD$147)/$BD$147</f>
        <v>-1</v>
      </c>
      <c r="ER73" s="7" t="n">
        <f aca="false">(BE218-$BE$148)/$BE$148</f>
        <v>-1</v>
      </c>
      <c r="ES73" s="7" t="n">
        <f aca="false">(BF219-$BF$149)/$BF$149</f>
        <v>-1</v>
      </c>
      <c r="ET73" s="7" t="n">
        <f aca="false">(BG220-$BG$150)/$BG$150</f>
        <v>-1</v>
      </c>
      <c r="EU73" s="7" t="n">
        <f aca="false">(BH221-$BH$151)/$BH$151</f>
        <v>-1</v>
      </c>
      <c r="EV73" s="7" t="n">
        <f aca="false">(BI222-$BI$152)/$BI$152</f>
        <v>-1</v>
      </c>
      <c r="EW73" s="7" t="n">
        <f aca="false">(BJ223-$BJ$153)/$BJ$153</f>
        <v>-1</v>
      </c>
      <c r="EX73" s="7" t="n">
        <f aca="false">(BK224-$BK$154)/$BK$154</f>
        <v>-1</v>
      </c>
      <c r="EY73" s="7" t="n">
        <f aca="false">(BL225-$BL$155)/$BL$155</f>
        <v>-1</v>
      </c>
      <c r="EZ73" s="7" t="n">
        <f aca="false">(BM226-$BM$156)/$BM$156</f>
        <v>-1</v>
      </c>
      <c r="FA73" s="7" t="n">
        <f aca="false">(BN227-$BN$157)/$BN$157</f>
        <v>-1</v>
      </c>
      <c r="FB73" s="7" t="n">
        <f aca="false">(BO228-$BO$158)/$BO$158</f>
        <v>-1</v>
      </c>
      <c r="FC73" s="7" t="n">
        <f aca="false">(BP229-$BP$159)/$BP$159</f>
        <v>-1</v>
      </c>
      <c r="FD73" s="7" t="n">
        <f aca="false">(BQ230-$BQ$160)/$BQ$160</f>
        <v>-1</v>
      </c>
      <c r="FE73" s="7" t="n">
        <f aca="false">(BR231-$BR$161)/$BR$161</f>
        <v>-1</v>
      </c>
      <c r="FF73" s="7" t="n">
        <f aca="false">(BS232-$BS$162)/$BS$162</f>
        <v>-1</v>
      </c>
      <c r="FG73" s="7" t="n">
        <f aca="false">(BT233-$BT$163)/$BT$163</f>
        <v>-1</v>
      </c>
      <c r="FH73" s="7" t="n">
        <f aca="false">(BU234-$BU$164)/$BU$164</f>
        <v>-1</v>
      </c>
      <c r="FI73" s="7" t="n">
        <f aca="false">(BV235-$BV$165)/$BV$165</f>
        <v>-1</v>
      </c>
      <c r="FJ73" s="7" t="n">
        <f aca="false">(BW236-$BW$166)/$BW$166</f>
        <v>-1</v>
      </c>
      <c r="FK73" s="7" t="n">
        <f aca="false">(BX237-$BX$167)/$BX$167</f>
        <v>-1</v>
      </c>
      <c r="FL73" s="7" t="n">
        <f aca="false">(BY238-$BY$168)/$BY$168</f>
        <v>-1</v>
      </c>
      <c r="FM73" s="7" t="n">
        <f aca="false">(BZ239-$BZ$169)/$BZ$169</f>
        <v>-1</v>
      </c>
      <c r="FN73" s="7" t="n">
        <f aca="false">(CA240-$CA$170)/$CA$170</f>
        <v>-1</v>
      </c>
      <c r="FO73" s="7" t="n">
        <f aca="false">(CB241-$CB$171)/$CB$171</f>
        <v>-1</v>
      </c>
      <c r="FP73" s="7" t="n">
        <f aca="false">(CC242-$CC$172)/$CC$172</f>
        <v>-1</v>
      </c>
      <c r="FQ73" s="7" t="n">
        <f aca="false">(CD243-$CD$173)/$CD$173</f>
        <v>-1</v>
      </c>
      <c r="FR73" s="7" t="n">
        <f aca="false">(CE244-$CE$174)/$CE$174</f>
        <v>-1</v>
      </c>
      <c r="FS73" s="7" t="n">
        <f aca="false">(CF245-$CF$175)/$CF$175</f>
        <v>-1</v>
      </c>
      <c r="FT73" s="7" t="n">
        <f aca="false">(CG246-$CG$176)/$CG$176</f>
        <v>-1</v>
      </c>
      <c r="FU73" s="7" t="n">
        <f aca="false">(CH247-$CH$177)/$CH$177</f>
        <v>-1</v>
      </c>
      <c r="FV73" s="7" t="n">
        <f aca="false">(CI248-$CI$178)/$CI$178</f>
        <v>-1</v>
      </c>
      <c r="FW73" s="7" t="n">
        <f aca="false">(CJ249-$CJ$179)/$CJ$179</f>
        <v>-1</v>
      </c>
      <c r="FX73" s="7" t="n">
        <f aca="false">(CK250-$CK$180)/$CK$180</f>
        <v>-1</v>
      </c>
      <c r="FY73" s="7" t="n">
        <f aca="false">(CL251-$CL$181)/$CL$181</f>
        <v>-1</v>
      </c>
      <c r="FZ73" s="7" t="n">
        <f aca="false">(CM252-$CM$182)/$CM$182</f>
        <v>-1</v>
      </c>
    </row>
    <row r="74" customFormat="false" ht="12.75" hidden="false" customHeight="false" outlineLevel="0" collapsed="false">
      <c r="B74" s="3" t="n">
        <v>36495</v>
      </c>
      <c r="C74" s="5" t="n">
        <v>42127988</v>
      </c>
      <c r="D74" s="6" t="n">
        <f aca="false">VLOOKUP(B74,[1]jan94!$A$59:$XFD$168,3,0)</f>
        <v>411917</v>
      </c>
      <c r="E74" s="6" t="n">
        <f aca="false">VLOOKUP(B74,[2]feb94!$A$51:$XFD$159,3,0)</f>
        <v>279651</v>
      </c>
      <c r="F74" s="6" t="n">
        <f aca="false">VLOOKUP(B74,[3]mar94!$A$56:$XFD$164,3,0)</f>
        <v>412072</v>
      </c>
      <c r="G74" s="6" t="n">
        <f aca="false">VLOOKUP(B74,[4]apr94!$A$64:$XFD$170,3,0)</f>
        <v>256940</v>
      </c>
      <c r="H74" s="6" t="n">
        <f aca="false">VLOOKUP(B74,[5]may94!$A$51:$XFD$156,3,0)</f>
        <v>250331</v>
      </c>
      <c r="I74" s="6" t="n">
        <f aca="false">VLOOKUP(B74,[6]jun94!$A$62:$XFD$167,3,0)</f>
        <v>305412</v>
      </c>
      <c r="J74" s="6" t="n">
        <f aca="false">VLOOKUP(B74,[7]jul94!$A$55:$XFD$159,3,0)</f>
        <v>295481</v>
      </c>
      <c r="K74" s="6" t="n">
        <f aca="false">VLOOKUP(B74,[8]aug94!$A$63:$XFD$165,3,0)</f>
        <v>327031</v>
      </c>
      <c r="L74" s="6" t="n">
        <f aca="false">VLOOKUP(B74,[9]sep94!$A$55:$XFD$156,3,0)</f>
        <v>386811</v>
      </c>
      <c r="M74" s="6" t="n">
        <f aca="false">VLOOKUP(B74,[10]oct94!$A$55:$XFD$155,3,0)</f>
        <v>321128</v>
      </c>
      <c r="N74" s="6" t="n">
        <f aca="false">VLOOKUP(B74,[11]nov94!$A$38:$XFD$137,3,0)</f>
        <v>351058</v>
      </c>
      <c r="O74" s="6" t="n">
        <f aca="false">VLOOKUP(B74,[12]dec94!$A$55:$XFD$154,3,0)</f>
        <v>330293</v>
      </c>
      <c r="P74" s="6" t="n">
        <f aca="false">VLOOKUP(B74,[13]jan95!$A$48:$XFD$142,3,0)</f>
        <v>439841</v>
      </c>
      <c r="Q74" s="6" t="n">
        <f aca="false">VLOOKUP(B74,[14]feb95!$A$54:$XFD$147,3,0)</f>
        <v>270316</v>
      </c>
      <c r="R74" s="6" t="n">
        <f aca="false">VLOOKUP(B74,[15]mar95!$A$37:$XFD$129,3,0)</f>
        <v>243644</v>
      </c>
      <c r="S74" s="6" t="n">
        <f aca="false">VLOOKUP(B74,[16]apr95!$A$59:$XFD$150,3,0)</f>
        <v>306619</v>
      </c>
      <c r="T74" s="6" t="n">
        <f aca="false">VLOOKUP(B74,[17]may95!$A$60:$XFD$151,3,0)</f>
        <v>339172</v>
      </c>
      <c r="U74" s="6" t="n">
        <f aca="false">VLOOKUP(B74,[18]jun95!$A$55:$XFD$144,3,0)</f>
        <v>313138</v>
      </c>
      <c r="V74" s="6" t="n">
        <f aca="false">VLOOKUP(B74,[19]jul95!$A$53:$XFD$141,3,0)</f>
        <v>422489</v>
      </c>
      <c r="W74" s="6" t="n">
        <f aca="false">VLOOKUP(B74,[20]aug95!$A$61:$XFD$148,3,0)</f>
        <v>482632</v>
      </c>
      <c r="X74" s="6" t="n">
        <f aca="false">VLOOKUP(B74,[21]sep95!$A$58:$XFD$144,3,0)</f>
        <v>264108</v>
      </c>
      <c r="Y74" s="6" t="n">
        <f aca="false">VLOOKUP(B74,[22]oct95!$A$53:$XFD$138,3,0)</f>
        <v>711244</v>
      </c>
      <c r="Z74" s="6" t="n">
        <f aca="false">VLOOKUP(B74,[23]nov95!$A$58:$XFD$142,3,0)</f>
        <v>463020</v>
      </c>
      <c r="AA74" s="6" t="n">
        <f aca="false">VLOOKUP(B74,[24]dec95!$A$55:$XFD$138,3,0)</f>
        <v>242602</v>
      </c>
      <c r="AB74" s="6" t="n">
        <f aca="false">VLOOKUP(B74,[25]jan96!$A$59:$XFD$138,3,0)</f>
        <v>374537</v>
      </c>
      <c r="AC74" s="6" t="n">
        <f aca="false">VLOOKUP(B74,[26]feb96!$A$36:$XFD$114,3,0)</f>
        <v>886751</v>
      </c>
      <c r="AD74" s="6" t="n">
        <f aca="false">VLOOKUP(B74,[27]mar96!$A$54:$XFD$133,3,0)</f>
        <v>391104</v>
      </c>
      <c r="AE74" s="6" t="n">
        <f aca="false">VLOOKUP(B74,[28]apr96!$A$51:$XFD$127,3,0)</f>
        <v>329911</v>
      </c>
      <c r="AF74" s="6" t="n">
        <f aca="false">VLOOKUP(B74,[29]may96!$A$60:$XFD$135,3,0)</f>
        <v>469844</v>
      </c>
      <c r="AG74" s="6" t="n">
        <f aca="false">VLOOKUP(B74,[30]jun96!$A$50:$XFD$124,3,0)</f>
        <v>379936</v>
      </c>
      <c r="AH74" s="6" t="n">
        <f aca="false">VLOOKUP(B74,[31]jul96!$A$53:$XFD$126,3,0)</f>
        <v>532582</v>
      </c>
      <c r="AI74" s="6" t="n">
        <f aca="false">VLOOKUP(B74,[32]aug96!$A$36:$XFD$108,3,0)</f>
        <v>509583</v>
      </c>
      <c r="AJ74" s="6" t="n">
        <f aca="false">VLOOKUP(B74,[33]sep96!$A$51:$XFD$122,3,0)</f>
        <v>602722</v>
      </c>
      <c r="AK74" s="6" t="n">
        <f aca="false">VLOOKUP(B74,[34]oct96!$A$59:$XFD$129,3,0)</f>
        <v>419537</v>
      </c>
      <c r="AL74" s="6" t="n">
        <f aca="false">VLOOKUP(B74,[35]nov96!$A$61:$XFD$130,3,0)</f>
        <v>551281</v>
      </c>
      <c r="AM74" s="6" t="n">
        <f aca="false">VLOOKUP(B74,[36]dec96!$A$51:$XFD$119,3,0)</f>
        <v>471978</v>
      </c>
      <c r="AN74" s="6" t="n">
        <f aca="false">VLOOKUP(B74,[37]jan97!$A$52:$XFD$116,3,0)</f>
        <v>433197</v>
      </c>
      <c r="AO74" s="6" t="n">
        <f aca="false">VLOOKUP(B74,[38]feb97!$A$35:$XFD$98,3,0)</f>
        <v>495504</v>
      </c>
      <c r="AP74" s="6" t="n">
        <f aca="false">VLOOKUP(B74,[39]mar97!$A$51:$XFD$113,3,0)</f>
        <v>503997</v>
      </c>
      <c r="AQ74" s="6" t="n">
        <f aca="false">VLOOKUP(B74,[40]apr97!$A$35:$XFD$96,3,0)</f>
        <v>647031</v>
      </c>
      <c r="AR74" s="6" t="n">
        <f aca="false">VLOOKUP(B74,[41]may97!$A$35:$XFD$95,3,0)</f>
        <v>430507</v>
      </c>
      <c r="AS74" s="6" t="n">
        <f aca="false">VLOOKUP(B74,[42]jun97!$A$35:$XFD$94,3,0)</f>
        <v>542430</v>
      </c>
      <c r="AT74" s="6" t="n">
        <f aca="false">VLOOKUP(B74,[43]jul97!$A$49:$XFD$107,3,0)</f>
        <v>553027</v>
      </c>
      <c r="AU74" s="6" t="n">
        <f aca="false">VLOOKUP(B74,[44]aug97!$A$60:$XFD$117,3,0)</f>
        <v>651390</v>
      </c>
      <c r="AV74" s="6" t="n">
        <f aca="false">VLOOKUP(B74,[45]sep97!$A$48:$XFD$104,3,0)</f>
        <v>1300313</v>
      </c>
      <c r="AW74" s="6" t="n">
        <f aca="false">VLOOKUP(B74,[46]oct97!$A$48:$XFD$103,3,0)</f>
        <v>1024830</v>
      </c>
      <c r="AX74" s="6" t="n">
        <f aca="false">VLOOKUP(B74,[47]nov97!$A$48:$XFD$102,3,0)</f>
        <v>718072</v>
      </c>
      <c r="AY74" s="6" t="n">
        <f aca="false">VLOOKUP(B74,[48]dec97!$A$35:$XFD$88,3,0)</f>
        <v>559119</v>
      </c>
      <c r="AZ74" s="6" t="n">
        <f aca="false">VLOOKUP(B74,[49]jan98!$A$47:$XFD$96,3,0)</f>
        <v>828934</v>
      </c>
      <c r="BA74" s="6" t="n">
        <f aca="false">VLOOKUP(B74,[50]feb98!$A$50:$XFD$98,3,0)</f>
        <v>826374</v>
      </c>
      <c r="BB74" s="6" t="n">
        <f aca="false">VLOOKUP(B74,[51]mar98!$A$34:$XFD$81,3,0)</f>
        <v>761598</v>
      </c>
      <c r="BC74" s="6" t="n">
        <f aca="false">VLOOKUP(B74,[52]apr98!$A$46:$XFD$92,3,0)</f>
        <v>1080628</v>
      </c>
      <c r="BD74" s="6" t="n">
        <f aca="false">VLOOKUP(B74,[53]may98!$A$47:$XFD$92,3,0)</f>
        <v>669270</v>
      </c>
      <c r="BE74" s="6" t="n">
        <f aca="false">VLOOKUP(B74,[54]jun98!$A$54:$XFD$98,3,0)</f>
        <v>773353</v>
      </c>
      <c r="BF74" s="6" t="n">
        <f aca="false">VLOOKUP(B74,[55]jul98!$A$34:$XFD$77,3,0)</f>
        <v>1153542</v>
      </c>
      <c r="BG74" s="6" t="n">
        <f aca="false">VLOOKUP(B74,[56]aug98!$A$48:$XFD$90,3,0)</f>
        <v>943323</v>
      </c>
      <c r="BH74" s="6" t="n">
        <f aca="false">VLOOKUP(B74,[57]sep98!$A$46:$XFD$87,3,0)</f>
        <v>807834</v>
      </c>
      <c r="BI74" s="6" t="n">
        <f aca="false">VLOOKUP(B74,[58]oct98!$A$34:$XFD$74,3,0)</f>
        <v>1060168</v>
      </c>
      <c r="BJ74" s="6" t="n">
        <f aca="false">VLOOKUP(B74,[59]nov98!$A$34:$XFD$73,3,0)</f>
        <v>853426</v>
      </c>
      <c r="BK74" s="6" t="n">
        <f aca="false">VLOOKUP(B74,[60]dec98!$A$59:$XFD$97,3,0)</f>
        <v>574288</v>
      </c>
      <c r="BL74" s="6" t="n">
        <f aca="false">VLOOKUP(B74,[61]jan99!$A$48:$XFD$83,3,0)</f>
        <v>835119</v>
      </c>
      <c r="BM74" s="10" t="n">
        <f aca="false">VLOOKUP(B74,[62]feb99!$A$33:$XFD$66,3,0)</f>
        <v>639919</v>
      </c>
      <c r="BN74" s="6" t="n">
        <f aca="false">VLOOKUP(B74,[63]mar99!$A$46:$XFD$78,3,0)</f>
        <v>677474</v>
      </c>
      <c r="BO74" s="6" t="n">
        <f aca="false">VLOOKUP(B74,[64]apr99!$A$33:$XFD$64,3,0)</f>
        <v>714077</v>
      </c>
      <c r="BP74" s="6" t="n">
        <f aca="false">VLOOKUP(B74,[65]may99!$A$58:$XFD$88,3,0)</f>
        <v>751951</v>
      </c>
      <c r="BQ74" s="6" t="n">
        <f aca="false">VLOOKUP(B74,[66]jun99!$A$33:$XFD$62,3,0)</f>
        <v>1240341</v>
      </c>
      <c r="BR74" s="6" t="n">
        <f aca="false">VLOOKUP(B74,[67]jul99!$A$55:$XFD$83,3,0)</f>
        <v>1547466</v>
      </c>
      <c r="BS74" s="6" t="n">
        <f aca="false">VLOOKUP(B74,[68]aug99!$A$33:$XFD$60,3,0)</f>
        <v>1684551</v>
      </c>
      <c r="BT74" s="0" t="n">
        <f aca="false">VLOOKUP(B74,[69]sep99!$A$45:$XFD$71,3,0)</f>
        <v>2412168</v>
      </c>
      <c r="BU74" s="0" t="n">
        <f aca="false">VLOOKUP(B74,[70]oct99!$A$44:$XFD$69,3,0)</f>
        <v>2488497</v>
      </c>
      <c r="BV74" s="0" t="n">
        <f aca="false">VLOOKUP(B74,[71]nov99!$A$47:$XFD$71,3,0)</f>
        <v>2763655</v>
      </c>
      <c r="BW74" s="0" t="n">
        <f aca="false">VLOOKUP(B74,[72]dec99!$A$58:$XFD$81,3,0)</f>
        <v>1581844</v>
      </c>
      <c r="CP74" s="2" t="s">
        <v>73</v>
      </c>
      <c r="CQ74" s="7" t="n">
        <f aca="false">(D166-$D$95)/$D$95</f>
        <v>-0.858493803321568</v>
      </c>
      <c r="CR74" s="7" t="n">
        <f aca="false">(E167-$E$96)/$E$96</f>
        <v>-0.88814365368329</v>
      </c>
      <c r="CS74" s="7" t="n">
        <f aca="false">(F168-$F$97)/$F$97</f>
        <v>-0.851385562150773</v>
      </c>
      <c r="CT74" s="7" t="n">
        <f aca="false">(G169-$G$98)/$G$98</f>
        <v>-0.853186383102659</v>
      </c>
      <c r="CU74" s="7" t="n">
        <f aca="false">(H170-$H$99)/$H$99</f>
        <v>-0.889230205774566</v>
      </c>
      <c r="CV74" s="7" t="n">
        <f aca="false">(I171-$I$100)/$I$100</f>
        <v>-0.891443576308508</v>
      </c>
      <c r="CW74" s="7" t="n">
        <f aca="false">(J172-$J$101)/$J$101</f>
        <v>-0.863304977601002</v>
      </c>
      <c r="CX74" s="7" t="n">
        <f aca="false">(K173-$K$102)/$K$102</f>
        <v>-0.844173504355414</v>
      </c>
      <c r="CY74" s="7" t="n">
        <f aca="false">(L174-$L$103)/$L$103</f>
        <v>-0.825406787200075</v>
      </c>
      <c r="CZ74" s="7" t="n">
        <f aca="false">(M175-$M$104)/$M$104</f>
        <v>-0.817935199249487</v>
      </c>
      <c r="DA74" s="7" t="n">
        <f aca="false">(N176-$N$105)/$N$105</f>
        <v>-0.84661675107356</v>
      </c>
      <c r="DB74" s="7" t="n">
        <f aca="false">(O177-$O$106)/$O$106</f>
        <v>-0.81790194106431</v>
      </c>
      <c r="DC74" s="7" t="n">
        <f aca="false">(P178-$P$107)/$P$107</f>
        <v>-0.823608901329</v>
      </c>
      <c r="DD74" s="7" t="n">
        <f aca="false">(Q179-$Q$108)/$Q$108</f>
        <v>-0.756800124839009</v>
      </c>
      <c r="DE74" s="7" t="n">
        <f aca="false">(R180-$R$109)/R180</f>
        <v>-6.20034111617973</v>
      </c>
      <c r="DF74" s="7" t="n">
        <f aca="false">(S181-$S$110)/$S$110</f>
        <v>-0.803051238839686</v>
      </c>
      <c r="DG74" s="7" t="n">
        <f aca="false">(T182-$T$111)/$T$111</f>
        <v>-0.867499509843496</v>
      </c>
      <c r="DH74" s="7" t="n">
        <f aca="false">(U183-$U$112)/$U$112</f>
        <v>-1</v>
      </c>
      <c r="DI74" s="7" t="n">
        <f aca="false">(V184-$V$113)/$V$113</f>
        <v>-1</v>
      </c>
      <c r="DJ74" s="7" t="n">
        <f aca="false">(W185-$W$114)/$W$114</f>
        <v>-1</v>
      </c>
      <c r="DK74" s="7" t="n">
        <f aca="false">(X186-$X$115)/$X$115</f>
        <v>-1</v>
      </c>
      <c r="DL74" s="7" t="n">
        <f aca="false">(Y187-$Y$116)/$Y$116</f>
        <v>-1</v>
      </c>
      <c r="DM74" s="7" t="n">
        <f aca="false">(Z188-$Z$117)/$Z$117</f>
        <v>-1</v>
      </c>
      <c r="DN74" s="7" t="n">
        <f aca="false">(AA189-$AA$118)/$AA$118</f>
        <v>-1</v>
      </c>
      <c r="DO74" s="7" t="n">
        <f aca="false">(AB190-$AB$119)/$AB$119</f>
        <v>-1</v>
      </c>
      <c r="DP74" s="7" t="n">
        <f aca="false">(AC191-$AC$120)/$AC$120</f>
        <v>-1</v>
      </c>
      <c r="DQ74" s="7" t="n">
        <f aca="false">(AD192-$AD$121)/$AD$121</f>
        <v>-1</v>
      </c>
      <c r="DR74" s="7" t="n">
        <f aca="false">(AE193-$AE$122)/$AE$122</f>
        <v>-1</v>
      </c>
      <c r="DS74" s="7" t="n">
        <f aca="false">(AF194-$AF$123)/$AF$123</f>
        <v>-1</v>
      </c>
      <c r="DT74" s="7" t="n">
        <f aca="false">(AG195-$AG$124)/$AG$124</f>
        <v>-1</v>
      </c>
      <c r="DU74" s="7" t="n">
        <f aca="false">(AH196-$AH$125)/$AH$125</f>
        <v>-1</v>
      </c>
      <c r="DV74" s="7" t="n">
        <f aca="false">(AI197-$AI$126)/$AI$126</f>
        <v>-1</v>
      </c>
      <c r="DW74" s="7" t="n">
        <f aca="false">(AJ198-$AJ$127)/$AJ$127</f>
        <v>-1</v>
      </c>
      <c r="DX74" s="7" t="n">
        <f aca="false">(AK199-$AK$128)/$AK$128</f>
        <v>-1</v>
      </c>
      <c r="DY74" s="7" t="n">
        <f aca="false">(AL200-$AL$129)/$AL$129</f>
        <v>-1</v>
      </c>
      <c r="DZ74" s="7" t="n">
        <f aca="false">(AM201-$AM$130)/$AM$130</f>
        <v>-1</v>
      </c>
      <c r="EA74" s="7" t="n">
        <f aca="false">(AN202-$AN$131)/$AN$131</f>
        <v>-1</v>
      </c>
      <c r="EB74" s="7" t="n">
        <f aca="false">(AO203-$AO$132)/$AO$132</f>
        <v>-1</v>
      </c>
      <c r="EC74" s="7" t="n">
        <f aca="false">(AP204-$AP$133)/$AP$133</f>
        <v>-1</v>
      </c>
      <c r="ED74" s="7" t="n">
        <f aca="false">(AQ205-$AQ$134)/$AQ$134</f>
        <v>-1</v>
      </c>
      <c r="EE74" s="7" t="n">
        <f aca="false">(AR206-$AR$135)/$AR$135</f>
        <v>-1</v>
      </c>
      <c r="EF74" s="7" t="n">
        <f aca="false">(AS207-$AS$136)/$AS$136</f>
        <v>-1</v>
      </c>
      <c r="EG74" s="7" t="n">
        <f aca="false">(AT208-$AT$137)/$AT$137</f>
        <v>-1</v>
      </c>
      <c r="EH74" s="7" t="n">
        <f aca="false">(AU209-$AU$138)/$AU$138</f>
        <v>-1</v>
      </c>
      <c r="EI74" s="7" t="n">
        <f aca="false">(AV210-$AV$139)/$AV$139</f>
        <v>-1</v>
      </c>
      <c r="EJ74" s="7" t="n">
        <f aca="false">(AW211-$AW$140)/$AW$140</f>
        <v>-1</v>
      </c>
      <c r="EK74" s="7" t="n">
        <f aca="false">(AX212-$AX$141)/$AX$141</f>
        <v>-1</v>
      </c>
      <c r="EL74" s="7" t="n">
        <f aca="false">(AY213-$AY$142)/$AY$142</f>
        <v>-1</v>
      </c>
      <c r="EM74" s="7" t="n">
        <f aca="false">(AZ214-$AZ$143)/$AZ$143</f>
        <v>-1</v>
      </c>
      <c r="EN74" s="7" t="n">
        <f aca="false">(BA215-$BA$144)/$BA$144</f>
        <v>-1</v>
      </c>
      <c r="EO74" s="7" t="n">
        <f aca="false">(BB216-$BB$145)/$BB$145</f>
        <v>-1</v>
      </c>
      <c r="EP74" s="7" t="n">
        <f aca="false">(BC217-$BC$146)/$BC$146</f>
        <v>-1</v>
      </c>
      <c r="EQ74" s="7" t="n">
        <f aca="false">(BD218-$BD$147)/$BD$147</f>
        <v>-1</v>
      </c>
      <c r="ER74" s="7" t="n">
        <f aca="false">(BE219-$BE$148)/$BE$148</f>
        <v>-1</v>
      </c>
      <c r="ES74" s="7" t="n">
        <f aca="false">(BF220-$BF$149)/$BF$149</f>
        <v>-1</v>
      </c>
      <c r="ET74" s="7" t="n">
        <f aca="false">(BG221-$BG$150)/$BG$150</f>
        <v>-1</v>
      </c>
      <c r="EU74" s="7" t="n">
        <f aca="false">(BH222-$BH$151)/$BH$151</f>
        <v>-1</v>
      </c>
      <c r="EV74" s="7" t="n">
        <f aca="false">(BI223-$BI$152)/$BI$152</f>
        <v>-1</v>
      </c>
      <c r="EW74" s="7" t="n">
        <f aca="false">(BJ224-$BJ$153)/$BJ$153</f>
        <v>-1</v>
      </c>
      <c r="EX74" s="7" t="n">
        <f aca="false">(BK225-$BK$154)/$BK$154</f>
        <v>-1</v>
      </c>
      <c r="EY74" s="7" t="n">
        <f aca="false">(BL226-$BL$155)/$BL$155</f>
        <v>-1</v>
      </c>
      <c r="EZ74" s="7" t="n">
        <f aca="false">(BM227-$BM$156)/$BM$156</f>
        <v>-1</v>
      </c>
      <c r="FA74" s="7" t="n">
        <f aca="false">(BN228-$BN$157)/$BN$157</f>
        <v>-1</v>
      </c>
      <c r="FB74" s="7" t="n">
        <f aca="false">(BO229-$BO$158)/$BO$158</f>
        <v>-1</v>
      </c>
      <c r="FC74" s="7" t="n">
        <f aca="false">(BP230-$BP$159)/$BP$159</f>
        <v>-1</v>
      </c>
      <c r="FD74" s="7" t="n">
        <f aca="false">(BQ231-$BQ$160)/$BQ$160</f>
        <v>-1</v>
      </c>
      <c r="FE74" s="7" t="n">
        <f aca="false">(BR232-$BR$161)/$BR$161</f>
        <v>-1</v>
      </c>
      <c r="FF74" s="7" t="n">
        <f aca="false">(BS233-$BS$162)/$BS$162</f>
        <v>-1</v>
      </c>
      <c r="FG74" s="7" t="n">
        <f aca="false">(BT234-$BT$163)/$BT$163</f>
        <v>-1</v>
      </c>
      <c r="FH74" s="7" t="n">
        <f aca="false">(BU235-$BU$164)/$BU$164</f>
        <v>-1</v>
      </c>
      <c r="FI74" s="7" t="n">
        <f aca="false">(BV236-$BV$165)/$BV$165</f>
        <v>-1</v>
      </c>
      <c r="FJ74" s="7" t="n">
        <f aca="false">(BW237-$BW$166)/$BW$166</f>
        <v>-1</v>
      </c>
      <c r="FK74" s="7" t="n">
        <f aca="false">(BX238-$BX$167)/$BX$167</f>
        <v>-1</v>
      </c>
      <c r="FL74" s="7" t="n">
        <f aca="false">(BY239-$BY$168)/$BY$168</f>
        <v>-1</v>
      </c>
      <c r="FM74" s="7" t="n">
        <f aca="false">(BZ240-$BZ$169)/$BZ$169</f>
        <v>-1</v>
      </c>
      <c r="FN74" s="7" t="n">
        <f aca="false">(CA241-$CA$170)/$CA$170</f>
        <v>-1</v>
      </c>
      <c r="FO74" s="7" t="n">
        <f aca="false">(CB242-$CB$171)/$CB$171</f>
        <v>-1</v>
      </c>
      <c r="FP74" s="7" t="n">
        <f aca="false">(CC243-$CC$172)/$CC$172</f>
        <v>-1</v>
      </c>
      <c r="FQ74" s="7" t="n">
        <f aca="false">(CD244-$CD$173)/$CD$173</f>
        <v>-1</v>
      </c>
      <c r="FR74" s="7" t="n">
        <f aca="false">(CE245-$CE$174)/$CE$174</f>
        <v>-1</v>
      </c>
      <c r="FS74" s="7" t="n">
        <f aca="false">(CF246-$CF$175)/$CF$175</f>
        <v>-1</v>
      </c>
      <c r="FT74" s="7" t="n">
        <f aca="false">(CG247-$CG$176)/$CG$176</f>
        <v>-1</v>
      </c>
      <c r="FU74" s="7" t="n">
        <f aca="false">(CH248-$CH$177)/$CH$177</f>
        <v>-1</v>
      </c>
      <c r="FV74" s="7" t="n">
        <f aca="false">(CI249-$CI$178)/$CI$178</f>
        <v>-1</v>
      </c>
      <c r="FW74" s="7" t="n">
        <f aca="false">(CJ250-$CJ$179)/$CJ$179</f>
        <v>-1</v>
      </c>
      <c r="FX74" s="7" t="n">
        <f aca="false">(CK251-$CK$180)/$CK$180</f>
        <v>-1</v>
      </c>
      <c r="FY74" s="7" t="n">
        <f aca="false">(CL252-$CL$181)/$CL$181</f>
        <v>-1</v>
      </c>
      <c r="FZ74" s="7" t="n">
        <f aca="false">(CM253-$CM$182)/$CM$182</f>
        <v>-1</v>
      </c>
    </row>
    <row r="75" customFormat="false" ht="12.75" hidden="false" customHeight="false" outlineLevel="0" collapsed="false">
      <c r="B75" s="3" t="n">
        <v>36526</v>
      </c>
      <c r="C75" s="5" t="n">
        <v>41779516</v>
      </c>
      <c r="D75" s="6" t="n">
        <f aca="false">VLOOKUP(B75,[1]jan94!$A$59:$XFD$168,3,0)</f>
        <v>382946</v>
      </c>
      <c r="E75" s="6" t="n">
        <f aca="false">VLOOKUP(B75,[2]feb94!$A$51:$XFD$159,3,0)</f>
        <v>250210</v>
      </c>
      <c r="F75" s="6" t="n">
        <f aca="false">VLOOKUP(B75,[3]mar94!$A$56:$XFD$164,3,0)</f>
        <v>378519</v>
      </c>
      <c r="G75" s="6" t="n">
        <f aca="false">VLOOKUP(B75,[4]apr94!$A$64:$XFD$170,3,0)</f>
        <v>260111</v>
      </c>
      <c r="H75" s="6" t="n">
        <f aca="false">VLOOKUP(B75,[5]may94!$A$51:$XFD$156,3,0)</f>
        <v>253155</v>
      </c>
      <c r="I75" s="6" t="n">
        <f aca="false">VLOOKUP(B75,[6]jun94!$A$62:$XFD$167,3,0)</f>
        <v>297156</v>
      </c>
      <c r="J75" s="6" t="n">
        <f aca="false">VLOOKUP(B75,[7]jul94!$A$55:$XFD$159,3,0)</f>
        <v>282470</v>
      </c>
      <c r="K75" s="6" t="n">
        <f aca="false">VLOOKUP(B75,[8]aug94!$A$63:$XFD$165,3,0)</f>
        <v>327727</v>
      </c>
      <c r="L75" s="6" t="n">
        <f aca="false">VLOOKUP(B75,[9]sep94!$A$55:$XFD$156,3,0)</f>
        <v>373772</v>
      </c>
      <c r="M75" s="6" t="n">
        <f aca="false">VLOOKUP(B75,[10]oct94!$A$55:$XFD$155,3,0)</f>
        <v>305763</v>
      </c>
      <c r="N75" s="6" t="n">
        <f aca="false">VLOOKUP(B75,[11]nov94!$A$38:$XFD$137,3,0)</f>
        <v>385383</v>
      </c>
      <c r="O75" s="6" t="n">
        <f aca="false">VLOOKUP(B75,[12]dec94!$A$55:$XFD$154,3,0)</f>
        <v>315277</v>
      </c>
      <c r="P75" s="6" t="n">
        <f aca="false">VLOOKUP(B75,[13]jan95!$A$48:$XFD$142,3,0)</f>
        <v>411524</v>
      </c>
      <c r="Q75" s="6" t="n">
        <f aca="false">VLOOKUP(B75,[14]feb95!$A$54:$XFD$147,3,0)</f>
        <v>265446</v>
      </c>
      <c r="R75" s="6" t="n">
        <f aca="false">VLOOKUP(B75,[15]mar95!$A$37:$XFD$129,3,0)</f>
        <v>244005</v>
      </c>
      <c r="S75" s="6" t="n">
        <f aca="false">VLOOKUP(B75,[16]apr95!$A$59:$XFD$150,3,0)</f>
        <v>282626</v>
      </c>
      <c r="T75" s="6" t="n">
        <f aca="false">VLOOKUP(B75,[17]may95!$A$60:$XFD$151,3,0)</f>
        <v>337191</v>
      </c>
      <c r="U75" s="6" t="n">
        <f aca="false">VLOOKUP(B75,[18]jun95!$A$55:$XFD$144,3,0)</f>
        <v>285205</v>
      </c>
      <c r="V75" s="6" t="n">
        <f aca="false">VLOOKUP(B75,[19]jul95!$A$53:$XFD$141,3,0)</f>
        <v>417823</v>
      </c>
      <c r="W75" s="6" t="n">
        <f aca="false">VLOOKUP(B75,[20]aug95!$A$61:$XFD$148,3,0)</f>
        <v>458171</v>
      </c>
      <c r="X75" s="6" t="n">
        <f aca="false">VLOOKUP(B75,[21]sep95!$A$58:$XFD$144,3,0)</f>
        <v>263664</v>
      </c>
      <c r="Y75" s="6" t="n">
        <f aca="false">VLOOKUP(B75,[22]oct95!$A$53:$XFD$138,3,0)</f>
        <v>699351</v>
      </c>
      <c r="Z75" s="6" t="n">
        <f aca="false">VLOOKUP(B75,[23]nov95!$A$58:$XFD$142,3,0)</f>
        <v>466563</v>
      </c>
      <c r="AA75" s="6" t="n">
        <f aca="false">VLOOKUP(B75,[24]dec95!$A$55:$XFD$138,3,0)</f>
        <v>257903</v>
      </c>
      <c r="AB75" s="6" t="n">
        <f aca="false">VLOOKUP(B75,[25]jan96!$A$59:$XFD$138,3,0)</f>
        <v>401762</v>
      </c>
      <c r="AC75" s="6" t="n">
        <f aca="false">VLOOKUP(B75,[26]feb96!$A$36:$XFD$114,3,0)</f>
        <v>973055</v>
      </c>
      <c r="AD75" s="6" t="n">
        <f aca="false">VLOOKUP(B75,[27]mar96!$A$54:$XFD$133,3,0)</f>
        <v>393208</v>
      </c>
      <c r="AE75" s="6" t="n">
        <f aca="false">VLOOKUP(B75,[28]apr96!$A$51:$XFD$127,3,0)</f>
        <v>310875</v>
      </c>
      <c r="AF75" s="6" t="n">
        <f aca="false">VLOOKUP(B75,[29]may96!$A$60:$XFD$135,3,0)</f>
        <v>459308</v>
      </c>
      <c r="AG75" s="6" t="n">
        <f aca="false">VLOOKUP(B75,[30]jun96!$A$50:$XFD$124,3,0)</f>
        <v>365393</v>
      </c>
      <c r="AH75" s="6" t="n">
        <f aca="false">VLOOKUP(B75,[31]jul96!$A$53:$XFD$126,3,0)</f>
        <v>502514</v>
      </c>
      <c r="AI75" s="6" t="n">
        <f aca="false">VLOOKUP(B75,[32]aug96!$A$36:$XFD$108,3,0)</f>
        <v>492808</v>
      </c>
      <c r="AJ75" s="6" t="n">
        <f aca="false">VLOOKUP(B75,[33]sep96!$A$51:$XFD$122,3,0)</f>
        <v>579325</v>
      </c>
      <c r="AK75" s="6" t="n">
        <f aca="false">VLOOKUP(B75,[34]oct96!$A$59:$XFD$129,3,0)</f>
        <v>390053</v>
      </c>
      <c r="AL75" s="6" t="n">
        <f aca="false">VLOOKUP(B75,[35]nov96!$A$61:$XFD$130,3,0)</f>
        <v>513316</v>
      </c>
      <c r="AM75" s="6" t="n">
        <f aca="false">VLOOKUP(B75,[36]dec96!$A$51:$XFD$119,3,0)</f>
        <v>463506</v>
      </c>
      <c r="AN75" s="6" t="n">
        <f aca="false">VLOOKUP(B75,[37]jan97!$A$52:$XFD$116,3,0)</f>
        <v>449282</v>
      </c>
      <c r="AO75" s="6" t="n">
        <f aca="false">VLOOKUP(B75,[38]feb97!$A$35:$XFD$98,3,0)</f>
        <v>487943</v>
      </c>
      <c r="AP75" s="6" t="n">
        <f aca="false">VLOOKUP(B75,[39]mar97!$A$51:$XFD$113,3,0)</f>
        <v>479403</v>
      </c>
      <c r="AQ75" s="6" t="n">
        <f aca="false">VLOOKUP(B75,[40]apr97!$A$35:$XFD$96,3,0)</f>
        <v>604484</v>
      </c>
      <c r="AR75" s="6" t="n">
        <f aca="false">VLOOKUP(B75,[41]may97!$A$35:$XFD$95,3,0)</f>
        <v>417759</v>
      </c>
      <c r="AS75" s="6" t="n">
        <f aca="false">VLOOKUP(B75,[42]jun97!$A$35:$XFD$94,3,0)</f>
        <v>519886</v>
      </c>
      <c r="AT75" s="6" t="n">
        <f aca="false">VLOOKUP(B75,[43]jul97!$A$49:$XFD$107,3,0)</f>
        <v>510153</v>
      </c>
      <c r="AU75" s="6" t="n">
        <f aca="false">VLOOKUP(B75,[44]aug97!$A$60:$XFD$117,3,0)</f>
        <v>635342</v>
      </c>
      <c r="AV75" s="6" t="n">
        <f aca="false">VLOOKUP(B75,[45]sep97!$A$48:$XFD$104,3,0)</f>
        <v>1220097</v>
      </c>
      <c r="AW75" s="6" t="n">
        <f aca="false">VLOOKUP(B75,[46]oct97!$A$48:$XFD$103,3,0)</f>
        <v>974503</v>
      </c>
      <c r="AX75" s="6" t="n">
        <f aca="false">VLOOKUP(B75,[47]nov97!$A$48:$XFD$102,3,0)</f>
        <v>656277</v>
      </c>
      <c r="AY75" s="6" t="n">
        <f aca="false">VLOOKUP(B75,[48]dec97!$A$35:$XFD$88,3,0)</f>
        <v>567665</v>
      </c>
      <c r="AZ75" s="6" t="n">
        <f aca="false">VLOOKUP(B75,[49]jan98!$A$47:$XFD$96,3,0)</f>
        <v>795757</v>
      </c>
      <c r="BA75" s="6" t="n">
        <f aca="false">VLOOKUP(B75,[50]feb98!$A$50:$XFD$98,3,0)</f>
        <v>806802</v>
      </c>
      <c r="BB75" s="6" t="n">
        <f aca="false">VLOOKUP(B75,[51]mar98!$A$34:$XFD$81,3,0)</f>
        <v>731904</v>
      </c>
      <c r="BC75" s="6" t="n">
        <f aca="false">VLOOKUP(B75,[52]apr98!$A$46:$XFD$92,3,0)</f>
        <v>1008585</v>
      </c>
      <c r="BD75" s="6" t="n">
        <f aca="false">VLOOKUP(B75,[53]may98!$A$47:$XFD$92,3,0)</f>
        <v>644716</v>
      </c>
      <c r="BE75" s="6" t="n">
        <f aca="false">VLOOKUP(B75,[54]jun98!$A$54:$XFD$98,3,0)</f>
        <v>766176</v>
      </c>
      <c r="BF75" s="6" t="n">
        <f aca="false">VLOOKUP(B75,[55]jul98!$A$34:$XFD$77,3,0)</f>
        <v>1091945</v>
      </c>
      <c r="BG75" s="6" t="n">
        <f aca="false">VLOOKUP(B75,[56]aug98!$A$48:$XFD$90,3,0)</f>
        <v>920952</v>
      </c>
      <c r="BH75" s="6" t="n">
        <f aca="false">VLOOKUP(B75,[57]sep98!$A$46:$XFD$87,3,0)</f>
        <v>758382</v>
      </c>
      <c r="BI75" s="6" t="n">
        <f aca="false">VLOOKUP(B75,[58]oct98!$A$34:$XFD$74,3,0)</f>
        <v>962143</v>
      </c>
      <c r="BJ75" s="6" t="n">
        <f aca="false">VLOOKUP(B75,[59]nov98!$A$34:$XFD$73,3,0)</f>
        <v>797381</v>
      </c>
      <c r="BK75" s="6" t="n">
        <f aca="false">VLOOKUP(B75,[60]dec98!$A$59:$XFD$97,3,0)</f>
        <v>598687</v>
      </c>
      <c r="BL75" s="6" t="n">
        <f aca="false">VLOOKUP(B75,[61]jan99!$A$48:$XFD$83,3,0)</f>
        <v>838143</v>
      </c>
      <c r="BM75" s="10" t="n">
        <f aca="false">VLOOKUP(B75,[62]feb99!$A$33:$XFD$66,3,0)</f>
        <v>590035</v>
      </c>
      <c r="BN75" s="6" t="n">
        <f aca="false">VLOOKUP(B75,[63]mar99!$A$46:$XFD$78,3,0)</f>
        <v>644790</v>
      </c>
      <c r="BO75" s="6" t="n">
        <f aca="false">VLOOKUP(B75,[64]apr99!$A$33:$XFD$64,3,0)</f>
        <v>729829</v>
      </c>
      <c r="BP75" s="6" t="n">
        <f aca="false">VLOOKUP(B75,[65]may99!$A$58:$XFD$88,3,0)</f>
        <v>718941</v>
      </c>
      <c r="BQ75" s="6" t="n">
        <f aca="false">VLOOKUP(B75,[66]jun99!$A$33:$XFD$62,3,0)</f>
        <v>1195649</v>
      </c>
      <c r="BR75" s="6" t="n">
        <f aca="false">VLOOKUP(B75,[67]jul99!$A$55:$XFD$83,3,0)</f>
        <v>1425406</v>
      </c>
      <c r="BS75" s="6" t="n">
        <f aca="false">VLOOKUP(B75,[68]aug99!$A$33:$XFD$60,3,0)</f>
        <v>1536403</v>
      </c>
      <c r="BT75" s="0" t="n">
        <f aca="false">VLOOKUP(B75,[69]sep99!$A$45:$XFD$71,3,0)</f>
        <v>2101258</v>
      </c>
      <c r="BU75" s="0" t="n">
        <f aca="false">VLOOKUP(B75,[70]oct99!$A$44:$XFD$69,3,0)</f>
        <v>2125068</v>
      </c>
      <c r="BV75" s="0" t="n">
        <f aca="false">VLOOKUP(B75,[71]nov99!$A$47:$XFD$71,3,0)</f>
        <v>2305593</v>
      </c>
      <c r="BW75" s="0" t="n">
        <f aca="false">VLOOKUP(B75,[72]dec99!$A$58:$XFD$81,3,0)</f>
        <v>2165588</v>
      </c>
      <c r="BX75" s="0" t="n">
        <f aca="false">VLOOKUP(B75,[73]jan00!$A$32:$XFD$51,3,0)</f>
        <v>1678346</v>
      </c>
      <c r="CP75" s="2" t="s">
        <v>74</v>
      </c>
      <c r="CQ75" s="7" t="n">
        <f aca="false">(D167-$D$95)/$D$95</f>
        <v>-0.867313378684884</v>
      </c>
      <c r="CR75" s="7" t="n">
        <f aca="false">(E168-$E$96)/$E$96</f>
        <v>-0.862294389987696</v>
      </c>
      <c r="CS75" s="7" t="n">
        <f aca="false">(F169-$F$97)/$F$97</f>
        <v>-0.858831163206216</v>
      </c>
      <c r="CT75" s="7" t="n">
        <f aca="false">(G170-$G$98)/$G$98</f>
        <v>-0.856351374695962</v>
      </c>
      <c r="CU75" s="7" t="n">
        <f aca="false">(H171-$H$99)/$H$99</f>
        <v>-0.884334280281369</v>
      </c>
      <c r="CV75" s="7" t="n">
        <f aca="false">(I172-$I$100)/$I$100</f>
        <v>-0.900163031038432</v>
      </c>
      <c r="CW75" s="7" t="n">
        <f aca="false">(J173-$J$101)/$J$101</f>
        <v>-0.872843383766759</v>
      </c>
      <c r="CX75" s="7" t="n">
        <f aca="false">(K174-$K$102)/$K$102</f>
        <v>-0.836876960808134</v>
      </c>
      <c r="CY75" s="7" t="n">
        <f aca="false">(L175-$L$103)/$L$103</f>
        <v>-0.839812808245168</v>
      </c>
      <c r="CZ75" s="7" t="n">
        <f aca="false">(M176-$M$104)/$M$104</f>
        <v>-0.822517124738801</v>
      </c>
      <c r="DA75" s="7" t="n">
        <f aca="false">(N177-$N$105)/$N$105</f>
        <v>-0.851096769224685</v>
      </c>
      <c r="DB75" s="7" t="n">
        <f aca="false">(O178-$O$106)/$O$106</f>
        <v>-0.798824914586839</v>
      </c>
      <c r="DC75" s="7" t="n">
        <f aca="false">(P179-$P$107)/$P$107</f>
        <v>-0.817895163214685</v>
      </c>
      <c r="DD75" s="7" t="n">
        <f aca="false">(Q180-$Q$108)/$Q$108</f>
        <v>-0.737506213706306</v>
      </c>
      <c r="DE75" s="7" t="n">
        <f aca="false">(R181-$R$109)/R181</f>
        <v>-6.47891555007382</v>
      </c>
      <c r="DF75" s="7" t="n">
        <f aca="false">(S182-$S$110)/$S$110</f>
        <v>-0.810417010290796</v>
      </c>
      <c r="DG75" s="7" t="n">
        <f aca="false">(T183-$T$111)/$T$111</f>
        <v>-1</v>
      </c>
      <c r="DH75" s="7" t="n">
        <f aca="false">(U184-$U$112)/$U$112</f>
        <v>-1</v>
      </c>
      <c r="DI75" s="7" t="n">
        <f aca="false">(V185-$V$113)/$V$113</f>
        <v>-1</v>
      </c>
      <c r="DJ75" s="7" t="n">
        <f aca="false">(W186-$W$114)/$W$114</f>
        <v>-1</v>
      </c>
      <c r="DK75" s="7" t="n">
        <f aca="false">(X187-$X$115)/$X$115</f>
        <v>-1</v>
      </c>
      <c r="DL75" s="7" t="n">
        <f aca="false">(Y188-$Y$116)/$Y$116</f>
        <v>-1</v>
      </c>
      <c r="DM75" s="7" t="n">
        <f aca="false">(Z189-$Z$117)/$Z$117</f>
        <v>-1</v>
      </c>
      <c r="DN75" s="7" t="n">
        <f aca="false">(AA190-$AA$118)/$AA$118</f>
        <v>-1</v>
      </c>
      <c r="DO75" s="7" t="n">
        <f aca="false">(AB191-$AB$119)/$AB$119</f>
        <v>-1</v>
      </c>
      <c r="DP75" s="7" t="n">
        <f aca="false">(AC192-$AC$120)/$AC$120</f>
        <v>-1</v>
      </c>
      <c r="DQ75" s="7" t="n">
        <f aca="false">(AD193-$AD$121)/$AD$121</f>
        <v>-1</v>
      </c>
      <c r="DR75" s="7" t="n">
        <f aca="false">(AE194-$AE$122)/$AE$122</f>
        <v>-1</v>
      </c>
      <c r="DS75" s="7" t="n">
        <f aca="false">(AF195-$AF$123)/$AF$123</f>
        <v>-1</v>
      </c>
      <c r="DT75" s="7" t="n">
        <f aca="false">(AG196-$AG$124)/$AG$124</f>
        <v>-1</v>
      </c>
      <c r="DU75" s="7" t="n">
        <f aca="false">(AH197-$AH$125)/$AH$125</f>
        <v>-1</v>
      </c>
      <c r="DV75" s="7" t="n">
        <f aca="false">(AI198-$AI$126)/$AI$126</f>
        <v>-1</v>
      </c>
      <c r="DW75" s="7" t="n">
        <f aca="false">(AJ199-$AJ$127)/$AJ$127</f>
        <v>-1</v>
      </c>
      <c r="DX75" s="7" t="n">
        <f aca="false">(AK200-$AK$128)/$AK$128</f>
        <v>-1</v>
      </c>
      <c r="DY75" s="7" t="n">
        <f aca="false">(AL201-$AL$129)/$AL$129</f>
        <v>-1</v>
      </c>
      <c r="DZ75" s="7" t="n">
        <f aca="false">(AM202-$AM$130)/$AM$130</f>
        <v>-1</v>
      </c>
      <c r="EA75" s="7" t="n">
        <f aca="false">(AN203-$AN$131)/$AN$131</f>
        <v>-1</v>
      </c>
      <c r="EB75" s="7" t="n">
        <f aca="false">(AO204-$AO$132)/$AO$132</f>
        <v>-1</v>
      </c>
      <c r="EC75" s="7" t="n">
        <f aca="false">(AP205-$AP$133)/$AP$133</f>
        <v>-1</v>
      </c>
      <c r="ED75" s="7" t="n">
        <f aca="false">(AQ206-$AQ$134)/$AQ$134</f>
        <v>-1</v>
      </c>
      <c r="EE75" s="7" t="n">
        <f aca="false">(AR207-$AR$135)/$AR$135</f>
        <v>-1</v>
      </c>
      <c r="EF75" s="7" t="n">
        <f aca="false">(AS208-$AS$136)/$AS$136</f>
        <v>-1</v>
      </c>
      <c r="EG75" s="7" t="n">
        <f aca="false">(AT209-$AT$137)/$AT$137</f>
        <v>-1</v>
      </c>
      <c r="EH75" s="7" t="n">
        <f aca="false">(AU210-$AU$138)/$AU$138</f>
        <v>-1</v>
      </c>
      <c r="EI75" s="7" t="n">
        <f aca="false">(AV211-$AV$139)/$AV$139</f>
        <v>-1</v>
      </c>
      <c r="EJ75" s="7" t="n">
        <f aca="false">(AW212-$AW$140)/$AW$140</f>
        <v>-1</v>
      </c>
      <c r="EK75" s="7" t="n">
        <f aca="false">(AX213-$AX$141)/$AX$141</f>
        <v>-1</v>
      </c>
      <c r="EL75" s="7" t="n">
        <f aca="false">(AY214-$AY$142)/$AY$142</f>
        <v>-1</v>
      </c>
      <c r="EM75" s="7" t="n">
        <f aca="false">(AZ215-$AZ$143)/$AZ$143</f>
        <v>-1</v>
      </c>
      <c r="EN75" s="7" t="n">
        <f aca="false">(BA216-$BA$144)/$BA$144</f>
        <v>-1</v>
      </c>
      <c r="EO75" s="7" t="n">
        <f aca="false">(BB217-$BB$145)/$BB$145</f>
        <v>-1</v>
      </c>
      <c r="EP75" s="7" t="n">
        <f aca="false">(BC218-$BC$146)/$BC$146</f>
        <v>-1</v>
      </c>
      <c r="EQ75" s="7" t="n">
        <f aca="false">(BD219-$BD$147)/$BD$147</f>
        <v>-1</v>
      </c>
      <c r="ER75" s="7" t="n">
        <f aca="false">(BE220-$BE$148)/$BE$148</f>
        <v>-1</v>
      </c>
      <c r="ES75" s="7" t="n">
        <f aca="false">(BF221-$BF$149)/$BF$149</f>
        <v>-1</v>
      </c>
      <c r="ET75" s="7" t="n">
        <f aca="false">(BG222-$BG$150)/$BG$150</f>
        <v>-1</v>
      </c>
      <c r="EU75" s="7" t="n">
        <f aca="false">(BH223-$BH$151)/$BH$151</f>
        <v>-1</v>
      </c>
      <c r="EV75" s="7" t="n">
        <f aca="false">(BI224-$BI$152)/$BI$152</f>
        <v>-1</v>
      </c>
      <c r="EW75" s="7" t="n">
        <f aca="false">(BJ225-$BJ$153)/$BJ$153</f>
        <v>-1</v>
      </c>
      <c r="EX75" s="7" t="n">
        <f aca="false">(BK226-$BK$154)/$BK$154</f>
        <v>-1</v>
      </c>
      <c r="EY75" s="7" t="n">
        <f aca="false">(BL227-$BL$155)/$BL$155</f>
        <v>-1</v>
      </c>
      <c r="EZ75" s="7" t="n">
        <f aca="false">(BM228-$BM$156)/$BM$156</f>
        <v>-1</v>
      </c>
      <c r="FA75" s="7" t="n">
        <f aca="false">(BN229-$BN$157)/$BN$157</f>
        <v>-1</v>
      </c>
      <c r="FB75" s="7" t="n">
        <f aca="false">(BO230-$BO$158)/$BO$158</f>
        <v>-1</v>
      </c>
      <c r="FC75" s="7" t="n">
        <f aca="false">(BP231-$BP$159)/$BP$159</f>
        <v>-1</v>
      </c>
      <c r="FD75" s="7" t="n">
        <f aca="false">(BQ232-$BQ$160)/$BQ$160</f>
        <v>-1</v>
      </c>
      <c r="FE75" s="7" t="n">
        <f aca="false">(BR233-$BR$161)/$BR$161</f>
        <v>-1</v>
      </c>
      <c r="FF75" s="7" t="n">
        <f aca="false">(BS234-$BS$162)/$BS$162</f>
        <v>-1</v>
      </c>
      <c r="FG75" s="7" t="n">
        <f aca="false">(BT235-$BT$163)/$BT$163</f>
        <v>-1</v>
      </c>
      <c r="FH75" s="7" t="n">
        <f aca="false">(BU236-$BU$164)/$BU$164</f>
        <v>-1</v>
      </c>
      <c r="FI75" s="7" t="n">
        <f aca="false">(BV237-$BV$165)/$BV$165</f>
        <v>-1</v>
      </c>
      <c r="FJ75" s="7" t="n">
        <f aca="false">(BW238-$BW$166)/$BW$166</f>
        <v>-1</v>
      </c>
      <c r="FK75" s="7" t="n">
        <f aca="false">(BX239-$BX$167)/$BX$167</f>
        <v>-1</v>
      </c>
      <c r="FL75" s="7" t="n">
        <f aca="false">(BY240-$BY$168)/$BY$168</f>
        <v>-1</v>
      </c>
      <c r="FM75" s="7" t="n">
        <f aca="false">(BZ241-$BZ$169)/$BZ$169</f>
        <v>-1</v>
      </c>
      <c r="FN75" s="7" t="n">
        <f aca="false">(CA242-$CA$170)/$CA$170</f>
        <v>-1</v>
      </c>
      <c r="FO75" s="7" t="n">
        <f aca="false">(CB243-$CB$171)/$CB$171</f>
        <v>-1</v>
      </c>
      <c r="FP75" s="7" t="n">
        <f aca="false">(CC244-$CC$172)/$CC$172</f>
        <v>-1</v>
      </c>
      <c r="FQ75" s="7" t="n">
        <f aca="false">(CD245-$CD$173)/$CD$173</f>
        <v>-1</v>
      </c>
      <c r="FR75" s="7" t="n">
        <f aca="false">(CE246-$CE$174)/$CE$174</f>
        <v>-1</v>
      </c>
      <c r="FS75" s="7" t="n">
        <f aca="false">(CF247-$CF$175)/$CF$175</f>
        <v>-1</v>
      </c>
      <c r="FT75" s="7" t="n">
        <f aca="false">(CG248-$CG$176)/$CG$176</f>
        <v>-1</v>
      </c>
      <c r="FU75" s="7" t="n">
        <f aca="false">(CH249-$CH$177)/$CH$177</f>
        <v>-1</v>
      </c>
      <c r="FV75" s="7" t="n">
        <f aca="false">(CI250-$CI$178)/$CI$178</f>
        <v>-1</v>
      </c>
      <c r="FW75" s="7" t="n">
        <f aca="false">(CJ251-$CJ$179)/$CJ$179</f>
        <v>-1</v>
      </c>
      <c r="FX75" s="7" t="n">
        <f aca="false">(CK252-$CK$180)/$CK$180</f>
        <v>-1</v>
      </c>
      <c r="FY75" s="7" t="n">
        <f aca="false">(CL253-$CL$181)/$CL$181</f>
        <v>-1</v>
      </c>
      <c r="FZ75" s="7" t="n">
        <f aca="false">(CM254-$CM$182)/$CM$182</f>
        <v>-1</v>
      </c>
    </row>
    <row r="76" customFormat="false" ht="12.75" hidden="false" customHeight="false" outlineLevel="0" collapsed="false">
      <c r="B76" s="3" t="n">
        <v>36557</v>
      </c>
      <c r="C76" s="5" t="n">
        <v>37221099</v>
      </c>
      <c r="D76" s="6" t="n">
        <f aca="false">VLOOKUP(B76,[1]jan94!$A$59:$XFD$168,3,0)</f>
        <v>335912</v>
      </c>
      <c r="E76" s="6" t="n">
        <f aca="false">VLOOKUP(B76,[2]feb94!$A$51:$XFD$159,3,0)</f>
        <v>195344</v>
      </c>
      <c r="F76" s="6" t="n">
        <f aca="false">VLOOKUP(B76,[3]mar94!$A$56:$XFD$164,3,0)</f>
        <v>302089</v>
      </c>
      <c r="G76" s="6" t="n">
        <f aca="false">VLOOKUP(B76,[4]apr94!$A$64:$XFD$170,3,0)</f>
        <v>208861</v>
      </c>
      <c r="H76" s="6" t="n">
        <f aca="false">VLOOKUP(B76,[5]may94!$A$51:$XFD$156,3,0)</f>
        <v>183512</v>
      </c>
      <c r="I76" s="6" t="n">
        <f aca="false">VLOOKUP(B76,[6]jun94!$A$62:$XFD$167,3,0)</f>
        <v>224931</v>
      </c>
      <c r="J76" s="6" t="n">
        <f aca="false">VLOOKUP(B76,[7]jul94!$A$55:$XFD$159,3,0)</f>
        <v>257604</v>
      </c>
      <c r="K76" s="6" t="n">
        <f aca="false">VLOOKUP(B76,[8]aug94!$A$63:$XFD$165,3,0)</f>
        <v>275666</v>
      </c>
      <c r="L76" s="6" t="n">
        <f aca="false">VLOOKUP(B76,[9]sep94!$A$55:$XFD$156,3,0)</f>
        <v>312378</v>
      </c>
      <c r="M76" s="6" t="n">
        <f aca="false">VLOOKUP(B76,[10]oct94!$A$55:$XFD$155,3,0)</f>
        <v>256730</v>
      </c>
      <c r="N76" s="6" t="n">
        <f aca="false">VLOOKUP(B76,[11]nov94!$A$38:$XFD$137,3,0)</f>
        <v>331369</v>
      </c>
      <c r="O76" s="6" t="n">
        <f aca="false">VLOOKUP(B76,[12]dec94!$A$55:$XFD$154,3,0)</f>
        <v>292475</v>
      </c>
      <c r="P76" s="6" t="n">
        <f aca="false">VLOOKUP(B76,[13]jan95!$A$48:$XFD$142,3,0)</f>
        <v>378297</v>
      </c>
      <c r="Q76" s="6" t="n">
        <f aca="false">VLOOKUP(B76,[14]feb95!$A$54:$XFD$147,3,0)</f>
        <v>211787</v>
      </c>
      <c r="R76" s="6" t="n">
        <f aca="false">VLOOKUP(B76,[15]mar95!$A$37:$XFD$129,3,0)</f>
        <v>185846</v>
      </c>
      <c r="S76" s="6" t="n">
        <f aca="false">VLOOKUP(B76,[16]apr95!$A$59:$XFD$150,3,0)</f>
        <v>239354</v>
      </c>
      <c r="T76" s="6" t="n">
        <f aca="false">VLOOKUP(B76,[17]may95!$A$60:$XFD$151,3,0)</f>
        <v>277457</v>
      </c>
      <c r="U76" s="6" t="n">
        <f aca="false">VLOOKUP(B76,[18]jun95!$A$55:$XFD$144,3,0)</f>
        <v>238251</v>
      </c>
      <c r="V76" s="6" t="n">
        <f aca="false">VLOOKUP(B76,[19]jul95!$A$53:$XFD$141,3,0)</f>
        <v>384127</v>
      </c>
      <c r="W76" s="6" t="n">
        <f aca="false">VLOOKUP(B76,[20]aug95!$A$61:$XFD$148,3,0)</f>
        <v>378164</v>
      </c>
      <c r="X76" s="6" t="n">
        <f aca="false">VLOOKUP(B76,[21]sep95!$A$58:$XFD$144,3,0)</f>
        <v>236726</v>
      </c>
      <c r="Y76" s="6" t="n">
        <f aca="false">VLOOKUP(B76,[22]oct95!$A$53:$XFD$138,3,0)</f>
        <v>624738</v>
      </c>
      <c r="Z76" s="6" t="n">
        <f aca="false">VLOOKUP(B76,[23]nov95!$A$58:$XFD$142,3,0)</f>
        <v>420922</v>
      </c>
      <c r="AA76" s="6" t="n">
        <f aca="false">VLOOKUP(B76,[24]dec95!$A$55:$XFD$138,3,0)</f>
        <v>236091</v>
      </c>
      <c r="AB76" s="6" t="n">
        <f aca="false">VLOOKUP(B76,[25]jan96!$A$59:$XFD$138,3,0)</f>
        <v>372259</v>
      </c>
      <c r="AC76" s="6" t="n">
        <f aca="false">VLOOKUP(B76,[26]feb96!$A$36:$XFD$114,3,0)</f>
        <v>772248</v>
      </c>
      <c r="AD76" s="6" t="n">
        <f aca="false">VLOOKUP(B76,[27]mar96!$A$54:$XFD$133,3,0)</f>
        <v>325989</v>
      </c>
      <c r="AE76" s="6" t="n">
        <f aca="false">VLOOKUP(B76,[28]apr96!$A$51:$XFD$127,3,0)</f>
        <v>330699</v>
      </c>
      <c r="AF76" s="6" t="n">
        <f aca="false">VLOOKUP(B76,[29]may96!$A$60:$XFD$135,3,0)</f>
        <v>356170</v>
      </c>
      <c r="AG76" s="6" t="n">
        <f aca="false">VLOOKUP(B76,[30]jun96!$A$50:$XFD$124,3,0)</f>
        <v>327234</v>
      </c>
      <c r="AH76" s="6" t="n">
        <f aca="false">VLOOKUP(B76,[31]jul96!$A$53:$XFD$126,3,0)</f>
        <v>406207</v>
      </c>
      <c r="AI76" s="6" t="n">
        <f aca="false">VLOOKUP(B76,[32]aug96!$A$36:$XFD$108,3,0)</f>
        <v>439993</v>
      </c>
      <c r="AJ76" s="6" t="n">
        <f aca="false">VLOOKUP(B76,[33]sep96!$A$51:$XFD$122,3,0)</f>
        <v>584096</v>
      </c>
      <c r="AK76" s="6" t="n">
        <f aca="false">VLOOKUP(B76,[34]oct96!$A$59:$XFD$129,3,0)</f>
        <v>363257</v>
      </c>
      <c r="AL76" s="6" t="n">
        <f aca="false">VLOOKUP(B76,[35]nov96!$A$61:$XFD$130,3,0)</f>
        <v>485905</v>
      </c>
      <c r="AM76" s="6" t="n">
        <f aca="false">VLOOKUP(B76,[36]dec96!$A$51:$XFD$119,3,0)</f>
        <v>432375</v>
      </c>
      <c r="AN76" s="6" t="n">
        <f aca="false">VLOOKUP(B76,[37]jan97!$A$52:$XFD$116,3,0)</f>
        <v>401090</v>
      </c>
      <c r="AO76" s="6" t="n">
        <f aca="false">VLOOKUP(B76,[38]feb97!$A$35:$XFD$98,3,0)</f>
        <v>426908</v>
      </c>
      <c r="AP76" s="6" t="n">
        <f aca="false">VLOOKUP(B76,[39]mar97!$A$51:$XFD$113,3,0)</f>
        <v>473090</v>
      </c>
      <c r="AQ76" s="6" t="n">
        <f aca="false">VLOOKUP(B76,[40]apr97!$A$35:$XFD$96,3,0)</f>
        <v>567143</v>
      </c>
      <c r="AR76" s="6" t="n">
        <f aca="false">VLOOKUP(B76,[41]may97!$A$35:$XFD$95,3,0)</f>
        <v>394067</v>
      </c>
      <c r="AS76" s="6" t="n">
        <f aca="false">VLOOKUP(B76,[42]jun97!$A$35:$XFD$94,3,0)</f>
        <v>475980</v>
      </c>
      <c r="AT76" s="6" t="n">
        <f aca="false">VLOOKUP(B76,[43]jul97!$A$49:$XFD$107,3,0)</f>
        <v>381774</v>
      </c>
      <c r="AU76" s="6" t="n">
        <f aca="false">VLOOKUP(B76,[44]aug97!$A$60:$XFD$117,3,0)</f>
        <v>578176</v>
      </c>
      <c r="AV76" s="6" t="n">
        <f aca="false">VLOOKUP(B76,[45]sep97!$A$48:$XFD$104,3,0)</f>
        <v>1074521</v>
      </c>
      <c r="AW76" s="6" t="n">
        <f aca="false">VLOOKUP(B76,[46]oct97!$A$48:$XFD$103,3,0)</f>
        <v>934928</v>
      </c>
      <c r="AX76" s="6" t="n">
        <f aca="false">VLOOKUP(B76,[47]nov97!$A$48:$XFD$102,3,0)</f>
        <v>614783</v>
      </c>
      <c r="AY76" s="6" t="n">
        <f aca="false">VLOOKUP(B76,[48]dec97!$A$35:$XFD$88,3,0)</f>
        <v>501314</v>
      </c>
      <c r="AZ76" s="6" t="n">
        <f aca="false">VLOOKUP(B76,[49]jan98!$A$47:$XFD$96,3,0)</f>
        <v>716585</v>
      </c>
      <c r="BA76" s="6" t="n">
        <f aca="false">VLOOKUP(B76,[50]feb98!$A$50:$XFD$98,3,0)</f>
        <v>746375</v>
      </c>
      <c r="BB76" s="6" t="n">
        <f aca="false">VLOOKUP(B76,[51]mar98!$A$34:$XFD$81,3,0)</f>
        <v>666097</v>
      </c>
      <c r="BC76" s="6" t="n">
        <f aca="false">VLOOKUP(B76,[52]apr98!$A$46:$XFD$92,3,0)</f>
        <v>877704</v>
      </c>
      <c r="BD76" s="6" t="n">
        <f aca="false">VLOOKUP(B76,[53]may98!$A$47:$XFD$92,3,0)</f>
        <v>566346</v>
      </c>
      <c r="BE76" s="6" t="n">
        <f aca="false">VLOOKUP(B76,[54]jun98!$A$54:$XFD$98,3,0)</f>
        <v>654573</v>
      </c>
      <c r="BF76" s="6" t="n">
        <f aca="false">VLOOKUP(B76,[55]jul98!$A$34:$XFD$77,3,0)</f>
        <v>908225</v>
      </c>
      <c r="BG76" s="6" t="n">
        <f aca="false">VLOOKUP(B76,[56]aug98!$A$48:$XFD$90,3,0)</f>
        <v>827527</v>
      </c>
      <c r="BH76" s="6" t="n">
        <f aca="false">VLOOKUP(B76,[57]sep98!$A$46:$XFD$87,3,0)</f>
        <v>681305</v>
      </c>
      <c r="BI76" s="6" t="n">
        <f aca="false">VLOOKUP(B76,[58]oct98!$A$34:$XFD$74,3,0)</f>
        <v>882112</v>
      </c>
      <c r="BJ76" s="6" t="n">
        <f aca="false">VLOOKUP(B76,[59]nov98!$A$34:$XFD$73,3,0)</f>
        <v>744246</v>
      </c>
      <c r="BK76" s="6" t="n">
        <f aca="false">VLOOKUP(B76,[60]dec98!$A$59:$XFD$97,3,0)</f>
        <v>539007</v>
      </c>
      <c r="BL76" s="6" t="n">
        <f aca="false">VLOOKUP(B76,[61]jan99!$A$48:$XFD$83,3,0)</f>
        <v>824180</v>
      </c>
      <c r="BM76" s="10" t="n">
        <f aca="false">VLOOKUP(B76,[62]feb99!$A$33:$XFD$66,3,0)</f>
        <v>556900</v>
      </c>
      <c r="BN76" s="6" t="n">
        <f aca="false">VLOOKUP(B76,[63]mar99!$A$46:$XFD$78,3,0)</f>
        <v>593732</v>
      </c>
      <c r="BO76" s="6" t="n">
        <f aca="false">VLOOKUP(B76,[64]apr99!$A$33:$XFD$64,3,0)</f>
        <v>665044</v>
      </c>
      <c r="BP76" s="6" t="n">
        <f aca="false">VLOOKUP(B76,[65]may99!$A$58:$XFD$88,3,0)</f>
        <v>591037</v>
      </c>
      <c r="BQ76" s="6" t="n">
        <f aca="false">VLOOKUP(B76,[66]jun99!$A$33:$XFD$62,3,0)</f>
        <v>996019</v>
      </c>
      <c r="BR76" s="6" t="n">
        <f aca="false">VLOOKUP(B76,[67]jul99!$A$55:$XFD$83,3,0)</f>
        <v>1239331</v>
      </c>
      <c r="BS76" s="6" t="n">
        <f aca="false">VLOOKUP(B76,[68]aug99!$A$33:$XFD$60,3,0)</f>
        <v>1354259</v>
      </c>
      <c r="BT76" s="0" t="n">
        <f aca="false">VLOOKUP(B76,[69]sep99!$A$45:$XFD$71,3,0)</f>
        <v>1936838</v>
      </c>
      <c r="BU76" s="0" t="n">
        <f aca="false">VLOOKUP(B76,[70]oct99!$A$44:$XFD$69,3,0)</f>
        <v>1791114</v>
      </c>
      <c r="BV76" s="0" t="n">
        <f aca="false">VLOOKUP(B76,[71]nov99!$A$47:$XFD$71,3,0)</f>
        <v>2139149</v>
      </c>
      <c r="BW76" s="0" t="n">
        <f aca="false">VLOOKUP(B76,[72]dec99!$A$58:$XFD$81,3,0)</f>
        <v>1969749</v>
      </c>
      <c r="BX76" s="0" t="n">
        <f aca="false">VLOOKUP(B76,[73]jan00!$A$32:$XFD$51,3,0)</f>
        <v>2240154</v>
      </c>
      <c r="BY76" s="0" t="n">
        <f aca="false">VLOOKUP(B76,[74]feb00!$A$47:$XFD$65,3,0)</f>
        <v>1775121</v>
      </c>
      <c r="CP76" s="2" t="s">
        <v>75</v>
      </c>
      <c r="CQ76" s="7" t="n">
        <f aca="false">(D168-$D$95)/$D$95</f>
        <v>-0.853017886799192</v>
      </c>
      <c r="CR76" s="7" t="n">
        <f aca="false">(E169-$E$96)/$E$96</f>
        <v>-0.868269336014537</v>
      </c>
      <c r="CS76" s="7" t="n">
        <f aca="false">(F170-$F$97)/$F$97</f>
        <v>-0.85280087805734</v>
      </c>
      <c r="CT76" s="7" t="n">
        <f aca="false">(G171-$G$98)/$G$98</f>
        <v>-0.858112823119264</v>
      </c>
      <c r="CU76" s="7" t="n">
        <f aca="false">(H172-$H$99)/$H$99</f>
        <v>-0.879284653075531</v>
      </c>
      <c r="CV76" s="7" t="n">
        <f aca="false">(I173-$I$100)/$I$100</f>
        <v>-0.901467439691143</v>
      </c>
      <c r="CW76" s="7" t="n">
        <f aca="false">(J174-$J$101)/$J$101</f>
        <v>-0.87537888414538</v>
      </c>
      <c r="CX76" s="7" t="n">
        <f aca="false">(K175-$K$102)/$K$102</f>
        <v>-0.844450790126616</v>
      </c>
      <c r="CY76" s="7" t="n">
        <f aca="false">(L176-$L$103)/$L$103</f>
        <v>-0.845290319516438</v>
      </c>
      <c r="CZ76" s="7" t="n">
        <f aca="false">(M177-$M$104)/$M$104</f>
        <v>-0.845179075259809</v>
      </c>
      <c r="DA76" s="7" t="n">
        <f aca="false">(N178-$N$105)/$N$105</f>
        <v>-0.84327273938357</v>
      </c>
      <c r="DB76" s="7" t="n">
        <f aca="false">(O179-$O$106)/$O$106</f>
        <v>-0.803448583555658</v>
      </c>
      <c r="DC76" s="7" t="n">
        <f aca="false">(P180-$P$107)/$P$107</f>
        <v>-0.813359975559632</v>
      </c>
      <c r="DD76" s="7" t="n">
        <f aca="false">(Q181-$Q$108)/$Q$108</f>
        <v>-0.728024592154913</v>
      </c>
      <c r="DE76" s="7" t="n">
        <f aca="false">(R182-$R$109)/R182</f>
        <v>-6.87917466486935</v>
      </c>
      <c r="DF76" s="7" t="n">
        <f aca="false">(S183-$S$110)/$S$110</f>
        <v>-1</v>
      </c>
      <c r="DG76" s="7" t="n">
        <f aca="false">(T184-$T$111)/$T$111</f>
        <v>-1</v>
      </c>
      <c r="DH76" s="7" t="n">
        <f aca="false">(U185-$U$112)/$U$112</f>
        <v>-1</v>
      </c>
      <c r="DI76" s="7" t="n">
        <f aca="false">(V186-$V$113)/$V$113</f>
        <v>-1</v>
      </c>
      <c r="DJ76" s="7" t="n">
        <f aca="false">(W187-$W$114)/$W$114</f>
        <v>-1</v>
      </c>
      <c r="DK76" s="7" t="n">
        <f aca="false">(X188-$X$115)/$X$115</f>
        <v>-1</v>
      </c>
      <c r="DL76" s="7" t="n">
        <f aca="false">(Y189-$Y$116)/$Y$116</f>
        <v>-1</v>
      </c>
      <c r="DM76" s="7" t="n">
        <f aca="false">(Z190-$Z$117)/$Z$117</f>
        <v>-1</v>
      </c>
      <c r="DN76" s="7" t="n">
        <f aca="false">(AA191-$AA$118)/$AA$118</f>
        <v>-1</v>
      </c>
      <c r="DO76" s="7" t="n">
        <f aca="false">(AB192-$AB$119)/$AB$119</f>
        <v>-1</v>
      </c>
      <c r="DP76" s="7" t="n">
        <f aca="false">(AC193-$AC$120)/$AC$120</f>
        <v>-1</v>
      </c>
      <c r="DQ76" s="7" t="n">
        <f aca="false">(AD194-$AD$121)/$AD$121</f>
        <v>-1</v>
      </c>
      <c r="DR76" s="7" t="n">
        <f aca="false">(AE195-$AE$122)/$AE$122</f>
        <v>-1</v>
      </c>
      <c r="DS76" s="7" t="n">
        <f aca="false">(AF196-$AF$123)/$AF$123</f>
        <v>-1</v>
      </c>
      <c r="DT76" s="7" t="n">
        <f aca="false">(AG197-$AG$124)/$AG$124</f>
        <v>-1</v>
      </c>
      <c r="DU76" s="7" t="n">
        <f aca="false">(AH198-$AH$125)/$AH$125</f>
        <v>-1</v>
      </c>
      <c r="DV76" s="7" t="n">
        <f aca="false">(AI199-$AI$126)/$AI$126</f>
        <v>-1</v>
      </c>
      <c r="DW76" s="7" t="n">
        <f aca="false">(AJ200-$AJ$127)/$AJ$127</f>
        <v>-1</v>
      </c>
      <c r="DX76" s="7" t="n">
        <f aca="false">(AK201-$AK$128)/$AK$128</f>
        <v>-1</v>
      </c>
      <c r="DY76" s="7" t="n">
        <f aca="false">(AL202-$AL$129)/$AL$129</f>
        <v>-1</v>
      </c>
      <c r="DZ76" s="7" t="n">
        <f aca="false">(AM203-$AM$130)/$AM$130</f>
        <v>-1</v>
      </c>
      <c r="EA76" s="7" t="n">
        <f aca="false">(AN204-$AN$131)/$AN$131</f>
        <v>-1</v>
      </c>
      <c r="EB76" s="7" t="n">
        <f aca="false">(AO205-$AO$132)/$AO$132</f>
        <v>-1</v>
      </c>
      <c r="EC76" s="7" t="n">
        <f aca="false">(AP206-$AP$133)/$AP$133</f>
        <v>-1</v>
      </c>
      <c r="ED76" s="7" t="n">
        <f aca="false">(AQ207-$AQ$134)/$AQ$134</f>
        <v>-1</v>
      </c>
      <c r="EE76" s="7" t="n">
        <f aca="false">(AR208-$AR$135)/$AR$135</f>
        <v>-1</v>
      </c>
      <c r="EF76" s="7" t="n">
        <f aca="false">(AS209-$AS$136)/$AS$136</f>
        <v>-1</v>
      </c>
      <c r="EG76" s="7" t="n">
        <f aca="false">(AT210-$AT$137)/$AT$137</f>
        <v>-1</v>
      </c>
      <c r="EH76" s="7" t="n">
        <f aca="false">(AU211-$AU$138)/$AU$138</f>
        <v>-1</v>
      </c>
      <c r="EI76" s="7" t="n">
        <f aca="false">(AV212-$AV$139)/$AV$139</f>
        <v>-1</v>
      </c>
      <c r="EJ76" s="7" t="n">
        <f aca="false">(AW213-$AW$140)/$AW$140</f>
        <v>-1</v>
      </c>
      <c r="EK76" s="7" t="n">
        <f aca="false">(AX214-$AX$141)/$AX$141</f>
        <v>-1</v>
      </c>
      <c r="EL76" s="7" t="n">
        <f aca="false">(AY215-$AY$142)/$AY$142</f>
        <v>-1</v>
      </c>
      <c r="EM76" s="7" t="n">
        <f aca="false">(AZ216-$AZ$143)/$AZ$143</f>
        <v>-1</v>
      </c>
      <c r="EN76" s="7" t="n">
        <f aca="false">(BA217-$BA$144)/$BA$144</f>
        <v>-1</v>
      </c>
      <c r="EO76" s="7" t="n">
        <f aca="false">(BB218-$BB$145)/$BB$145</f>
        <v>-1</v>
      </c>
      <c r="EP76" s="7" t="n">
        <f aca="false">(BC219-$BC$146)/$BC$146</f>
        <v>-1</v>
      </c>
      <c r="EQ76" s="7" t="n">
        <f aca="false">(BD220-$BD$147)/$BD$147</f>
        <v>-1</v>
      </c>
      <c r="ER76" s="7" t="n">
        <f aca="false">(BE221-$BE$148)/$BE$148</f>
        <v>-1</v>
      </c>
      <c r="ES76" s="7" t="n">
        <f aca="false">(BF222-$BF$149)/$BF$149</f>
        <v>-1</v>
      </c>
      <c r="ET76" s="7" t="n">
        <f aca="false">(BG223-$BG$150)/$BG$150</f>
        <v>-1</v>
      </c>
      <c r="EU76" s="7" t="n">
        <f aca="false">(BH224-$BH$151)/$BH$151</f>
        <v>-1</v>
      </c>
      <c r="EV76" s="7" t="n">
        <f aca="false">(BI225-$BI$152)/$BI$152</f>
        <v>-1</v>
      </c>
      <c r="EW76" s="7" t="n">
        <f aca="false">(BJ226-$BJ$153)/$BJ$153</f>
        <v>-1</v>
      </c>
      <c r="EX76" s="7" t="n">
        <f aca="false">(BK227-$BK$154)/$BK$154</f>
        <v>-1</v>
      </c>
      <c r="EY76" s="7" t="n">
        <f aca="false">(BL228-$BL$155)/$BL$155</f>
        <v>-1</v>
      </c>
      <c r="EZ76" s="7" t="n">
        <f aca="false">(BM229-$BM$156)/$BM$156</f>
        <v>-1</v>
      </c>
      <c r="FA76" s="7" t="n">
        <f aca="false">(BN230-$BN$157)/$BN$157</f>
        <v>-1</v>
      </c>
      <c r="FB76" s="7" t="n">
        <f aca="false">(BO231-$BO$158)/$BO$158</f>
        <v>-1</v>
      </c>
      <c r="FC76" s="7" t="n">
        <f aca="false">(BP232-$BP$159)/$BP$159</f>
        <v>-1</v>
      </c>
      <c r="FD76" s="7" t="n">
        <f aca="false">(BQ233-$BQ$160)/$BQ$160</f>
        <v>-1</v>
      </c>
      <c r="FE76" s="7" t="n">
        <f aca="false">(BR234-$BR$161)/$BR$161</f>
        <v>-1</v>
      </c>
      <c r="FF76" s="7" t="n">
        <f aca="false">(BS235-$BS$162)/$BS$162</f>
        <v>-1</v>
      </c>
      <c r="FG76" s="7" t="n">
        <f aca="false">(BT236-$BT$163)/$BT$163</f>
        <v>-1</v>
      </c>
      <c r="FH76" s="7" t="n">
        <f aca="false">(BU237-$BU$164)/$BU$164</f>
        <v>-1</v>
      </c>
      <c r="FI76" s="7" t="n">
        <f aca="false">(BV238-$BV$165)/$BV$165</f>
        <v>-1</v>
      </c>
      <c r="FJ76" s="7" t="n">
        <f aca="false">(BW239-$BW$166)/$BW$166</f>
        <v>-1</v>
      </c>
      <c r="FK76" s="7" t="n">
        <f aca="false">(BX240-$BX$167)/$BX$167</f>
        <v>-1</v>
      </c>
      <c r="FL76" s="7" t="n">
        <f aca="false">(BY241-$BY$168)/$BY$168</f>
        <v>-1</v>
      </c>
      <c r="FM76" s="7" t="n">
        <f aca="false">(BZ242-$BZ$169)/$BZ$169</f>
        <v>-1</v>
      </c>
      <c r="FN76" s="7" t="n">
        <f aca="false">(CA243-$CA$170)/$CA$170</f>
        <v>-1</v>
      </c>
      <c r="FO76" s="7" t="n">
        <f aca="false">(CB244-$CB$171)/$CB$171</f>
        <v>-1</v>
      </c>
      <c r="FP76" s="7" t="n">
        <f aca="false">(CC245-$CC$172)/$CC$172</f>
        <v>-1</v>
      </c>
      <c r="FQ76" s="7" t="n">
        <f aca="false">(CD246-$CD$173)/$CD$173</f>
        <v>-1</v>
      </c>
      <c r="FR76" s="7" t="n">
        <f aca="false">(CE247-$CE$174)/$CE$174</f>
        <v>-1</v>
      </c>
      <c r="FS76" s="7" t="n">
        <f aca="false">(CF248-$CF$175)/$CF$175</f>
        <v>-1</v>
      </c>
      <c r="FT76" s="7" t="n">
        <f aca="false">(CG249-$CG$176)/$CG$176</f>
        <v>-1</v>
      </c>
      <c r="FU76" s="7" t="n">
        <f aca="false">(CH250-$CH$177)/$CH$177</f>
        <v>-1</v>
      </c>
      <c r="FV76" s="7" t="n">
        <f aca="false">(CI251-$CI$178)/$CI$178</f>
        <v>-1</v>
      </c>
      <c r="FW76" s="7" t="n">
        <f aca="false">(CJ252-$CJ$179)/$CJ$179</f>
        <v>-1</v>
      </c>
      <c r="FX76" s="7" t="n">
        <f aca="false">(CK253-$CK$180)/$CK$180</f>
        <v>-1</v>
      </c>
      <c r="FY76" s="7" t="n">
        <f aca="false">(CL254-$CL$181)/$CL$181</f>
        <v>-1</v>
      </c>
      <c r="FZ76" s="7" t="n">
        <f aca="false">(CM255-$CM$182)/$CM$182</f>
        <v>-1</v>
      </c>
    </row>
    <row r="77" customFormat="false" ht="12.75" hidden="false" customHeight="false" outlineLevel="0" collapsed="false">
      <c r="B77" s="3" t="n">
        <v>36586</v>
      </c>
      <c r="C77" s="5" t="n">
        <v>41870178</v>
      </c>
      <c r="D77" s="6" t="n">
        <f aca="false">VLOOKUP(B77,[1]jan94!$A$59:$XFD$168,3,0)</f>
        <v>397765</v>
      </c>
      <c r="E77" s="6" t="n">
        <f aca="false">VLOOKUP(B77,[2]feb94!$A$51:$XFD$159,3,0)</f>
        <v>257072</v>
      </c>
      <c r="F77" s="6" t="n">
        <f aca="false">VLOOKUP(B77,[3]mar94!$A$56:$XFD$164,3,0)</f>
        <v>379381</v>
      </c>
      <c r="G77" s="6" t="n">
        <f aca="false">VLOOKUP(B77,[4]apr94!$A$64:$XFD$170,3,0)</f>
        <v>309592</v>
      </c>
      <c r="H77" s="6" t="n">
        <f aca="false">VLOOKUP(B77,[5]may94!$A$51:$XFD$156,3,0)</f>
        <v>247612</v>
      </c>
      <c r="I77" s="6" t="n">
        <f aca="false">VLOOKUP(B77,[6]jun94!$A$62:$XFD$167,3,0)</f>
        <v>277251</v>
      </c>
      <c r="J77" s="6" t="n">
        <f aca="false">VLOOKUP(B77,[7]jul94!$A$55:$XFD$159,3,0)</f>
        <v>309891</v>
      </c>
      <c r="K77" s="6" t="n">
        <f aca="false">VLOOKUP(B77,[8]aug94!$A$63:$XFD$165,3,0)</f>
        <v>324863</v>
      </c>
      <c r="L77" s="6" t="n">
        <f aca="false">VLOOKUP(B77,[9]sep94!$A$55:$XFD$156,3,0)</f>
        <v>343259</v>
      </c>
      <c r="M77" s="6" t="n">
        <f aca="false">VLOOKUP(B77,[10]oct94!$A$55:$XFD$155,3,0)</f>
        <v>262509</v>
      </c>
      <c r="N77" s="6" t="n">
        <f aca="false">VLOOKUP(B77,[11]nov94!$A$38:$XFD$137,3,0)</f>
        <v>361590</v>
      </c>
      <c r="O77" s="6" t="n">
        <f aca="false">VLOOKUP(B77,[12]dec94!$A$55:$XFD$154,3,0)</f>
        <v>373360</v>
      </c>
      <c r="P77" s="6" t="n">
        <f aca="false">VLOOKUP(B77,[13]jan95!$A$48:$XFD$142,3,0)</f>
        <v>441267</v>
      </c>
      <c r="Q77" s="6" t="n">
        <f aca="false">VLOOKUP(B77,[14]feb95!$A$54:$XFD$147,3,0)</f>
        <v>249951</v>
      </c>
      <c r="R77" s="6" t="n">
        <f aca="false">VLOOKUP(B77,[15]mar95!$A$37:$XFD$129,3,0)</f>
        <v>240618</v>
      </c>
      <c r="S77" s="6" t="n">
        <f aca="false">VLOOKUP(B77,[16]apr95!$A$59:$XFD$150,3,0)</f>
        <v>255764</v>
      </c>
      <c r="T77" s="6" t="n">
        <f aca="false">VLOOKUP(B77,[17]may95!$A$60:$XFD$151,3,0)</f>
        <v>324743</v>
      </c>
      <c r="U77" s="6" t="n">
        <f aca="false">VLOOKUP(B77,[18]jun95!$A$55:$XFD$144,3,0)</f>
        <v>271757</v>
      </c>
      <c r="V77" s="6" t="n">
        <f aca="false">VLOOKUP(B77,[19]jul95!$A$53:$XFD$141,3,0)</f>
        <v>409423</v>
      </c>
      <c r="W77" s="6" t="n">
        <f aca="false">VLOOKUP(B77,[20]aug95!$A$61:$XFD$148,3,0)</f>
        <v>412385</v>
      </c>
      <c r="X77" s="6" t="n">
        <f aca="false">VLOOKUP(B77,[21]sep95!$A$58:$XFD$144,3,0)</f>
        <v>252998</v>
      </c>
      <c r="Y77" s="6" t="n">
        <f aca="false">VLOOKUP(B77,[22]oct95!$A$53:$XFD$138,3,0)</f>
        <v>671599</v>
      </c>
      <c r="Z77" s="6" t="n">
        <f aca="false">VLOOKUP(B77,[23]nov95!$A$58:$XFD$142,3,0)</f>
        <v>431062</v>
      </c>
      <c r="AA77" s="6" t="n">
        <f aca="false">VLOOKUP(B77,[24]dec95!$A$55:$XFD$138,3,0)</f>
        <v>253507</v>
      </c>
      <c r="AB77" s="6" t="n">
        <f aca="false">VLOOKUP(B77,[25]jan96!$A$59:$XFD$138,3,0)</f>
        <v>430836</v>
      </c>
      <c r="AC77" s="6" t="n">
        <f aca="false">VLOOKUP(B77,[26]feb96!$A$36:$XFD$114,3,0)</f>
        <v>830566</v>
      </c>
      <c r="AD77" s="6" t="n">
        <f aca="false">VLOOKUP(B77,[27]mar96!$A$54:$XFD$133,3,0)</f>
        <v>379500</v>
      </c>
      <c r="AE77" s="6" t="n">
        <f aca="false">VLOOKUP(B77,[28]apr96!$A$51:$XFD$127,3,0)</f>
        <v>338507</v>
      </c>
      <c r="AF77" s="6" t="n">
        <f aca="false">VLOOKUP(B77,[29]may96!$A$60:$XFD$135,3,0)</f>
        <v>437421</v>
      </c>
      <c r="AG77" s="6" t="n">
        <f aca="false">VLOOKUP(B77,[30]jun96!$A$50:$XFD$124,3,0)</f>
        <v>352219</v>
      </c>
      <c r="AH77" s="6" t="n">
        <f aca="false">VLOOKUP(B77,[31]jul96!$A$53:$XFD$126,3,0)</f>
        <v>481499</v>
      </c>
      <c r="AI77" s="6" t="n">
        <f aca="false">VLOOKUP(B77,[32]aug96!$A$36:$XFD$108,3,0)</f>
        <v>485094</v>
      </c>
      <c r="AJ77" s="6" t="n">
        <f aca="false">VLOOKUP(B77,[33]sep96!$A$51:$XFD$122,3,0)</f>
        <v>565038</v>
      </c>
      <c r="AK77" s="6" t="n">
        <f aca="false">VLOOKUP(B77,[34]oct96!$A$59:$XFD$129,3,0)</f>
        <v>371093</v>
      </c>
      <c r="AL77" s="6" t="n">
        <f aca="false">VLOOKUP(B77,[35]nov96!$A$61:$XFD$130,3,0)</f>
        <v>492866</v>
      </c>
      <c r="AM77" s="6" t="n">
        <f aca="false">VLOOKUP(B77,[36]dec96!$A$51:$XFD$119,3,0)</f>
        <v>458813</v>
      </c>
      <c r="AN77" s="6" t="n">
        <f aca="false">VLOOKUP(B77,[37]jan97!$A$52:$XFD$116,3,0)</f>
        <v>465078</v>
      </c>
      <c r="AO77" s="6" t="n">
        <f aca="false">VLOOKUP(B77,[38]feb97!$A$35:$XFD$98,3,0)</f>
        <v>432393</v>
      </c>
      <c r="AP77" s="6" t="n">
        <f aca="false">VLOOKUP(B77,[39]mar97!$A$51:$XFD$113,3,0)</f>
        <v>469830</v>
      </c>
      <c r="AQ77" s="6" t="n">
        <f aca="false">VLOOKUP(B77,[40]apr97!$A$35:$XFD$96,3,0)</f>
        <v>582159</v>
      </c>
      <c r="AR77" s="6" t="n">
        <f aca="false">VLOOKUP(B77,[41]may97!$A$35:$XFD$95,3,0)</f>
        <v>426339</v>
      </c>
      <c r="AS77" s="6" t="n">
        <f aca="false">VLOOKUP(B77,[42]jun97!$A$35:$XFD$94,3,0)</f>
        <v>484707</v>
      </c>
      <c r="AT77" s="6" t="n">
        <f aca="false">VLOOKUP(B77,[43]jul97!$A$49:$XFD$107,3,0)</f>
        <v>481983</v>
      </c>
      <c r="AU77" s="6" t="n">
        <f aca="false">VLOOKUP(B77,[44]aug97!$A$60:$XFD$117,3,0)</f>
        <v>607574</v>
      </c>
      <c r="AV77" s="6" t="n">
        <f aca="false">VLOOKUP(B77,[45]sep97!$A$48:$XFD$104,3,0)</f>
        <v>1194384</v>
      </c>
      <c r="AW77" s="6" t="n">
        <f aca="false">VLOOKUP(B77,[46]oct97!$A$48:$XFD$103,3,0)</f>
        <v>1024069</v>
      </c>
      <c r="AX77" s="6" t="n">
        <f aca="false">VLOOKUP(B77,[47]nov97!$A$48:$XFD$102,3,0)</f>
        <v>590295</v>
      </c>
      <c r="AY77" s="6" t="n">
        <f aca="false">VLOOKUP(B77,[48]dec97!$A$35:$XFD$88,3,0)</f>
        <v>504608</v>
      </c>
      <c r="AZ77" s="6" t="n">
        <f aca="false">VLOOKUP(B77,[49]jan98!$A$47:$XFD$96,3,0)</f>
        <v>756310</v>
      </c>
      <c r="BA77" s="6" t="n">
        <f aca="false">VLOOKUP(B77,[50]feb98!$A$50:$XFD$98,3,0)</f>
        <v>802987</v>
      </c>
      <c r="BB77" s="6" t="n">
        <f aca="false">VLOOKUP(B77,[51]mar98!$A$34:$XFD$81,3,0)</f>
        <v>730198</v>
      </c>
      <c r="BC77" s="6" t="n">
        <f aca="false">VLOOKUP(B77,[52]apr98!$A$46:$XFD$92,3,0)</f>
        <v>943623</v>
      </c>
      <c r="BD77" s="6" t="n">
        <f aca="false">VLOOKUP(B77,[53]may98!$A$47:$XFD$92,3,0)</f>
        <v>621806</v>
      </c>
      <c r="BE77" s="6" t="n">
        <f aca="false">VLOOKUP(B77,[54]jun98!$A$54:$XFD$98,3,0)</f>
        <v>749018</v>
      </c>
      <c r="BF77" s="6" t="n">
        <f aca="false">VLOOKUP(B77,[55]jul98!$A$34:$XFD$77,3,0)</f>
        <v>1019116</v>
      </c>
      <c r="BG77" s="6" t="n">
        <f aca="false">VLOOKUP(B77,[56]aug98!$A$48:$XFD$90,3,0)</f>
        <v>902787</v>
      </c>
      <c r="BH77" s="6" t="n">
        <f aca="false">VLOOKUP(B77,[57]sep98!$A$46:$XFD$87,3,0)</f>
        <v>699209</v>
      </c>
      <c r="BI77" s="6" t="n">
        <f aca="false">VLOOKUP(B77,[58]oct98!$A$34:$XFD$74,3,0)</f>
        <v>921927</v>
      </c>
      <c r="BJ77" s="6" t="n">
        <f aca="false">VLOOKUP(B77,[59]nov98!$A$34:$XFD$73,3,0)</f>
        <v>744385</v>
      </c>
      <c r="BK77" s="6" t="n">
        <f aca="false">VLOOKUP(B77,[60]dec98!$A$59:$XFD$97,3,0)</f>
        <v>560266</v>
      </c>
      <c r="BL77" s="6" t="n">
        <f aca="false">VLOOKUP(B77,[61]jan99!$A$48:$XFD$83,3,0)</f>
        <v>829785</v>
      </c>
      <c r="BM77" s="10" t="n">
        <f aca="false">VLOOKUP(B77,[62]feb99!$A$33:$XFD$66,3,0)</f>
        <v>597904</v>
      </c>
      <c r="BN77" s="6" t="n">
        <f aca="false">VLOOKUP(B77,[63]mar99!$A$46:$XFD$78,3,0)</f>
        <v>589753</v>
      </c>
      <c r="BO77" s="6" t="n">
        <f aca="false">VLOOKUP(B77,[64]apr99!$A$33:$XFD$64,3,0)</f>
        <v>674779</v>
      </c>
      <c r="BP77" s="6" t="n">
        <f aca="false">VLOOKUP(B77,[65]may99!$A$58:$XFD$88,3,0)</f>
        <v>655845</v>
      </c>
      <c r="BQ77" s="6" t="n">
        <f aca="false">VLOOKUP(B77,[66]jun99!$A$33:$XFD$62,3,0)</f>
        <v>1041729</v>
      </c>
      <c r="BR77" s="6" t="n">
        <f aca="false">VLOOKUP(B77,[67]jul99!$A$55:$XFD$83,3,0)</f>
        <v>1217649</v>
      </c>
      <c r="BS77" s="6" t="n">
        <f aca="false">VLOOKUP(B77,[68]aug99!$A$33:$XFD$60,3,0)</f>
        <v>1308462</v>
      </c>
      <c r="BT77" s="0" t="n">
        <f aca="false">VLOOKUP(B77,[69]sep99!$A$45:$XFD$71,3,0)</f>
        <v>1838288</v>
      </c>
      <c r="BU77" s="0" t="n">
        <f aca="false">VLOOKUP(B77,[70]oct99!$A$44:$XFD$69,3,0)</f>
        <v>1868440</v>
      </c>
      <c r="BV77" s="0" t="n">
        <f aca="false">VLOOKUP(B77,[71]nov99!$A$47:$XFD$71,3,0)</f>
        <v>2044986</v>
      </c>
      <c r="BW77" s="0" t="n">
        <f aca="false">VLOOKUP(B77,[72]dec99!$A$58:$XFD$81,3,0)</f>
        <v>1897974</v>
      </c>
      <c r="BX77" s="0" t="n">
        <f aca="false">VLOOKUP(B77,[73]jan00!$A$32:$XFD$51,3,0)</f>
        <v>2014384</v>
      </c>
      <c r="BY77" s="0" t="n">
        <f aca="false">VLOOKUP(B77,[74]feb00!$A$47:$XFD$65,3,0)</f>
        <v>3344969</v>
      </c>
      <c r="BZ77" s="0" t="n">
        <f aca="false">VLOOKUP(B77,[75]mar00!$A$43:$XFD$60,3,0)</f>
        <v>1913767</v>
      </c>
      <c r="CP77" s="2" t="s">
        <v>76</v>
      </c>
      <c r="CQ77" s="7" t="n">
        <f aca="false">(D169-$D$95)/$D$95</f>
        <v>-0.849120805960371</v>
      </c>
      <c r="CR77" s="7" t="n">
        <f aca="false">(E170-$E$96)/$E$96</f>
        <v>-0.861303401554406</v>
      </c>
      <c r="CS77" s="7" t="n">
        <f aca="false">(F171-$F$97)/$F$97</f>
        <v>-0.858499643180827</v>
      </c>
      <c r="CT77" s="7" t="n">
        <f aca="false">(G172-$G$98)/$G$98</f>
        <v>-0.866640238595042</v>
      </c>
      <c r="CU77" s="7" t="n">
        <f aca="false">(H173-$H$99)/$H$99</f>
        <v>-0.883585789050507</v>
      </c>
      <c r="CV77" s="7" t="n">
        <f aca="false">(I174-$I$100)/$I$100</f>
        <v>-0.906755826645934</v>
      </c>
      <c r="CW77" s="7" t="n">
        <f aca="false">(J175-$J$101)/$J$101</f>
        <v>-0.87865251581759</v>
      </c>
      <c r="CX77" s="7" t="n">
        <f aca="false">(K176-$K$102)/$K$102</f>
        <v>-0.844563524179274</v>
      </c>
      <c r="CY77" s="7" t="n">
        <f aca="false">(L177-$L$103)/$L$103</f>
        <v>-0.836948948208496</v>
      </c>
      <c r="CZ77" s="7" t="n">
        <f aca="false">(M178-$M$104)/$M$104</f>
        <v>-0.849775274781967</v>
      </c>
      <c r="DA77" s="7" t="n">
        <f aca="false">(N179-$N$105)/$N$105</f>
        <v>-0.846643829821905</v>
      </c>
      <c r="DB77" s="7" t="n">
        <f aca="false">(O180-$O$106)/$O$106</f>
        <v>-0.814943224295083</v>
      </c>
      <c r="DC77" s="7" t="n">
        <f aca="false">(P181-$P$107)/$P$107</f>
        <v>-0.798157606091049</v>
      </c>
      <c r="DD77" s="7" t="n">
        <f aca="false">(Q182-$Q$108)/$Q$108</f>
        <v>-0.806112592358271</v>
      </c>
      <c r="DE77" s="7" t="e">
        <f aca="false">(R183-$R$109)/R183</f>
        <v>#DIV/0!</v>
      </c>
      <c r="DF77" s="7" t="n">
        <f aca="false">(S184-$S$110)/$S$110</f>
        <v>-1</v>
      </c>
      <c r="DG77" s="7" t="n">
        <f aca="false">(T185-$T$111)/$T$111</f>
        <v>-1</v>
      </c>
      <c r="DH77" s="7" t="n">
        <f aca="false">(U186-$U$112)/$U$112</f>
        <v>-1</v>
      </c>
      <c r="DI77" s="7" t="n">
        <f aca="false">(V187-$V$113)/$V$113</f>
        <v>-1</v>
      </c>
      <c r="DJ77" s="7" t="n">
        <f aca="false">(W188-$W$114)/$W$114</f>
        <v>-1</v>
      </c>
      <c r="DK77" s="7" t="n">
        <f aca="false">(X189-$X$115)/$X$115</f>
        <v>-1</v>
      </c>
      <c r="DL77" s="7" t="n">
        <f aca="false">(Y190-$Y$116)/$Y$116</f>
        <v>-1</v>
      </c>
      <c r="DM77" s="7" t="n">
        <f aca="false">(Z191-$Z$117)/$Z$117</f>
        <v>-1</v>
      </c>
      <c r="DN77" s="7" t="n">
        <f aca="false">(AA192-$AA$118)/$AA$118</f>
        <v>-1</v>
      </c>
      <c r="DO77" s="7" t="n">
        <f aca="false">(AB193-$AB$119)/$AB$119</f>
        <v>-1</v>
      </c>
      <c r="DP77" s="7" t="n">
        <f aca="false">(AC194-$AC$120)/$AC$120</f>
        <v>-1</v>
      </c>
      <c r="DQ77" s="7" t="n">
        <f aca="false">(AD195-$AD$121)/$AD$121</f>
        <v>-1</v>
      </c>
      <c r="DR77" s="7" t="n">
        <f aca="false">(AE196-$AE$122)/$AE$122</f>
        <v>-1</v>
      </c>
      <c r="DS77" s="7" t="n">
        <f aca="false">(AF197-$AF$123)/$AF$123</f>
        <v>-1</v>
      </c>
      <c r="DT77" s="7" t="n">
        <f aca="false">(AG198-$AG$124)/$AG$124</f>
        <v>-1</v>
      </c>
      <c r="DU77" s="7" t="n">
        <f aca="false">(AH199-$AH$125)/$AH$125</f>
        <v>-1</v>
      </c>
      <c r="DV77" s="7" t="n">
        <f aca="false">(AI200-$AI$126)/$AI$126</f>
        <v>-1</v>
      </c>
      <c r="DW77" s="7" t="n">
        <f aca="false">(AJ201-$AJ$127)/$AJ$127</f>
        <v>-1</v>
      </c>
      <c r="DX77" s="7" t="n">
        <f aca="false">(AK202-$AK$128)/$AK$128</f>
        <v>-1</v>
      </c>
      <c r="DY77" s="7" t="n">
        <f aca="false">(AL203-$AL$129)/$AL$129</f>
        <v>-1</v>
      </c>
      <c r="DZ77" s="7" t="n">
        <f aca="false">(AM204-$AM$130)/$AM$130</f>
        <v>-1</v>
      </c>
      <c r="EA77" s="7" t="n">
        <f aca="false">(AN205-$AN$131)/$AN$131</f>
        <v>-1</v>
      </c>
      <c r="EB77" s="7" t="n">
        <f aca="false">(AO206-$AO$132)/$AO$132</f>
        <v>-1</v>
      </c>
      <c r="EC77" s="7" t="n">
        <f aca="false">(AP207-$AP$133)/$AP$133</f>
        <v>-1</v>
      </c>
      <c r="ED77" s="7" t="n">
        <f aca="false">(AQ208-$AQ$134)/$AQ$134</f>
        <v>-1</v>
      </c>
      <c r="EE77" s="7" t="n">
        <f aca="false">(AR209-$AR$135)/$AR$135</f>
        <v>-1</v>
      </c>
      <c r="EF77" s="7" t="n">
        <f aca="false">(AS210-$AS$136)/$AS$136</f>
        <v>-1</v>
      </c>
      <c r="EG77" s="7" t="n">
        <f aca="false">(AT211-$AT$137)/$AT$137</f>
        <v>-1</v>
      </c>
      <c r="EH77" s="7" t="n">
        <f aca="false">(AU212-$AU$138)/$AU$138</f>
        <v>-1</v>
      </c>
      <c r="EI77" s="7" t="n">
        <f aca="false">(AV213-$AV$139)/$AV$139</f>
        <v>-1</v>
      </c>
      <c r="EJ77" s="7" t="n">
        <f aca="false">(AW214-$AW$140)/$AW$140</f>
        <v>-1</v>
      </c>
      <c r="EK77" s="7" t="n">
        <f aca="false">(AX215-$AX$141)/$AX$141</f>
        <v>-1</v>
      </c>
      <c r="EL77" s="7" t="n">
        <f aca="false">(AY216-$AY$142)/$AY$142</f>
        <v>-1</v>
      </c>
      <c r="EM77" s="7" t="n">
        <f aca="false">(AZ217-$AZ$143)/$AZ$143</f>
        <v>-1</v>
      </c>
      <c r="EN77" s="7" t="n">
        <f aca="false">(BA218-$BA$144)/$BA$144</f>
        <v>-1</v>
      </c>
      <c r="EO77" s="7" t="n">
        <f aca="false">(BB219-$BB$145)/$BB$145</f>
        <v>-1</v>
      </c>
      <c r="EP77" s="7" t="n">
        <f aca="false">(BC220-$BC$146)/$BC$146</f>
        <v>-1</v>
      </c>
      <c r="EQ77" s="7" t="n">
        <f aca="false">(BD221-$BD$147)/$BD$147</f>
        <v>-1</v>
      </c>
      <c r="ER77" s="7" t="n">
        <f aca="false">(BE222-$BE$148)/$BE$148</f>
        <v>-1</v>
      </c>
      <c r="ES77" s="7" t="n">
        <f aca="false">(BF223-$BF$149)/$BF$149</f>
        <v>-1</v>
      </c>
      <c r="ET77" s="7" t="n">
        <f aca="false">(BG224-$BG$150)/$BG$150</f>
        <v>-1</v>
      </c>
      <c r="EU77" s="7" t="n">
        <f aca="false">(BH225-$BH$151)/$BH$151</f>
        <v>-1</v>
      </c>
      <c r="EV77" s="7" t="n">
        <f aca="false">(BI226-$BI$152)/$BI$152</f>
        <v>-1</v>
      </c>
      <c r="EW77" s="7" t="n">
        <f aca="false">(BJ227-$BJ$153)/$BJ$153</f>
        <v>-1</v>
      </c>
      <c r="EX77" s="7" t="n">
        <f aca="false">(BK228-$BK$154)/$BK$154</f>
        <v>-1</v>
      </c>
      <c r="EY77" s="7" t="n">
        <f aca="false">(BL229-$BL$155)/$BL$155</f>
        <v>-1</v>
      </c>
      <c r="EZ77" s="7" t="n">
        <f aca="false">(BM230-$BM$156)/$BM$156</f>
        <v>-1</v>
      </c>
      <c r="FA77" s="7" t="n">
        <f aca="false">(BN231-$BN$157)/$BN$157</f>
        <v>-1</v>
      </c>
      <c r="FB77" s="7" t="n">
        <f aca="false">(BO232-$BO$158)/$BO$158</f>
        <v>-1</v>
      </c>
      <c r="FC77" s="7" t="n">
        <f aca="false">(BP233-$BP$159)/$BP$159</f>
        <v>-1</v>
      </c>
      <c r="FD77" s="7" t="n">
        <f aca="false">(BQ234-$BQ$160)/$BQ$160</f>
        <v>-1</v>
      </c>
      <c r="FE77" s="7" t="n">
        <f aca="false">(BR235-$BR$161)/$BR$161</f>
        <v>-1</v>
      </c>
      <c r="FF77" s="7" t="n">
        <f aca="false">(BS236-$BS$162)/$BS$162</f>
        <v>-1</v>
      </c>
      <c r="FG77" s="7" t="n">
        <f aca="false">(BT237-$BT$163)/$BT$163</f>
        <v>-1</v>
      </c>
      <c r="FH77" s="7" t="n">
        <f aca="false">(BU238-$BU$164)/$BU$164</f>
        <v>-1</v>
      </c>
      <c r="FI77" s="7" t="n">
        <f aca="false">(BV239-$BV$165)/$BV$165</f>
        <v>-1</v>
      </c>
      <c r="FJ77" s="7" t="n">
        <f aca="false">(BW240-$BW$166)/$BW$166</f>
        <v>-1</v>
      </c>
      <c r="FK77" s="7" t="n">
        <f aca="false">(BX241-$BX$167)/$BX$167</f>
        <v>-1</v>
      </c>
      <c r="FL77" s="7" t="n">
        <f aca="false">(BY242-$BY$168)/$BY$168</f>
        <v>-1</v>
      </c>
      <c r="FM77" s="7" t="n">
        <f aca="false">(BZ243-$BZ$169)/$BZ$169</f>
        <v>-1</v>
      </c>
      <c r="FN77" s="7" t="n">
        <f aca="false">(CA244-$CA$170)/$CA$170</f>
        <v>-1</v>
      </c>
      <c r="FO77" s="7" t="n">
        <f aca="false">(CB245-$CB$171)/$CB$171</f>
        <v>-1</v>
      </c>
      <c r="FP77" s="7" t="n">
        <f aca="false">(CC246-$CC$172)/$CC$172</f>
        <v>-1</v>
      </c>
      <c r="FQ77" s="7" t="n">
        <f aca="false">(CD247-$CD$173)/$CD$173</f>
        <v>-1</v>
      </c>
      <c r="FR77" s="7" t="n">
        <f aca="false">(CE248-$CE$174)/$CE$174</f>
        <v>-1</v>
      </c>
      <c r="FS77" s="7" t="n">
        <f aca="false">(CF249-$CF$175)/$CF$175</f>
        <v>-1</v>
      </c>
      <c r="FT77" s="7" t="n">
        <f aca="false">(CG250-$CG$176)/$CG$176</f>
        <v>-1</v>
      </c>
      <c r="FU77" s="7" t="n">
        <f aca="false">(CH251-$CH$177)/$CH$177</f>
        <v>-1</v>
      </c>
      <c r="FV77" s="7" t="n">
        <f aca="false">(CI252-$CI$178)/$CI$178</f>
        <v>-1</v>
      </c>
      <c r="FW77" s="7" t="n">
        <f aca="false">(CJ253-$CJ$179)/$CJ$179</f>
        <v>-1</v>
      </c>
      <c r="FX77" s="7" t="n">
        <f aca="false">(CK254-$CK$180)/$CK$180</f>
        <v>-1</v>
      </c>
      <c r="FY77" s="7" t="n">
        <f aca="false">(CL255-$CL$181)/$CL$181</f>
        <v>-1</v>
      </c>
      <c r="FZ77" s="7" t="n">
        <f aca="false">(CM256-$CM$182)/$CM$182</f>
        <v>-1</v>
      </c>
    </row>
    <row r="78" customFormat="false" ht="12.75" hidden="false" customHeight="false" outlineLevel="0" collapsed="false">
      <c r="B78" s="3" t="n">
        <v>36617</v>
      </c>
      <c r="C78" s="5" t="n">
        <v>40100192</v>
      </c>
      <c r="D78" s="6" t="n">
        <f aca="false">VLOOKUP(B78,[1]jan94!$A$59:$XFD$168,3,0)</f>
        <v>395140</v>
      </c>
      <c r="E78" s="6" t="n">
        <f aca="false">VLOOKUP(B78,[2]feb94!$A$51:$XFD$159,3,0)</f>
        <v>237985</v>
      </c>
      <c r="F78" s="6" t="n">
        <f aca="false">VLOOKUP(B78,[3]mar94!$A$56:$XFD$164,3,0)</f>
        <v>348749</v>
      </c>
      <c r="G78" s="6" t="n">
        <f aca="false">VLOOKUP(B78,[4]apr94!$A$64:$XFD$170,3,0)</f>
        <v>298548</v>
      </c>
      <c r="H78" s="6" t="n">
        <f aca="false">VLOOKUP(B78,[5]may94!$A$51:$XFD$156,3,0)</f>
        <v>234456</v>
      </c>
      <c r="I78" s="6" t="n">
        <f aca="false">VLOOKUP(B78,[6]jun94!$A$62:$XFD$167,3,0)</f>
        <v>238839</v>
      </c>
      <c r="J78" s="6" t="n">
        <f aca="false">VLOOKUP(B78,[7]jul94!$A$55:$XFD$159,3,0)</f>
        <v>322109</v>
      </c>
      <c r="K78" s="6" t="n">
        <f aca="false">VLOOKUP(B78,[8]aug94!$A$63:$XFD$165,3,0)</f>
        <v>312900</v>
      </c>
      <c r="L78" s="6" t="n">
        <f aca="false">VLOOKUP(B78,[9]sep94!$A$55:$XFD$156,3,0)</f>
        <v>331107</v>
      </c>
      <c r="M78" s="6" t="n">
        <f aca="false">VLOOKUP(B78,[10]oct94!$A$55:$XFD$155,3,0)</f>
        <v>238662</v>
      </c>
      <c r="N78" s="6" t="n">
        <f aca="false">VLOOKUP(B78,[11]nov94!$A$38:$XFD$137,3,0)</f>
        <v>332576</v>
      </c>
      <c r="O78" s="6" t="n">
        <f aca="false">VLOOKUP(B78,[12]dec94!$A$55:$XFD$154,3,0)</f>
        <v>310340</v>
      </c>
      <c r="P78" s="6" t="n">
        <f aca="false">VLOOKUP(B78,[13]jan95!$A$48:$XFD$142,3,0)</f>
        <v>470422</v>
      </c>
      <c r="Q78" s="6" t="n">
        <f aca="false">VLOOKUP(B78,[14]feb95!$A$54:$XFD$147,3,0)</f>
        <v>233373</v>
      </c>
      <c r="R78" s="6" t="n">
        <f aca="false">VLOOKUP(B78,[15]mar95!$A$37:$XFD$129,3,0)</f>
        <v>231777</v>
      </c>
      <c r="S78" s="6" t="n">
        <f aca="false">VLOOKUP(B78,[16]apr95!$A$59:$XFD$150,3,0)</f>
        <v>257817</v>
      </c>
      <c r="T78" s="6" t="n">
        <f aca="false">VLOOKUP(B78,[17]may95!$A$60:$XFD$151,3,0)</f>
        <v>317752</v>
      </c>
      <c r="U78" s="6" t="n">
        <f aca="false">VLOOKUP(B78,[18]jun95!$A$55:$XFD$144,3,0)</f>
        <v>287808</v>
      </c>
      <c r="V78" s="6" t="n">
        <f aca="false">VLOOKUP(B78,[19]jul95!$A$53:$XFD$141,3,0)</f>
        <v>424117</v>
      </c>
      <c r="W78" s="6" t="n">
        <f aca="false">VLOOKUP(B78,[20]aug95!$A$61:$XFD$148,3,0)</f>
        <v>374824</v>
      </c>
      <c r="X78" s="6" t="n">
        <f aca="false">VLOOKUP(B78,[21]sep95!$A$58:$XFD$144,3,0)</f>
        <v>238319</v>
      </c>
      <c r="Y78" s="6" t="n">
        <f aca="false">VLOOKUP(B78,[22]oct95!$A$53:$XFD$138,3,0)</f>
        <v>684057</v>
      </c>
      <c r="Z78" s="6" t="n">
        <f aca="false">VLOOKUP(B78,[23]nov95!$A$58:$XFD$142,3,0)</f>
        <v>386693</v>
      </c>
      <c r="AA78" s="6" t="n">
        <f aca="false">VLOOKUP(B78,[24]dec95!$A$55:$XFD$138,3,0)</f>
        <v>241154</v>
      </c>
      <c r="AB78" s="6" t="n">
        <f aca="false">VLOOKUP(B78,[25]jan96!$A$59:$XFD$138,3,0)</f>
        <v>407680</v>
      </c>
      <c r="AC78" s="6" t="n">
        <f aca="false">VLOOKUP(B78,[26]feb96!$A$36:$XFD$114,3,0)</f>
        <v>790545</v>
      </c>
      <c r="AD78" s="6" t="n">
        <f aca="false">VLOOKUP(B78,[27]mar96!$A$54:$XFD$133,3,0)</f>
        <v>367728</v>
      </c>
      <c r="AE78" s="6" t="n">
        <f aca="false">VLOOKUP(B78,[28]apr96!$A$51:$XFD$127,3,0)</f>
        <v>318642</v>
      </c>
      <c r="AF78" s="6" t="n">
        <f aca="false">VLOOKUP(B78,[29]may96!$A$60:$XFD$135,3,0)</f>
        <v>401522</v>
      </c>
      <c r="AG78" s="6" t="n">
        <f aca="false">VLOOKUP(B78,[30]jun96!$A$50:$XFD$124,3,0)</f>
        <v>338521</v>
      </c>
      <c r="AH78" s="6" t="n">
        <f aca="false">VLOOKUP(B78,[31]jul96!$A$53:$XFD$126,3,0)</f>
        <v>438376</v>
      </c>
      <c r="AI78" s="6" t="n">
        <f aca="false">VLOOKUP(B78,[32]aug96!$A$36:$XFD$108,3,0)</f>
        <v>443182</v>
      </c>
      <c r="AJ78" s="6" t="n">
        <f aca="false">VLOOKUP(B78,[33]sep96!$A$51:$XFD$122,3,0)</f>
        <v>541004</v>
      </c>
      <c r="AK78" s="6" t="n">
        <f aca="false">VLOOKUP(B78,[34]oct96!$A$59:$XFD$129,3,0)</f>
        <v>346840</v>
      </c>
      <c r="AL78" s="6" t="n">
        <f aca="false">VLOOKUP(B78,[35]nov96!$A$61:$XFD$130,3,0)</f>
        <v>444191</v>
      </c>
      <c r="AM78" s="6" t="n">
        <f aca="false">VLOOKUP(B78,[36]dec96!$A$51:$XFD$119,3,0)</f>
        <v>436174</v>
      </c>
      <c r="AN78" s="6" t="n">
        <f aca="false">VLOOKUP(B78,[37]jan97!$A$52:$XFD$116,3,0)</f>
        <v>361772</v>
      </c>
      <c r="AO78" s="6" t="n">
        <f aca="false">VLOOKUP(B78,[38]feb97!$A$35:$XFD$98,3,0)</f>
        <v>393647</v>
      </c>
      <c r="AP78" s="6" t="n">
        <f aca="false">VLOOKUP(B78,[39]mar97!$A$51:$XFD$113,3,0)</f>
        <v>445631</v>
      </c>
      <c r="AQ78" s="6" t="n">
        <f aca="false">VLOOKUP(B78,[40]apr97!$A$35:$XFD$96,3,0)</f>
        <v>579688</v>
      </c>
      <c r="AR78" s="6" t="n">
        <f aca="false">VLOOKUP(B78,[41]may97!$A$35:$XFD$95,3,0)</f>
        <v>395395</v>
      </c>
      <c r="AS78" s="6" t="n">
        <f aca="false">VLOOKUP(B78,[42]jun97!$A$35:$XFD$94,3,0)</f>
        <v>458237</v>
      </c>
      <c r="AT78" s="6" t="n">
        <f aca="false">VLOOKUP(B78,[43]jul97!$A$49:$XFD$107,3,0)</f>
        <v>412061</v>
      </c>
      <c r="AU78" s="6" t="n">
        <f aca="false">VLOOKUP(B78,[44]aug97!$A$60:$XFD$117,3,0)</f>
        <v>575838</v>
      </c>
      <c r="AV78" s="6" t="n">
        <f aca="false">VLOOKUP(B78,[45]sep97!$A$48:$XFD$104,3,0)</f>
        <v>1085699</v>
      </c>
      <c r="AW78" s="6" t="n">
        <f aca="false">VLOOKUP(B78,[46]oct97!$A$48:$XFD$103,3,0)</f>
        <v>964767</v>
      </c>
      <c r="AX78" s="6" t="n">
        <f aca="false">VLOOKUP(B78,[47]nov97!$A$48:$XFD$102,3,0)</f>
        <v>527140</v>
      </c>
      <c r="AY78" s="6" t="n">
        <f aca="false">VLOOKUP(B78,[48]dec97!$A$35:$XFD$88,3,0)</f>
        <v>466236</v>
      </c>
      <c r="AZ78" s="6" t="n">
        <f aca="false">VLOOKUP(B78,[49]jan98!$A$47:$XFD$96,3,0)</f>
        <v>710091</v>
      </c>
      <c r="BA78" s="6" t="n">
        <f aca="false">VLOOKUP(B78,[50]feb98!$A$50:$XFD$98,3,0)</f>
        <v>776122</v>
      </c>
      <c r="BB78" s="6" t="n">
        <f aca="false">VLOOKUP(B78,[51]mar98!$A$34:$XFD$81,3,0)</f>
        <v>724562</v>
      </c>
      <c r="BC78" s="6" t="n">
        <f aca="false">VLOOKUP(B78,[52]apr98!$A$46:$XFD$92,3,0)</f>
        <v>880236</v>
      </c>
      <c r="BD78" s="6" t="n">
        <f aca="false">VLOOKUP(B78,[53]may98!$A$47:$XFD$92,3,0)</f>
        <v>606928</v>
      </c>
      <c r="BE78" s="6" t="n">
        <f aca="false">VLOOKUP(B78,[54]jun98!$A$54:$XFD$98,3,0)</f>
        <v>769255</v>
      </c>
      <c r="BF78" s="6" t="n">
        <f aca="false">VLOOKUP(B78,[55]jul98!$A$34:$XFD$77,3,0)</f>
        <v>968477</v>
      </c>
      <c r="BG78" s="6" t="n">
        <f aca="false">VLOOKUP(B78,[56]aug98!$A$48:$XFD$90,3,0)</f>
        <v>865304</v>
      </c>
      <c r="BH78" s="6" t="n">
        <f aca="false">VLOOKUP(B78,[57]sep98!$A$46:$XFD$87,3,0)</f>
        <v>653046</v>
      </c>
      <c r="BI78" s="6" t="n">
        <f aca="false">VLOOKUP(B78,[58]oct98!$A$34:$XFD$74,3,0)</f>
        <v>920719</v>
      </c>
      <c r="BJ78" s="6" t="n">
        <f aca="false">VLOOKUP(B78,[59]nov98!$A$34:$XFD$73,3,0)</f>
        <v>734146</v>
      </c>
      <c r="BK78" s="6" t="n">
        <f aca="false">VLOOKUP(B78,[60]dec98!$A$59:$XFD$97,3,0)</f>
        <v>530696</v>
      </c>
      <c r="BL78" s="6" t="n">
        <f aca="false">VLOOKUP(B78,[61]jan99!$A$48:$XFD$83,3,0)</f>
        <v>778306</v>
      </c>
      <c r="BM78" s="10" t="n">
        <f aca="false">VLOOKUP(B78,[62]feb99!$A$33:$XFD$66,3,0)</f>
        <v>596818</v>
      </c>
      <c r="BN78" s="6" t="n">
        <f aca="false">VLOOKUP(B78,[63]mar99!$A$46:$XFD$78,3,0)</f>
        <v>542878</v>
      </c>
      <c r="BO78" s="6" t="n">
        <f aca="false">VLOOKUP(B78,[64]apr99!$A$33:$XFD$64,3,0)</f>
        <v>626860</v>
      </c>
      <c r="BP78" s="6" t="n">
        <f aca="false">VLOOKUP(B78,[65]may99!$A$58:$XFD$88,3,0)</f>
        <v>732153</v>
      </c>
      <c r="BQ78" s="6" t="n">
        <f aca="false">VLOOKUP(B78,[66]jun99!$A$33:$XFD$62,3,0)</f>
        <v>955019</v>
      </c>
      <c r="BR78" s="6" t="n">
        <f aca="false">VLOOKUP(B78,[67]jul99!$A$55:$XFD$83,3,0)</f>
        <v>1109187</v>
      </c>
      <c r="BS78" s="6" t="n">
        <f aca="false">VLOOKUP(B78,[68]aug99!$A$33:$XFD$60,3,0)</f>
        <v>1145233</v>
      </c>
      <c r="BT78" s="0" t="n">
        <f aca="false">VLOOKUP(B78,[69]sep99!$A$45:$XFD$71,3,0)</f>
        <v>2020320</v>
      </c>
      <c r="BU78" s="0" t="n">
        <f aca="false">VLOOKUP(B78,[70]oct99!$A$44:$XFD$69,3,0)</f>
        <v>1629163</v>
      </c>
      <c r="BV78" s="0" t="n">
        <f aca="false">VLOOKUP(B78,[71]nov99!$A$47:$XFD$71,3,0)</f>
        <v>1742280</v>
      </c>
      <c r="BW78" s="0" t="n">
        <f aca="false">VLOOKUP(B78,[72]dec99!$A$58:$XFD$81,3,0)</f>
        <v>1702092</v>
      </c>
      <c r="BX78" s="0" t="n">
        <f aca="false">VLOOKUP(B78,[73]jan00!$A$32:$XFD$51,3,0)</f>
        <v>1756842</v>
      </c>
      <c r="BY78" s="0" t="n">
        <f aca="false">VLOOKUP(B78,[74]feb00!$A$47:$XFD$65,3,0)</f>
        <v>2725347</v>
      </c>
      <c r="BZ78" s="0" t="n">
        <f aca="false">VLOOKUP(B78,[75]mar00!$A$43:$XFD$60,3,0)</f>
        <v>3389154</v>
      </c>
      <c r="CA78" s="0" t="n">
        <f aca="false">VLOOKUP(B78,[76]apr00!$A$32:$XFD$48,3,0)</f>
        <v>1556052</v>
      </c>
      <c r="CP78" s="2" t="s">
        <v>77</v>
      </c>
      <c r="CQ78" s="7" t="n">
        <f aca="false">(D170-$D$95)/$D$95</f>
        <v>-0.854224000000422</v>
      </c>
      <c r="CR78" s="7" t="n">
        <f aca="false">(E171-$E$96)/$E$96</f>
        <v>-0.861562826256158</v>
      </c>
      <c r="CS78" s="7" t="n">
        <f aca="false">(F172-$F$97)/$F$97</f>
        <v>-0.866952861936815</v>
      </c>
      <c r="CT78" s="7" t="n">
        <f aca="false">(G173-$G$98)/$G$98</f>
        <v>-0.867810941887907</v>
      </c>
      <c r="CU78" s="7" t="n">
        <f aca="false">(H174-$H$99)/$H$99</f>
        <v>-0.879438605986068</v>
      </c>
      <c r="CV78" s="7" t="n">
        <f aca="false">(I175-$I$100)/$I$100</f>
        <v>-0.890598837416726</v>
      </c>
      <c r="CW78" s="7" t="n">
        <f aca="false">(J176-$J$101)/$J$101</f>
        <v>-0.885866460176735</v>
      </c>
      <c r="CX78" s="7" t="n">
        <f aca="false">(K177-$K$102)/$K$102</f>
        <v>-0.845641551440375</v>
      </c>
      <c r="CY78" s="7" t="n">
        <f aca="false">(L178-$L$103)/$L$103</f>
        <v>-0.847471158029191</v>
      </c>
      <c r="CZ78" s="7" t="n">
        <f aca="false">(M179-$M$104)/$M$104</f>
        <v>-0.844995949488636</v>
      </c>
      <c r="DA78" s="7" t="n">
        <f aca="false">(N180-$N$105)/$N$105</f>
        <v>-0.858457653967124</v>
      </c>
      <c r="DB78" s="7" t="n">
        <f aca="false">(O181-$O$106)/$O$106</f>
        <v>-0.812728448244373</v>
      </c>
      <c r="DC78" s="7" t="n">
        <f aca="false">(P182-$P$107)/$P$107</f>
        <v>-0.802333607530666</v>
      </c>
      <c r="DD78" s="7" t="n">
        <f aca="false">(Q183-$Q$108)/$Q$108</f>
        <v>-1</v>
      </c>
      <c r="DE78" s="7" t="e">
        <f aca="false">(R184-$R$109)/R184</f>
        <v>#DIV/0!</v>
      </c>
      <c r="DF78" s="7" t="n">
        <f aca="false">(S185-$S$110)/$S$110</f>
        <v>-1</v>
      </c>
      <c r="DG78" s="7" t="n">
        <f aca="false">(T186-$T$111)/$T$111</f>
        <v>-1</v>
      </c>
      <c r="DH78" s="7" t="n">
        <f aca="false">(U187-$U$112)/$U$112</f>
        <v>-1</v>
      </c>
      <c r="DI78" s="7" t="n">
        <f aca="false">(V188-$V$113)/$V$113</f>
        <v>-1</v>
      </c>
      <c r="DJ78" s="7" t="n">
        <f aca="false">(W189-$W$114)/$W$114</f>
        <v>-1</v>
      </c>
      <c r="DK78" s="7" t="n">
        <f aca="false">(X190-$X$115)/$X$115</f>
        <v>-1</v>
      </c>
      <c r="DL78" s="7" t="n">
        <f aca="false">(Y191-$Y$116)/$Y$116</f>
        <v>-1</v>
      </c>
      <c r="DM78" s="7" t="n">
        <f aca="false">(Z192-$Z$117)/$Z$117</f>
        <v>-1</v>
      </c>
      <c r="DN78" s="7" t="n">
        <f aca="false">(AA193-$AA$118)/$AA$118</f>
        <v>-1</v>
      </c>
      <c r="DO78" s="7" t="n">
        <f aca="false">(AB194-$AB$119)/$AB$119</f>
        <v>-1</v>
      </c>
      <c r="DP78" s="7" t="n">
        <f aca="false">(AC195-$AC$120)/$AC$120</f>
        <v>-1</v>
      </c>
      <c r="DQ78" s="7" t="n">
        <f aca="false">(AD196-$AD$121)/$AD$121</f>
        <v>-1</v>
      </c>
      <c r="DR78" s="7" t="n">
        <f aca="false">(AE197-$AE$122)/$AE$122</f>
        <v>-1</v>
      </c>
      <c r="DS78" s="7" t="n">
        <f aca="false">(AF198-$AF$123)/$AF$123</f>
        <v>-1</v>
      </c>
      <c r="DT78" s="7" t="n">
        <f aca="false">(AG199-$AG$124)/$AG$124</f>
        <v>-1</v>
      </c>
      <c r="DU78" s="7" t="n">
        <f aca="false">(AH200-$AH$125)/$AH$125</f>
        <v>-1</v>
      </c>
      <c r="DV78" s="7" t="n">
        <f aca="false">(AI201-$AI$126)/$AI$126</f>
        <v>-1</v>
      </c>
      <c r="DW78" s="7" t="n">
        <f aca="false">(AJ202-$AJ$127)/$AJ$127</f>
        <v>-1</v>
      </c>
      <c r="DX78" s="7" t="n">
        <f aca="false">(AK203-$AK$128)/$AK$128</f>
        <v>-1</v>
      </c>
      <c r="DY78" s="7" t="n">
        <f aca="false">(AL204-$AL$129)/$AL$129</f>
        <v>-1</v>
      </c>
      <c r="DZ78" s="7" t="n">
        <f aca="false">(AM205-$AM$130)/$AM$130</f>
        <v>-1</v>
      </c>
      <c r="EA78" s="7" t="n">
        <f aca="false">(AN206-$AN$131)/$AN$131</f>
        <v>-1</v>
      </c>
      <c r="EB78" s="7" t="n">
        <f aca="false">(AO207-$AO$132)/$AO$132</f>
        <v>-1</v>
      </c>
      <c r="EC78" s="7" t="n">
        <f aca="false">(AP208-$AP$133)/$AP$133</f>
        <v>-1</v>
      </c>
      <c r="ED78" s="7" t="n">
        <f aca="false">(AQ209-$AQ$134)/$AQ$134</f>
        <v>-1</v>
      </c>
      <c r="EE78" s="7" t="n">
        <f aca="false">(AR210-$AR$135)/$AR$135</f>
        <v>-1</v>
      </c>
      <c r="EF78" s="7" t="n">
        <f aca="false">(AS211-$AS$136)/$AS$136</f>
        <v>-1</v>
      </c>
      <c r="EG78" s="7" t="n">
        <f aca="false">(AT212-$AT$137)/$AT$137</f>
        <v>-1</v>
      </c>
      <c r="EH78" s="7" t="n">
        <f aca="false">(AU213-$AU$138)/$AU$138</f>
        <v>-1</v>
      </c>
      <c r="EI78" s="7" t="n">
        <f aca="false">(AV214-$AV$139)/$AV$139</f>
        <v>-1</v>
      </c>
      <c r="EJ78" s="7" t="n">
        <f aca="false">(AW215-$AW$140)/$AW$140</f>
        <v>-1</v>
      </c>
      <c r="EK78" s="7" t="n">
        <f aca="false">(AX216-$AX$141)/$AX$141</f>
        <v>-1</v>
      </c>
      <c r="EL78" s="7" t="n">
        <f aca="false">(AY217-$AY$142)/$AY$142</f>
        <v>-1</v>
      </c>
      <c r="EM78" s="7" t="n">
        <f aca="false">(AZ218-$AZ$143)/$AZ$143</f>
        <v>-1</v>
      </c>
      <c r="EN78" s="7" t="n">
        <f aca="false">(BA219-$BA$144)/$BA$144</f>
        <v>-1</v>
      </c>
      <c r="EO78" s="7" t="n">
        <f aca="false">(BB220-$BB$145)/$BB$145</f>
        <v>-1</v>
      </c>
      <c r="EP78" s="7" t="n">
        <f aca="false">(BC221-$BC$146)/$BC$146</f>
        <v>-1</v>
      </c>
      <c r="EQ78" s="7" t="n">
        <f aca="false">(BD222-$BD$147)/$BD$147</f>
        <v>-1</v>
      </c>
      <c r="ER78" s="7" t="n">
        <f aca="false">(BE223-$BE$148)/$BE$148</f>
        <v>-1</v>
      </c>
      <c r="ES78" s="7" t="n">
        <f aca="false">(BF224-$BF$149)/$BF$149</f>
        <v>-1</v>
      </c>
      <c r="ET78" s="7" t="n">
        <f aca="false">(BG225-$BG$150)/$BG$150</f>
        <v>-1</v>
      </c>
      <c r="EU78" s="7" t="n">
        <f aca="false">(BH226-$BH$151)/$BH$151</f>
        <v>-1</v>
      </c>
      <c r="EV78" s="7" t="n">
        <f aca="false">(BI227-$BI$152)/$BI$152</f>
        <v>-1</v>
      </c>
      <c r="EW78" s="7" t="n">
        <f aca="false">(BJ228-$BJ$153)/$BJ$153</f>
        <v>-1</v>
      </c>
      <c r="EX78" s="7" t="n">
        <f aca="false">(BK229-$BK$154)/$BK$154</f>
        <v>-1</v>
      </c>
      <c r="EY78" s="7" t="n">
        <f aca="false">(BL230-$BL$155)/$BL$155</f>
        <v>-1</v>
      </c>
      <c r="EZ78" s="7" t="n">
        <f aca="false">(BM231-$BM$156)/$BM$156</f>
        <v>-1</v>
      </c>
      <c r="FA78" s="7" t="n">
        <f aca="false">(BN232-$BN$157)/$BN$157</f>
        <v>-1</v>
      </c>
      <c r="FB78" s="7" t="n">
        <f aca="false">(BO233-$BO$158)/$BO$158</f>
        <v>-1</v>
      </c>
      <c r="FC78" s="7" t="n">
        <f aca="false">(BP234-$BP$159)/$BP$159</f>
        <v>-1</v>
      </c>
      <c r="FD78" s="7" t="n">
        <f aca="false">(BQ235-$BQ$160)/$BQ$160</f>
        <v>-1</v>
      </c>
      <c r="FE78" s="7" t="n">
        <f aca="false">(BR236-$BR$161)/$BR$161</f>
        <v>-1</v>
      </c>
      <c r="FF78" s="7" t="n">
        <f aca="false">(BS237-$BS$162)/$BS$162</f>
        <v>-1</v>
      </c>
      <c r="FG78" s="7" t="n">
        <f aca="false">(BT238-$BT$163)/$BT$163</f>
        <v>-1</v>
      </c>
      <c r="FH78" s="7" t="n">
        <f aca="false">(BU239-$BU$164)/$BU$164</f>
        <v>-1</v>
      </c>
      <c r="FI78" s="7" t="n">
        <f aca="false">(BV240-$BV$165)/$BV$165</f>
        <v>-1</v>
      </c>
      <c r="FJ78" s="7" t="n">
        <f aca="false">(BW241-$BW$166)/$BW$166</f>
        <v>-1</v>
      </c>
      <c r="FK78" s="7" t="n">
        <f aca="false">(BX242-$BX$167)/$BX$167</f>
        <v>-1</v>
      </c>
      <c r="FL78" s="7" t="n">
        <f aca="false">(BY243-$BY$168)/$BY$168</f>
        <v>-1</v>
      </c>
      <c r="FM78" s="7" t="n">
        <f aca="false">(BZ244-$BZ$169)/$BZ$169</f>
        <v>-1</v>
      </c>
      <c r="FN78" s="7" t="n">
        <f aca="false">(CA245-$CA$170)/$CA$170</f>
        <v>-1</v>
      </c>
      <c r="FO78" s="7" t="n">
        <f aca="false">(CB246-$CB$171)/$CB$171</f>
        <v>-1</v>
      </c>
      <c r="FP78" s="7" t="n">
        <f aca="false">(CC247-$CC$172)/$CC$172</f>
        <v>-1</v>
      </c>
      <c r="FQ78" s="7" t="n">
        <f aca="false">(CD248-$CD$173)/$CD$173</f>
        <v>-1</v>
      </c>
      <c r="FR78" s="7" t="n">
        <f aca="false">(CE249-$CE$174)/$CE$174</f>
        <v>-1</v>
      </c>
      <c r="FS78" s="7" t="n">
        <f aca="false">(CF250-$CF$175)/$CF$175</f>
        <v>-1</v>
      </c>
      <c r="FT78" s="7" t="n">
        <f aca="false">(CG251-$CG$176)/$CG$176</f>
        <v>-1</v>
      </c>
      <c r="FU78" s="7" t="n">
        <f aca="false">(CH252-$CH$177)/$CH$177</f>
        <v>-1</v>
      </c>
      <c r="FV78" s="7" t="n">
        <f aca="false">(CI253-$CI$178)/$CI$178</f>
        <v>-1</v>
      </c>
      <c r="FW78" s="7" t="n">
        <f aca="false">(CJ254-$CJ$179)/$CJ$179</f>
        <v>-1</v>
      </c>
      <c r="FX78" s="7" t="n">
        <f aca="false">(CK255-$CK$180)/$CK$180</f>
        <v>-1</v>
      </c>
      <c r="FY78" s="7" t="n">
        <f aca="false">(CL256-$CL$181)/$CL$181</f>
        <v>-1</v>
      </c>
      <c r="FZ78" s="7" t="n">
        <f aca="false">(CM257-$CM$182)/$CM$182</f>
        <v>-1</v>
      </c>
    </row>
    <row r="79" customFormat="false" ht="12.75" hidden="false" customHeight="false" outlineLevel="0" collapsed="false">
      <c r="B79" s="3" t="n">
        <v>36647</v>
      </c>
      <c r="C79" s="5" t="n">
        <v>41572005</v>
      </c>
      <c r="D79" s="6" t="n">
        <f aca="false">VLOOKUP(B79,[1]jan94!$A$59:$XFD$168,3,0)</f>
        <v>394501</v>
      </c>
      <c r="E79" s="6" t="n">
        <f aca="false">VLOOKUP(B79,[2]feb94!$A$51:$XFD$159,3,0)</f>
        <v>258922</v>
      </c>
      <c r="F79" s="6" t="n">
        <f aca="false">VLOOKUP(B79,[3]mar94!$A$56:$XFD$164,3,0)</f>
        <v>375768</v>
      </c>
      <c r="G79" s="6" t="n">
        <f aca="false">VLOOKUP(B79,[4]apr94!$A$64:$XFD$170,3,0)</f>
        <v>301849</v>
      </c>
      <c r="H79" s="6" t="n">
        <f aca="false">VLOOKUP(B79,[5]may94!$A$51:$XFD$156,3,0)</f>
        <v>235182</v>
      </c>
      <c r="I79" s="6" t="n">
        <f aca="false">VLOOKUP(B79,[6]jun94!$A$62:$XFD$167,3,0)</f>
        <v>247501</v>
      </c>
      <c r="J79" s="6" t="n">
        <f aca="false">VLOOKUP(B79,[7]jul94!$A$55:$XFD$159,3,0)</f>
        <v>325054</v>
      </c>
      <c r="K79" s="6" t="n">
        <f aca="false">VLOOKUP(B79,[8]aug94!$A$63:$XFD$165,3,0)</f>
        <v>306953</v>
      </c>
      <c r="L79" s="6" t="n">
        <f aca="false">VLOOKUP(B79,[9]sep94!$A$55:$XFD$156,3,0)</f>
        <v>346783</v>
      </c>
      <c r="M79" s="6" t="n">
        <f aca="false">VLOOKUP(B79,[10]oct94!$A$55:$XFD$155,3,0)</f>
        <v>234271</v>
      </c>
      <c r="N79" s="6" t="n">
        <f aca="false">VLOOKUP(B79,[11]nov94!$A$38:$XFD$137,3,0)</f>
        <v>341723</v>
      </c>
      <c r="O79" s="6" t="n">
        <f aca="false">VLOOKUP(B79,[12]dec94!$A$55:$XFD$154,3,0)</f>
        <v>327404</v>
      </c>
      <c r="P79" s="6" t="n">
        <f aca="false">VLOOKUP(B79,[13]jan95!$A$48:$XFD$142,3,0)</f>
        <v>462508</v>
      </c>
      <c r="Q79" s="6" t="n">
        <f aca="false">VLOOKUP(B79,[14]feb95!$A$54:$XFD$147,3,0)</f>
        <v>236133</v>
      </c>
      <c r="R79" s="6" t="n">
        <f aca="false">VLOOKUP(B79,[15]mar95!$A$37:$XFD$129,3,0)</f>
        <v>237533</v>
      </c>
      <c r="S79" s="6" t="n">
        <f aca="false">VLOOKUP(B79,[16]apr95!$A$59:$XFD$150,3,0)</f>
        <v>275265</v>
      </c>
      <c r="T79" s="6" t="n">
        <f aca="false">VLOOKUP(B79,[17]may95!$A$60:$XFD$151,3,0)</f>
        <v>378467</v>
      </c>
      <c r="U79" s="6" t="n">
        <f aca="false">VLOOKUP(B79,[18]jun95!$A$55:$XFD$144,3,0)</f>
        <v>276500</v>
      </c>
      <c r="V79" s="6" t="n">
        <f aca="false">VLOOKUP(B79,[19]jul95!$A$53:$XFD$141,3,0)</f>
        <v>426303</v>
      </c>
      <c r="W79" s="6" t="n">
        <f aca="false">VLOOKUP(B79,[20]aug95!$A$61:$XFD$148,3,0)</f>
        <v>371831</v>
      </c>
      <c r="X79" s="6" t="n">
        <f aca="false">VLOOKUP(B79,[21]sep95!$A$58:$XFD$144,3,0)</f>
        <v>233716</v>
      </c>
      <c r="Y79" s="6" t="n">
        <f aca="false">VLOOKUP(B79,[22]oct95!$A$53:$XFD$138,3,0)</f>
        <v>726753</v>
      </c>
      <c r="Z79" s="6" t="n">
        <f aca="false">VLOOKUP(B79,[23]nov95!$A$58:$XFD$142,3,0)</f>
        <v>368942</v>
      </c>
      <c r="AA79" s="6" t="n">
        <f aca="false">VLOOKUP(B79,[24]dec95!$A$55:$XFD$138,3,0)</f>
        <v>244627</v>
      </c>
      <c r="AB79" s="6" t="n">
        <f aca="false">VLOOKUP(B79,[25]jan96!$A$59:$XFD$138,3,0)</f>
        <v>403513</v>
      </c>
      <c r="AC79" s="6" t="n">
        <f aca="false">VLOOKUP(B79,[26]feb96!$A$36:$XFD$114,3,0)</f>
        <v>801377</v>
      </c>
      <c r="AD79" s="6" t="n">
        <f aca="false">VLOOKUP(B79,[27]mar96!$A$54:$XFD$133,3,0)</f>
        <v>363565</v>
      </c>
      <c r="AE79" s="6" t="n">
        <f aca="false">VLOOKUP(B79,[28]apr96!$A$51:$XFD$127,3,0)</f>
        <v>310971</v>
      </c>
      <c r="AF79" s="6" t="n">
        <f aca="false">VLOOKUP(B79,[29]may96!$A$60:$XFD$135,3,0)</f>
        <v>428136</v>
      </c>
      <c r="AG79" s="6" t="n">
        <f aca="false">VLOOKUP(B79,[30]jun96!$A$50:$XFD$124,3,0)</f>
        <v>352690</v>
      </c>
      <c r="AH79" s="6" t="n">
        <f aca="false">VLOOKUP(B79,[31]jul96!$A$53:$XFD$126,3,0)</f>
        <v>449895</v>
      </c>
      <c r="AI79" s="6" t="n">
        <f aca="false">VLOOKUP(B79,[32]aug96!$A$36:$XFD$108,3,0)</f>
        <v>456971</v>
      </c>
      <c r="AJ79" s="6" t="n">
        <f aca="false">VLOOKUP(B79,[33]sep96!$A$51:$XFD$122,3,0)</f>
        <v>564333</v>
      </c>
      <c r="AK79" s="6" t="n">
        <f aca="false">VLOOKUP(B79,[34]oct96!$A$59:$XFD$129,3,0)</f>
        <v>373092</v>
      </c>
      <c r="AL79" s="6" t="n">
        <f aca="false">VLOOKUP(B79,[35]nov96!$A$61:$XFD$130,3,0)</f>
        <v>467545</v>
      </c>
      <c r="AM79" s="6" t="n">
        <f aca="false">VLOOKUP(B79,[36]dec96!$A$51:$XFD$119,3,0)</f>
        <v>459009</v>
      </c>
      <c r="AN79" s="6" t="n">
        <f aca="false">VLOOKUP(B79,[37]jan97!$A$52:$XFD$116,3,0)</f>
        <v>415283</v>
      </c>
      <c r="AO79" s="6" t="n">
        <f aca="false">VLOOKUP(B79,[38]feb97!$A$35:$XFD$98,3,0)</f>
        <v>443964</v>
      </c>
      <c r="AP79" s="6" t="n">
        <f aca="false">VLOOKUP(B79,[39]mar97!$A$51:$XFD$113,3,0)</f>
        <v>463442</v>
      </c>
      <c r="AQ79" s="6" t="n">
        <f aca="false">VLOOKUP(B79,[40]apr97!$A$35:$XFD$96,3,0)</f>
        <v>606570</v>
      </c>
      <c r="AR79" s="6" t="n">
        <f aca="false">VLOOKUP(B79,[41]may97!$A$35:$XFD$95,3,0)</f>
        <v>376031</v>
      </c>
      <c r="AS79" s="6" t="n">
        <f aca="false">VLOOKUP(B79,[42]jun97!$A$35:$XFD$94,3,0)</f>
        <v>475306</v>
      </c>
      <c r="AT79" s="6" t="n">
        <f aca="false">VLOOKUP(B79,[43]jul97!$A$49:$XFD$107,3,0)</f>
        <v>439991</v>
      </c>
      <c r="AU79" s="6" t="n">
        <f aca="false">VLOOKUP(B79,[44]aug97!$A$60:$XFD$117,3,0)</f>
        <v>626005</v>
      </c>
      <c r="AV79" s="6" t="n">
        <f aca="false">VLOOKUP(B79,[45]sep97!$A$48:$XFD$104,3,0)</f>
        <v>1070552</v>
      </c>
      <c r="AW79" s="6" t="n">
        <f aca="false">VLOOKUP(B79,[46]oct97!$A$48:$XFD$103,3,0)</f>
        <v>946211</v>
      </c>
      <c r="AX79" s="6" t="n">
        <f aca="false">VLOOKUP(B79,[47]nov97!$A$48:$XFD$102,3,0)</f>
        <v>572021</v>
      </c>
      <c r="AY79" s="6" t="n">
        <f aca="false">VLOOKUP(B79,[48]dec97!$A$35:$XFD$88,3,0)</f>
        <v>482275</v>
      </c>
      <c r="AZ79" s="6" t="n">
        <f aca="false">VLOOKUP(B79,[49]jan98!$A$47:$XFD$96,3,0)</f>
        <v>701537</v>
      </c>
      <c r="BA79" s="6" t="n">
        <f aca="false">VLOOKUP(B79,[50]feb98!$A$50:$XFD$98,3,0)</f>
        <v>688862</v>
      </c>
      <c r="BB79" s="6" t="n">
        <f aca="false">VLOOKUP(B79,[51]mar98!$A$34:$XFD$81,3,0)</f>
        <v>693472</v>
      </c>
      <c r="BC79" s="6" t="n">
        <f aca="false">VLOOKUP(B79,[52]apr98!$A$46:$XFD$92,3,0)</f>
        <v>848326</v>
      </c>
      <c r="BD79" s="6" t="n">
        <f aca="false">VLOOKUP(B79,[53]may98!$A$47:$XFD$92,3,0)</f>
        <v>586284</v>
      </c>
      <c r="BE79" s="6" t="n">
        <f aca="false">VLOOKUP(B79,[54]jun98!$A$54:$XFD$98,3,0)</f>
        <v>743861</v>
      </c>
      <c r="BF79" s="6" t="n">
        <f aca="false">VLOOKUP(B79,[55]jul98!$A$34:$XFD$77,3,0)</f>
        <v>965893</v>
      </c>
      <c r="BG79" s="6" t="n">
        <f aca="false">VLOOKUP(B79,[56]aug98!$A$48:$XFD$90,3,0)</f>
        <v>891606</v>
      </c>
      <c r="BH79" s="6" t="n">
        <f aca="false">VLOOKUP(B79,[57]sep98!$A$46:$XFD$87,3,0)</f>
        <v>666695</v>
      </c>
      <c r="BI79" s="6" t="n">
        <f aca="false">VLOOKUP(B79,[58]oct98!$A$34:$XFD$74,3,0)</f>
        <v>900009</v>
      </c>
      <c r="BJ79" s="6" t="n">
        <f aca="false">VLOOKUP(B79,[59]nov98!$A$34:$XFD$73,3,0)</f>
        <v>694537</v>
      </c>
      <c r="BK79" s="6" t="n">
        <f aca="false">VLOOKUP(B79,[60]dec98!$A$59:$XFD$97,3,0)</f>
        <v>535313</v>
      </c>
      <c r="BL79" s="6" t="n">
        <f aca="false">VLOOKUP(B79,[61]jan99!$A$48:$XFD$83,3,0)</f>
        <v>787983</v>
      </c>
      <c r="BM79" s="10" t="n">
        <f aca="false">VLOOKUP(B79,[62]feb99!$A$33:$XFD$66,3,0)</f>
        <v>576644</v>
      </c>
      <c r="BN79" s="6" t="n">
        <f aca="false">VLOOKUP(B79,[63]mar99!$A$46:$XFD$78,3,0)</f>
        <v>581897</v>
      </c>
      <c r="BO79" s="6" t="n">
        <f aca="false">VLOOKUP(B79,[64]apr99!$A$33:$XFD$64,3,0)</f>
        <v>636735</v>
      </c>
      <c r="BP79" s="6" t="n">
        <f aca="false">VLOOKUP(B79,[65]may99!$A$58:$XFD$88,3,0)</f>
        <v>600050</v>
      </c>
      <c r="BQ79" s="6" t="n">
        <f aca="false">VLOOKUP(B79,[66]jun99!$A$33:$XFD$62,3,0)</f>
        <v>922939</v>
      </c>
      <c r="BR79" s="6" t="n">
        <f aca="false">VLOOKUP(B79,[67]jul99!$A$55:$XFD$83,3,0)</f>
        <v>1074985</v>
      </c>
      <c r="BS79" s="6" t="n">
        <f aca="false">VLOOKUP(B79,[68]aug99!$A$33:$XFD$60,3,0)</f>
        <v>1135098</v>
      </c>
      <c r="BT79" s="0" t="n">
        <f aca="false">VLOOKUP(B79,[69]sep99!$A$45:$XFD$71,3,0)</f>
        <v>2021163</v>
      </c>
      <c r="BU79" s="0" t="n">
        <f aca="false">VLOOKUP(B79,[70]oct99!$A$44:$XFD$69,3,0)</f>
        <v>1591449</v>
      </c>
      <c r="BV79" s="0" t="n">
        <f aca="false">VLOOKUP(B79,[71]nov99!$A$47:$XFD$71,3,0)</f>
        <v>1614283</v>
      </c>
      <c r="BW79" s="0" t="n">
        <f aca="false">VLOOKUP(B79,[72]dec99!$A$58:$XFD$81,3,0)</f>
        <v>1578556</v>
      </c>
      <c r="BX79" s="0" t="n">
        <f aca="false">VLOOKUP(B79,[73]jan00!$A$32:$XFD$51,3,0)</f>
        <v>1615926</v>
      </c>
      <c r="BY79" s="0" t="n">
        <f aca="false">VLOOKUP(B79,[74]feb00!$A$47:$XFD$65,3,0)</f>
        <v>2423230</v>
      </c>
      <c r="BZ79" s="0" t="n">
        <f aca="false">VLOOKUP(B79,[75]mar00!$A$43:$XFD$60,3,0)</f>
        <v>3122810</v>
      </c>
      <c r="CA79" s="0" t="n">
        <f aca="false">VLOOKUP(B79,[76]apr00!$A$32:$XFD$48,3,0)</f>
        <v>3548980</v>
      </c>
      <c r="CB79" s="0" t="n">
        <f aca="false">VLOOKUP(B79,[77]may00!$A$32:$XFD$48,3,0)</f>
        <v>2553160</v>
      </c>
      <c r="CP79" s="2" t="s">
        <v>78</v>
      </c>
      <c r="CQ79" s="7" t="n">
        <f aca="false">(D171-$D$95)/$D$95</f>
        <v>-0.856295147147825</v>
      </c>
      <c r="CR79" s="7" t="n">
        <f aca="false">(E172-$E$96)/$E$96</f>
        <v>-0.872736194058033</v>
      </c>
      <c r="CS79" s="7" t="n">
        <f aca="false">(F173-$F$97)/$F$97</f>
        <v>-0.863840577165801</v>
      </c>
      <c r="CT79" s="7" t="n">
        <f aca="false">(G174-$G$98)/$G$98</f>
        <v>-0.858859804790778</v>
      </c>
      <c r="CU79" s="7" t="n">
        <f aca="false">(H175-$H$99)/$H$99</f>
        <v>-0.855237949483507</v>
      </c>
      <c r="CV79" s="7" t="n">
        <f aca="false">(I176-$I$100)/$I$100</f>
        <v>-0.899353207326014</v>
      </c>
      <c r="CW79" s="7" t="n">
        <f aca="false">(J177-$J$101)/$J$101</f>
        <v>-0.888921299219756</v>
      </c>
      <c r="CX79" s="7" t="n">
        <f aca="false">(K178-$K$102)/$K$102</f>
        <v>-0.841510912330185</v>
      </c>
      <c r="CY79" s="7" t="n">
        <f aca="false">(L179-$L$103)/$L$103</f>
        <v>-0.85048751882936</v>
      </c>
      <c r="CZ79" s="7" t="n">
        <f aca="false">(M180-$M$104)/$M$104</f>
        <v>-0.83786124140424</v>
      </c>
      <c r="DA79" s="7" t="n">
        <f aca="false">(N181-$N$105)/$N$105</f>
        <v>-0.842542340482073</v>
      </c>
      <c r="DB79" s="7" t="n">
        <f aca="false">(O182-$O$106)/$O$106</f>
        <v>-0.839864020786507</v>
      </c>
      <c r="DC79" s="7" t="n">
        <f aca="false">(P183-$P$107)/$P$107</f>
        <v>-1</v>
      </c>
      <c r="DD79" s="7" t="n">
        <f aca="false">(Q184-$Q$108)/$Q$108</f>
        <v>-1</v>
      </c>
      <c r="DE79" s="7" t="e">
        <f aca="false">(R185-$R$109)/R185</f>
        <v>#DIV/0!</v>
      </c>
      <c r="DF79" s="7" t="n">
        <f aca="false">(S186-$S$110)/$S$110</f>
        <v>-1</v>
      </c>
      <c r="DG79" s="7" t="n">
        <f aca="false">(T187-$T$111)/$T$111</f>
        <v>-1</v>
      </c>
      <c r="DH79" s="7" t="n">
        <f aca="false">(U188-$U$112)/$U$112</f>
        <v>-1</v>
      </c>
      <c r="DI79" s="7" t="n">
        <f aca="false">(V189-$V$113)/$V$113</f>
        <v>-1</v>
      </c>
      <c r="DJ79" s="7" t="n">
        <f aca="false">(W190-$W$114)/$W$114</f>
        <v>-1</v>
      </c>
      <c r="DK79" s="7" t="n">
        <f aca="false">(X191-$X$115)/$X$115</f>
        <v>-1</v>
      </c>
      <c r="DL79" s="7" t="n">
        <f aca="false">(Y192-$Y$116)/$Y$116</f>
        <v>-1</v>
      </c>
      <c r="DM79" s="7" t="n">
        <f aca="false">(Z193-$Z$117)/$Z$117</f>
        <v>-1</v>
      </c>
      <c r="DN79" s="7" t="n">
        <f aca="false">(AA194-$AA$118)/$AA$118</f>
        <v>-1</v>
      </c>
      <c r="DO79" s="7" t="n">
        <f aca="false">(AB195-$AB$119)/$AB$119</f>
        <v>-1</v>
      </c>
      <c r="DP79" s="7" t="n">
        <f aca="false">(AC196-$AC$120)/$AC$120</f>
        <v>-1</v>
      </c>
      <c r="DQ79" s="7" t="n">
        <f aca="false">(AD197-$AD$121)/$AD$121</f>
        <v>-1</v>
      </c>
      <c r="DR79" s="7" t="n">
        <f aca="false">(AE198-$AE$122)/$AE$122</f>
        <v>-1</v>
      </c>
      <c r="DS79" s="7" t="n">
        <f aca="false">(AF199-$AF$123)/$AF$123</f>
        <v>-1</v>
      </c>
      <c r="DT79" s="7" t="n">
        <f aca="false">(AG200-$AG$124)/$AG$124</f>
        <v>-1</v>
      </c>
      <c r="DU79" s="7" t="n">
        <f aca="false">(AH201-$AH$125)/$AH$125</f>
        <v>-1</v>
      </c>
      <c r="DV79" s="7" t="n">
        <f aca="false">(AI202-$AI$126)/$AI$126</f>
        <v>-1</v>
      </c>
      <c r="DW79" s="7" t="n">
        <f aca="false">(AJ203-$AJ$127)/$AJ$127</f>
        <v>-1</v>
      </c>
      <c r="DX79" s="7" t="n">
        <f aca="false">(AK204-$AK$128)/$AK$128</f>
        <v>-1</v>
      </c>
      <c r="DY79" s="7" t="n">
        <f aca="false">(AL205-$AL$129)/$AL$129</f>
        <v>-1</v>
      </c>
      <c r="DZ79" s="7" t="n">
        <f aca="false">(AM206-$AM$130)/$AM$130</f>
        <v>-1</v>
      </c>
      <c r="EA79" s="7" t="n">
        <f aca="false">(AN207-$AN$131)/$AN$131</f>
        <v>-1</v>
      </c>
      <c r="EB79" s="7" t="n">
        <f aca="false">(AO208-$AO$132)/$AO$132</f>
        <v>-1</v>
      </c>
      <c r="EC79" s="7" t="n">
        <f aca="false">(AP209-$AP$133)/$AP$133</f>
        <v>-1</v>
      </c>
      <c r="ED79" s="7" t="n">
        <f aca="false">(AQ210-$AQ$134)/$AQ$134</f>
        <v>-1</v>
      </c>
      <c r="EE79" s="7" t="n">
        <f aca="false">(AR211-$AR$135)/$AR$135</f>
        <v>-1</v>
      </c>
      <c r="EF79" s="7" t="n">
        <f aca="false">(AS212-$AS$136)/$AS$136</f>
        <v>-1</v>
      </c>
      <c r="EG79" s="7" t="n">
        <f aca="false">(AT213-$AT$137)/$AT$137</f>
        <v>-1</v>
      </c>
      <c r="EH79" s="7" t="n">
        <f aca="false">(AU214-$AU$138)/$AU$138</f>
        <v>-1</v>
      </c>
      <c r="EI79" s="7" t="n">
        <f aca="false">(AV215-$AV$139)/$AV$139</f>
        <v>-1</v>
      </c>
      <c r="EJ79" s="7" t="n">
        <f aca="false">(AW216-$AW$140)/$AW$140</f>
        <v>-1</v>
      </c>
      <c r="EK79" s="7" t="n">
        <f aca="false">(AX217-$AX$141)/$AX$141</f>
        <v>-1</v>
      </c>
      <c r="EL79" s="7" t="n">
        <f aca="false">(AY218-$AY$142)/$AY$142</f>
        <v>-1</v>
      </c>
      <c r="EM79" s="7" t="n">
        <f aca="false">(AZ219-$AZ$143)/$AZ$143</f>
        <v>-1</v>
      </c>
      <c r="EN79" s="7" t="n">
        <f aca="false">(BA220-$BA$144)/$BA$144</f>
        <v>-1</v>
      </c>
      <c r="EO79" s="7" t="n">
        <f aca="false">(BB221-$BB$145)/$BB$145</f>
        <v>-1</v>
      </c>
      <c r="EP79" s="7" t="n">
        <f aca="false">(BC222-$BC$146)/$BC$146</f>
        <v>-1</v>
      </c>
      <c r="EQ79" s="7" t="n">
        <f aca="false">(BD223-$BD$147)/$BD$147</f>
        <v>-1</v>
      </c>
      <c r="ER79" s="7" t="n">
        <f aca="false">(BE224-$BE$148)/$BE$148</f>
        <v>-1</v>
      </c>
      <c r="ES79" s="7" t="n">
        <f aca="false">(BF225-$BF$149)/$BF$149</f>
        <v>-1</v>
      </c>
      <c r="ET79" s="7" t="n">
        <f aca="false">(BG226-$BG$150)/$BG$150</f>
        <v>-1</v>
      </c>
      <c r="EU79" s="7" t="n">
        <f aca="false">(BH227-$BH$151)/$BH$151</f>
        <v>-1</v>
      </c>
      <c r="EV79" s="7" t="n">
        <f aca="false">(BI228-$BI$152)/$BI$152</f>
        <v>-1</v>
      </c>
      <c r="EW79" s="7" t="n">
        <f aca="false">(BJ229-$BJ$153)/$BJ$153</f>
        <v>-1</v>
      </c>
      <c r="EX79" s="7" t="n">
        <f aca="false">(BK230-$BK$154)/$BK$154</f>
        <v>-1</v>
      </c>
      <c r="EY79" s="7" t="n">
        <f aca="false">(BL231-$BL$155)/$BL$155</f>
        <v>-1</v>
      </c>
      <c r="EZ79" s="7" t="n">
        <f aca="false">(BM232-$BM$156)/$BM$156</f>
        <v>-1</v>
      </c>
      <c r="FA79" s="7" t="n">
        <f aca="false">(BN233-$BN$157)/$BN$157</f>
        <v>-1</v>
      </c>
      <c r="FB79" s="7" t="n">
        <f aca="false">(BO234-$BO$158)/$BO$158</f>
        <v>-1</v>
      </c>
      <c r="FC79" s="7" t="n">
        <f aca="false">(BP235-$BP$159)/$BP$159</f>
        <v>-1</v>
      </c>
      <c r="FD79" s="7" t="n">
        <f aca="false">(BQ236-$BQ$160)/$BQ$160</f>
        <v>-1</v>
      </c>
      <c r="FE79" s="7" t="n">
        <f aca="false">(BR237-$BR$161)/$BR$161</f>
        <v>-1</v>
      </c>
      <c r="FF79" s="7" t="n">
        <f aca="false">(BS238-$BS$162)/$BS$162</f>
        <v>-1</v>
      </c>
      <c r="FG79" s="7" t="n">
        <f aca="false">(BT239-$BT$163)/$BT$163</f>
        <v>-1</v>
      </c>
      <c r="FH79" s="7" t="n">
        <f aca="false">(BU240-$BU$164)/$BU$164</f>
        <v>-1</v>
      </c>
      <c r="FI79" s="7" t="n">
        <f aca="false">(BV241-$BV$165)/$BV$165</f>
        <v>-1</v>
      </c>
      <c r="FJ79" s="7" t="n">
        <f aca="false">(BW242-$BW$166)/$BW$166</f>
        <v>-1</v>
      </c>
      <c r="FK79" s="7" t="n">
        <f aca="false">(BX243-$BX$167)/$BX$167</f>
        <v>-1</v>
      </c>
      <c r="FL79" s="7" t="n">
        <f aca="false">(BY244-$BY$168)/$BY$168</f>
        <v>-1</v>
      </c>
      <c r="FM79" s="7" t="n">
        <f aca="false">(BZ245-$BZ$169)/$BZ$169</f>
        <v>-1</v>
      </c>
      <c r="FN79" s="7" t="n">
        <f aca="false">(CA246-$CA$170)/$CA$170</f>
        <v>-1</v>
      </c>
      <c r="FO79" s="7" t="n">
        <f aca="false">(CB247-$CB$171)/$CB$171</f>
        <v>-1</v>
      </c>
      <c r="FP79" s="7" t="n">
        <f aca="false">(CC248-$CC$172)/$CC$172</f>
        <v>-1</v>
      </c>
      <c r="FQ79" s="7" t="n">
        <f aca="false">(CD249-$CD$173)/$CD$173</f>
        <v>-1</v>
      </c>
      <c r="FR79" s="7" t="n">
        <f aca="false">(CE250-$CE$174)/$CE$174</f>
        <v>-1</v>
      </c>
      <c r="FS79" s="7" t="n">
        <f aca="false">(CF251-$CF$175)/$CF$175</f>
        <v>-1</v>
      </c>
      <c r="FT79" s="7" t="n">
        <f aca="false">(CG252-$CG$176)/$CG$176</f>
        <v>-1</v>
      </c>
      <c r="FU79" s="7" t="n">
        <f aca="false">(CH253-$CH$177)/$CH$177</f>
        <v>-1</v>
      </c>
      <c r="FV79" s="7" t="n">
        <f aca="false">(CI254-$CI$178)/$CI$178</f>
        <v>-1</v>
      </c>
      <c r="FW79" s="7" t="n">
        <f aca="false">(CJ255-$CJ$179)/$CJ$179</f>
        <v>-1</v>
      </c>
      <c r="FX79" s="7" t="n">
        <f aca="false">(CK256-$CK$180)/$CK$180</f>
        <v>-1</v>
      </c>
      <c r="FY79" s="7" t="n">
        <f aca="false">(CL257-$CL$181)/$CL$181</f>
        <v>-1</v>
      </c>
      <c r="FZ79" s="7" t="n">
        <f aca="false">(CM258-$CM$182)/$CM$182</f>
        <v>-1</v>
      </c>
    </row>
    <row r="80" customFormat="false" ht="12.75" hidden="false" customHeight="false" outlineLevel="0" collapsed="false">
      <c r="B80" s="3" t="n">
        <v>36678</v>
      </c>
      <c r="C80" s="5" t="n">
        <v>40242930</v>
      </c>
      <c r="D80" s="6" t="n">
        <f aca="false">VLOOKUP(B80,[1]jan94!$A$59:$XFD$168,3,0)</f>
        <v>376351</v>
      </c>
      <c r="E80" s="6" t="n">
        <f aca="false">VLOOKUP(B80,[2]feb94!$A$51:$XFD$159,3,0)</f>
        <v>250101</v>
      </c>
      <c r="F80" s="6" t="n">
        <f aca="false">VLOOKUP(B80,[3]mar94!$A$56:$XFD$164,3,0)</f>
        <v>349568</v>
      </c>
      <c r="G80" s="6" t="n">
        <f aca="false">VLOOKUP(B80,[4]apr94!$A$64:$XFD$170,3,0)</f>
        <v>288530</v>
      </c>
      <c r="H80" s="6" t="n">
        <f aca="false">VLOOKUP(B80,[5]may94!$A$51:$XFD$156,3,0)</f>
        <v>237655</v>
      </c>
      <c r="I80" s="6" t="n">
        <f aca="false">VLOOKUP(B80,[6]jun94!$A$62:$XFD$167,3,0)</f>
        <v>262071</v>
      </c>
      <c r="J80" s="6" t="n">
        <f aca="false">VLOOKUP(B80,[7]jul94!$A$55:$XFD$159,3,0)</f>
        <v>285545</v>
      </c>
      <c r="K80" s="6" t="n">
        <f aca="false">VLOOKUP(B80,[8]aug94!$A$63:$XFD$165,3,0)</f>
        <v>289232</v>
      </c>
      <c r="L80" s="6" t="n">
        <f aca="false">VLOOKUP(B80,[9]sep94!$A$55:$XFD$156,3,0)</f>
        <v>320566</v>
      </c>
      <c r="M80" s="6" t="n">
        <f aca="false">VLOOKUP(B80,[10]oct94!$A$55:$XFD$155,3,0)</f>
        <v>235886</v>
      </c>
      <c r="N80" s="6" t="n">
        <f aca="false">VLOOKUP(B80,[11]nov94!$A$38:$XFD$137,3,0)</f>
        <v>318945</v>
      </c>
      <c r="O80" s="6" t="n">
        <f aca="false">VLOOKUP(B80,[12]dec94!$A$55:$XFD$154,3,0)</f>
        <v>314707</v>
      </c>
      <c r="P80" s="6" t="n">
        <f aca="false">VLOOKUP(B80,[13]jan95!$A$48:$XFD$142,3,0)</f>
        <v>420821</v>
      </c>
      <c r="Q80" s="6" t="n">
        <f aca="false">VLOOKUP(B80,[14]feb95!$A$54:$XFD$147,3,0)</f>
        <v>227972</v>
      </c>
      <c r="R80" s="6" t="n">
        <f aca="false">VLOOKUP(B80,[15]mar95!$A$37:$XFD$129,3,0)</f>
        <v>236589</v>
      </c>
      <c r="S80" s="6" t="n">
        <f aca="false">VLOOKUP(B80,[16]apr95!$A$59:$XFD$150,3,0)</f>
        <v>253569</v>
      </c>
      <c r="T80" s="6" t="n">
        <f aca="false">VLOOKUP(B80,[17]may95!$A$60:$XFD$151,3,0)</f>
        <v>350159</v>
      </c>
      <c r="U80" s="6" t="n">
        <f aca="false">VLOOKUP(B80,[18]jun95!$A$55:$XFD$144,3,0)</f>
        <v>262810</v>
      </c>
      <c r="V80" s="6" t="n">
        <f aca="false">VLOOKUP(B80,[19]jul95!$A$53:$XFD$141,3,0)</f>
        <v>431979</v>
      </c>
      <c r="W80" s="6" t="n">
        <f aca="false">VLOOKUP(B80,[20]aug95!$A$61:$XFD$148,3,0)</f>
        <v>394781</v>
      </c>
      <c r="X80" s="6" t="n">
        <f aca="false">VLOOKUP(B80,[21]sep95!$A$58:$XFD$144,3,0)</f>
        <v>221794</v>
      </c>
      <c r="Y80" s="6" t="n">
        <f aca="false">VLOOKUP(B80,[22]oct95!$A$53:$XFD$138,3,0)</f>
        <v>654006</v>
      </c>
      <c r="Z80" s="6" t="n">
        <f aca="false">VLOOKUP(B80,[23]nov95!$A$58:$XFD$142,3,0)</f>
        <v>550435</v>
      </c>
      <c r="AA80" s="6" t="n">
        <f aca="false">VLOOKUP(B80,[24]dec95!$A$55:$XFD$138,3,0)</f>
        <v>238644</v>
      </c>
      <c r="AB80" s="6" t="n">
        <f aca="false">VLOOKUP(B80,[25]jan96!$A$59:$XFD$138,3,0)</f>
        <v>376713</v>
      </c>
      <c r="AC80" s="6" t="n">
        <f aca="false">VLOOKUP(B80,[26]feb96!$A$36:$XFD$114,3,0)</f>
        <v>747441</v>
      </c>
      <c r="AD80" s="6" t="n">
        <f aca="false">VLOOKUP(B80,[27]mar96!$A$54:$XFD$133,3,0)</f>
        <v>353199</v>
      </c>
      <c r="AE80" s="6" t="n">
        <f aca="false">VLOOKUP(B80,[28]apr96!$A$51:$XFD$127,3,0)</f>
        <v>317096</v>
      </c>
      <c r="AF80" s="6" t="n">
        <f aca="false">VLOOKUP(B80,[29]may96!$A$60:$XFD$135,3,0)</f>
        <v>413136</v>
      </c>
      <c r="AG80" s="6" t="n">
        <f aca="false">VLOOKUP(B80,[30]jun96!$A$50:$XFD$124,3,0)</f>
        <v>307988</v>
      </c>
      <c r="AH80" s="6" t="n">
        <f aca="false">VLOOKUP(B80,[31]jul96!$A$53:$XFD$126,3,0)</f>
        <v>448056</v>
      </c>
      <c r="AI80" s="6" t="n">
        <f aca="false">VLOOKUP(B80,[32]aug96!$A$36:$XFD$108,3,0)</f>
        <v>426243</v>
      </c>
      <c r="AJ80" s="6" t="n">
        <f aca="false">VLOOKUP(B80,[33]sep96!$A$51:$XFD$122,3,0)</f>
        <v>526155</v>
      </c>
      <c r="AK80" s="6" t="n">
        <f aca="false">VLOOKUP(B80,[34]oct96!$A$59:$XFD$129,3,0)</f>
        <v>385077</v>
      </c>
      <c r="AL80" s="6" t="n">
        <f aca="false">VLOOKUP(B80,[35]nov96!$A$61:$XFD$130,3,0)</f>
        <v>440421</v>
      </c>
      <c r="AM80" s="6" t="n">
        <f aca="false">VLOOKUP(B80,[36]dec96!$A$51:$XFD$119,3,0)</f>
        <v>437650</v>
      </c>
      <c r="AN80" s="6" t="n">
        <f aca="false">VLOOKUP(B80,[37]jan97!$A$52:$XFD$116,3,0)</f>
        <v>406510</v>
      </c>
      <c r="AO80" s="6" t="n">
        <f aca="false">VLOOKUP(B80,[38]feb97!$A$35:$XFD$98,3,0)</f>
        <v>401643</v>
      </c>
      <c r="AP80" s="6" t="n">
        <f aca="false">VLOOKUP(B80,[39]mar97!$A$51:$XFD$113,3,0)</f>
        <v>414919</v>
      </c>
      <c r="AQ80" s="6" t="n">
        <f aca="false">VLOOKUP(B80,[40]apr97!$A$35:$XFD$96,3,0)</f>
        <v>576046</v>
      </c>
      <c r="AR80" s="6" t="n">
        <f aca="false">VLOOKUP(B80,[41]may97!$A$35:$XFD$95,3,0)</f>
        <v>353914</v>
      </c>
      <c r="AS80" s="6" t="n">
        <f aca="false">VLOOKUP(B80,[42]jun97!$A$35:$XFD$94,3,0)</f>
        <v>448328</v>
      </c>
      <c r="AT80" s="6" t="n">
        <f aca="false">VLOOKUP(B80,[43]jul97!$A$49:$XFD$107,3,0)</f>
        <v>421903</v>
      </c>
      <c r="AU80" s="6" t="n">
        <f aca="false">VLOOKUP(B80,[44]aug97!$A$60:$XFD$117,3,0)</f>
        <v>576479</v>
      </c>
      <c r="AV80" s="6" t="n">
        <f aca="false">VLOOKUP(B80,[45]sep97!$A$48:$XFD$104,3,0)</f>
        <v>992779</v>
      </c>
      <c r="AW80" s="6" t="n">
        <f aca="false">VLOOKUP(B80,[46]oct97!$A$48:$XFD$103,3,0)</f>
        <v>923251</v>
      </c>
      <c r="AX80" s="6" t="n">
        <f aca="false">VLOOKUP(B80,[47]nov97!$A$48:$XFD$102,3,0)</f>
        <v>572745</v>
      </c>
      <c r="AY80" s="6" t="n">
        <f aca="false">VLOOKUP(B80,[48]dec97!$A$35:$XFD$88,3,0)</f>
        <v>482778</v>
      </c>
      <c r="AZ80" s="6" t="n">
        <f aca="false">VLOOKUP(B80,[49]jan98!$A$47:$XFD$96,3,0)</f>
        <v>695266</v>
      </c>
      <c r="BA80" s="6" t="n">
        <f aca="false">VLOOKUP(B80,[50]feb98!$A$50:$XFD$98,3,0)</f>
        <v>735062</v>
      </c>
      <c r="BB80" s="6" t="n">
        <f aca="false">VLOOKUP(B80,[51]mar98!$A$34:$XFD$81,3,0)</f>
        <v>657389</v>
      </c>
      <c r="BC80" s="6" t="n">
        <f aca="false">VLOOKUP(B80,[52]apr98!$A$46:$XFD$92,3,0)</f>
        <v>793253</v>
      </c>
      <c r="BD80" s="6" t="n">
        <f aca="false">VLOOKUP(B80,[53]may98!$A$47:$XFD$92,3,0)</f>
        <v>551149</v>
      </c>
      <c r="BE80" s="6" t="n">
        <f aca="false">VLOOKUP(B80,[54]jun98!$A$54:$XFD$98,3,0)</f>
        <v>706195</v>
      </c>
      <c r="BF80" s="6" t="n">
        <f aca="false">VLOOKUP(B80,[55]jul98!$A$34:$XFD$77,3,0)</f>
        <v>913063</v>
      </c>
      <c r="BG80" s="6" t="n">
        <f aca="false">VLOOKUP(B80,[56]aug98!$A$48:$XFD$90,3,0)</f>
        <v>831287</v>
      </c>
      <c r="BH80" s="6" t="n">
        <f aca="false">VLOOKUP(B80,[57]sep98!$A$46:$XFD$87,3,0)</f>
        <v>648643</v>
      </c>
      <c r="BI80" s="6" t="n">
        <f aca="false">VLOOKUP(B80,[58]oct98!$A$34:$XFD$74,3,0)</f>
        <v>809959</v>
      </c>
      <c r="BJ80" s="6" t="n">
        <f aca="false">VLOOKUP(B80,[59]nov98!$A$34:$XFD$73,3,0)</f>
        <v>653257</v>
      </c>
      <c r="BK80" s="6" t="n">
        <f aca="false">VLOOKUP(B80,[60]dec98!$A$59:$XFD$97,3,0)</f>
        <v>501617</v>
      </c>
      <c r="BL80" s="6" t="n">
        <f aca="false">VLOOKUP(B80,[61]jan99!$A$48:$XFD$83,3,0)</f>
        <v>702263</v>
      </c>
      <c r="BM80" s="10" t="n">
        <f aca="false">VLOOKUP(B80,[62]feb99!$A$33:$XFD$66,3,0)</f>
        <v>530650</v>
      </c>
      <c r="BN80" s="6" t="n">
        <f aca="false">VLOOKUP(B80,[63]mar99!$A$46:$XFD$78,3,0)</f>
        <v>562097</v>
      </c>
      <c r="BO80" s="6" t="n">
        <f aca="false">VLOOKUP(B80,[64]apr99!$A$33:$XFD$64,3,0)</f>
        <v>639222</v>
      </c>
      <c r="BP80" s="6" t="n">
        <f aca="false">VLOOKUP(B80,[65]may99!$A$58:$XFD$88,3,0)</f>
        <v>749281</v>
      </c>
      <c r="BQ80" s="6" t="n">
        <f aca="false">VLOOKUP(B80,[66]jun99!$A$33:$XFD$62,3,0)</f>
        <v>824797</v>
      </c>
      <c r="BR80" s="6" t="n">
        <f aca="false">VLOOKUP(B80,[67]jul99!$A$55:$XFD$83,3,0)</f>
        <v>991328</v>
      </c>
      <c r="BS80" s="6" t="n">
        <f aca="false">VLOOKUP(B80,[68]aug99!$A$33:$XFD$60,3,0)</f>
        <v>1007257</v>
      </c>
      <c r="BT80" s="0" t="n">
        <f aca="false">VLOOKUP(B80,[69]sep99!$A$45:$XFD$71,3,0)</f>
        <v>1782465</v>
      </c>
      <c r="BU80" s="0" t="n">
        <f aca="false">VLOOKUP(B80,[70]oct99!$A$44:$XFD$69,3,0)</f>
        <v>1478747</v>
      </c>
      <c r="BV80" s="0" t="n">
        <f aca="false">VLOOKUP(B80,[71]nov99!$A$47:$XFD$71,3,0)</f>
        <v>1463651</v>
      </c>
      <c r="BW80" s="0" t="n">
        <f aca="false">VLOOKUP(B80,[72]dec99!$A$58:$XFD$81,3,0)</f>
        <v>1375673</v>
      </c>
      <c r="BX80" s="0" t="n">
        <f aca="false">VLOOKUP(B80,[73]jan00!$A$32:$XFD$51,3,0)</f>
        <v>1487296</v>
      </c>
      <c r="BY80" s="0" t="n">
        <f aca="false">VLOOKUP(B80,[74]feb00!$A$47:$XFD$65,3,0)</f>
        <v>2213839</v>
      </c>
      <c r="BZ80" s="0" t="n">
        <f aca="false">VLOOKUP(B80,[75]mar00!$A$43:$XFD$60,3,0)</f>
        <v>2545582</v>
      </c>
      <c r="CA80" s="0" t="n">
        <f aca="false">VLOOKUP(B80,[76]apr00!$A$32:$XFD$48,3,0)</f>
        <v>2903616</v>
      </c>
      <c r="CB80" s="0" t="n">
        <f aca="false">VLOOKUP(B80,[77]may00!$A$32:$XFD$48,3,0)</f>
        <v>3363283</v>
      </c>
      <c r="CC80" s="0" t="n">
        <f aca="false">VLOOKUP(B80,[78]jun00!$A$54:$XFD$68,3,0)</f>
        <v>1759295</v>
      </c>
      <c r="CP80" s="2" t="s">
        <v>79</v>
      </c>
      <c r="CQ80" s="7" t="n">
        <f aca="false">(D172-$D$95)/$D$95</f>
        <v>-0.864531020687285</v>
      </c>
      <c r="CR80" s="7" t="n">
        <f aca="false">(E173-$E$96)/$E$96</f>
        <v>-0.869063644491202</v>
      </c>
      <c r="CS80" s="7" t="n">
        <f aca="false">(F174-$F$97)/$F$97</f>
        <v>-0.866627348418641</v>
      </c>
      <c r="CT80" s="7" t="n">
        <f aca="false">(G175-$G$98)/$G$98</f>
        <v>-0.870576371495564</v>
      </c>
      <c r="CU80" s="7" t="n">
        <f aca="false">(H176-$H$99)/$H$99</f>
        <v>-0.857514414716517</v>
      </c>
      <c r="CV80" s="7" t="n">
        <f aca="false">(I177-$I$100)/$I$100</f>
        <v>-0.900841291468791</v>
      </c>
      <c r="CW80" s="7" t="n">
        <f aca="false">(J178-$J$101)/$J$101</f>
        <v>-0.887532437678673</v>
      </c>
      <c r="CX80" s="7" t="n">
        <f aca="false">(K179-$K$102)/$K$102</f>
        <v>-0.850473107361105</v>
      </c>
      <c r="CY80" s="7" t="n">
        <f aca="false">(L180-$L$103)/$L$103</f>
        <v>-0.856623080549348</v>
      </c>
      <c r="CZ80" s="7" t="n">
        <f aca="false">(M181-$M$104)/$M$104</f>
        <v>-0.84113884052988</v>
      </c>
      <c r="DA80" s="7" t="n">
        <f aca="false">(N182-$N$105)/$N$105</f>
        <v>-0.85359983430854</v>
      </c>
      <c r="DB80" s="7" t="n">
        <f aca="false">(O183-$O$106)/$O$106</f>
        <v>-1</v>
      </c>
      <c r="DC80" s="7" t="n">
        <f aca="false">(P184-$P$107)/$P$107</f>
        <v>-1</v>
      </c>
      <c r="DD80" s="7" t="n">
        <f aca="false">(Q185-$Q$108)/$Q$108</f>
        <v>-1</v>
      </c>
      <c r="DE80" s="7" t="e">
        <f aca="false">(R186-$R$109)/R186</f>
        <v>#DIV/0!</v>
      </c>
      <c r="DF80" s="7" t="n">
        <f aca="false">(S187-$S$110)/$S$110</f>
        <v>-1</v>
      </c>
      <c r="DG80" s="7" t="n">
        <f aca="false">(T188-$T$111)/$T$111</f>
        <v>-1</v>
      </c>
      <c r="DH80" s="7" t="n">
        <f aca="false">(U189-$U$112)/$U$112</f>
        <v>-1</v>
      </c>
      <c r="DI80" s="7" t="n">
        <f aca="false">(V190-$V$113)/$V$113</f>
        <v>-1</v>
      </c>
      <c r="DJ80" s="7" t="n">
        <f aca="false">(W191-$W$114)/$W$114</f>
        <v>-1</v>
      </c>
      <c r="DK80" s="7" t="n">
        <f aca="false">(X192-$X$115)/$X$115</f>
        <v>-1</v>
      </c>
      <c r="DL80" s="7" t="n">
        <f aca="false">(Y193-$Y$116)/$Y$116</f>
        <v>-1</v>
      </c>
      <c r="DM80" s="7" t="n">
        <f aca="false">(Z194-$Z$117)/$Z$117</f>
        <v>-1</v>
      </c>
      <c r="DN80" s="7" t="n">
        <f aca="false">(AA195-$AA$118)/$AA$118</f>
        <v>-1</v>
      </c>
      <c r="DO80" s="7" t="n">
        <f aca="false">(AB196-$AB$119)/$AB$119</f>
        <v>-1</v>
      </c>
      <c r="DP80" s="7" t="n">
        <f aca="false">(AC197-$AC$120)/$AC$120</f>
        <v>-1</v>
      </c>
      <c r="DQ80" s="7" t="n">
        <f aca="false">(AD198-$AD$121)/$AD$121</f>
        <v>-1</v>
      </c>
      <c r="DR80" s="7" t="n">
        <f aca="false">(AE199-$AE$122)/$AE$122</f>
        <v>-1</v>
      </c>
      <c r="DS80" s="7" t="n">
        <f aca="false">(AF200-$AF$123)/$AF$123</f>
        <v>-1</v>
      </c>
      <c r="DT80" s="7" t="n">
        <f aca="false">(AG201-$AG$124)/$AG$124</f>
        <v>-1</v>
      </c>
      <c r="DU80" s="7" t="n">
        <f aca="false">(AH202-$AH$125)/$AH$125</f>
        <v>-1</v>
      </c>
      <c r="DV80" s="7" t="n">
        <f aca="false">(AI203-$AI$126)/$AI$126</f>
        <v>-1</v>
      </c>
      <c r="DW80" s="7" t="n">
        <f aca="false">(AJ204-$AJ$127)/$AJ$127</f>
        <v>-1</v>
      </c>
      <c r="DX80" s="7" t="n">
        <f aca="false">(AK205-$AK$128)/$AK$128</f>
        <v>-1</v>
      </c>
      <c r="DY80" s="7" t="n">
        <f aca="false">(AL206-$AL$129)/$AL$129</f>
        <v>-1</v>
      </c>
      <c r="DZ80" s="7" t="n">
        <f aca="false">(AM207-$AM$130)/$AM$130</f>
        <v>-1</v>
      </c>
      <c r="EA80" s="7" t="n">
        <f aca="false">(AN208-$AN$131)/$AN$131</f>
        <v>-1</v>
      </c>
      <c r="EB80" s="7" t="n">
        <f aca="false">(AO209-$AO$132)/$AO$132</f>
        <v>-1</v>
      </c>
      <c r="EC80" s="7" t="n">
        <f aca="false">(AP210-$AP$133)/$AP$133</f>
        <v>-1</v>
      </c>
      <c r="ED80" s="7" t="n">
        <f aca="false">(AQ211-$AQ$134)/$AQ$134</f>
        <v>-1</v>
      </c>
      <c r="EE80" s="7" t="n">
        <f aca="false">(AR212-$AR$135)/$AR$135</f>
        <v>-1</v>
      </c>
      <c r="EF80" s="7" t="n">
        <f aca="false">(AS213-$AS$136)/$AS$136</f>
        <v>-1</v>
      </c>
      <c r="EG80" s="7" t="n">
        <f aca="false">(AT214-$AT$137)/$AT$137</f>
        <v>-1</v>
      </c>
      <c r="EH80" s="7" t="n">
        <f aca="false">(AU215-$AU$138)/$AU$138</f>
        <v>-1</v>
      </c>
      <c r="EI80" s="7" t="n">
        <f aca="false">(AV216-$AV$139)/$AV$139</f>
        <v>-1</v>
      </c>
      <c r="EJ80" s="7" t="n">
        <f aca="false">(AW217-$AW$140)/$AW$140</f>
        <v>-1</v>
      </c>
      <c r="EK80" s="7" t="n">
        <f aca="false">(AX218-$AX$141)/$AX$141</f>
        <v>-1</v>
      </c>
      <c r="EL80" s="7" t="n">
        <f aca="false">(AY219-$AY$142)/$AY$142</f>
        <v>-1</v>
      </c>
      <c r="EM80" s="7" t="n">
        <f aca="false">(AZ220-$AZ$143)/$AZ$143</f>
        <v>-1</v>
      </c>
      <c r="EN80" s="7" t="n">
        <f aca="false">(BA221-$BA$144)/$BA$144</f>
        <v>-1</v>
      </c>
      <c r="EO80" s="7" t="n">
        <f aca="false">(BB222-$BB$145)/$BB$145</f>
        <v>-1</v>
      </c>
      <c r="EP80" s="7" t="n">
        <f aca="false">(BC223-$BC$146)/$BC$146</f>
        <v>-1</v>
      </c>
      <c r="EQ80" s="7" t="n">
        <f aca="false">(BD224-$BD$147)/$BD$147</f>
        <v>-1</v>
      </c>
      <c r="ER80" s="7" t="n">
        <f aca="false">(BE225-$BE$148)/$BE$148</f>
        <v>-1</v>
      </c>
      <c r="ES80" s="7" t="n">
        <f aca="false">(BF226-$BF$149)/$BF$149</f>
        <v>-1</v>
      </c>
      <c r="ET80" s="7" t="n">
        <f aca="false">(BG227-$BG$150)/$BG$150</f>
        <v>-1</v>
      </c>
      <c r="EU80" s="7" t="n">
        <f aca="false">(BH228-$BH$151)/$BH$151</f>
        <v>-1</v>
      </c>
      <c r="EV80" s="7" t="n">
        <f aca="false">(BI229-$BI$152)/$BI$152</f>
        <v>-1</v>
      </c>
      <c r="EW80" s="7" t="n">
        <f aca="false">(BJ230-$BJ$153)/$BJ$153</f>
        <v>-1</v>
      </c>
      <c r="EX80" s="7" t="n">
        <f aca="false">(BK231-$BK$154)/$BK$154</f>
        <v>-1</v>
      </c>
      <c r="EY80" s="7" t="n">
        <f aca="false">(BL232-$BL$155)/$BL$155</f>
        <v>-1</v>
      </c>
      <c r="EZ80" s="7" t="n">
        <f aca="false">(BM233-$BM$156)/$BM$156</f>
        <v>-1</v>
      </c>
      <c r="FA80" s="7" t="n">
        <f aca="false">(BN234-$BN$157)/$BN$157</f>
        <v>-1</v>
      </c>
      <c r="FB80" s="7" t="n">
        <f aca="false">(BO235-$BO$158)/$BO$158</f>
        <v>-1</v>
      </c>
      <c r="FC80" s="7" t="n">
        <f aca="false">(BP236-$BP$159)/$BP$159</f>
        <v>-1</v>
      </c>
      <c r="FD80" s="7" t="n">
        <f aca="false">(BQ237-$BQ$160)/$BQ$160</f>
        <v>-1</v>
      </c>
      <c r="FE80" s="7" t="n">
        <f aca="false">(BR238-$BR$161)/$BR$161</f>
        <v>-1</v>
      </c>
      <c r="FF80" s="7" t="n">
        <f aca="false">(BS239-$BS$162)/$BS$162</f>
        <v>-1</v>
      </c>
      <c r="FG80" s="7" t="n">
        <f aca="false">(BT240-$BT$163)/$BT$163</f>
        <v>-1</v>
      </c>
      <c r="FH80" s="7" t="n">
        <f aca="false">(BU241-$BU$164)/$BU$164</f>
        <v>-1</v>
      </c>
      <c r="FI80" s="7" t="n">
        <f aca="false">(BV242-$BV$165)/$BV$165</f>
        <v>-1</v>
      </c>
      <c r="FJ80" s="7" t="n">
        <f aca="false">(BW243-$BW$166)/$BW$166</f>
        <v>-1</v>
      </c>
      <c r="FK80" s="7" t="n">
        <f aca="false">(BX244-$BX$167)/$BX$167</f>
        <v>-1</v>
      </c>
      <c r="FL80" s="7" t="n">
        <f aca="false">(BY245-$BY$168)/$BY$168</f>
        <v>-1</v>
      </c>
      <c r="FM80" s="7" t="n">
        <f aca="false">(BZ246-$BZ$169)/$BZ$169</f>
        <v>-1</v>
      </c>
      <c r="FN80" s="7" t="n">
        <f aca="false">(CA247-$CA$170)/$CA$170</f>
        <v>-1</v>
      </c>
      <c r="FO80" s="7" t="n">
        <f aca="false">(CB248-$CB$171)/$CB$171</f>
        <v>-1</v>
      </c>
      <c r="FP80" s="7" t="n">
        <f aca="false">(CC249-$CC$172)/$CC$172</f>
        <v>-1</v>
      </c>
      <c r="FQ80" s="7" t="n">
        <f aca="false">(CD250-$CD$173)/$CD$173</f>
        <v>-1</v>
      </c>
      <c r="FR80" s="7" t="n">
        <f aca="false">(CE251-$CE$174)/$CE$174</f>
        <v>-1</v>
      </c>
      <c r="FS80" s="7" t="n">
        <f aca="false">(CF252-$CF$175)/$CF$175</f>
        <v>-1</v>
      </c>
      <c r="FT80" s="7" t="n">
        <f aca="false">(CG253-$CG$176)/$CG$176</f>
        <v>-1</v>
      </c>
      <c r="FU80" s="7" t="n">
        <f aca="false">(CH254-$CH$177)/$CH$177</f>
        <v>-1</v>
      </c>
      <c r="FV80" s="7" t="n">
        <f aca="false">(CI255-$CI$178)/$CI$178</f>
        <v>-1</v>
      </c>
      <c r="FW80" s="7" t="n">
        <f aca="false">(CJ256-$CJ$179)/$CJ$179</f>
        <v>-1</v>
      </c>
      <c r="FX80" s="7" t="n">
        <f aca="false">(CK257-$CK$180)/$CK$180</f>
        <v>-1</v>
      </c>
      <c r="FY80" s="7" t="n">
        <f aca="false">(CL258-$CL$181)/$CL$181</f>
        <v>-1</v>
      </c>
      <c r="FZ80" s="7" t="n">
        <f aca="false">(CM259-$CM$182)/$CM$182</f>
        <v>-1</v>
      </c>
    </row>
    <row r="81" customFormat="false" ht="12.75" hidden="false" customHeight="false" outlineLevel="0" collapsed="false">
      <c r="B81" s="3" t="n">
        <v>36708</v>
      </c>
      <c r="C81" s="5" t="n">
        <v>41462830</v>
      </c>
      <c r="D81" s="6" t="n">
        <f aca="false">VLOOKUP(B81,[1]jan94!$A$59:$XFD$168,3,0)</f>
        <v>366608</v>
      </c>
      <c r="E81" s="6" t="n">
        <f aca="false">VLOOKUP(B81,[2]feb94!$A$51:$XFD$159,3,0)</f>
        <v>237579</v>
      </c>
      <c r="F81" s="6" t="n">
        <f aca="false">VLOOKUP(B81,[3]mar94!$A$56:$XFD$164,3,0)</f>
        <v>339641</v>
      </c>
      <c r="G81" s="6" t="n">
        <f aca="false">VLOOKUP(B81,[4]apr94!$A$64:$XFD$170,3,0)</f>
        <v>280229</v>
      </c>
      <c r="H81" s="6" t="n">
        <f aca="false">VLOOKUP(B81,[5]may94!$A$51:$XFD$156,3,0)</f>
        <v>256298</v>
      </c>
      <c r="I81" s="6" t="n">
        <f aca="false">VLOOKUP(B81,[6]jun94!$A$62:$XFD$167,3,0)</f>
        <v>249055</v>
      </c>
      <c r="J81" s="6" t="n">
        <f aca="false">VLOOKUP(B81,[7]jul94!$A$55:$XFD$159,3,0)</f>
        <v>298515</v>
      </c>
      <c r="K81" s="6" t="n">
        <f aca="false">VLOOKUP(B81,[8]aug94!$A$63:$XFD$165,3,0)</f>
        <v>301027</v>
      </c>
      <c r="L81" s="6" t="n">
        <f aca="false">VLOOKUP(B81,[9]sep94!$A$55:$XFD$156,3,0)</f>
        <v>360805</v>
      </c>
      <c r="M81" s="6" t="n">
        <f aca="false">VLOOKUP(B81,[10]oct94!$A$55:$XFD$155,3,0)</f>
        <v>233753</v>
      </c>
      <c r="N81" s="6" t="n">
        <f aca="false">VLOOKUP(B81,[11]nov94!$A$38:$XFD$137,3,0)</f>
        <v>327080</v>
      </c>
      <c r="O81" s="6" t="n">
        <f aca="false">VLOOKUP(B81,[12]dec94!$A$55:$XFD$154,3,0)</f>
        <v>316865</v>
      </c>
      <c r="P81" s="6" t="n">
        <f aca="false">VLOOKUP(B81,[13]jan95!$A$48:$XFD$142,3,0)</f>
        <v>443299</v>
      </c>
      <c r="Q81" s="6" t="n">
        <f aca="false">VLOOKUP(B81,[14]feb95!$A$54:$XFD$147,3,0)</f>
        <v>229646</v>
      </c>
      <c r="R81" s="6" t="n">
        <f aca="false">VLOOKUP(B81,[15]mar95!$A$37:$XFD$129,3,0)</f>
        <v>238496</v>
      </c>
      <c r="S81" s="6" t="n">
        <f aca="false">VLOOKUP(B81,[16]apr95!$A$59:$XFD$150,3,0)</f>
        <v>262090</v>
      </c>
      <c r="T81" s="6" t="n">
        <f aca="false">VLOOKUP(B81,[17]may95!$A$60:$XFD$151,3,0)</f>
        <v>334218</v>
      </c>
      <c r="U81" s="6" t="n">
        <f aca="false">VLOOKUP(B81,[18]jun95!$A$55:$XFD$144,3,0)</f>
        <v>264452</v>
      </c>
      <c r="V81" s="6" t="n">
        <f aca="false">VLOOKUP(B81,[19]jul95!$A$53:$XFD$141,3,0)</f>
        <v>492285</v>
      </c>
      <c r="W81" s="6" t="n">
        <f aca="false">VLOOKUP(B81,[20]aug95!$A$61:$XFD$148,3,0)</f>
        <v>408727</v>
      </c>
      <c r="X81" s="6" t="n">
        <f aca="false">VLOOKUP(B81,[21]sep95!$A$58:$XFD$144,3,0)</f>
        <v>231448</v>
      </c>
      <c r="Y81" s="6" t="n">
        <f aca="false">VLOOKUP(B81,[22]oct95!$A$53:$XFD$138,3,0)</f>
        <v>676816</v>
      </c>
      <c r="Z81" s="6" t="n">
        <f aca="false">VLOOKUP(B81,[23]nov95!$A$58:$XFD$142,3,0)</f>
        <v>524900</v>
      </c>
      <c r="AA81" s="6" t="n">
        <f aca="false">VLOOKUP(B81,[24]dec95!$A$55:$XFD$138,3,0)</f>
        <v>289037</v>
      </c>
      <c r="AB81" s="6" t="n">
        <f aca="false">VLOOKUP(B81,[25]jan96!$A$59:$XFD$138,3,0)</f>
        <v>398316</v>
      </c>
      <c r="AC81" s="6" t="n">
        <f aca="false">VLOOKUP(B81,[26]feb96!$A$36:$XFD$114,3,0)</f>
        <v>760228</v>
      </c>
      <c r="AD81" s="6" t="n">
        <f aca="false">VLOOKUP(B81,[27]mar96!$A$54:$XFD$133,3,0)</f>
        <v>347592</v>
      </c>
      <c r="AE81" s="6" t="n">
        <f aca="false">VLOOKUP(B81,[28]apr96!$A$51:$XFD$127,3,0)</f>
        <v>309062</v>
      </c>
      <c r="AF81" s="6" t="n">
        <f aca="false">VLOOKUP(B81,[29]may96!$A$60:$XFD$135,3,0)</f>
        <v>433160</v>
      </c>
      <c r="AG81" s="6" t="n">
        <f aca="false">VLOOKUP(B81,[30]jun96!$A$50:$XFD$124,3,0)</f>
        <v>321282</v>
      </c>
      <c r="AH81" s="6" t="n">
        <f aca="false">VLOOKUP(B81,[31]jul96!$A$53:$XFD$126,3,0)</f>
        <v>448499</v>
      </c>
      <c r="AI81" s="6" t="n">
        <f aca="false">VLOOKUP(B81,[32]aug96!$A$36:$XFD$108,3,0)</f>
        <v>433457</v>
      </c>
      <c r="AJ81" s="6" t="n">
        <f aca="false">VLOOKUP(B81,[33]sep96!$A$51:$XFD$122,3,0)</f>
        <v>545018</v>
      </c>
      <c r="AK81" s="6" t="n">
        <f aca="false">VLOOKUP(B81,[34]oct96!$A$59:$XFD$129,3,0)</f>
        <v>394458</v>
      </c>
      <c r="AL81" s="6" t="n">
        <f aca="false">VLOOKUP(B81,[35]nov96!$A$61:$XFD$130,3,0)</f>
        <v>452457</v>
      </c>
      <c r="AM81" s="6" t="n">
        <f aca="false">VLOOKUP(B81,[36]dec96!$A$51:$XFD$119,3,0)</f>
        <v>439642</v>
      </c>
      <c r="AN81" s="6" t="n">
        <f aca="false">VLOOKUP(B81,[37]jan97!$A$52:$XFD$116,3,0)</f>
        <v>429885</v>
      </c>
      <c r="AO81" s="6" t="n">
        <f aca="false">VLOOKUP(B81,[38]feb97!$A$35:$XFD$98,3,0)</f>
        <v>391466</v>
      </c>
      <c r="AP81" s="6" t="n">
        <f aca="false">VLOOKUP(B81,[39]mar97!$A$51:$XFD$113,3,0)</f>
        <v>450893</v>
      </c>
      <c r="AQ81" s="6" t="n">
        <f aca="false">VLOOKUP(B81,[40]apr97!$A$35:$XFD$96,3,0)</f>
        <v>619090</v>
      </c>
      <c r="AR81" s="6" t="n">
        <f aca="false">VLOOKUP(B81,[41]may97!$A$35:$XFD$95,3,0)</f>
        <v>359101</v>
      </c>
      <c r="AS81" s="6" t="n">
        <f aca="false">VLOOKUP(B81,[42]jun97!$A$35:$XFD$94,3,0)</f>
        <v>477081</v>
      </c>
      <c r="AT81" s="6" t="n">
        <f aca="false">VLOOKUP(B81,[43]jul97!$A$49:$XFD$107,3,0)</f>
        <v>422095</v>
      </c>
      <c r="AU81" s="6" t="n">
        <f aca="false">VLOOKUP(B81,[44]aug97!$A$60:$XFD$117,3,0)</f>
        <v>563907</v>
      </c>
      <c r="AV81" s="6" t="n">
        <f aca="false">VLOOKUP(B81,[45]sep97!$A$48:$XFD$104,3,0)</f>
        <v>1041240</v>
      </c>
      <c r="AW81" s="6" t="n">
        <f aca="false">VLOOKUP(B81,[46]oct97!$A$48:$XFD$103,3,0)</f>
        <v>980138</v>
      </c>
      <c r="AX81" s="6" t="n">
        <f aca="false">VLOOKUP(B81,[47]nov97!$A$48:$XFD$102,3,0)</f>
        <v>599196</v>
      </c>
      <c r="AY81" s="6" t="n">
        <f aca="false">VLOOKUP(B81,[48]dec97!$A$35:$XFD$88,3,0)</f>
        <v>508263</v>
      </c>
      <c r="AZ81" s="6" t="n">
        <f aca="false">VLOOKUP(B81,[49]jan98!$A$47:$XFD$96,3,0)</f>
        <v>703069</v>
      </c>
      <c r="BA81" s="6" t="n">
        <f aca="false">VLOOKUP(B81,[50]feb98!$A$50:$XFD$98,3,0)</f>
        <v>752496</v>
      </c>
      <c r="BB81" s="6" t="n">
        <f aca="false">VLOOKUP(B81,[51]mar98!$A$34:$XFD$81,3,0)</f>
        <v>655061</v>
      </c>
      <c r="BC81" s="6" t="n">
        <f aca="false">VLOOKUP(B81,[52]apr98!$A$46:$XFD$92,3,0)</f>
        <v>783310</v>
      </c>
      <c r="BD81" s="6" t="n">
        <f aca="false">VLOOKUP(B81,[53]may98!$A$47:$XFD$92,3,0)</f>
        <v>555136</v>
      </c>
      <c r="BE81" s="6" t="n">
        <f aca="false">VLOOKUP(B81,[54]jun98!$A$54:$XFD$98,3,0)</f>
        <v>691538</v>
      </c>
      <c r="BF81" s="6" t="n">
        <f aca="false">VLOOKUP(B81,[55]jul98!$A$34:$XFD$77,3,0)</f>
        <v>942228</v>
      </c>
      <c r="BG81" s="6" t="n">
        <f aca="false">VLOOKUP(B81,[56]aug98!$A$48:$XFD$90,3,0)</f>
        <v>844795</v>
      </c>
      <c r="BH81" s="6" t="n">
        <f aca="false">VLOOKUP(B81,[57]sep98!$A$46:$XFD$87,3,0)</f>
        <v>641916</v>
      </c>
      <c r="BI81" s="6" t="n">
        <f aca="false">VLOOKUP(B81,[58]oct98!$A$34:$XFD$74,3,0)</f>
        <v>798108</v>
      </c>
      <c r="BJ81" s="6" t="n">
        <f aca="false">VLOOKUP(B81,[59]nov98!$A$34:$XFD$73,3,0)</f>
        <v>656739</v>
      </c>
      <c r="BK81" s="6" t="n">
        <f aca="false">VLOOKUP(B81,[60]dec98!$A$59:$XFD$97,3,0)</f>
        <v>515323</v>
      </c>
      <c r="BL81" s="6" t="n">
        <f aca="false">VLOOKUP(B81,[61]jan99!$A$48:$XFD$83,3,0)</f>
        <v>688937</v>
      </c>
      <c r="BM81" s="10" t="n">
        <f aca="false">VLOOKUP(B81,[62]feb99!$A$33:$XFD$66,3,0)</f>
        <v>529973</v>
      </c>
      <c r="BN81" s="6" t="n">
        <f aca="false">VLOOKUP(B81,[63]mar99!$A$46:$XFD$78,3,0)</f>
        <v>553553</v>
      </c>
      <c r="BO81" s="6" t="n">
        <f aca="false">VLOOKUP(B81,[64]apr99!$A$33:$XFD$64,3,0)</f>
        <v>634236</v>
      </c>
      <c r="BP81" s="6" t="n">
        <f aca="false">VLOOKUP(B81,[65]may99!$A$58:$XFD$88,3,0)</f>
        <v>678395</v>
      </c>
      <c r="BQ81" s="6" t="n">
        <f aca="false">VLOOKUP(B81,[66]jun99!$A$33:$XFD$62,3,0)</f>
        <v>821416</v>
      </c>
      <c r="BR81" s="6" t="n">
        <f aca="false">VLOOKUP(B81,[67]jul99!$A$55:$XFD$83,3,0)</f>
        <v>981937</v>
      </c>
      <c r="BS81" s="6" t="n">
        <f aca="false">VLOOKUP(B81,[68]aug99!$A$33:$XFD$60,3,0)</f>
        <v>923051</v>
      </c>
      <c r="BT81" s="0" t="n">
        <f aca="false">VLOOKUP(B81,[69]sep99!$A$45:$XFD$71,3,0)</f>
        <v>1739346</v>
      </c>
      <c r="BU81" s="0" t="n">
        <f aca="false">VLOOKUP(B81,[70]oct99!$A$44:$XFD$69,3,0)</f>
        <v>1415591</v>
      </c>
      <c r="BV81" s="0" t="n">
        <f aca="false">VLOOKUP(B81,[71]nov99!$A$47:$XFD$71,3,0)</f>
        <v>1475926</v>
      </c>
      <c r="BW81" s="0" t="n">
        <f aca="false">VLOOKUP(B81,[72]dec99!$A$58:$XFD$81,3,0)</f>
        <v>1441078</v>
      </c>
      <c r="BX81" s="0" t="n">
        <f aca="false">VLOOKUP(B81,[73]jan00!$A$32:$XFD$51,3,0)</f>
        <v>1400918</v>
      </c>
      <c r="BY81" s="0" t="n">
        <f aca="false">VLOOKUP(B81,[74]feb00!$A$47:$XFD$65,3,0)</f>
        <v>2055531</v>
      </c>
      <c r="BZ81" s="0" t="n">
        <f aca="false">VLOOKUP(B81,[75]mar00!$A$43:$XFD$60,3,0)</f>
        <v>2338448</v>
      </c>
      <c r="CA81" s="0" t="n">
        <f aca="false">VLOOKUP(B81,[76]apr00!$A$32:$XFD$48,3,0)</f>
        <v>2532901</v>
      </c>
      <c r="CB81" s="0" t="n">
        <f aca="false">VLOOKUP(B81,[77]may00!$A$32:$XFD$48,3,0)</f>
        <v>2964005</v>
      </c>
      <c r="CC81" s="0" t="n">
        <f aca="false">VLOOKUP(B81,[78]jun00!$A$54:$XFD$68,3,0)</f>
        <v>3249176</v>
      </c>
      <c r="CD81" s="0" t="n">
        <f aca="false">VLOOKUP(B81,[79]jul00!$A$32:$XFD$46,3,0)</f>
        <v>2053355</v>
      </c>
      <c r="CP81" s="2" t="s">
        <v>80</v>
      </c>
      <c r="CQ81" s="7" t="n">
        <f aca="false">(D173-$D$95)/$D$95</f>
        <v>-0.867258447629161</v>
      </c>
      <c r="CR81" s="7" t="n">
        <f aca="false">(E174-$E$96)/$E$96</f>
        <v>-0.811499804748495</v>
      </c>
      <c r="CS81" s="7" t="n">
        <f aca="false">(F175-$F$97)/$F$97</f>
        <v>-0.864767407344305</v>
      </c>
      <c r="CT81" s="7" t="n">
        <f aca="false">(G176-$G$98)/$G$98</f>
        <v>-0.86813093412129</v>
      </c>
      <c r="CU81" s="7" t="n">
        <f aca="false">(H177-$H$99)/$H$99</f>
        <v>-0.89214190338706</v>
      </c>
      <c r="CV81" s="7" t="n">
        <f aca="false">(I178-$I$100)/$I$100</f>
        <v>-0.909477887787985</v>
      </c>
      <c r="CW81" s="7" t="n">
        <f aca="false">(J179-$J$101)/$J$101</f>
        <v>-0.884507586732215</v>
      </c>
      <c r="CX81" s="7" t="n">
        <f aca="false">(K180-$K$102)/$K$102</f>
        <v>-0.850842416334154</v>
      </c>
      <c r="CY81" s="7" t="n">
        <f aca="false">(L181-$L$103)/$L$103</f>
        <v>-0.848327436011575</v>
      </c>
      <c r="CZ81" s="7" t="n">
        <f aca="false">(M182-$M$104)/$M$104</f>
        <v>-0.85002131146299</v>
      </c>
      <c r="DA81" s="7" t="n">
        <f aca="false">(N183-$N$105)/$N$105</f>
        <v>-1</v>
      </c>
      <c r="DB81" s="7" t="n">
        <f aca="false">(O184-$O$106)/$O$106</f>
        <v>-1</v>
      </c>
      <c r="DC81" s="7" t="n">
        <f aca="false">(P185-$P$107)/$P$107</f>
        <v>-1</v>
      </c>
      <c r="DD81" s="7" t="n">
        <f aca="false">(Q186-$Q$108)/$Q$108</f>
        <v>-1</v>
      </c>
      <c r="DE81" s="7" t="e">
        <f aca="false">(R187-$R$109)/R187</f>
        <v>#DIV/0!</v>
      </c>
      <c r="DF81" s="7" t="n">
        <f aca="false">(S188-$S$110)/$S$110</f>
        <v>-1</v>
      </c>
      <c r="DG81" s="7" t="n">
        <f aca="false">(T189-$T$111)/$T$111</f>
        <v>-1</v>
      </c>
      <c r="DH81" s="7" t="n">
        <f aca="false">(U190-$U$112)/$U$112</f>
        <v>-1</v>
      </c>
      <c r="DI81" s="7" t="n">
        <f aca="false">(V191-$V$113)/$V$113</f>
        <v>-1</v>
      </c>
      <c r="DJ81" s="7" t="n">
        <f aca="false">(W192-$W$114)/$W$114</f>
        <v>-1</v>
      </c>
      <c r="DK81" s="7" t="n">
        <f aca="false">(X193-$X$115)/$X$115</f>
        <v>-1</v>
      </c>
      <c r="DL81" s="7" t="n">
        <f aca="false">(Y194-$Y$116)/$Y$116</f>
        <v>-1</v>
      </c>
      <c r="DM81" s="7" t="n">
        <f aca="false">(Z195-$Z$117)/$Z$117</f>
        <v>-1</v>
      </c>
      <c r="DN81" s="7" t="n">
        <f aca="false">(AA196-$AA$118)/$AA$118</f>
        <v>-1</v>
      </c>
      <c r="DO81" s="7" t="n">
        <f aca="false">(AB197-$AB$119)/$AB$119</f>
        <v>-1</v>
      </c>
      <c r="DP81" s="7" t="n">
        <f aca="false">(AC198-$AC$120)/$AC$120</f>
        <v>-1</v>
      </c>
      <c r="DQ81" s="7" t="n">
        <f aca="false">(AD199-$AD$121)/$AD$121</f>
        <v>-1</v>
      </c>
      <c r="DR81" s="7" t="n">
        <f aca="false">(AE200-$AE$122)/$AE$122</f>
        <v>-1</v>
      </c>
      <c r="DS81" s="7" t="n">
        <f aca="false">(AF201-$AF$123)/$AF$123</f>
        <v>-1</v>
      </c>
      <c r="DT81" s="7" t="n">
        <f aca="false">(AG202-$AG$124)/$AG$124</f>
        <v>-1</v>
      </c>
      <c r="DU81" s="7" t="n">
        <f aca="false">(AH203-$AH$125)/$AH$125</f>
        <v>-1</v>
      </c>
      <c r="DV81" s="7" t="n">
        <f aca="false">(AI204-$AI$126)/$AI$126</f>
        <v>-1</v>
      </c>
      <c r="DW81" s="7" t="n">
        <f aca="false">(AJ205-$AJ$127)/$AJ$127</f>
        <v>-1</v>
      </c>
      <c r="DX81" s="7" t="n">
        <f aca="false">(AK206-$AK$128)/$AK$128</f>
        <v>-1</v>
      </c>
      <c r="DY81" s="7" t="n">
        <f aca="false">(AL207-$AL$129)/$AL$129</f>
        <v>-1</v>
      </c>
      <c r="DZ81" s="7" t="n">
        <f aca="false">(AM208-$AM$130)/$AM$130</f>
        <v>-1</v>
      </c>
      <c r="EA81" s="7" t="n">
        <f aca="false">(AN209-$AN$131)/$AN$131</f>
        <v>-1</v>
      </c>
      <c r="EB81" s="7" t="n">
        <f aca="false">(AO210-$AO$132)/$AO$132</f>
        <v>-1</v>
      </c>
      <c r="EC81" s="7" t="n">
        <f aca="false">(AP211-$AP$133)/$AP$133</f>
        <v>-1</v>
      </c>
      <c r="ED81" s="7" t="n">
        <f aca="false">(AQ212-$AQ$134)/$AQ$134</f>
        <v>-1</v>
      </c>
      <c r="EE81" s="7" t="n">
        <f aca="false">(AR213-$AR$135)/$AR$135</f>
        <v>-1</v>
      </c>
      <c r="EF81" s="7" t="n">
        <f aca="false">(AS214-$AS$136)/$AS$136</f>
        <v>-1</v>
      </c>
      <c r="EG81" s="7" t="n">
        <f aca="false">(AT215-$AT$137)/$AT$137</f>
        <v>-1</v>
      </c>
      <c r="EH81" s="7" t="n">
        <f aca="false">(AU216-$AU$138)/$AU$138</f>
        <v>-1</v>
      </c>
      <c r="EI81" s="7" t="n">
        <f aca="false">(AV217-$AV$139)/$AV$139</f>
        <v>-1</v>
      </c>
      <c r="EJ81" s="7" t="n">
        <f aca="false">(AW218-$AW$140)/$AW$140</f>
        <v>-1</v>
      </c>
      <c r="EK81" s="7" t="n">
        <f aca="false">(AX219-$AX$141)/$AX$141</f>
        <v>-1</v>
      </c>
      <c r="EL81" s="7" t="n">
        <f aca="false">(AY220-$AY$142)/$AY$142</f>
        <v>-1</v>
      </c>
      <c r="EM81" s="7" t="n">
        <f aca="false">(AZ221-$AZ$143)/$AZ$143</f>
        <v>-1</v>
      </c>
      <c r="EN81" s="7" t="n">
        <f aca="false">(BA222-$BA$144)/$BA$144</f>
        <v>-1</v>
      </c>
      <c r="EO81" s="7" t="n">
        <f aca="false">(BB223-$BB$145)/$BB$145</f>
        <v>-1</v>
      </c>
      <c r="EP81" s="7" t="n">
        <f aca="false">(BC224-$BC$146)/$BC$146</f>
        <v>-1</v>
      </c>
      <c r="EQ81" s="7" t="n">
        <f aca="false">(BD225-$BD$147)/$BD$147</f>
        <v>-1</v>
      </c>
      <c r="ER81" s="7" t="n">
        <f aca="false">(BE226-$BE$148)/$BE$148</f>
        <v>-1</v>
      </c>
      <c r="ES81" s="7" t="n">
        <f aca="false">(BF227-$BF$149)/$BF$149</f>
        <v>-1</v>
      </c>
      <c r="ET81" s="7" t="n">
        <f aca="false">(BG228-$BG$150)/$BG$150</f>
        <v>-1</v>
      </c>
      <c r="EU81" s="7" t="n">
        <f aca="false">(BH229-$BH$151)/$BH$151</f>
        <v>-1</v>
      </c>
      <c r="EV81" s="7" t="n">
        <f aca="false">(BI230-$BI$152)/$BI$152</f>
        <v>-1</v>
      </c>
      <c r="EW81" s="7" t="n">
        <f aca="false">(BJ231-$BJ$153)/$BJ$153</f>
        <v>-1</v>
      </c>
      <c r="EX81" s="7" t="n">
        <f aca="false">(BK232-$BK$154)/$BK$154</f>
        <v>-1</v>
      </c>
      <c r="EY81" s="7" t="n">
        <f aca="false">(BL233-$BL$155)/$BL$155</f>
        <v>-1</v>
      </c>
      <c r="EZ81" s="7" t="n">
        <f aca="false">(BM234-$BM$156)/$BM$156</f>
        <v>-1</v>
      </c>
      <c r="FA81" s="7" t="n">
        <f aca="false">(BN235-$BN$157)/$BN$157</f>
        <v>-1</v>
      </c>
      <c r="FB81" s="7" t="n">
        <f aca="false">(BO236-$BO$158)/$BO$158</f>
        <v>-1</v>
      </c>
      <c r="FC81" s="7" t="n">
        <f aca="false">(BP237-$BP$159)/$BP$159</f>
        <v>-1</v>
      </c>
      <c r="FD81" s="7" t="n">
        <f aca="false">(BQ238-$BQ$160)/$BQ$160</f>
        <v>-1</v>
      </c>
      <c r="FE81" s="7" t="n">
        <f aca="false">(BR239-$BR$161)/$BR$161</f>
        <v>-1</v>
      </c>
      <c r="FF81" s="7" t="n">
        <f aca="false">(BS240-$BS$162)/$BS$162</f>
        <v>-1</v>
      </c>
      <c r="FG81" s="7" t="n">
        <f aca="false">(BT241-$BT$163)/$BT$163</f>
        <v>-1</v>
      </c>
      <c r="FH81" s="7" t="n">
        <f aca="false">(BU242-$BU$164)/$BU$164</f>
        <v>-1</v>
      </c>
      <c r="FI81" s="7" t="n">
        <f aca="false">(BV243-$BV$165)/$BV$165</f>
        <v>-1</v>
      </c>
      <c r="FJ81" s="7" t="n">
        <f aca="false">(BW244-$BW$166)/$BW$166</f>
        <v>-1</v>
      </c>
      <c r="FK81" s="7" t="n">
        <f aca="false">(BX245-$BX$167)/$BX$167</f>
        <v>-1</v>
      </c>
      <c r="FL81" s="7" t="n">
        <f aca="false">(BY246-$BY$168)/$BY$168</f>
        <v>-1</v>
      </c>
      <c r="FM81" s="7" t="n">
        <f aca="false">(BZ247-$BZ$169)/$BZ$169</f>
        <v>-1</v>
      </c>
      <c r="FN81" s="7" t="n">
        <f aca="false">(CA248-$CA$170)/$CA$170</f>
        <v>-1</v>
      </c>
      <c r="FO81" s="7" t="n">
        <f aca="false">(CB249-$CB$171)/$CB$171</f>
        <v>-1</v>
      </c>
      <c r="FP81" s="7" t="n">
        <f aca="false">(CC250-$CC$172)/$CC$172</f>
        <v>-1</v>
      </c>
      <c r="FQ81" s="7" t="n">
        <f aca="false">(CD251-$CD$173)/$CD$173</f>
        <v>-1</v>
      </c>
      <c r="FR81" s="7" t="n">
        <f aca="false">(CE252-$CE$174)/$CE$174</f>
        <v>-1</v>
      </c>
      <c r="FS81" s="7" t="n">
        <f aca="false">(CF253-$CF$175)/$CF$175</f>
        <v>-1</v>
      </c>
      <c r="FT81" s="7" t="n">
        <f aca="false">(CG254-$CG$176)/$CG$176</f>
        <v>-1</v>
      </c>
      <c r="FU81" s="7" t="n">
        <f aca="false">(CH255-$CH$177)/$CH$177</f>
        <v>-1</v>
      </c>
      <c r="FV81" s="7" t="n">
        <f aca="false">(CI256-$CI$178)/$CI$178</f>
        <v>-1</v>
      </c>
      <c r="FW81" s="7" t="n">
        <f aca="false">(CJ257-$CJ$179)/$CJ$179</f>
        <v>-1</v>
      </c>
      <c r="FX81" s="7" t="n">
        <f aca="false">(CK258-$CK$180)/$CK$180</f>
        <v>-1</v>
      </c>
      <c r="FY81" s="7" t="n">
        <f aca="false">(CL259-$CL$181)/$CL$181</f>
        <v>-1</v>
      </c>
      <c r="FZ81" s="7" t="n">
        <f aca="false">(CM260-$CM$182)/$CM$182</f>
        <v>-1</v>
      </c>
    </row>
    <row r="82" customFormat="false" ht="12.75" hidden="false" customHeight="false" outlineLevel="0" collapsed="false">
      <c r="B82" s="3" t="n">
        <v>36739</v>
      </c>
      <c r="C82" s="5" t="n">
        <v>41258916</v>
      </c>
      <c r="D82" s="6" t="n">
        <f aca="false">VLOOKUP(B82,[1]jan94!$A$59:$XFD$168,3,0)</f>
        <v>359227</v>
      </c>
      <c r="E82" s="6" t="n">
        <f aca="false">VLOOKUP(B82,[2]feb94!$A$51:$XFD$159,3,0)</f>
        <v>244435</v>
      </c>
      <c r="F82" s="6" t="n">
        <f aca="false">VLOOKUP(B82,[3]mar94!$A$56:$XFD$164,3,0)</f>
        <v>347586</v>
      </c>
      <c r="G82" s="6" t="n">
        <f aca="false">VLOOKUP(B82,[4]apr94!$A$64:$XFD$170,3,0)</f>
        <v>277769</v>
      </c>
      <c r="H82" s="6" t="n">
        <f aca="false">VLOOKUP(B82,[5]may94!$A$51:$XFD$156,3,0)</f>
        <v>247166</v>
      </c>
      <c r="I82" s="6" t="n">
        <f aca="false">VLOOKUP(B82,[6]jun94!$A$62:$XFD$167,3,0)</f>
        <v>245801</v>
      </c>
      <c r="J82" s="6" t="n">
        <f aca="false">VLOOKUP(B82,[7]jul94!$A$55:$XFD$159,3,0)</f>
        <v>277685</v>
      </c>
      <c r="K82" s="6" t="n">
        <f aca="false">VLOOKUP(B82,[8]aug94!$A$63:$XFD$165,3,0)</f>
        <v>288291</v>
      </c>
      <c r="L82" s="6" t="n">
        <f aca="false">VLOOKUP(B82,[9]sep94!$A$55:$XFD$156,3,0)</f>
        <v>356822</v>
      </c>
      <c r="M82" s="6" t="n">
        <f aca="false">VLOOKUP(B82,[10]oct94!$A$55:$XFD$155,3,0)</f>
        <v>257632</v>
      </c>
      <c r="N82" s="6" t="n">
        <f aca="false">VLOOKUP(B82,[11]nov94!$A$38:$XFD$137,3,0)</f>
        <v>297821</v>
      </c>
      <c r="O82" s="6" t="n">
        <f aca="false">VLOOKUP(B82,[12]dec94!$A$55:$XFD$154,3,0)</f>
        <v>321195</v>
      </c>
      <c r="P82" s="6" t="n">
        <f aca="false">VLOOKUP(B82,[13]jan95!$A$48:$XFD$142,3,0)</f>
        <v>478182</v>
      </c>
      <c r="Q82" s="6" t="n">
        <f aca="false">VLOOKUP(B82,[14]feb95!$A$54:$XFD$147,3,0)</f>
        <v>227029</v>
      </c>
      <c r="R82" s="6" t="n">
        <f aca="false">VLOOKUP(B82,[15]mar95!$A$37:$XFD$129,3,0)</f>
        <v>230614</v>
      </c>
      <c r="S82" s="6" t="n">
        <f aca="false">VLOOKUP(B82,[16]apr95!$A$59:$XFD$150,3,0)</f>
        <v>268629</v>
      </c>
      <c r="T82" s="6" t="n">
        <f aca="false">VLOOKUP(B82,[17]may95!$A$60:$XFD$151,3,0)</f>
        <v>342504</v>
      </c>
      <c r="U82" s="6" t="n">
        <f aca="false">VLOOKUP(B82,[18]jun95!$A$55:$XFD$144,3,0)</f>
        <v>271013</v>
      </c>
      <c r="V82" s="6" t="n">
        <f aca="false">VLOOKUP(B82,[19]jul95!$A$53:$XFD$141,3,0)</f>
        <v>459337</v>
      </c>
      <c r="W82" s="6" t="n">
        <f aca="false">VLOOKUP(B82,[20]aug95!$A$61:$XFD$148,3,0)</f>
        <v>376170</v>
      </c>
      <c r="X82" s="6" t="n">
        <f aca="false">VLOOKUP(B82,[21]sep95!$A$58:$XFD$144,3,0)</f>
        <v>225564</v>
      </c>
      <c r="Y82" s="6" t="n">
        <f aca="false">VLOOKUP(B82,[22]oct95!$A$53:$XFD$138,3,0)</f>
        <v>609717</v>
      </c>
      <c r="Z82" s="6" t="n">
        <f aca="false">VLOOKUP(B82,[23]nov95!$A$58:$XFD$142,3,0)</f>
        <v>489312</v>
      </c>
      <c r="AA82" s="6" t="n">
        <f aca="false">VLOOKUP(B82,[24]dec95!$A$55:$XFD$138,3,0)</f>
        <v>276158</v>
      </c>
      <c r="AB82" s="6" t="n">
        <f aca="false">VLOOKUP(B82,[25]jan96!$A$59:$XFD$138,3,0)</f>
        <v>375472</v>
      </c>
      <c r="AC82" s="6" t="n">
        <f aca="false">VLOOKUP(B82,[26]feb96!$A$36:$XFD$114,3,0)</f>
        <v>751014</v>
      </c>
      <c r="AD82" s="6" t="n">
        <f aca="false">VLOOKUP(B82,[27]mar96!$A$54:$XFD$133,3,0)</f>
        <v>339046</v>
      </c>
      <c r="AE82" s="6" t="n">
        <f aca="false">VLOOKUP(B82,[28]apr96!$A$51:$XFD$127,3,0)</f>
        <v>287788</v>
      </c>
      <c r="AF82" s="6" t="n">
        <f aca="false">VLOOKUP(B82,[29]may96!$A$60:$XFD$135,3,0)</f>
        <v>431166</v>
      </c>
      <c r="AG82" s="6" t="n">
        <f aca="false">VLOOKUP(B82,[30]jun96!$A$50:$XFD$124,3,0)</f>
        <v>316334</v>
      </c>
      <c r="AH82" s="6" t="n">
        <f aca="false">VLOOKUP(B82,[31]jul96!$A$53:$XFD$126,3,0)</f>
        <v>447843</v>
      </c>
      <c r="AI82" s="6" t="n">
        <f aca="false">VLOOKUP(B82,[32]aug96!$A$36:$XFD$108,3,0)</f>
        <v>412742</v>
      </c>
      <c r="AJ82" s="6" t="n">
        <f aca="false">VLOOKUP(B82,[33]sep96!$A$51:$XFD$122,3,0)</f>
        <v>525751</v>
      </c>
      <c r="AK82" s="6" t="n">
        <f aca="false">VLOOKUP(B82,[34]oct96!$A$59:$XFD$129,3,0)</f>
        <v>368915</v>
      </c>
      <c r="AL82" s="6" t="n">
        <f aca="false">VLOOKUP(B82,[35]nov96!$A$61:$XFD$130,3,0)</f>
        <v>442442</v>
      </c>
      <c r="AM82" s="6" t="n">
        <f aca="false">VLOOKUP(B82,[36]dec96!$A$51:$XFD$119,3,0)</f>
        <v>421019</v>
      </c>
      <c r="AN82" s="6" t="n">
        <f aca="false">VLOOKUP(B82,[37]jan97!$A$52:$XFD$116,3,0)</f>
        <v>424448</v>
      </c>
      <c r="AO82" s="6" t="n">
        <f aca="false">VLOOKUP(B82,[38]feb97!$A$35:$XFD$98,3,0)</f>
        <v>384618</v>
      </c>
      <c r="AP82" s="6" t="n">
        <f aca="false">VLOOKUP(B82,[39]mar97!$A$51:$XFD$113,3,0)</f>
        <v>434609</v>
      </c>
      <c r="AQ82" s="6" t="n">
        <f aca="false">VLOOKUP(B82,[40]apr97!$A$35:$XFD$96,3,0)</f>
        <v>567084</v>
      </c>
      <c r="AR82" s="6" t="n">
        <f aca="false">VLOOKUP(B82,[41]may97!$A$35:$XFD$95,3,0)</f>
        <v>342479</v>
      </c>
      <c r="AS82" s="6" t="n">
        <f aca="false">VLOOKUP(B82,[42]jun97!$A$35:$XFD$94,3,0)</f>
        <v>482402</v>
      </c>
      <c r="AT82" s="6" t="n">
        <f aca="false">VLOOKUP(B82,[43]jul97!$A$49:$XFD$107,3,0)</f>
        <v>421017</v>
      </c>
      <c r="AU82" s="6" t="n">
        <f aca="false">VLOOKUP(B82,[44]aug97!$A$60:$XFD$117,3,0)</f>
        <v>562835</v>
      </c>
      <c r="AV82" s="6" t="n">
        <f aca="false">VLOOKUP(B82,[45]sep97!$A$48:$XFD$104,3,0)</f>
        <v>994145</v>
      </c>
      <c r="AW82" s="6" t="n">
        <f aca="false">VLOOKUP(B82,[46]oct97!$A$48:$XFD$103,3,0)</f>
        <v>942251</v>
      </c>
      <c r="AX82" s="6" t="n">
        <f aca="false">VLOOKUP(B82,[47]nov97!$A$48:$XFD$102,3,0)</f>
        <v>560684</v>
      </c>
      <c r="AY82" s="6" t="n">
        <f aca="false">VLOOKUP(B82,[48]dec97!$A$35:$XFD$88,3,0)</f>
        <v>485202</v>
      </c>
      <c r="AZ82" s="6" t="n">
        <f aca="false">VLOOKUP(B82,[49]jan98!$A$47:$XFD$96,3,0)</f>
        <v>659019</v>
      </c>
      <c r="BA82" s="6" t="n">
        <f aca="false">VLOOKUP(B82,[50]feb98!$A$50:$XFD$98,3,0)</f>
        <v>750442</v>
      </c>
      <c r="BB82" s="6" t="n">
        <f aca="false">VLOOKUP(B82,[51]mar98!$A$34:$XFD$81,3,0)</f>
        <v>638903</v>
      </c>
      <c r="BC82" s="6" t="n">
        <f aca="false">VLOOKUP(B82,[52]apr98!$A$46:$XFD$92,3,0)</f>
        <v>766151</v>
      </c>
      <c r="BD82" s="6" t="n">
        <f aca="false">VLOOKUP(B82,[53]may98!$A$47:$XFD$92,3,0)</f>
        <v>557941</v>
      </c>
      <c r="BE82" s="6" t="n">
        <f aca="false">VLOOKUP(B82,[54]jun98!$A$54:$XFD$98,3,0)</f>
        <v>640826</v>
      </c>
      <c r="BF82" s="6" t="n">
        <f aca="false">VLOOKUP(B82,[55]jul98!$A$34:$XFD$77,3,0)</f>
        <v>867573</v>
      </c>
      <c r="BG82" s="6" t="n">
        <f aca="false">VLOOKUP(B82,[56]aug98!$A$48:$XFD$90,3,0)</f>
        <v>792483</v>
      </c>
      <c r="BH82" s="6" t="n">
        <f aca="false">VLOOKUP(B82,[57]sep98!$A$46:$XFD$87,3,0)</f>
        <v>589253</v>
      </c>
      <c r="BI82" s="6" t="n">
        <f aca="false">VLOOKUP(B82,[58]oct98!$A$34:$XFD$74,3,0)</f>
        <v>768088</v>
      </c>
      <c r="BJ82" s="6" t="n">
        <f aca="false">VLOOKUP(B82,[59]nov98!$A$34:$XFD$73,3,0)</f>
        <v>613911</v>
      </c>
      <c r="BK82" s="6" t="n">
        <f aca="false">VLOOKUP(B82,[60]dec98!$A$59:$XFD$97,3,0)</f>
        <v>455306</v>
      </c>
      <c r="BL82" s="6" t="n">
        <f aca="false">VLOOKUP(B82,[61]jan99!$A$48:$XFD$83,3,0)</f>
        <v>663583</v>
      </c>
      <c r="BM82" s="10" t="n">
        <f aca="false">VLOOKUP(B82,[62]feb99!$A$33:$XFD$66,3,0)</f>
        <v>525737</v>
      </c>
      <c r="BN82" s="6" t="n">
        <f aca="false">VLOOKUP(B82,[63]mar99!$A$46:$XFD$78,3,0)</f>
        <v>527048</v>
      </c>
      <c r="BO82" s="6" t="n">
        <f aca="false">VLOOKUP(B82,[64]apr99!$A$33:$XFD$64,3,0)</f>
        <v>623362</v>
      </c>
      <c r="BP82" s="6" t="n">
        <f aca="false">VLOOKUP(B82,[65]may99!$A$58:$XFD$88,3,0)</f>
        <v>744235</v>
      </c>
      <c r="BQ82" s="6" t="n">
        <f aca="false">VLOOKUP(B82,[66]jun99!$A$33:$XFD$62,3,0)</f>
        <v>809668</v>
      </c>
      <c r="BR82" s="6" t="n">
        <f aca="false">VLOOKUP(B82,[67]jul99!$A$55:$XFD$83,3,0)</f>
        <v>907669</v>
      </c>
      <c r="BS82" s="6" t="n">
        <f aca="false">VLOOKUP(B82,[68]aug99!$A$33:$XFD$60,3,0)</f>
        <v>861821</v>
      </c>
      <c r="BT82" s="0" t="n">
        <f aca="false">VLOOKUP(B82,[69]sep99!$A$45:$XFD$71,3,0)</f>
        <v>1653327</v>
      </c>
      <c r="BU82" s="0" t="n">
        <f aca="false">VLOOKUP(B82,[70]oct99!$A$44:$XFD$69,3,0)</f>
        <v>1355017</v>
      </c>
      <c r="BV82" s="0" t="n">
        <f aca="false">VLOOKUP(B82,[71]nov99!$A$47:$XFD$71,3,0)</f>
        <v>1432142</v>
      </c>
      <c r="BW82" s="0" t="n">
        <f aca="false">VLOOKUP(B82,[72]dec99!$A$58:$XFD$81,3,0)</f>
        <v>1207403</v>
      </c>
      <c r="BX82" s="0" t="n">
        <f aca="false">VLOOKUP(B82,[73]jan00!$A$32:$XFD$51,3,0)</f>
        <v>1351104</v>
      </c>
      <c r="BY82" s="0" t="n">
        <f aca="false">VLOOKUP(B82,[74]feb00!$A$47:$XFD$65,3,0)</f>
        <v>1957989</v>
      </c>
      <c r="BZ82" s="0" t="n">
        <f aca="false">VLOOKUP(B82,[75]mar00!$A$43:$XFD$60,3,0)</f>
        <v>2089109</v>
      </c>
      <c r="CA82" s="0" t="n">
        <f aca="false">VLOOKUP(B82,[76]apr00!$A$32:$XFD$48,3,0)</f>
        <v>2152317</v>
      </c>
      <c r="CB82" s="0" t="n">
        <f aca="false">VLOOKUP(B82,[77]may00!$A$32:$XFD$48,3,0)</f>
        <v>2637888</v>
      </c>
      <c r="CC82" s="0" t="n">
        <f aca="false">VLOOKUP(B82,[78]jun00!$A$54:$XFD$68,3,0)</f>
        <v>2807381</v>
      </c>
      <c r="CD82" s="0" t="n">
        <f aca="false">VLOOKUP(B82,[79]jul00!$A$32:$XFD$46,3,0)</f>
        <v>3669298</v>
      </c>
      <c r="CE82" s="0" t="n">
        <f aca="false">VLOOKUP(B82,[80]aug00!$A$55:$XFD$67,3,0)</f>
        <v>2665446</v>
      </c>
      <c r="CP82" s="2" t="s">
        <v>81</v>
      </c>
      <c r="CQ82" s="7" t="n">
        <f aca="false">(D174-$D$95)/$D$95</f>
        <v>-0.871727483803961</v>
      </c>
      <c r="CR82" s="7" t="n">
        <f aca="false">(E175-$E$96)/$E$96</f>
        <v>-0.856328103949866</v>
      </c>
      <c r="CS82" s="7" t="n">
        <f aca="false">(F176-$F$97)/$F$97</f>
        <v>-0.869447494959398</v>
      </c>
      <c r="CT82" s="7" t="n">
        <f aca="false">(G177-$G$98)/$G$98</f>
        <v>-0.877557284748829</v>
      </c>
      <c r="CU82" s="7" t="n">
        <f aca="false">(H178-$H$99)/$H$99</f>
        <v>-0.8961383049144</v>
      </c>
      <c r="CV82" s="7" t="n">
        <f aca="false">(I179-$I$100)/$I$100</f>
        <v>-0.913140073205626</v>
      </c>
      <c r="CW82" s="7" t="n">
        <f aca="false">(J180-$J$101)/$J$101</f>
        <v>-0.886449922451796</v>
      </c>
      <c r="CX82" s="7" t="n">
        <f aca="false">(K181-$K$102)/$K$102</f>
        <v>-0.852881232486426</v>
      </c>
      <c r="CY82" s="7" t="n">
        <f aca="false">(L182-$L$103)/$L$103</f>
        <v>-0.83108531099509</v>
      </c>
      <c r="CZ82" s="7" t="n">
        <f aca="false">(M183-$M$104)/$M$104</f>
        <v>-1</v>
      </c>
      <c r="DA82" s="7" t="n">
        <f aca="false">(N184-$N$105)/$N$105</f>
        <v>-1</v>
      </c>
      <c r="DB82" s="7" t="n">
        <f aca="false">(O185-$O$106)/$O$106</f>
        <v>-1</v>
      </c>
      <c r="DC82" s="7" t="n">
        <f aca="false">(P186-$P$107)/$P$107</f>
        <v>-1</v>
      </c>
      <c r="DD82" s="7" t="n">
        <f aca="false">(Q187-$Q$108)/$Q$108</f>
        <v>-1</v>
      </c>
      <c r="DE82" s="7" t="e">
        <f aca="false">(R188-$R$109)/R188</f>
        <v>#DIV/0!</v>
      </c>
      <c r="DF82" s="7" t="n">
        <f aca="false">(S189-$S$110)/$S$110</f>
        <v>-1</v>
      </c>
      <c r="DG82" s="7" t="n">
        <f aca="false">(T190-$T$111)/$T$111</f>
        <v>-1</v>
      </c>
      <c r="DH82" s="7" t="n">
        <f aca="false">(U191-$U$112)/$U$112</f>
        <v>-1</v>
      </c>
      <c r="DI82" s="7" t="n">
        <f aca="false">(V192-$V$113)/$V$113</f>
        <v>-1</v>
      </c>
      <c r="DJ82" s="7" t="n">
        <f aca="false">(W193-$W$114)/$W$114</f>
        <v>-1</v>
      </c>
      <c r="DK82" s="7" t="n">
        <f aca="false">(X194-$X$115)/$X$115</f>
        <v>-1</v>
      </c>
      <c r="DL82" s="7" t="n">
        <f aca="false">(Y195-$Y$116)/$Y$116</f>
        <v>-1</v>
      </c>
      <c r="DM82" s="7" t="n">
        <f aca="false">(Z196-$Z$117)/$Z$117</f>
        <v>-1</v>
      </c>
      <c r="DN82" s="7" t="n">
        <f aca="false">(AA197-$AA$118)/$AA$118</f>
        <v>-1</v>
      </c>
      <c r="DO82" s="7" t="n">
        <f aca="false">(AB198-$AB$119)/$AB$119</f>
        <v>-1</v>
      </c>
      <c r="DP82" s="7" t="n">
        <f aca="false">(AC199-$AC$120)/$AC$120</f>
        <v>-1</v>
      </c>
      <c r="DQ82" s="7" t="n">
        <f aca="false">(AD200-$AD$121)/$AD$121</f>
        <v>-1</v>
      </c>
      <c r="DR82" s="7" t="n">
        <f aca="false">(AE201-$AE$122)/$AE$122</f>
        <v>-1</v>
      </c>
      <c r="DS82" s="7" t="n">
        <f aca="false">(AF202-$AF$123)/$AF$123</f>
        <v>-1</v>
      </c>
      <c r="DT82" s="7" t="n">
        <f aca="false">(AG203-$AG$124)/$AG$124</f>
        <v>-1</v>
      </c>
      <c r="DU82" s="7" t="n">
        <f aca="false">(AH204-$AH$125)/$AH$125</f>
        <v>-1</v>
      </c>
      <c r="DV82" s="7" t="n">
        <f aca="false">(AI205-$AI$126)/$AI$126</f>
        <v>-1</v>
      </c>
      <c r="DW82" s="7" t="n">
        <f aca="false">(AJ206-$AJ$127)/$AJ$127</f>
        <v>-1</v>
      </c>
      <c r="DX82" s="7" t="n">
        <f aca="false">(AK207-$AK$128)/$AK$128</f>
        <v>-1</v>
      </c>
      <c r="DY82" s="7" t="n">
        <f aca="false">(AL208-$AL$129)/$AL$129</f>
        <v>-1</v>
      </c>
      <c r="DZ82" s="7" t="n">
        <f aca="false">(AM209-$AM$130)/$AM$130</f>
        <v>-1</v>
      </c>
      <c r="EA82" s="7" t="n">
        <f aca="false">(AN210-$AN$131)/$AN$131</f>
        <v>-1</v>
      </c>
      <c r="EB82" s="7" t="n">
        <f aca="false">(AO211-$AO$132)/$AO$132</f>
        <v>-1</v>
      </c>
      <c r="EC82" s="7" t="n">
        <f aca="false">(AP212-$AP$133)/$AP$133</f>
        <v>-1</v>
      </c>
      <c r="ED82" s="7" t="n">
        <f aca="false">(AQ213-$AQ$134)/$AQ$134</f>
        <v>-1</v>
      </c>
      <c r="EE82" s="7" t="n">
        <f aca="false">(AR214-$AR$135)/$AR$135</f>
        <v>-1</v>
      </c>
      <c r="EF82" s="7" t="n">
        <f aca="false">(AS215-$AS$136)/$AS$136</f>
        <v>-1</v>
      </c>
      <c r="EG82" s="7" t="n">
        <f aca="false">(AT216-$AT$137)/$AT$137</f>
        <v>-1</v>
      </c>
      <c r="EH82" s="7" t="n">
        <f aca="false">(AU217-$AU$138)/$AU$138</f>
        <v>-1</v>
      </c>
      <c r="EI82" s="7" t="n">
        <f aca="false">(AV218-$AV$139)/$AV$139</f>
        <v>-1</v>
      </c>
      <c r="EJ82" s="7" t="n">
        <f aca="false">(AW219-$AW$140)/$AW$140</f>
        <v>-1</v>
      </c>
      <c r="EK82" s="7" t="n">
        <f aca="false">(AX220-$AX$141)/$AX$141</f>
        <v>-1</v>
      </c>
      <c r="EL82" s="7" t="n">
        <f aca="false">(AY221-$AY$142)/$AY$142</f>
        <v>-1</v>
      </c>
      <c r="EM82" s="7" t="n">
        <f aca="false">(AZ222-$AZ$143)/$AZ$143</f>
        <v>-1</v>
      </c>
      <c r="EN82" s="7" t="n">
        <f aca="false">(BA223-$BA$144)/$BA$144</f>
        <v>-1</v>
      </c>
      <c r="EO82" s="7" t="n">
        <f aca="false">(BB224-$BB$145)/$BB$145</f>
        <v>-1</v>
      </c>
      <c r="EP82" s="7" t="n">
        <f aca="false">(BC225-$BC$146)/$BC$146</f>
        <v>-1</v>
      </c>
      <c r="EQ82" s="7" t="n">
        <f aca="false">(BD226-$BD$147)/$BD$147</f>
        <v>-1</v>
      </c>
      <c r="ER82" s="7" t="n">
        <f aca="false">(BE227-$BE$148)/$BE$148</f>
        <v>-1</v>
      </c>
      <c r="ES82" s="7" t="n">
        <f aca="false">(BF228-$BF$149)/$BF$149</f>
        <v>-1</v>
      </c>
      <c r="ET82" s="7" t="n">
        <f aca="false">(BG229-$BG$150)/$BG$150</f>
        <v>-1</v>
      </c>
      <c r="EU82" s="7" t="n">
        <f aca="false">(BH230-$BH$151)/$BH$151</f>
        <v>-1</v>
      </c>
      <c r="EV82" s="7" t="n">
        <f aca="false">(BI231-$BI$152)/$BI$152</f>
        <v>-1</v>
      </c>
      <c r="EW82" s="7" t="n">
        <f aca="false">(BJ232-$BJ$153)/$BJ$153</f>
        <v>-1</v>
      </c>
      <c r="EX82" s="7" t="n">
        <f aca="false">(BK233-$BK$154)/$BK$154</f>
        <v>-1</v>
      </c>
      <c r="EY82" s="7" t="n">
        <f aca="false">(BL234-$BL$155)/$BL$155</f>
        <v>-1</v>
      </c>
      <c r="EZ82" s="7" t="n">
        <f aca="false">(BM235-$BM$156)/$BM$156</f>
        <v>-1</v>
      </c>
      <c r="FA82" s="7" t="n">
        <f aca="false">(BN236-$BN$157)/$BN$157</f>
        <v>-1</v>
      </c>
      <c r="FB82" s="7" t="n">
        <f aca="false">(BO237-$BO$158)/$BO$158</f>
        <v>-1</v>
      </c>
      <c r="FC82" s="7" t="n">
        <f aca="false">(BP238-$BP$159)/$BP$159</f>
        <v>-1</v>
      </c>
      <c r="FD82" s="7" t="n">
        <f aca="false">(BQ239-$BQ$160)/$BQ$160</f>
        <v>-1</v>
      </c>
      <c r="FE82" s="7" t="n">
        <f aca="false">(BR240-$BR$161)/$BR$161</f>
        <v>-1</v>
      </c>
      <c r="FF82" s="7" t="n">
        <f aca="false">(BS241-$BS$162)/$BS$162</f>
        <v>-1</v>
      </c>
      <c r="FG82" s="7" t="n">
        <f aca="false">(BT242-$BT$163)/$BT$163</f>
        <v>-1</v>
      </c>
      <c r="FH82" s="7" t="n">
        <f aca="false">(BU243-$BU$164)/$BU$164</f>
        <v>-1</v>
      </c>
      <c r="FI82" s="7" t="n">
        <f aca="false">(BV244-$BV$165)/$BV$165</f>
        <v>-1</v>
      </c>
      <c r="FJ82" s="7" t="n">
        <f aca="false">(BW245-$BW$166)/$BW$166</f>
        <v>-1</v>
      </c>
      <c r="FK82" s="7" t="n">
        <f aca="false">(BX246-$BX$167)/$BX$167</f>
        <v>-1</v>
      </c>
      <c r="FL82" s="7" t="n">
        <f aca="false">(BY247-$BY$168)/$BY$168</f>
        <v>-1</v>
      </c>
      <c r="FM82" s="7" t="n">
        <f aca="false">(BZ248-$BZ$169)/$BZ$169</f>
        <v>-1</v>
      </c>
      <c r="FN82" s="7" t="n">
        <f aca="false">(CA249-$CA$170)/$CA$170</f>
        <v>-1</v>
      </c>
      <c r="FO82" s="7" t="n">
        <f aca="false">(CB250-$CB$171)/$CB$171</f>
        <v>-1</v>
      </c>
      <c r="FP82" s="7" t="n">
        <f aca="false">(CC251-$CC$172)/$CC$172</f>
        <v>-1</v>
      </c>
      <c r="FQ82" s="7" t="n">
        <f aca="false">(CD252-$CD$173)/$CD$173</f>
        <v>-1</v>
      </c>
      <c r="FR82" s="7" t="n">
        <f aca="false">(CE253-$CE$174)/$CE$174</f>
        <v>-1</v>
      </c>
      <c r="FS82" s="7" t="n">
        <f aca="false">(CF254-$CF$175)/$CF$175</f>
        <v>-1</v>
      </c>
      <c r="FT82" s="7" t="n">
        <f aca="false">(CG255-$CG$176)/$CG$176</f>
        <v>-1</v>
      </c>
      <c r="FU82" s="7" t="n">
        <f aca="false">(CH256-$CH$177)/$CH$177</f>
        <v>-1</v>
      </c>
      <c r="FV82" s="7" t="n">
        <f aca="false">(CI257-$CI$178)/$CI$178</f>
        <v>-1</v>
      </c>
      <c r="FW82" s="7" t="n">
        <f aca="false">(CJ258-$CJ$179)/$CJ$179</f>
        <v>-1</v>
      </c>
      <c r="FX82" s="7" t="n">
        <f aca="false">(CK259-$CK$180)/$CK$180</f>
        <v>-1</v>
      </c>
      <c r="FY82" s="7" t="n">
        <f aca="false">(CL260-$CL$181)/$CL$181</f>
        <v>-1</v>
      </c>
      <c r="FZ82" s="7" t="n">
        <f aca="false">(CM261-$CM$182)/$CM$182</f>
        <v>-1</v>
      </c>
    </row>
    <row r="83" customFormat="false" ht="12.75" hidden="false" customHeight="false" outlineLevel="0" collapsed="false">
      <c r="B83" s="3" t="n">
        <v>36770</v>
      </c>
      <c r="C83" s="5" t="n">
        <v>39228922</v>
      </c>
      <c r="D83" s="6" t="n">
        <f aca="false">VLOOKUP(B83,[1]jan94!$A$59:$XFD$168,3,0)</f>
        <v>335935</v>
      </c>
      <c r="E83" s="6" t="n">
        <f aca="false">VLOOKUP(B83,[2]feb94!$A$51:$XFD$159,3,0)</f>
        <v>340545</v>
      </c>
      <c r="F83" s="6" t="n">
        <f aca="false">VLOOKUP(B83,[3]mar94!$A$56:$XFD$164,3,0)</f>
        <v>329489</v>
      </c>
      <c r="G83" s="6" t="n">
        <f aca="false">VLOOKUP(B83,[4]apr94!$A$64:$XFD$170,3,0)</f>
        <v>287011</v>
      </c>
      <c r="H83" s="6" t="n">
        <f aca="false">VLOOKUP(B83,[5]may94!$A$51:$XFD$156,3,0)</f>
        <v>247714</v>
      </c>
      <c r="I83" s="6" t="n">
        <f aca="false">VLOOKUP(B83,[6]jun94!$A$62:$XFD$167,3,0)</f>
        <v>225105</v>
      </c>
      <c r="J83" s="6" t="n">
        <f aca="false">VLOOKUP(B83,[7]jul94!$A$55:$XFD$159,3,0)</f>
        <v>263369</v>
      </c>
      <c r="K83" s="6" t="n">
        <f aca="false">VLOOKUP(B83,[8]aug94!$A$63:$XFD$165,3,0)</f>
        <v>292055</v>
      </c>
      <c r="L83" s="6" t="n">
        <f aca="false">VLOOKUP(B83,[9]sep94!$A$55:$XFD$156,3,0)</f>
        <v>334399</v>
      </c>
      <c r="M83" s="6" t="n">
        <f aca="false">VLOOKUP(B83,[10]oct94!$A$55:$XFD$155,3,0)</f>
        <v>264360</v>
      </c>
      <c r="N83" s="6" t="n">
        <f aca="false">VLOOKUP(B83,[11]nov94!$A$38:$XFD$137,3,0)</f>
        <v>320542</v>
      </c>
      <c r="O83" s="6" t="n">
        <f aca="false">VLOOKUP(B83,[12]dec94!$A$55:$XFD$154,3,0)</f>
        <v>309045</v>
      </c>
      <c r="P83" s="6" t="n">
        <f aca="false">VLOOKUP(B83,[13]jan95!$A$48:$XFD$142,3,0)</f>
        <v>441152</v>
      </c>
      <c r="Q83" s="6" t="n">
        <f aca="false">VLOOKUP(B83,[14]feb95!$A$54:$XFD$147,3,0)</f>
        <v>226970</v>
      </c>
      <c r="R83" s="6" t="n">
        <f aca="false">VLOOKUP(B83,[15]mar95!$A$37:$XFD$129,3,0)</f>
        <v>214174</v>
      </c>
      <c r="S83" s="6" t="n">
        <f aca="false">VLOOKUP(B83,[16]apr95!$A$59:$XFD$150,3,0)</f>
        <v>275326</v>
      </c>
      <c r="T83" s="6" t="n">
        <f aca="false">VLOOKUP(B83,[17]may95!$A$60:$XFD$151,3,0)</f>
        <v>316255</v>
      </c>
      <c r="U83" s="6" t="n">
        <f aca="false">VLOOKUP(B83,[18]jun95!$A$55:$XFD$144,3,0)</f>
        <v>239619</v>
      </c>
      <c r="V83" s="6" t="n">
        <f aca="false">VLOOKUP(B83,[19]jul95!$A$53:$XFD$141,3,0)</f>
        <v>429088</v>
      </c>
      <c r="W83" s="6" t="n">
        <f aca="false">VLOOKUP(B83,[20]aug95!$A$61:$XFD$148,3,0)</f>
        <v>358563</v>
      </c>
      <c r="X83" s="6" t="n">
        <f aca="false">VLOOKUP(B83,[21]sep95!$A$58:$XFD$144,3,0)</f>
        <v>220301</v>
      </c>
      <c r="Y83" s="6" t="n">
        <f aca="false">VLOOKUP(B83,[22]oct95!$A$53:$XFD$138,3,0)</f>
        <v>603848</v>
      </c>
      <c r="Z83" s="6" t="n">
        <f aca="false">VLOOKUP(B83,[23]nov95!$A$58:$XFD$142,3,0)</f>
        <v>458788</v>
      </c>
      <c r="AA83" s="6" t="n">
        <f aca="false">VLOOKUP(B83,[24]dec95!$A$55:$XFD$138,3,0)</f>
        <v>257762</v>
      </c>
      <c r="AB83" s="6" t="n">
        <f aca="false">VLOOKUP(B83,[25]jan96!$A$59:$XFD$138,3,0)</f>
        <v>358605</v>
      </c>
      <c r="AC83" s="6" t="n">
        <f aca="false">VLOOKUP(B83,[26]feb96!$A$36:$XFD$114,3,0)</f>
        <v>702977</v>
      </c>
      <c r="AD83" s="6" t="n">
        <f aca="false">VLOOKUP(B83,[27]mar96!$A$54:$XFD$133,3,0)</f>
        <v>326961</v>
      </c>
      <c r="AE83" s="6" t="n">
        <f aca="false">VLOOKUP(B83,[28]apr96!$A$51:$XFD$127,3,0)</f>
        <v>290261</v>
      </c>
      <c r="AF83" s="6" t="n">
        <f aca="false">VLOOKUP(B83,[29]may96!$A$60:$XFD$135,3,0)</f>
        <v>402875</v>
      </c>
      <c r="AG83" s="6" t="n">
        <f aca="false">VLOOKUP(B83,[30]jun96!$A$50:$XFD$124,3,0)</f>
        <v>288035</v>
      </c>
      <c r="AH83" s="6" t="n">
        <f aca="false">VLOOKUP(B83,[31]jul96!$A$53:$XFD$126,3,0)</f>
        <v>421796</v>
      </c>
      <c r="AI83" s="6" t="n">
        <f aca="false">VLOOKUP(B83,[32]aug96!$A$36:$XFD$108,3,0)</f>
        <v>430215</v>
      </c>
      <c r="AJ83" s="6" t="n">
        <f aca="false">VLOOKUP(B83,[33]sep96!$A$51:$XFD$122,3,0)</f>
        <v>482557</v>
      </c>
      <c r="AK83" s="6" t="n">
        <f aca="false">VLOOKUP(B83,[34]oct96!$A$59:$XFD$129,3,0)</f>
        <v>343650</v>
      </c>
      <c r="AL83" s="6" t="n">
        <f aca="false">VLOOKUP(B83,[35]nov96!$A$61:$XFD$130,3,0)</f>
        <v>432876</v>
      </c>
      <c r="AM83" s="6" t="n">
        <f aca="false">VLOOKUP(B83,[36]dec96!$A$51:$XFD$119,3,0)</f>
        <v>369586</v>
      </c>
      <c r="AN83" s="6" t="n">
        <f aca="false">VLOOKUP(B83,[37]jan97!$A$52:$XFD$116,3,0)</f>
        <v>388029</v>
      </c>
      <c r="AO83" s="6" t="n">
        <f aca="false">VLOOKUP(B83,[38]feb97!$A$35:$XFD$98,3,0)</f>
        <v>366653</v>
      </c>
      <c r="AP83" s="6" t="n">
        <f aca="false">VLOOKUP(B83,[39]mar97!$A$51:$XFD$113,3,0)</f>
        <v>400851</v>
      </c>
      <c r="AQ83" s="6" t="n">
        <f aca="false">VLOOKUP(B83,[40]apr97!$A$35:$XFD$96,3,0)</f>
        <v>552072</v>
      </c>
      <c r="AR83" s="6" t="n">
        <f aca="false">VLOOKUP(B83,[41]may97!$A$35:$XFD$95,3,0)</f>
        <v>330319</v>
      </c>
      <c r="AS83" s="6" t="n">
        <f aca="false">VLOOKUP(B83,[42]jun97!$A$35:$XFD$94,3,0)</f>
        <v>530076</v>
      </c>
      <c r="AT83" s="6" t="n">
        <f aca="false">VLOOKUP(B83,[43]jul97!$A$49:$XFD$107,3,0)</f>
        <v>426245</v>
      </c>
      <c r="AU83" s="6" t="n">
        <f aca="false">VLOOKUP(B83,[44]aug97!$A$60:$XFD$117,3,0)</f>
        <v>581418</v>
      </c>
      <c r="AV83" s="6" t="n">
        <f aca="false">VLOOKUP(B83,[45]sep97!$A$48:$XFD$104,3,0)</f>
        <v>945267</v>
      </c>
      <c r="AW83" s="6" t="n">
        <f aca="false">VLOOKUP(B83,[46]oct97!$A$48:$XFD$103,3,0)</f>
        <v>914568</v>
      </c>
      <c r="AX83" s="6" t="n">
        <f aca="false">VLOOKUP(B83,[47]nov97!$A$48:$XFD$102,3,0)</f>
        <v>522178</v>
      </c>
      <c r="AY83" s="6" t="n">
        <f aca="false">VLOOKUP(B83,[48]dec97!$A$35:$XFD$88,3,0)</f>
        <v>469014</v>
      </c>
      <c r="AZ83" s="6" t="n">
        <f aca="false">VLOOKUP(B83,[49]jan98!$A$47:$XFD$96,3,0)</f>
        <v>659604</v>
      </c>
      <c r="BA83" s="6" t="n">
        <f aca="false">VLOOKUP(B83,[50]feb98!$A$50:$XFD$98,3,0)</f>
        <v>674907</v>
      </c>
      <c r="BB83" s="6" t="n">
        <f aca="false">VLOOKUP(B83,[51]mar98!$A$34:$XFD$81,3,0)</f>
        <v>620142</v>
      </c>
      <c r="BC83" s="6" t="n">
        <f aca="false">VLOOKUP(B83,[52]apr98!$A$46:$XFD$92,3,0)</f>
        <v>735668</v>
      </c>
      <c r="BD83" s="6" t="n">
        <f aca="false">VLOOKUP(B83,[53]may98!$A$47:$XFD$92,3,0)</f>
        <v>537205</v>
      </c>
      <c r="BE83" s="6" t="n">
        <f aca="false">VLOOKUP(B83,[54]jun98!$A$54:$XFD$98,3,0)</f>
        <v>625187</v>
      </c>
      <c r="BF83" s="6" t="n">
        <f aca="false">VLOOKUP(B83,[55]jul98!$A$34:$XFD$77,3,0)</f>
        <v>859962</v>
      </c>
      <c r="BG83" s="6" t="n">
        <f aca="false">VLOOKUP(B83,[56]aug98!$A$48:$XFD$90,3,0)</f>
        <v>798210</v>
      </c>
      <c r="BH83" s="6" t="n">
        <f aca="false">VLOOKUP(B83,[57]sep98!$A$46:$XFD$87,3,0)</f>
        <v>557421</v>
      </c>
      <c r="BI83" s="6" t="n">
        <f aca="false">VLOOKUP(B83,[58]oct98!$A$34:$XFD$74,3,0)</f>
        <v>738055</v>
      </c>
      <c r="BJ83" s="6" t="n">
        <f aca="false">VLOOKUP(B83,[59]nov98!$A$34:$XFD$73,3,0)</f>
        <v>574921</v>
      </c>
      <c r="BK83" s="6" t="n">
        <f aca="false">VLOOKUP(B83,[60]dec98!$A$59:$XFD$97,3,0)</f>
        <v>431221</v>
      </c>
      <c r="BL83" s="6" t="n">
        <f aca="false">VLOOKUP(B83,[61]jan99!$A$48:$XFD$83,3,0)</f>
        <v>609386</v>
      </c>
      <c r="BM83" s="10" t="n">
        <f aca="false">VLOOKUP(B83,[62]feb99!$A$33:$XFD$66,3,0)</f>
        <v>486967</v>
      </c>
      <c r="BN83" s="6" t="n">
        <f aca="false">VLOOKUP(B83,[63]mar99!$A$46:$XFD$78,3,0)</f>
        <v>477946</v>
      </c>
      <c r="BO83" s="6" t="n">
        <f aca="false">VLOOKUP(B83,[64]apr99!$A$33:$XFD$64,3,0)</f>
        <v>562605</v>
      </c>
      <c r="BP83" s="6" t="n">
        <f aca="false">VLOOKUP(B83,[65]may99!$A$58:$XFD$88,3,0)</f>
        <v>651354</v>
      </c>
      <c r="BQ83" s="6" t="n">
        <f aca="false">VLOOKUP(B83,[66]jun99!$A$33:$XFD$62,3,0)</f>
        <v>726565</v>
      </c>
      <c r="BR83" s="6" t="n">
        <f aca="false">VLOOKUP(B83,[67]jul99!$A$55:$XFD$83,3,0)</f>
        <v>899836</v>
      </c>
      <c r="BS83" s="6" t="n">
        <f aca="false">VLOOKUP(B83,[68]aug99!$A$33:$XFD$60,3,0)</f>
        <v>744254</v>
      </c>
      <c r="BT83" s="0" t="n">
        <f aca="false">VLOOKUP(B83,[69]sep99!$A$45:$XFD$71,3,0)</f>
        <v>1496989</v>
      </c>
      <c r="BU83" s="0" t="n">
        <f aca="false">VLOOKUP(B83,[70]oct99!$A$44:$XFD$69,3,0)</f>
        <v>1276042</v>
      </c>
      <c r="BV83" s="0" t="n">
        <f aca="false">VLOOKUP(B83,[71]nov99!$A$47:$XFD$71,3,0)</f>
        <v>1349869</v>
      </c>
      <c r="BW83" s="0" t="n">
        <f aca="false">VLOOKUP(B83,[72]dec99!$A$58:$XFD$81,3,0)</f>
        <v>1053528</v>
      </c>
      <c r="BX83" s="0" t="n">
        <f aca="false">VLOOKUP(B83,[73]jan00!$A$32:$XFD$51,3,0)</f>
        <v>1240911</v>
      </c>
      <c r="BY83" s="0" t="n">
        <f aca="false">VLOOKUP(B83,[74]feb00!$A$47:$XFD$65,3,0)</f>
        <v>1757629</v>
      </c>
      <c r="BZ83" s="0" t="n">
        <f aca="false">VLOOKUP(B83,[75]mar00!$A$43:$XFD$60,3,0)</f>
        <v>1963311</v>
      </c>
      <c r="CA83" s="0" t="n">
        <f aca="false">VLOOKUP(B83,[76]apr00!$A$32:$XFD$48,3,0)</f>
        <v>1895533</v>
      </c>
      <c r="CB83" s="0" t="n">
        <f aca="false">VLOOKUP(B83,[77]may00!$A$32:$XFD$48,3,0)</f>
        <v>2242879</v>
      </c>
      <c r="CC83" s="0" t="n">
        <f aca="false">VLOOKUP(B83,[78]jun00!$A$54:$XFD$68,3,0)</f>
        <v>2626743</v>
      </c>
      <c r="CD83" s="0" t="n">
        <f aca="false">VLOOKUP(B83,[79]jul00!$A$32:$XFD$46,3,0)</f>
        <v>2982536</v>
      </c>
      <c r="CE83" s="0" t="n">
        <f aca="false">VLOOKUP(B83,[80]aug00!$A$55:$XFD$67,3,0)</f>
        <v>4491828</v>
      </c>
      <c r="CF83" s="0" t="n">
        <f aca="false">VLOOKUP(B83,[81]sep00!$A$54:$XFD$65,3,0)</f>
        <v>2408417</v>
      </c>
      <c r="CP83" s="2" t="s">
        <v>82</v>
      </c>
      <c r="CQ83" s="7" t="n">
        <f aca="false">(D175-$D$95)/$D$95</f>
        <v>-0.873448276744912</v>
      </c>
      <c r="CR83" s="7" t="n">
        <f aca="false">(E176-$E$96)/$E$96</f>
        <v>-0.867396980502883</v>
      </c>
      <c r="CS83" s="7" t="n">
        <f aca="false">(F177-$F$97)/$F$97</f>
        <v>-0.872323854573111</v>
      </c>
      <c r="CT83" s="7" t="n">
        <f aca="false">(G178-$G$98)/$G$98</f>
        <v>-0.876910542563869</v>
      </c>
      <c r="CU83" s="7" t="n">
        <f aca="false">(H179-$H$99)/$H$99</f>
        <v>-0.887437662074088</v>
      </c>
      <c r="CV83" s="7" t="n">
        <f aca="false">(I180-$I$100)/$I$100</f>
        <v>-0.903363923199433</v>
      </c>
      <c r="CW83" s="7" t="n">
        <f aca="false">(J181-$J$101)/$J$101</f>
        <v>-0.891674279532846</v>
      </c>
      <c r="CX83" s="7" t="n">
        <f aca="false">(K182-$K$102)/$K$102</f>
        <v>-0.865239655713771</v>
      </c>
      <c r="CY83" s="7" t="n">
        <f aca="false">(L183-$L$103)/$L$103</f>
        <v>-1</v>
      </c>
      <c r="CZ83" s="7" t="n">
        <f aca="false">(M184-$M$104)/$M$104</f>
        <v>-1</v>
      </c>
      <c r="DA83" s="7" t="n">
        <f aca="false">(N185-$N$105)/$N$105</f>
        <v>-1</v>
      </c>
      <c r="DB83" s="7" t="n">
        <f aca="false">(O186-$O$106)/$O$106</f>
        <v>-1</v>
      </c>
      <c r="DC83" s="7" t="n">
        <f aca="false">(P187-$P$107)/$P$107</f>
        <v>-1</v>
      </c>
      <c r="DD83" s="7" t="n">
        <f aca="false">(Q188-$Q$108)/$Q$108</f>
        <v>-1</v>
      </c>
      <c r="DE83" s="7" t="e">
        <f aca="false">(R189-$R$109)/R189</f>
        <v>#DIV/0!</v>
      </c>
      <c r="DF83" s="7" t="n">
        <f aca="false">(S190-$S$110)/$S$110</f>
        <v>-1</v>
      </c>
      <c r="DG83" s="7" t="n">
        <f aca="false">(T191-$T$111)/$T$111</f>
        <v>-1</v>
      </c>
      <c r="DH83" s="7" t="n">
        <f aca="false">(U192-$U$112)/$U$112</f>
        <v>-1</v>
      </c>
      <c r="DI83" s="7" t="n">
        <f aca="false">(V193-$V$113)/$V$113</f>
        <v>-1</v>
      </c>
      <c r="DJ83" s="7" t="n">
        <f aca="false">(W194-$W$114)/$W$114</f>
        <v>-1</v>
      </c>
      <c r="DK83" s="7" t="n">
        <f aca="false">(X195-$X$115)/$X$115</f>
        <v>-1</v>
      </c>
      <c r="DL83" s="7" t="n">
        <f aca="false">(Y196-$Y$116)/$Y$116</f>
        <v>-1</v>
      </c>
      <c r="DM83" s="7" t="n">
        <f aca="false">(Z197-$Z$117)/$Z$117</f>
        <v>-1</v>
      </c>
      <c r="DN83" s="7" t="n">
        <f aca="false">(AA198-$AA$118)/$AA$118</f>
        <v>-1</v>
      </c>
      <c r="DO83" s="7" t="n">
        <f aca="false">(AB199-$AB$119)/$AB$119</f>
        <v>-1</v>
      </c>
      <c r="DP83" s="7" t="n">
        <f aca="false">(AC200-$AC$120)/$AC$120</f>
        <v>-1</v>
      </c>
      <c r="DQ83" s="7" t="n">
        <f aca="false">(AD201-$AD$121)/$AD$121</f>
        <v>-1</v>
      </c>
      <c r="DR83" s="7" t="n">
        <f aca="false">(AE202-$AE$122)/$AE$122</f>
        <v>-1</v>
      </c>
      <c r="DS83" s="7" t="n">
        <f aca="false">(AF203-$AF$123)/$AF$123</f>
        <v>-1</v>
      </c>
      <c r="DT83" s="7" t="n">
        <f aca="false">(AG204-$AG$124)/$AG$124</f>
        <v>-1</v>
      </c>
      <c r="DU83" s="7" t="n">
        <f aca="false">(AH205-$AH$125)/$AH$125</f>
        <v>-1</v>
      </c>
      <c r="DV83" s="7" t="n">
        <f aca="false">(AI206-$AI$126)/$AI$126</f>
        <v>-1</v>
      </c>
      <c r="DW83" s="7" t="n">
        <f aca="false">(AJ207-$AJ$127)/$AJ$127</f>
        <v>-1</v>
      </c>
      <c r="DX83" s="7" t="n">
        <f aca="false">(AK208-$AK$128)/$AK$128</f>
        <v>-1</v>
      </c>
      <c r="DY83" s="7" t="n">
        <f aca="false">(AL209-$AL$129)/$AL$129</f>
        <v>-1</v>
      </c>
      <c r="DZ83" s="7" t="n">
        <f aca="false">(AM210-$AM$130)/$AM$130</f>
        <v>-1</v>
      </c>
      <c r="EA83" s="7" t="n">
        <f aca="false">(AN211-$AN$131)/$AN$131</f>
        <v>-1</v>
      </c>
      <c r="EB83" s="7" t="n">
        <f aca="false">(AO212-$AO$132)/$AO$132</f>
        <v>-1</v>
      </c>
      <c r="EC83" s="7" t="n">
        <f aca="false">(AP213-$AP$133)/$AP$133</f>
        <v>-1</v>
      </c>
      <c r="ED83" s="7" t="n">
        <f aca="false">(AQ214-$AQ$134)/$AQ$134</f>
        <v>-1</v>
      </c>
      <c r="EE83" s="7" t="n">
        <f aca="false">(AR215-$AR$135)/$AR$135</f>
        <v>-1</v>
      </c>
      <c r="EF83" s="7" t="n">
        <f aca="false">(AS216-$AS$136)/$AS$136</f>
        <v>-1</v>
      </c>
      <c r="EG83" s="7" t="n">
        <f aca="false">(AT217-$AT$137)/$AT$137</f>
        <v>-1</v>
      </c>
      <c r="EH83" s="7" t="n">
        <f aca="false">(AU218-$AU$138)/$AU$138</f>
        <v>-1</v>
      </c>
      <c r="EI83" s="7" t="n">
        <f aca="false">(AV219-$AV$139)/$AV$139</f>
        <v>-1</v>
      </c>
      <c r="EJ83" s="7" t="n">
        <f aca="false">(AW220-$AW$140)/$AW$140</f>
        <v>-1</v>
      </c>
      <c r="EK83" s="7" t="n">
        <f aca="false">(AX221-$AX$141)/$AX$141</f>
        <v>-1</v>
      </c>
      <c r="EL83" s="7" t="n">
        <f aca="false">(AY222-$AY$142)/$AY$142</f>
        <v>-1</v>
      </c>
      <c r="EM83" s="7" t="n">
        <f aca="false">(AZ223-$AZ$143)/$AZ$143</f>
        <v>-1</v>
      </c>
      <c r="EN83" s="7" t="n">
        <f aca="false">(BA224-$BA$144)/$BA$144</f>
        <v>-1</v>
      </c>
      <c r="EO83" s="7" t="n">
        <f aca="false">(BB225-$BB$145)/$BB$145</f>
        <v>-1</v>
      </c>
      <c r="EP83" s="7" t="n">
        <f aca="false">(BC226-$BC$146)/$BC$146</f>
        <v>-1</v>
      </c>
      <c r="EQ83" s="7" t="n">
        <f aca="false">(BD227-$BD$147)/$BD$147</f>
        <v>-1</v>
      </c>
      <c r="ER83" s="7" t="n">
        <f aca="false">(BE228-$BE$148)/$BE$148</f>
        <v>-1</v>
      </c>
      <c r="ES83" s="7" t="n">
        <f aca="false">(BF229-$BF$149)/$BF$149</f>
        <v>-1</v>
      </c>
      <c r="ET83" s="7" t="n">
        <f aca="false">(BG230-$BG$150)/$BG$150</f>
        <v>-1</v>
      </c>
      <c r="EU83" s="7" t="n">
        <f aca="false">(BH231-$BH$151)/$BH$151</f>
        <v>-1</v>
      </c>
      <c r="EV83" s="7" t="n">
        <f aca="false">(BI232-$BI$152)/$BI$152</f>
        <v>-1</v>
      </c>
      <c r="EW83" s="7" t="n">
        <f aca="false">(BJ233-$BJ$153)/$BJ$153</f>
        <v>-1</v>
      </c>
      <c r="EX83" s="7" t="n">
        <f aca="false">(BK234-$BK$154)/$BK$154</f>
        <v>-1</v>
      </c>
      <c r="EY83" s="7" t="n">
        <f aca="false">(BL235-$BL$155)/$BL$155</f>
        <v>-1</v>
      </c>
      <c r="EZ83" s="7" t="n">
        <f aca="false">(BM236-$BM$156)/$BM$156</f>
        <v>-1</v>
      </c>
      <c r="FA83" s="7" t="n">
        <f aca="false">(BN237-$BN$157)/$BN$157</f>
        <v>-1</v>
      </c>
      <c r="FB83" s="7" t="n">
        <f aca="false">(BO238-$BO$158)/$BO$158</f>
        <v>-1</v>
      </c>
      <c r="FC83" s="7" t="n">
        <f aca="false">(BP239-$BP$159)/$BP$159</f>
        <v>-1</v>
      </c>
      <c r="FD83" s="7" t="n">
        <f aca="false">(BQ240-$BQ$160)/$BQ$160</f>
        <v>-1</v>
      </c>
      <c r="FE83" s="7" t="n">
        <f aca="false">(BR241-$BR$161)/$BR$161</f>
        <v>-1</v>
      </c>
      <c r="FF83" s="7" t="n">
        <f aca="false">(BS242-$BS$162)/$BS$162</f>
        <v>-1</v>
      </c>
      <c r="FG83" s="7" t="n">
        <f aca="false">(BT243-$BT$163)/$BT$163</f>
        <v>-1</v>
      </c>
      <c r="FH83" s="7" t="n">
        <f aca="false">(BU244-$BU$164)/$BU$164</f>
        <v>-1</v>
      </c>
      <c r="FI83" s="7" t="n">
        <f aca="false">(BV245-$BV$165)/$BV$165</f>
        <v>-1</v>
      </c>
      <c r="FJ83" s="7" t="n">
        <f aca="false">(BW246-$BW$166)/$BW$166</f>
        <v>-1</v>
      </c>
      <c r="FK83" s="7" t="n">
        <f aca="false">(BX247-$BX$167)/$BX$167</f>
        <v>-1</v>
      </c>
      <c r="FL83" s="7" t="n">
        <f aca="false">(BY248-$BY$168)/$BY$168</f>
        <v>-1</v>
      </c>
      <c r="FM83" s="7" t="n">
        <f aca="false">(BZ249-$BZ$169)/$BZ$169</f>
        <v>-1</v>
      </c>
      <c r="FN83" s="7" t="n">
        <f aca="false">(CA250-$CA$170)/$CA$170</f>
        <v>-1</v>
      </c>
      <c r="FO83" s="7" t="n">
        <f aca="false">(CB251-$CB$171)/$CB$171</f>
        <v>-1</v>
      </c>
      <c r="FP83" s="7" t="n">
        <f aca="false">(CC252-$CC$172)/$CC$172</f>
        <v>-1</v>
      </c>
      <c r="FQ83" s="7" t="n">
        <f aca="false">(CD253-$CD$173)/$CD$173</f>
        <v>-1</v>
      </c>
      <c r="FR83" s="7" t="n">
        <f aca="false">(CE254-$CE$174)/$CE$174</f>
        <v>-1</v>
      </c>
      <c r="FS83" s="7" t="n">
        <f aca="false">(CF255-$CF$175)/$CF$175</f>
        <v>-1</v>
      </c>
      <c r="FT83" s="7" t="n">
        <f aca="false">(CG256-$CG$176)/$CG$176</f>
        <v>-1</v>
      </c>
      <c r="FU83" s="7" t="n">
        <f aca="false">(CH257-$CH$177)/$CH$177</f>
        <v>-1</v>
      </c>
      <c r="FV83" s="7" t="n">
        <f aca="false">(CI258-$CI$178)/$CI$178</f>
        <v>-1</v>
      </c>
      <c r="FW83" s="7" t="n">
        <f aca="false">(CJ259-$CJ$179)/$CJ$179</f>
        <v>-1</v>
      </c>
      <c r="FX83" s="7" t="n">
        <f aca="false">(CK260-$CK$180)/$CK$180</f>
        <v>-1</v>
      </c>
      <c r="FY83" s="7" t="n">
        <f aca="false">(CL261-$CL$181)/$CL$181</f>
        <v>-1</v>
      </c>
      <c r="FZ83" s="7" t="n">
        <f aca="false">(CM262-$CM$182)/$CM$182</f>
        <v>-1</v>
      </c>
    </row>
    <row r="84" customFormat="false" ht="12.75" hidden="false" customHeight="false" outlineLevel="0" collapsed="false">
      <c r="B84" s="3" t="n">
        <v>36800</v>
      </c>
      <c r="C84" s="5" t="n">
        <v>41068928</v>
      </c>
      <c r="D84" s="6" t="n">
        <f aca="false">VLOOKUP(B84,[1]jan94!$A$59:$XFD$168,3,0)</f>
        <v>342476</v>
      </c>
      <c r="E84" s="6" t="n">
        <f aca="false">VLOOKUP(B84,[2]feb94!$A$51:$XFD$159,3,0)</f>
        <v>268210</v>
      </c>
      <c r="F84" s="6" t="n">
        <f aca="false">VLOOKUP(B84,[3]mar94!$A$56:$XFD$164,3,0)</f>
        <v>345220</v>
      </c>
      <c r="G84" s="6" t="n">
        <f aca="false">VLOOKUP(B84,[4]apr94!$A$64:$XFD$170,3,0)</f>
        <v>271958</v>
      </c>
      <c r="H84" s="6" t="n">
        <f aca="false">VLOOKUP(B84,[5]may94!$A$51:$XFD$156,3,0)</f>
        <v>307353</v>
      </c>
      <c r="I84" s="6" t="n">
        <f aca="false">VLOOKUP(B84,[6]jun94!$A$62:$XFD$167,3,0)</f>
        <v>272914</v>
      </c>
      <c r="J84" s="6" t="n">
        <f aca="false">VLOOKUP(B84,[7]jul94!$A$55:$XFD$159,3,0)</f>
        <v>264999</v>
      </c>
      <c r="K84" s="6" t="n">
        <f aca="false">VLOOKUP(B84,[8]aug94!$A$63:$XFD$165,3,0)</f>
        <v>287778</v>
      </c>
      <c r="L84" s="6" t="n">
        <f aca="false">VLOOKUP(B84,[9]sep94!$A$55:$XFD$156,3,0)</f>
        <v>317034</v>
      </c>
      <c r="M84" s="6" t="n">
        <f aca="false">VLOOKUP(B84,[10]oct94!$A$55:$XFD$155,3,0)</f>
        <v>310796</v>
      </c>
      <c r="N84" s="6" t="n">
        <f aca="false">VLOOKUP(B84,[11]nov94!$A$38:$XFD$137,3,0)</f>
        <v>290890</v>
      </c>
      <c r="O84" s="6" t="n">
        <f aca="false">VLOOKUP(B84,[12]dec94!$A$55:$XFD$154,3,0)</f>
        <v>317813</v>
      </c>
      <c r="P84" s="6" t="n">
        <f aca="false">VLOOKUP(B84,[13]jan95!$A$48:$XFD$142,3,0)</f>
        <v>443528</v>
      </c>
      <c r="Q84" s="6" t="n">
        <f aca="false">VLOOKUP(B84,[14]feb95!$A$54:$XFD$147,3,0)</f>
        <v>229068</v>
      </c>
      <c r="R84" s="6" t="n">
        <f aca="false">VLOOKUP(B84,[15]mar95!$A$37:$XFD$129,3,0)</f>
        <v>222282</v>
      </c>
      <c r="S84" s="6" t="n">
        <f aca="false">VLOOKUP(B84,[16]apr95!$A$59:$XFD$150,3,0)</f>
        <v>277222</v>
      </c>
      <c r="T84" s="6" t="n">
        <f aca="false">VLOOKUP(B84,[17]may95!$A$60:$XFD$151,3,0)</f>
        <v>338521</v>
      </c>
      <c r="U84" s="6" t="n">
        <f aca="false">VLOOKUP(B84,[18]jun95!$A$55:$XFD$144,3,0)</f>
        <v>255454</v>
      </c>
      <c r="V84" s="6" t="n">
        <f aca="false">VLOOKUP(B84,[19]jul95!$A$53:$XFD$141,3,0)</f>
        <v>398616</v>
      </c>
      <c r="W84" s="6" t="n">
        <f aca="false">VLOOKUP(B84,[20]aug95!$A$61:$XFD$148,3,0)</f>
        <v>370603</v>
      </c>
      <c r="X84" s="6" t="n">
        <f aca="false">VLOOKUP(B84,[21]sep95!$A$58:$XFD$144,3,0)</f>
        <v>217866</v>
      </c>
      <c r="Y84" s="6" t="n">
        <f aca="false">VLOOKUP(B84,[22]oct95!$A$53:$XFD$138,3,0)</f>
        <v>575280</v>
      </c>
      <c r="Z84" s="6" t="n">
        <f aca="false">VLOOKUP(B84,[23]nov95!$A$58:$XFD$142,3,0)</f>
        <v>463929</v>
      </c>
      <c r="AA84" s="6" t="n">
        <f aca="false">VLOOKUP(B84,[24]dec95!$A$55:$XFD$138,3,0)</f>
        <v>249981</v>
      </c>
      <c r="AB84" s="6" t="n">
        <f aca="false">VLOOKUP(B84,[25]jan96!$A$59:$XFD$138,3,0)</f>
        <v>356180</v>
      </c>
      <c r="AC84" s="6" t="n">
        <f aca="false">VLOOKUP(B84,[26]feb96!$A$36:$XFD$114,3,0)</f>
        <v>736324</v>
      </c>
      <c r="AD84" s="6" t="n">
        <f aca="false">VLOOKUP(B84,[27]mar96!$A$54:$XFD$133,3,0)</f>
        <v>329711</v>
      </c>
      <c r="AE84" s="6" t="n">
        <f aca="false">VLOOKUP(B84,[28]apr96!$A$51:$XFD$127,3,0)</f>
        <v>285849</v>
      </c>
      <c r="AF84" s="6" t="n">
        <f aca="false">VLOOKUP(B84,[29]may96!$A$60:$XFD$135,3,0)</f>
        <v>410455</v>
      </c>
      <c r="AG84" s="6" t="n">
        <f aca="false">VLOOKUP(B84,[30]jun96!$A$50:$XFD$124,3,0)</f>
        <v>300759</v>
      </c>
      <c r="AH84" s="6" t="n">
        <f aca="false">VLOOKUP(B84,[31]jul96!$A$53:$XFD$126,3,0)</f>
        <v>424712</v>
      </c>
      <c r="AI84" s="6" t="n">
        <f aca="false">VLOOKUP(B84,[32]aug96!$A$36:$XFD$108,3,0)</f>
        <v>434512</v>
      </c>
      <c r="AJ84" s="6" t="n">
        <f aca="false">VLOOKUP(B84,[33]sep96!$A$51:$XFD$122,3,0)</f>
        <v>473506</v>
      </c>
      <c r="AK84" s="6" t="n">
        <f aca="false">VLOOKUP(B84,[34]oct96!$A$59:$XFD$129,3,0)</f>
        <v>351388</v>
      </c>
      <c r="AL84" s="6" t="n">
        <f aca="false">VLOOKUP(B84,[35]nov96!$A$61:$XFD$130,3,0)</f>
        <v>449005</v>
      </c>
      <c r="AM84" s="6" t="n">
        <f aca="false">VLOOKUP(B84,[36]dec96!$A$51:$XFD$119,3,0)</f>
        <v>408064</v>
      </c>
      <c r="AN84" s="6" t="n">
        <f aca="false">VLOOKUP(B84,[37]jan97!$A$52:$XFD$116,3,0)</f>
        <v>407717</v>
      </c>
      <c r="AO84" s="6" t="n">
        <f aca="false">VLOOKUP(B84,[38]feb97!$A$35:$XFD$98,3,0)</f>
        <v>375030</v>
      </c>
      <c r="AP84" s="6" t="n">
        <f aca="false">VLOOKUP(B84,[39]mar97!$A$51:$XFD$113,3,0)</f>
        <v>380456</v>
      </c>
      <c r="AQ84" s="6" t="n">
        <f aca="false">VLOOKUP(B84,[40]apr97!$A$35:$XFD$96,3,0)</f>
        <v>582096</v>
      </c>
      <c r="AR84" s="6" t="n">
        <f aca="false">VLOOKUP(B84,[41]may97!$A$35:$XFD$95,3,0)</f>
        <v>316782</v>
      </c>
      <c r="AS84" s="6" t="n">
        <f aca="false">VLOOKUP(B84,[42]jun97!$A$35:$XFD$94,3,0)</f>
        <v>507030</v>
      </c>
      <c r="AT84" s="6" t="n">
        <f aca="false">VLOOKUP(B84,[43]jul97!$A$49:$XFD$107,3,0)</f>
        <v>423981</v>
      </c>
      <c r="AU84" s="6" t="n">
        <f aca="false">VLOOKUP(B84,[44]aug97!$A$60:$XFD$117,3,0)</f>
        <v>609813</v>
      </c>
      <c r="AV84" s="6" t="n">
        <f aca="false">VLOOKUP(B84,[45]sep97!$A$48:$XFD$104,3,0)</f>
        <v>982276</v>
      </c>
      <c r="AW84" s="6" t="n">
        <f aca="false">VLOOKUP(B84,[46]oct97!$A$48:$XFD$103,3,0)</f>
        <v>858372</v>
      </c>
      <c r="AX84" s="6" t="n">
        <f aca="false">VLOOKUP(B84,[47]nov97!$A$48:$XFD$102,3,0)</f>
        <v>517340</v>
      </c>
      <c r="AY84" s="6" t="n">
        <f aca="false">VLOOKUP(B84,[48]dec97!$A$35:$XFD$88,3,0)</f>
        <v>463564</v>
      </c>
      <c r="AZ84" s="6" t="n">
        <f aca="false">VLOOKUP(B84,[49]jan98!$A$47:$XFD$96,3,0)</f>
        <v>625493</v>
      </c>
      <c r="BA84" s="6" t="n">
        <f aca="false">VLOOKUP(B84,[50]feb98!$A$50:$XFD$98,3,0)</f>
        <v>706092</v>
      </c>
      <c r="BB84" s="6" t="n">
        <f aca="false">VLOOKUP(B84,[51]mar98!$A$34:$XFD$81,3,0)</f>
        <v>614200</v>
      </c>
      <c r="BC84" s="6" t="n">
        <f aca="false">VLOOKUP(B84,[52]apr98!$A$46:$XFD$92,3,0)</f>
        <v>754262</v>
      </c>
      <c r="BD84" s="6" t="n">
        <f aca="false">VLOOKUP(B84,[53]may98!$A$47:$XFD$92,3,0)</f>
        <v>536576</v>
      </c>
      <c r="BE84" s="6" t="n">
        <f aca="false">VLOOKUP(B84,[54]jun98!$A$54:$XFD$98,3,0)</f>
        <v>634918</v>
      </c>
      <c r="BF84" s="6" t="n">
        <f aca="false">VLOOKUP(B84,[55]jul98!$A$34:$XFD$77,3,0)</f>
        <v>853856</v>
      </c>
      <c r="BG84" s="6" t="n">
        <f aca="false">VLOOKUP(B84,[56]aug98!$A$48:$XFD$90,3,0)</f>
        <v>800705</v>
      </c>
      <c r="BH84" s="6" t="n">
        <f aca="false">VLOOKUP(B84,[57]sep98!$A$46:$XFD$87,3,0)</f>
        <v>563214</v>
      </c>
      <c r="BI84" s="6" t="n">
        <f aca="false">VLOOKUP(B84,[58]oct98!$A$34:$XFD$74,3,0)</f>
        <v>727211</v>
      </c>
      <c r="BJ84" s="6" t="n">
        <f aca="false">VLOOKUP(B84,[59]nov98!$A$34:$XFD$73,3,0)</f>
        <v>626927</v>
      </c>
      <c r="BK84" s="6" t="n">
        <f aca="false">VLOOKUP(B84,[60]dec98!$A$59:$XFD$97,3,0)</f>
        <v>453483</v>
      </c>
      <c r="BL84" s="6" t="n">
        <f aca="false">VLOOKUP(B84,[61]jan99!$A$48:$XFD$83,3,0)</f>
        <v>628898</v>
      </c>
      <c r="BM84" s="10" t="n">
        <f aca="false">VLOOKUP(B84,[62]feb99!$A$33:$XFD$66,3,0)</f>
        <v>446922</v>
      </c>
      <c r="BN84" s="6" t="n">
        <f aca="false">VLOOKUP(B84,[63]mar99!$A$46:$XFD$78,3,0)</f>
        <v>476438</v>
      </c>
      <c r="BO84" s="6" t="n">
        <f aca="false">VLOOKUP(B84,[64]apr99!$A$33:$XFD$64,3,0)</f>
        <v>555182</v>
      </c>
      <c r="BP84" s="6" t="n">
        <f aca="false">VLOOKUP(B84,[65]may99!$A$58:$XFD$88,3,0)</f>
        <v>660043</v>
      </c>
      <c r="BQ84" s="6" t="n">
        <f aca="false">VLOOKUP(B84,[66]jun99!$A$33:$XFD$62,3,0)</f>
        <v>694763</v>
      </c>
      <c r="BR84" s="6" t="n">
        <f aca="false">VLOOKUP(B84,[67]jul99!$A$55:$XFD$83,3,0)</f>
        <v>916406</v>
      </c>
      <c r="BS84" s="6" t="n">
        <f aca="false">VLOOKUP(B84,[68]aug99!$A$33:$XFD$60,3,0)</f>
        <v>763271</v>
      </c>
      <c r="BT84" s="0" t="n">
        <f aca="false">VLOOKUP(B84,[69]sep99!$A$45:$XFD$71,3,0)</f>
        <v>1465737</v>
      </c>
      <c r="BU84" s="0" t="n">
        <f aca="false">VLOOKUP(B84,[70]oct99!$A$44:$XFD$69,3,0)</f>
        <v>1273212</v>
      </c>
      <c r="BV84" s="0" t="n">
        <f aca="false">VLOOKUP(B84,[71]nov99!$A$47:$XFD$71,3,0)</f>
        <v>1295662</v>
      </c>
      <c r="BW84" s="0" t="n">
        <f aca="false">VLOOKUP(B84,[72]dec99!$A$58:$XFD$81,3,0)</f>
        <v>1096930</v>
      </c>
      <c r="BX84" s="0" t="n">
        <f aca="false">VLOOKUP(B84,[73]jan00!$A$32:$XFD$51,3,0)</f>
        <v>1151855</v>
      </c>
      <c r="BY84" s="0" t="n">
        <f aca="false">VLOOKUP(B84,[74]feb00!$A$47:$XFD$65,3,0)</f>
        <v>1677732</v>
      </c>
      <c r="BZ84" s="0" t="n">
        <f aca="false">VLOOKUP(B84,[75]mar00!$A$43:$XFD$60,3,0)</f>
        <v>1856790</v>
      </c>
      <c r="CA84" s="0" t="n">
        <f aca="false">VLOOKUP(B84,[76]apr00!$A$32:$XFD$48,3,0)</f>
        <v>1820685</v>
      </c>
      <c r="CB84" s="0" t="n">
        <f aca="false">VLOOKUP(B84,[77]may00!$A$32:$XFD$48,3,0)</f>
        <v>2239884</v>
      </c>
      <c r="CC84" s="0" t="n">
        <f aca="false">VLOOKUP(B84,[78]jun00!$A$54:$XFD$68,3,0)</f>
        <v>2396464</v>
      </c>
      <c r="CD84" s="0" t="n">
        <f aca="false">VLOOKUP(B84,[79]jul00!$A$32:$XFD$46,3,0)</f>
        <v>2647266</v>
      </c>
      <c r="CE84" s="0" t="n">
        <f aca="false">VLOOKUP(B84,[80]aug00!$A$55:$XFD$67,3,0)</f>
        <v>3696643</v>
      </c>
      <c r="CF84" s="0" t="n">
        <f aca="false">VLOOKUP(B84,[81]sep00!$A$54:$XFD$65,3,0)</f>
        <v>3970289</v>
      </c>
      <c r="CG84" s="0" t="n">
        <f aca="false">VLOOKUP(B84,[82]oct00!$A$51:$XFD$61,3,0)</f>
        <v>3202822</v>
      </c>
      <c r="CP84" s="2" t="s">
        <v>83</v>
      </c>
      <c r="CQ84" s="7" t="n">
        <f aca="false">(D176-$D$95)/$D$95</f>
        <v>-0.874153296224202</v>
      </c>
      <c r="CR84" s="7" t="n">
        <f aca="false">(E177-$E$96)/$E$96</f>
        <v>-0.861118595603333</v>
      </c>
      <c r="CS84" s="7" t="n">
        <f aca="false">(F178-$F$97)/$F$97</f>
        <v>-0.875660991635952</v>
      </c>
      <c r="CT84" s="7" t="n">
        <f aca="false">(G179-$G$98)/$G$98</f>
        <v>-0.871577706926736</v>
      </c>
      <c r="CU84" s="7" t="n">
        <f aca="false">(H180-$H$99)/$H$99</f>
        <v>-0.88971015075469</v>
      </c>
      <c r="CV84" s="7" t="n">
        <f aca="false">(I181-$I$100)/$I$100</f>
        <v>-0.902561381834032</v>
      </c>
      <c r="CW84" s="7" t="n">
        <f aca="false">(J182-$J$101)/$J$101</f>
        <v>-0.896300169932911</v>
      </c>
      <c r="CX84" s="7" t="n">
        <f aca="false">(K183-$K$102)/$K$102</f>
        <v>-1</v>
      </c>
      <c r="CY84" s="7" t="n">
        <f aca="false">(L184-$L$103)/$L$103</f>
        <v>-1</v>
      </c>
      <c r="CZ84" s="7" t="n">
        <f aca="false">(M185-$M$104)/$M$104</f>
        <v>-1</v>
      </c>
      <c r="DA84" s="7" t="n">
        <f aca="false">(N186-$N$105)/$N$105</f>
        <v>-1</v>
      </c>
      <c r="DB84" s="7" t="n">
        <f aca="false">(O187-$O$106)/$O$106</f>
        <v>-1</v>
      </c>
      <c r="DC84" s="7" t="n">
        <f aca="false">(P188-$P$107)/$P$107</f>
        <v>-1</v>
      </c>
      <c r="DD84" s="7" t="n">
        <f aca="false">(Q189-$Q$108)/$Q$108</f>
        <v>-1</v>
      </c>
      <c r="DE84" s="7" t="e">
        <f aca="false">(R190-$R$109)/R190</f>
        <v>#DIV/0!</v>
      </c>
      <c r="DF84" s="7" t="n">
        <f aca="false">(S191-$S$110)/$S$110</f>
        <v>-1</v>
      </c>
      <c r="DG84" s="7" t="n">
        <f aca="false">(T192-$T$111)/$T$111</f>
        <v>-1</v>
      </c>
      <c r="DH84" s="7" t="n">
        <f aca="false">(U193-$U$112)/$U$112</f>
        <v>-1</v>
      </c>
      <c r="DI84" s="7" t="n">
        <f aca="false">(V194-$V$113)/$V$113</f>
        <v>-1</v>
      </c>
      <c r="DJ84" s="7" t="n">
        <f aca="false">(W195-$W$114)/$W$114</f>
        <v>-1</v>
      </c>
      <c r="DK84" s="7" t="n">
        <f aca="false">(X196-$X$115)/$X$115</f>
        <v>-1</v>
      </c>
      <c r="DL84" s="7" t="n">
        <f aca="false">(Y197-$Y$116)/$Y$116</f>
        <v>-1</v>
      </c>
      <c r="DM84" s="7" t="n">
        <f aca="false">(Z198-$Z$117)/$Z$117</f>
        <v>-1</v>
      </c>
      <c r="DN84" s="7" t="n">
        <f aca="false">(AA199-$AA$118)/$AA$118</f>
        <v>-1</v>
      </c>
      <c r="DO84" s="7" t="n">
        <f aca="false">(AB200-$AB$119)/$AB$119</f>
        <v>-1</v>
      </c>
      <c r="DP84" s="7" t="n">
        <f aca="false">(AC201-$AC$120)/$AC$120</f>
        <v>-1</v>
      </c>
      <c r="DQ84" s="7" t="n">
        <f aca="false">(AD202-$AD$121)/$AD$121</f>
        <v>-1</v>
      </c>
      <c r="DR84" s="7" t="n">
        <f aca="false">(AE203-$AE$122)/$AE$122</f>
        <v>-1</v>
      </c>
      <c r="DS84" s="7" t="n">
        <f aca="false">(AF204-$AF$123)/$AF$123</f>
        <v>-1</v>
      </c>
      <c r="DT84" s="7" t="n">
        <f aca="false">(AG205-$AG$124)/$AG$124</f>
        <v>-1</v>
      </c>
      <c r="DU84" s="7" t="n">
        <f aca="false">(AH206-$AH$125)/$AH$125</f>
        <v>-1</v>
      </c>
      <c r="DV84" s="7" t="n">
        <f aca="false">(AI207-$AI$126)/$AI$126</f>
        <v>-1</v>
      </c>
      <c r="DW84" s="7" t="n">
        <f aca="false">(AJ208-$AJ$127)/$AJ$127</f>
        <v>-1</v>
      </c>
      <c r="DX84" s="7" t="n">
        <f aca="false">(AK209-$AK$128)/$AK$128</f>
        <v>-1</v>
      </c>
      <c r="DY84" s="7" t="n">
        <f aca="false">(AL210-$AL$129)/$AL$129</f>
        <v>-1</v>
      </c>
      <c r="DZ84" s="7" t="n">
        <f aca="false">(AM211-$AM$130)/$AM$130</f>
        <v>-1</v>
      </c>
      <c r="EA84" s="7" t="n">
        <f aca="false">(AN212-$AN$131)/$AN$131</f>
        <v>-1</v>
      </c>
      <c r="EB84" s="7" t="n">
        <f aca="false">(AO213-$AO$132)/$AO$132</f>
        <v>-1</v>
      </c>
      <c r="EC84" s="7" t="n">
        <f aca="false">(AP214-$AP$133)/$AP$133</f>
        <v>-1</v>
      </c>
      <c r="ED84" s="7" t="n">
        <f aca="false">(AQ215-$AQ$134)/$AQ$134</f>
        <v>-1</v>
      </c>
      <c r="EE84" s="7" t="n">
        <f aca="false">(AR216-$AR$135)/$AR$135</f>
        <v>-1</v>
      </c>
      <c r="EF84" s="7" t="n">
        <f aca="false">(AS217-$AS$136)/$AS$136</f>
        <v>-1</v>
      </c>
      <c r="EG84" s="7" t="n">
        <f aca="false">(AT218-$AT$137)/$AT$137</f>
        <v>-1</v>
      </c>
      <c r="EH84" s="7" t="n">
        <f aca="false">(AU219-$AU$138)/$AU$138</f>
        <v>-1</v>
      </c>
      <c r="EI84" s="7" t="n">
        <f aca="false">(AV220-$AV$139)/$AV$139</f>
        <v>-1</v>
      </c>
      <c r="EJ84" s="7" t="n">
        <f aca="false">(AW221-$AW$140)/$AW$140</f>
        <v>-1</v>
      </c>
      <c r="EK84" s="7" t="n">
        <f aca="false">(AX222-$AX$141)/$AX$141</f>
        <v>-1</v>
      </c>
      <c r="EL84" s="7" t="n">
        <f aca="false">(AY223-$AY$142)/$AY$142</f>
        <v>-1</v>
      </c>
      <c r="EM84" s="7" t="n">
        <f aca="false">(AZ224-$AZ$143)/$AZ$143</f>
        <v>-1</v>
      </c>
      <c r="EN84" s="7" t="n">
        <f aca="false">(BA225-$BA$144)/$BA$144</f>
        <v>-1</v>
      </c>
      <c r="EO84" s="7" t="n">
        <f aca="false">(BB226-$BB$145)/$BB$145</f>
        <v>-1</v>
      </c>
      <c r="EP84" s="7" t="n">
        <f aca="false">(BC227-$BC$146)/$BC$146</f>
        <v>-1</v>
      </c>
      <c r="EQ84" s="7" t="n">
        <f aca="false">(BD228-$BD$147)/$BD$147</f>
        <v>-1</v>
      </c>
      <c r="ER84" s="7" t="n">
        <f aca="false">(BE229-$BE$148)/$BE$148</f>
        <v>-1</v>
      </c>
      <c r="ES84" s="7" t="n">
        <f aca="false">(BF230-$BF$149)/$BF$149</f>
        <v>-1</v>
      </c>
      <c r="ET84" s="7" t="n">
        <f aca="false">(BG231-$BG$150)/$BG$150</f>
        <v>-1</v>
      </c>
      <c r="EU84" s="7" t="n">
        <f aca="false">(BH232-$BH$151)/$BH$151</f>
        <v>-1</v>
      </c>
      <c r="EV84" s="7" t="n">
        <f aca="false">(BI233-$BI$152)/$BI$152</f>
        <v>-1</v>
      </c>
      <c r="EW84" s="7" t="n">
        <f aca="false">(BJ234-$BJ$153)/$BJ$153</f>
        <v>-1</v>
      </c>
      <c r="EX84" s="7" t="n">
        <f aca="false">(BK235-$BK$154)/$BK$154</f>
        <v>-1</v>
      </c>
      <c r="EY84" s="7" t="n">
        <f aca="false">(BL236-$BL$155)/$BL$155</f>
        <v>-1</v>
      </c>
      <c r="EZ84" s="7" t="n">
        <f aca="false">(BM237-$BM$156)/$BM$156</f>
        <v>-1</v>
      </c>
      <c r="FA84" s="7" t="n">
        <f aca="false">(BN238-$BN$157)/$BN$157</f>
        <v>-1</v>
      </c>
      <c r="FB84" s="7" t="n">
        <f aca="false">(BO239-$BO$158)/$BO$158</f>
        <v>-1</v>
      </c>
      <c r="FC84" s="7" t="n">
        <f aca="false">(BP240-$BP$159)/$BP$159</f>
        <v>-1</v>
      </c>
      <c r="FD84" s="7" t="n">
        <f aca="false">(BQ241-$BQ$160)/$BQ$160</f>
        <v>-1</v>
      </c>
      <c r="FE84" s="7" t="n">
        <f aca="false">(BR242-$BR$161)/$BR$161</f>
        <v>-1</v>
      </c>
      <c r="FF84" s="7" t="n">
        <f aca="false">(BS243-$BS$162)/$BS$162</f>
        <v>-1</v>
      </c>
      <c r="FG84" s="7" t="n">
        <f aca="false">(BT244-$BT$163)/$BT$163</f>
        <v>-1</v>
      </c>
      <c r="FH84" s="7" t="n">
        <f aca="false">(BU245-$BU$164)/$BU$164</f>
        <v>-1</v>
      </c>
      <c r="FI84" s="7" t="n">
        <f aca="false">(BV246-$BV$165)/$BV$165</f>
        <v>-1</v>
      </c>
      <c r="FJ84" s="7" t="n">
        <f aca="false">(BW247-$BW$166)/$BW$166</f>
        <v>-1</v>
      </c>
      <c r="FK84" s="7" t="n">
        <f aca="false">(BX248-$BX$167)/$BX$167</f>
        <v>-1</v>
      </c>
      <c r="FL84" s="7" t="n">
        <f aca="false">(BY249-$BY$168)/$BY$168</f>
        <v>-1</v>
      </c>
      <c r="FM84" s="7" t="n">
        <f aca="false">(BZ250-$BZ$169)/$BZ$169</f>
        <v>-1</v>
      </c>
      <c r="FN84" s="7" t="n">
        <f aca="false">(CA251-$CA$170)/$CA$170</f>
        <v>-1</v>
      </c>
      <c r="FO84" s="7" t="n">
        <f aca="false">(CB252-$CB$171)/$CB$171</f>
        <v>-1</v>
      </c>
      <c r="FP84" s="7" t="n">
        <f aca="false">(CC253-$CC$172)/$CC$172</f>
        <v>-1</v>
      </c>
      <c r="FQ84" s="7" t="n">
        <f aca="false">(CD254-$CD$173)/$CD$173</f>
        <v>-1</v>
      </c>
      <c r="FR84" s="7" t="n">
        <f aca="false">(CE255-$CE$174)/$CE$174</f>
        <v>-1</v>
      </c>
      <c r="FS84" s="7" t="n">
        <f aca="false">(CF256-$CF$175)/$CF$175</f>
        <v>-1</v>
      </c>
      <c r="FT84" s="7" t="n">
        <f aca="false">(CG257-$CG$176)/$CG$176</f>
        <v>-1</v>
      </c>
      <c r="FU84" s="7" t="n">
        <f aca="false">(CH258-$CH$177)/$CH$177</f>
        <v>-1</v>
      </c>
      <c r="FV84" s="7" t="n">
        <f aca="false">(CI259-$CI$178)/$CI$178</f>
        <v>-1</v>
      </c>
      <c r="FW84" s="7" t="n">
        <f aca="false">(CJ260-$CJ$179)/$CJ$179</f>
        <v>-1</v>
      </c>
      <c r="FX84" s="7" t="n">
        <f aca="false">(CK261-$CK$180)/$CK$180</f>
        <v>-1</v>
      </c>
      <c r="FY84" s="7" t="n">
        <f aca="false">(CL262-$CL$181)/$CL$181</f>
        <v>-1</v>
      </c>
      <c r="FZ84" s="7" t="n">
        <f aca="false">(CM263-$CM$182)/$CM$182</f>
        <v>-1</v>
      </c>
    </row>
    <row r="85" customFormat="false" ht="12.75" hidden="false" customHeight="false" outlineLevel="0" collapsed="false">
      <c r="B85" s="3" t="n">
        <v>36831</v>
      </c>
      <c r="C85" s="5" t="n">
        <v>38954409</v>
      </c>
      <c r="D85" s="6" t="n">
        <f aca="false">VLOOKUP(B85,[1]jan94!$A$59:$XFD$168,3,0)</f>
        <v>329582</v>
      </c>
      <c r="E85" s="6" t="n">
        <f aca="false">VLOOKUP(B85,[2]feb94!$A$51:$XFD$159,3,0)</f>
        <v>239561</v>
      </c>
      <c r="F85" s="6" t="n">
        <f aca="false">VLOOKUP(B85,[3]mar94!$A$56:$XFD$164,3,0)</f>
        <v>322522</v>
      </c>
      <c r="G85" s="6" t="n">
        <f aca="false">VLOOKUP(B85,[4]apr94!$A$64:$XFD$170,3,0)</f>
        <v>268158</v>
      </c>
      <c r="H85" s="6" t="n">
        <f aca="false">VLOOKUP(B85,[5]may94!$A$51:$XFD$156,3,0)</f>
        <v>292761</v>
      </c>
      <c r="I85" s="6" t="n">
        <f aca="false">VLOOKUP(B85,[6]jun94!$A$62:$XFD$167,3,0)</f>
        <v>242976</v>
      </c>
      <c r="J85" s="6" t="n">
        <f aca="false">VLOOKUP(B85,[7]jul94!$A$55:$XFD$159,3,0)</f>
        <v>241205</v>
      </c>
      <c r="K85" s="6" t="n">
        <f aca="false">VLOOKUP(B85,[8]aug94!$A$63:$XFD$165,3,0)</f>
        <v>278293</v>
      </c>
      <c r="L85" s="6" t="n">
        <f aca="false">VLOOKUP(B85,[9]sep94!$A$55:$XFD$156,3,0)</f>
        <v>296316</v>
      </c>
      <c r="M85" s="6" t="n">
        <f aca="false">VLOOKUP(B85,[10]oct94!$A$55:$XFD$155,3,0)</f>
        <v>293201</v>
      </c>
      <c r="N85" s="6" t="n">
        <f aca="false">VLOOKUP(B85,[11]nov94!$A$38:$XFD$137,3,0)</f>
        <v>285240</v>
      </c>
      <c r="O85" s="6" t="n">
        <f aca="false">VLOOKUP(B85,[12]dec94!$A$55:$XFD$154,3,0)</f>
        <v>284466</v>
      </c>
      <c r="P85" s="6" t="n">
        <f aca="false">VLOOKUP(B85,[13]jan95!$A$48:$XFD$142,3,0)</f>
        <v>411676</v>
      </c>
      <c r="Q85" s="6" t="n">
        <f aca="false">VLOOKUP(B85,[14]feb95!$A$54:$XFD$147,3,0)</f>
        <v>196057</v>
      </c>
      <c r="R85" s="6" t="n">
        <f aca="false">VLOOKUP(B85,[15]mar95!$A$37:$XFD$129,3,0)</f>
        <v>205535</v>
      </c>
      <c r="S85" s="6" t="n">
        <f aca="false">VLOOKUP(B85,[16]apr95!$A$59:$XFD$150,3,0)</f>
        <v>279689</v>
      </c>
      <c r="T85" s="6" t="n">
        <f aca="false">VLOOKUP(B85,[17]may95!$A$60:$XFD$151,3,0)</f>
        <v>304429</v>
      </c>
      <c r="U85" s="6" t="n">
        <f aca="false">VLOOKUP(B85,[18]jun95!$A$55:$XFD$144,3,0)</f>
        <v>243509</v>
      </c>
      <c r="V85" s="6" t="n">
        <f aca="false">VLOOKUP(B85,[19]jul95!$A$53:$XFD$141,3,0)</f>
        <v>370117</v>
      </c>
      <c r="W85" s="6" t="n">
        <f aca="false">VLOOKUP(B85,[20]aug95!$A$61:$XFD$148,3,0)</f>
        <v>327938</v>
      </c>
      <c r="X85" s="6" t="n">
        <f aca="false">VLOOKUP(B85,[21]sep95!$A$58:$XFD$144,3,0)</f>
        <v>210293</v>
      </c>
      <c r="Y85" s="6" t="n">
        <f aca="false">VLOOKUP(B85,[22]oct95!$A$53:$XFD$138,3,0)</f>
        <v>511876</v>
      </c>
      <c r="Z85" s="6" t="n">
        <f aca="false">VLOOKUP(B85,[23]nov95!$A$58:$XFD$142,3,0)</f>
        <v>408028</v>
      </c>
      <c r="AA85" s="6" t="n">
        <f aca="false">VLOOKUP(B85,[24]dec95!$A$55:$XFD$138,3,0)</f>
        <v>233287</v>
      </c>
      <c r="AB85" s="6" t="n">
        <f aca="false">VLOOKUP(B85,[25]jan96!$A$59:$XFD$138,3,0)</f>
        <v>329409</v>
      </c>
      <c r="AC85" s="6" t="n">
        <f aca="false">VLOOKUP(B85,[26]feb96!$A$36:$XFD$114,3,0)</f>
        <v>694301</v>
      </c>
      <c r="AD85" s="6" t="n">
        <f aca="false">VLOOKUP(B85,[27]mar96!$A$54:$XFD$133,3,0)</f>
        <v>290465</v>
      </c>
      <c r="AE85" s="6" t="n">
        <f aca="false">VLOOKUP(B85,[28]apr96!$A$51:$XFD$127,3,0)</f>
        <v>296419</v>
      </c>
      <c r="AF85" s="6" t="n">
        <f aca="false">VLOOKUP(B85,[29]may96!$A$60:$XFD$135,3,0)</f>
        <v>409095</v>
      </c>
      <c r="AG85" s="6" t="n">
        <f aca="false">VLOOKUP(B85,[30]jun96!$A$50:$XFD$124,3,0)</f>
        <v>277195</v>
      </c>
      <c r="AH85" s="6" t="n">
        <f aca="false">VLOOKUP(B85,[31]jul96!$A$53:$XFD$126,3,0)</f>
        <v>397863</v>
      </c>
      <c r="AI85" s="6" t="n">
        <f aca="false">VLOOKUP(B85,[32]aug96!$A$36:$XFD$108,3,0)</f>
        <v>399980</v>
      </c>
      <c r="AJ85" s="6" t="n">
        <f aca="false">VLOOKUP(B85,[33]sep96!$A$51:$XFD$122,3,0)</f>
        <v>453389</v>
      </c>
      <c r="AK85" s="6" t="n">
        <f aca="false">VLOOKUP(B85,[34]oct96!$A$59:$XFD$129,3,0)</f>
        <v>330719</v>
      </c>
      <c r="AL85" s="6" t="n">
        <f aca="false">VLOOKUP(B85,[35]nov96!$A$61:$XFD$130,3,0)</f>
        <v>424464</v>
      </c>
      <c r="AM85" s="6" t="n">
        <f aca="false">VLOOKUP(B85,[36]dec96!$A$51:$XFD$119,3,0)</f>
        <v>374592</v>
      </c>
      <c r="AN85" s="6" t="n">
        <f aca="false">VLOOKUP(B85,[37]jan97!$A$52:$XFD$116,3,0)</f>
        <v>359545</v>
      </c>
      <c r="AO85" s="6" t="n">
        <f aca="false">VLOOKUP(B85,[38]feb97!$A$35:$XFD$98,3,0)</f>
        <v>362943</v>
      </c>
      <c r="AP85" s="6" t="n">
        <f aca="false">VLOOKUP(B85,[39]mar97!$A$51:$XFD$113,3,0)</f>
        <v>346448</v>
      </c>
      <c r="AQ85" s="6" t="n">
        <f aca="false">VLOOKUP(B85,[40]apr97!$A$35:$XFD$96,3,0)</f>
        <v>543000</v>
      </c>
      <c r="AR85" s="6" t="n">
        <f aca="false">VLOOKUP(B85,[41]may97!$A$35:$XFD$95,3,0)</f>
        <v>299980</v>
      </c>
      <c r="AS85" s="6" t="n">
        <f aca="false">VLOOKUP(B85,[42]jun97!$A$35:$XFD$94,3,0)</f>
        <v>470297</v>
      </c>
      <c r="AT85" s="6" t="n">
        <f aca="false">VLOOKUP(B85,[43]jul97!$A$49:$XFD$107,3,0)</f>
        <v>385520</v>
      </c>
      <c r="AU85" s="6" t="n">
        <f aca="false">VLOOKUP(B85,[44]aug97!$A$60:$XFD$117,3,0)</f>
        <v>537784</v>
      </c>
      <c r="AV85" s="6" t="n">
        <f aca="false">VLOOKUP(B85,[45]sep97!$A$48:$XFD$104,3,0)</f>
        <v>917227</v>
      </c>
      <c r="AW85" s="6" t="n">
        <f aca="false">VLOOKUP(B85,[46]oct97!$A$48:$XFD$103,3,0)</f>
        <v>809568</v>
      </c>
      <c r="AX85" s="6" t="n">
        <f aca="false">VLOOKUP(B85,[47]nov97!$A$48:$XFD$102,3,0)</f>
        <v>489338</v>
      </c>
      <c r="AY85" s="6" t="n">
        <f aca="false">VLOOKUP(B85,[48]dec97!$A$35:$XFD$88,3,0)</f>
        <v>434891</v>
      </c>
      <c r="AZ85" s="6" t="n">
        <f aca="false">VLOOKUP(B85,[49]jan98!$A$47:$XFD$96,3,0)</f>
        <v>625816</v>
      </c>
      <c r="BA85" s="6" t="n">
        <f aca="false">VLOOKUP(B85,[50]feb98!$A$50:$XFD$98,3,0)</f>
        <v>662113</v>
      </c>
      <c r="BB85" s="6" t="n">
        <f aca="false">VLOOKUP(B85,[51]mar98!$A$34:$XFD$81,3,0)</f>
        <v>568630</v>
      </c>
      <c r="BC85" s="6" t="n">
        <f aca="false">VLOOKUP(B85,[52]apr98!$A$46:$XFD$92,3,0)</f>
        <v>688525</v>
      </c>
      <c r="BD85" s="6" t="n">
        <f aca="false">VLOOKUP(B85,[53]may98!$A$47:$XFD$92,3,0)</f>
        <v>494757</v>
      </c>
      <c r="BE85" s="6" t="n">
        <f aca="false">VLOOKUP(B85,[54]jun98!$A$54:$XFD$98,3,0)</f>
        <v>602776</v>
      </c>
      <c r="BF85" s="6" t="n">
        <f aca="false">VLOOKUP(B85,[55]jul98!$A$34:$XFD$77,3,0)</f>
        <v>825102</v>
      </c>
      <c r="BG85" s="6" t="n">
        <f aca="false">VLOOKUP(B85,[56]aug98!$A$48:$XFD$90,3,0)</f>
        <v>716481</v>
      </c>
      <c r="BH85" s="6" t="n">
        <f aca="false">VLOOKUP(B85,[57]sep98!$A$46:$XFD$87,3,0)</f>
        <v>508276</v>
      </c>
      <c r="BI85" s="6" t="n">
        <f aca="false">VLOOKUP(B85,[58]oct98!$A$34:$XFD$74,3,0)</f>
        <v>704521</v>
      </c>
      <c r="BJ85" s="6" t="n">
        <f aca="false">VLOOKUP(B85,[59]nov98!$A$34:$XFD$73,3,0)</f>
        <v>575269</v>
      </c>
      <c r="BK85" s="6" t="n">
        <f aca="false">VLOOKUP(B85,[60]dec98!$A$59:$XFD$97,3,0)</f>
        <v>418406</v>
      </c>
      <c r="BL85" s="6" t="n">
        <f aca="false">VLOOKUP(B85,[61]jan99!$A$48:$XFD$83,3,0)</f>
        <v>567845</v>
      </c>
      <c r="BM85" s="10" t="n">
        <f aca="false">VLOOKUP(B85,[62]feb99!$A$33:$XFD$66,3,0)</f>
        <v>403100</v>
      </c>
      <c r="BN85" s="6" t="n">
        <f aca="false">VLOOKUP(B85,[63]mar99!$A$46:$XFD$78,3,0)</f>
        <v>432978</v>
      </c>
      <c r="BO85" s="6" t="n">
        <f aca="false">VLOOKUP(B85,[64]apr99!$A$33:$XFD$64,3,0)</f>
        <v>540898</v>
      </c>
      <c r="BP85" s="6" t="n">
        <f aca="false">VLOOKUP(B85,[65]may99!$A$58:$XFD$88,3,0)</f>
        <v>554827</v>
      </c>
      <c r="BQ85" s="6" t="n">
        <f aca="false">VLOOKUP(B85,[66]jun99!$A$33:$XFD$62,3,0)</f>
        <v>647362</v>
      </c>
      <c r="BR85" s="6" t="n">
        <f aca="false">VLOOKUP(B85,[67]jul99!$A$55:$XFD$83,3,0)</f>
        <v>829308</v>
      </c>
      <c r="BS85" s="6" t="n">
        <f aca="false">VLOOKUP(B85,[68]aug99!$A$33:$XFD$60,3,0)</f>
        <v>712835</v>
      </c>
      <c r="BT85" s="0" t="n">
        <f aca="false">VLOOKUP(B85,[69]sep99!$A$45:$XFD$71,3,0)</f>
        <v>1340615</v>
      </c>
      <c r="BU85" s="0" t="n">
        <f aca="false">VLOOKUP(B85,[70]oct99!$A$44:$XFD$69,3,0)</f>
        <v>1157946</v>
      </c>
      <c r="BV85" s="0" t="n">
        <f aca="false">VLOOKUP(B85,[71]nov99!$A$47:$XFD$71,3,0)</f>
        <v>1236166</v>
      </c>
      <c r="BW85" s="0" t="n">
        <f aca="false">VLOOKUP(B85,[72]dec99!$A$58:$XFD$81,3,0)</f>
        <v>994894</v>
      </c>
      <c r="BX85" s="0" t="n">
        <f aca="false">VLOOKUP(B85,[73]jan00!$A$32:$XFD$51,3,0)</f>
        <v>1032439</v>
      </c>
      <c r="BY85" s="0" t="n">
        <f aca="false">VLOOKUP(B85,[74]feb00!$A$47:$XFD$65,3,0)</f>
        <v>1495047</v>
      </c>
      <c r="BZ85" s="0" t="n">
        <f aca="false">VLOOKUP(B85,[75]mar00!$A$43:$XFD$60,3,0)</f>
        <v>1677878</v>
      </c>
      <c r="CA85" s="0" t="n">
        <f aca="false">VLOOKUP(B85,[76]apr00!$A$32:$XFD$48,3,0)</f>
        <v>1644269</v>
      </c>
      <c r="CB85" s="0" t="n">
        <f aca="false">VLOOKUP(B85,[77]may00!$A$32:$XFD$48,3,0)</f>
        <v>2000430</v>
      </c>
      <c r="CC85" s="0" t="n">
        <f aca="false">VLOOKUP(B85,[78]jun00!$A$54:$XFD$68,3,0)</f>
        <v>1962310</v>
      </c>
      <c r="CD85" s="0" t="n">
        <f aca="false">VLOOKUP(B85,[79]jul00!$A$32:$XFD$46,3,0)</f>
        <v>2323942</v>
      </c>
      <c r="CE85" s="0" t="n">
        <f aca="false">VLOOKUP(B85,[80]aug00!$A$55:$XFD$67,3,0)</f>
        <v>3156514</v>
      </c>
      <c r="CF85" s="0" t="n">
        <f aca="false">VLOOKUP(B85,[81]sep00!$A$54:$XFD$65,3,0)</f>
        <v>3066047</v>
      </c>
      <c r="CG85" s="0" t="n">
        <f aca="false">VLOOKUP(B85,[82]oct00!$A$51:$XFD$61,3,0)</f>
        <v>4587908</v>
      </c>
      <c r="CH85" s="0" t="n">
        <f aca="false">VLOOKUP(B85,[83]nov00!$A$32:$XFD$42,3,0)</f>
        <v>2280712</v>
      </c>
      <c r="CP85" s="2" t="s">
        <v>84</v>
      </c>
      <c r="CQ85" s="7" t="n">
        <f aca="false">(D177-$D$95)/$D$95</f>
        <v>-0.872621660558897</v>
      </c>
      <c r="CR85" s="7" t="n">
        <f aca="false">(E178-$E$96)/$E$96</f>
        <v>-0.86794623807399</v>
      </c>
      <c r="CS85" s="7" t="n">
        <f aca="false">(F179-$F$97)/$F$97</f>
        <v>-0.870277393728691</v>
      </c>
      <c r="CT85" s="7" t="n">
        <f aca="false">(G180-$G$98)/$G$98</f>
        <v>-0.86672447212465</v>
      </c>
      <c r="CU85" s="7" t="n">
        <f aca="false">(H181-$H$99)/$H$99</f>
        <v>-0.894846912230717</v>
      </c>
      <c r="CV85" s="7" t="n">
        <f aca="false">(I182-$I$100)/$I$100</f>
        <v>-0.891995043728156</v>
      </c>
      <c r="CW85" s="7" t="n">
        <f aca="false">(J183-$J$101)/$J$101</f>
        <v>-1</v>
      </c>
      <c r="CX85" s="7" t="n">
        <f aca="false">(K184-$K$102)/$K$102</f>
        <v>-1</v>
      </c>
      <c r="CY85" s="7" t="n">
        <f aca="false">(L185-$L$103)/$L$103</f>
        <v>-1</v>
      </c>
      <c r="CZ85" s="7" t="n">
        <f aca="false">(M186-$M$104)/$M$104</f>
        <v>-1</v>
      </c>
      <c r="DA85" s="7" t="n">
        <f aca="false">(N187-$N$105)/$N$105</f>
        <v>-1</v>
      </c>
      <c r="DB85" s="7" t="n">
        <f aca="false">(O188-$O$106)/$O$106</f>
        <v>-1</v>
      </c>
      <c r="DC85" s="7" t="n">
        <f aca="false">(P189-$P$107)/$P$107</f>
        <v>-1</v>
      </c>
      <c r="DD85" s="7" t="n">
        <f aca="false">(Q190-$Q$108)/$Q$108</f>
        <v>-1</v>
      </c>
      <c r="DE85" s="7" t="e">
        <f aca="false">(R191-$R$109)/R191</f>
        <v>#DIV/0!</v>
      </c>
      <c r="DF85" s="7" t="n">
        <f aca="false">(S192-$S$110)/$S$110</f>
        <v>-1</v>
      </c>
      <c r="DG85" s="7" t="n">
        <f aca="false">(T193-$T$111)/$T$111</f>
        <v>-1</v>
      </c>
      <c r="DH85" s="7" t="n">
        <f aca="false">(U194-$U$112)/$U$112</f>
        <v>-1</v>
      </c>
      <c r="DI85" s="7" t="n">
        <f aca="false">(V195-$V$113)/$V$113</f>
        <v>-1</v>
      </c>
      <c r="DJ85" s="7" t="n">
        <f aca="false">(W196-$W$114)/$W$114</f>
        <v>-1</v>
      </c>
      <c r="DK85" s="7" t="n">
        <f aca="false">(X197-$X$115)/$X$115</f>
        <v>-1</v>
      </c>
      <c r="DL85" s="7" t="n">
        <f aca="false">(Y198-$Y$116)/$Y$116</f>
        <v>-1</v>
      </c>
      <c r="DM85" s="7" t="n">
        <f aca="false">(Z199-$Z$117)/$Z$117</f>
        <v>-1</v>
      </c>
      <c r="DN85" s="7" t="n">
        <f aca="false">(AA200-$AA$118)/$AA$118</f>
        <v>-1</v>
      </c>
      <c r="DO85" s="7" t="n">
        <f aca="false">(AB201-$AB$119)/$AB$119</f>
        <v>-1</v>
      </c>
      <c r="DP85" s="7" t="n">
        <f aca="false">(AC202-$AC$120)/$AC$120</f>
        <v>-1</v>
      </c>
      <c r="DQ85" s="7" t="n">
        <f aca="false">(AD203-$AD$121)/$AD$121</f>
        <v>-1</v>
      </c>
      <c r="DR85" s="7" t="n">
        <f aca="false">(AE204-$AE$122)/$AE$122</f>
        <v>-1</v>
      </c>
      <c r="DS85" s="7" t="n">
        <f aca="false">(AF205-$AF$123)/$AF$123</f>
        <v>-1</v>
      </c>
      <c r="DT85" s="7" t="n">
        <f aca="false">(AG206-$AG$124)/$AG$124</f>
        <v>-1</v>
      </c>
      <c r="DU85" s="7" t="n">
        <f aca="false">(AH207-$AH$125)/$AH$125</f>
        <v>-1</v>
      </c>
      <c r="DV85" s="7" t="n">
        <f aca="false">(AI208-$AI$126)/$AI$126</f>
        <v>-1</v>
      </c>
      <c r="DW85" s="7" t="n">
        <f aca="false">(AJ209-$AJ$127)/$AJ$127</f>
        <v>-1</v>
      </c>
      <c r="DX85" s="7" t="n">
        <f aca="false">(AK210-$AK$128)/$AK$128</f>
        <v>-1</v>
      </c>
      <c r="DY85" s="7" t="n">
        <f aca="false">(AL211-$AL$129)/$AL$129</f>
        <v>-1</v>
      </c>
      <c r="DZ85" s="7" t="n">
        <f aca="false">(AM212-$AM$130)/$AM$130</f>
        <v>-1</v>
      </c>
      <c r="EA85" s="7" t="n">
        <f aca="false">(AN213-$AN$131)/$AN$131</f>
        <v>-1</v>
      </c>
      <c r="EB85" s="7" t="n">
        <f aca="false">(AO214-$AO$132)/$AO$132</f>
        <v>-1</v>
      </c>
      <c r="EC85" s="7" t="n">
        <f aca="false">(AP215-$AP$133)/$AP$133</f>
        <v>-1</v>
      </c>
      <c r="ED85" s="7" t="n">
        <f aca="false">(AQ216-$AQ$134)/$AQ$134</f>
        <v>-1</v>
      </c>
      <c r="EE85" s="7" t="n">
        <f aca="false">(AR217-$AR$135)/$AR$135</f>
        <v>-1</v>
      </c>
      <c r="EF85" s="7" t="n">
        <f aca="false">(AS218-$AS$136)/$AS$136</f>
        <v>-1</v>
      </c>
      <c r="EG85" s="7" t="n">
        <f aca="false">(AT219-$AT$137)/$AT$137</f>
        <v>-1</v>
      </c>
      <c r="EH85" s="7" t="n">
        <f aca="false">(AU220-$AU$138)/$AU$138</f>
        <v>-1</v>
      </c>
      <c r="EI85" s="7" t="n">
        <f aca="false">(AV221-$AV$139)/$AV$139</f>
        <v>-1</v>
      </c>
      <c r="EJ85" s="7" t="n">
        <f aca="false">(AW222-$AW$140)/$AW$140</f>
        <v>-1</v>
      </c>
      <c r="EK85" s="7" t="n">
        <f aca="false">(AX223-$AX$141)/$AX$141</f>
        <v>-1</v>
      </c>
      <c r="EL85" s="7" t="n">
        <f aca="false">(AY224-$AY$142)/$AY$142</f>
        <v>-1</v>
      </c>
      <c r="EM85" s="7" t="n">
        <f aca="false">(AZ225-$AZ$143)/$AZ$143</f>
        <v>-1</v>
      </c>
      <c r="EN85" s="7" t="n">
        <f aca="false">(BA226-$BA$144)/$BA$144</f>
        <v>-1</v>
      </c>
      <c r="EO85" s="7" t="n">
        <f aca="false">(BB227-$BB$145)/$BB$145</f>
        <v>-1</v>
      </c>
      <c r="EP85" s="7" t="n">
        <f aca="false">(BC228-$BC$146)/$BC$146</f>
        <v>-1</v>
      </c>
      <c r="EQ85" s="7" t="n">
        <f aca="false">(BD229-$BD$147)/$BD$147</f>
        <v>-1</v>
      </c>
      <c r="ER85" s="7" t="n">
        <f aca="false">(BE230-$BE$148)/$BE$148</f>
        <v>-1</v>
      </c>
      <c r="ES85" s="7" t="n">
        <f aca="false">(BF231-$BF$149)/$BF$149</f>
        <v>-1</v>
      </c>
      <c r="ET85" s="7" t="n">
        <f aca="false">(BG232-$BG$150)/$BG$150</f>
        <v>-1</v>
      </c>
      <c r="EU85" s="7" t="n">
        <f aca="false">(BH233-$BH$151)/$BH$151</f>
        <v>-1</v>
      </c>
      <c r="EV85" s="7" t="n">
        <f aca="false">(BI234-$BI$152)/$BI$152</f>
        <v>-1</v>
      </c>
      <c r="EW85" s="7" t="n">
        <f aca="false">(BJ235-$BJ$153)/$BJ$153</f>
        <v>-1</v>
      </c>
      <c r="EX85" s="7" t="n">
        <f aca="false">(BK236-$BK$154)/$BK$154</f>
        <v>-1</v>
      </c>
      <c r="EY85" s="7" t="n">
        <f aca="false">(BL237-$BL$155)/$BL$155</f>
        <v>-1</v>
      </c>
      <c r="EZ85" s="7" t="n">
        <f aca="false">(BM238-$BM$156)/$BM$156</f>
        <v>-1</v>
      </c>
      <c r="FA85" s="7" t="n">
        <f aca="false">(BN239-$BN$157)/$BN$157</f>
        <v>-1</v>
      </c>
      <c r="FB85" s="7" t="n">
        <f aca="false">(BO240-$BO$158)/$BO$158</f>
        <v>-1</v>
      </c>
      <c r="FC85" s="7" t="n">
        <f aca="false">(BP241-$BP$159)/$BP$159</f>
        <v>-1</v>
      </c>
      <c r="FD85" s="7" t="n">
        <f aca="false">(BQ242-$BQ$160)/$BQ$160</f>
        <v>-1</v>
      </c>
      <c r="FE85" s="7" t="n">
        <f aca="false">(BR243-$BR$161)/$BR$161</f>
        <v>-1</v>
      </c>
      <c r="FF85" s="7" t="n">
        <f aca="false">(BS244-$BS$162)/$BS$162</f>
        <v>-1</v>
      </c>
      <c r="FG85" s="7" t="n">
        <f aca="false">(BT245-$BT$163)/$BT$163</f>
        <v>-1</v>
      </c>
      <c r="FH85" s="7" t="n">
        <f aca="false">(BU246-$BU$164)/$BU$164</f>
        <v>-1</v>
      </c>
      <c r="FI85" s="7" t="n">
        <f aca="false">(BV247-$BV$165)/$BV$165</f>
        <v>-1</v>
      </c>
      <c r="FJ85" s="7" t="n">
        <f aca="false">(BW248-$BW$166)/$BW$166</f>
        <v>-1</v>
      </c>
      <c r="FK85" s="7" t="n">
        <f aca="false">(BX249-$BX$167)/$BX$167</f>
        <v>-1</v>
      </c>
      <c r="FL85" s="7" t="n">
        <f aca="false">(BY250-$BY$168)/$BY$168</f>
        <v>-1</v>
      </c>
      <c r="FM85" s="7" t="n">
        <f aca="false">(BZ251-$BZ$169)/$BZ$169</f>
        <v>-1</v>
      </c>
      <c r="FN85" s="7" t="n">
        <f aca="false">(CA252-$CA$170)/$CA$170</f>
        <v>-1</v>
      </c>
      <c r="FO85" s="7" t="n">
        <f aca="false">(CB253-$CB$171)/$CB$171</f>
        <v>-1</v>
      </c>
      <c r="FP85" s="7" t="n">
        <f aca="false">(CC254-$CC$172)/$CC$172</f>
        <v>-1</v>
      </c>
      <c r="FQ85" s="7" t="n">
        <f aca="false">(CD255-$CD$173)/$CD$173</f>
        <v>-1</v>
      </c>
      <c r="FR85" s="7" t="n">
        <f aca="false">(CE256-$CE$174)/$CE$174</f>
        <v>-1</v>
      </c>
      <c r="FS85" s="7" t="n">
        <f aca="false">(CF257-$CF$175)/$CF$175</f>
        <v>-1</v>
      </c>
      <c r="FT85" s="7" t="n">
        <f aca="false">(CG258-$CG$176)/$CG$176</f>
        <v>-1</v>
      </c>
      <c r="FU85" s="7" t="n">
        <f aca="false">(CH259-$CH$177)/$CH$177</f>
        <v>-1</v>
      </c>
      <c r="FV85" s="7" t="n">
        <f aca="false">(CI260-$CI$178)/$CI$178</f>
        <v>-1</v>
      </c>
      <c r="FW85" s="7" t="n">
        <f aca="false">(CJ261-$CJ$179)/$CJ$179</f>
        <v>-1</v>
      </c>
      <c r="FX85" s="7" t="n">
        <f aca="false">(CK262-$CK$180)/$CK$180</f>
        <v>-1</v>
      </c>
      <c r="FY85" s="7" t="n">
        <f aca="false">(CL263-$CL$181)/$CL$181</f>
        <v>-1</v>
      </c>
      <c r="FZ85" s="7" t="n">
        <f aca="false">(CM264-$CM$182)/$CM$182</f>
        <v>-1</v>
      </c>
    </row>
    <row r="86" customFormat="false" ht="12.75" hidden="false" customHeight="false" outlineLevel="0" collapsed="false">
      <c r="B86" s="3" t="n">
        <v>36861</v>
      </c>
      <c r="C86" s="5" t="n">
        <v>38403890</v>
      </c>
      <c r="D86" s="6" t="n">
        <f aca="false">VLOOKUP(B86,[1]jan94!$A$59:$XFD$168,3,0)</f>
        <v>344713</v>
      </c>
      <c r="E86" s="6" t="n">
        <f aca="false">VLOOKUP(B86,[2]feb94!$A$51:$XFD$159,3,0)</f>
        <v>259267</v>
      </c>
      <c r="F86" s="6" t="n">
        <f aca="false">VLOOKUP(B86,[3]mar94!$A$56:$XFD$164,3,0)</f>
        <v>325930</v>
      </c>
      <c r="G86" s="6" t="n">
        <f aca="false">VLOOKUP(B86,[4]apr94!$A$64:$XFD$170,3,0)</f>
        <v>257289</v>
      </c>
      <c r="H86" s="6" t="n">
        <f aca="false">VLOOKUP(B86,[5]may94!$A$51:$XFD$156,3,0)</f>
        <v>229000</v>
      </c>
      <c r="I86" s="6" t="n">
        <f aca="false">VLOOKUP(B86,[6]jun94!$A$62:$XFD$167,3,0)</f>
        <v>247363</v>
      </c>
      <c r="J86" s="6" t="n">
        <f aca="false">VLOOKUP(B86,[7]jul94!$A$55:$XFD$159,3,0)</f>
        <v>242574</v>
      </c>
      <c r="K86" s="6" t="n">
        <f aca="false">VLOOKUP(B86,[8]aug94!$A$63:$XFD$165,3,0)</f>
        <v>285575</v>
      </c>
      <c r="L86" s="6" t="n">
        <f aca="false">VLOOKUP(B86,[9]sep94!$A$55:$XFD$156,3,0)</f>
        <v>322702</v>
      </c>
      <c r="M86" s="6" t="n">
        <f aca="false">VLOOKUP(B86,[10]oct94!$A$55:$XFD$155,3,0)</f>
        <v>264289</v>
      </c>
      <c r="N86" s="6" t="n">
        <f aca="false">VLOOKUP(B86,[11]nov94!$A$38:$XFD$137,3,0)</f>
        <v>286139</v>
      </c>
      <c r="O86" s="6" t="n">
        <f aca="false">VLOOKUP(B86,[12]dec94!$A$55:$XFD$154,3,0)</f>
        <v>299115</v>
      </c>
      <c r="P86" s="6" t="n">
        <f aca="false">VLOOKUP(B86,[13]jan95!$A$48:$XFD$142,3,0)</f>
        <v>374142</v>
      </c>
      <c r="Q86" s="6" t="n">
        <f aca="false">VLOOKUP(B86,[14]feb95!$A$54:$XFD$147,3,0)</f>
        <v>211205</v>
      </c>
      <c r="R86" s="6" t="n">
        <f aca="false">VLOOKUP(B86,[15]mar95!$A$37:$XFD$129,3,0)</f>
        <v>201431</v>
      </c>
      <c r="S86" s="6" t="n">
        <f aca="false">VLOOKUP(B86,[16]apr95!$A$59:$XFD$150,3,0)</f>
        <v>269549</v>
      </c>
      <c r="T86" s="6" t="n">
        <f aca="false">VLOOKUP(B86,[17]may95!$A$60:$XFD$151,3,0)</f>
        <v>294096</v>
      </c>
      <c r="U86" s="6" t="n">
        <f aca="false">VLOOKUP(B86,[18]jun95!$A$55:$XFD$144,3,0)</f>
        <v>246939</v>
      </c>
      <c r="V86" s="6" t="n">
        <f aca="false">VLOOKUP(B86,[19]jul95!$A$53:$XFD$141,3,0)</f>
        <v>362961</v>
      </c>
      <c r="W86" s="6" t="n">
        <f aca="false">VLOOKUP(B86,[20]aug95!$A$61:$XFD$148,3,0)</f>
        <v>335595</v>
      </c>
      <c r="X86" s="6" t="n">
        <f aca="false">VLOOKUP(B86,[21]sep95!$A$58:$XFD$144,3,0)</f>
        <v>250443</v>
      </c>
      <c r="Y86" s="6" t="n">
        <f aca="false">VLOOKUP(B86,[22]oct95!$A$53:$XFD$138,3,0)</f>
        <v>568871</v>
      </c>
      <c r="Z86" s="6" t="n">
        <f aca="false">VLOOKUP(B86,[23]nov95!$A$58:$XFD$142,3,0)</f>
        <v>379882</v>
      </c>
      <c r="AA86" s="6" t="n">
        <f aca="false">VLOOKUP(B86,[24]dec95!$A$55:$XFD$138,3,0)</f>
        <v>261703</v>
      </c>
      <c r="AB86" s="6" t="n">
        <f aca="false">VLOOKUP(B86,[25]jan96!$A$59:$XFD$138,3,0)</f>
        <v>342799</v>
      </c>
      <c r="AC86" s="6" t="n">
        <f aca="false">VLOOKUP(B86,[26]feb96!$A$36:$XFD$114,3,0)</f>
        <v>713291</v>
      </c>
      <c r="AD86" s="6" t="n">
        <f aca="false">VLOOKUP(B86,[27]mar96!$A$54:$XFD$133,3,0)</f>
        <v>313998</v>
      </c>
      <c r="AE86" s="6" t="n">
        <f aca="false">VLOOKUP(B86,[28]apr96!$A$51:$XFD$127,3,0)</f>
        <v>309918</v>
      </c>
      <c r="AF86" s="6" t="n">
        <f aca="false">VLOOKUP(B86,[29]may96!$A$60:$XFD$135,3,0)</f>
        <v>795072</v>
      </c>
      <c r="AG86" s="6" t="n">
        <f aca="false">VLOOKUP(B86,[30]jun96!$A$50:$XFD$124,3,0)</f>
        <v>279966</v>
      </c>
      <c r="AH86" s="6" t="n">
        <f aca="false">VLOOKUP(B86,[31]jul96!$A$53:$XFD$126,3,0)</f>
        <v>374249</v>
      </c>
      <c r="AI86" s="6" t="n">
        <f aca="false">VLOOKUP(B86,[32]aug96!$A$36:$XFD$108,3,0)</f>
        <v>383817</v>
      </c>
      <c r="AJ86" s="6" t="n">
        <f aca="false">VLOOKUP(B86,[33]sep96!$A$51:$XFD$122,3,0)</f>
        <v>455035</v>
      </c>
      <c r="AK86" s="6" t="n">
        <f aca="false">VLOOKUP(B86,[34]oct96!$A$59:$XFD$129,3,0)</f>
        <v>325388</v>
      </c>
      <c r="AL86" s="6" t="n">
        <f aca="false">VLOOKUP(B86,[35]nov96!$A$61:$XFD$130,3,0)</f>
        <v>422055</v>
      </c>
      <c r="AM86" s="6" t="n">
        <f aca="false">VLOOKUP(B86,[36]dec96!$A$51:$XFD$119,3,0)</f>
        <v>360569</v>
      </c>
      <c r="AN86" s="6" t="n">
        <f aca="false">VLOOKUP(B86,[37]jan97!$A$52:$XFD$116,3,0)</f>
        <v>343742</v>
      </c>
      <c r="AO86" s="6" t="n">
        <f aca="false">VLOOKUP(B86,[38]feb97!$A$35:$XFD$98,3,0)</f>
        <v>346801</v>
      </c>
      <c r="AP86" s="6" t="n">
        <f aca="false">VLOOKUP(B86,[39]mar97!$A$51:$XFD$113,3,0)</f>
        <v>341743</v>
      </c>
      <c r="AQ86" s="6" t="n">
        <f aca="false">VLOOKUP(B86,[40]apr97!$A$35:$XFD$96,3,0)</f>
        <v>529377</v>
      </c>
      <c r="AR86" s="6" t="n">
        <f aca="false">VLOOKUP(B86,[41]may97!$A$35:$XFD$95,3,0)</f>
        <v>289732</v>
      </c>
      <c r="AS86" s="6" t="n">
        <f aca="false">VLOOKUP(B86,[42]jun97!$A$35:$XFD$94,3,0)</f>
        <v>490697</v>
      </c>
      <c r="AT86" s="6" t="n">
        <f aca="false">VLOOKUP(B86,[43]jul97!$A$49:$XFD$107,3,0)</f>
        <v>455670</v>
      </c>
      <c r="AU86" s="6" t="n">
        <f aca="false">VLOOKUP(B86,[44]aug97!$A$60:$XFD$117,3,0)</f>
        <v>523662</v>
      </c>
      <c r="AV86" s="6" t="n">
        <f aca="false">VLOOKUP(B86,[45]sep97!$A$48:$XFD$104,3,0)</f>
        <v>918790</v>
      </c>
      <c r="AW86" s="6" t="n">
        <f aca="false">VLOOKUP(B86,[46]oct97!$A$48:$XFD$103,3,0)</f>
        <v>831194</v>
      </c>
      <c r="AX86" s="6" t="n">
        <f aca="false">VLOOKUP(B86,[47]nov97!$A$48:$XFD$102,3,0)</f>
        <v>477703</v>
      </c>
      <c r="AY86" s="6" t="n">
        <f aca="false">VLOOKUP(B86,[48]dec97!$A$35:$XFD$88,3,0)</f>
        <v>458885</v>
      </c>
      <c r="AZ86" s="6" t="n">
        <f aca="false">VLOOKUP(B86,[49]jan98!$A$47:$XFD$96,3,0)</f>
        <v>576928</v>
      </c>
      <c r="BA86" s="6" t="n">
        <f aca="false">VLOOKUP(B86,[50]feb98!$A$50:$XFD$98,3,0)</f>
        <v>648977</v>
      </c>
      <c r="BB86" s="6" t="n">
        <f aca="false">VLOOKUP(B86,[51]mar98!$A$34:$XFD$81,3,0)</f>
        <v>587397</v>
      </c>
      <c r="BC86" s="6" t="n">
        <f aca="false">VLOOKUP(B86,[52]apr98!$A$46:$XFD$92,3,0)</f>
        <v>711610</v>
      </c>
      <c r="BD86" s="6" t="n">
        <f aca="false">VLOOKUP(B86,[53]may98!$A$47:$XFD$92,3,0)</f>
        <v>529077</v>
      </c>
      <c r="BE86" s="6" t="n">
        <f aca="false">VLOOKUP(B86,[54]jun98!$A$54:$XFD$98,3,0)</f>
        <v>575552</v>
      </c>
      <c r="BF86" s="6" t="n">
        <f aca="false">VLOOKUP(B86,[55]jul98!$A$34:$XFD$77,3,0)</f>
        <v>794099</v>
      </c>
      <c r="BG86" s="6" t="n">
        <f aca="false">VLOOKUP(B86,[56]aug98!$A$48:$XFD$90,3,0)</f>
        <v>716528</v>
      </c>
      <c r="BH86" s="6" t="n">
        <f aca="false">VLOOKUP(B86,[57]sep98!$A$46:$XFD$87,3,0)</f>
        <v>521958</v>
      </c>
      <c r="BI86" s="6" t="n">
        <f aca="false">VLOOKUP(B86,[58]oct98!$A$34:$XFD$74,3,0)</f>
        <v>696556</v>
      </c>
      <c r="BJ86" s="6" t="n">
        <f aca="false">VLOOKUP(B86,[59]nov98!$A$34:$XFD$73,3,0)</f>
        <v>588577</v>
      </c>
      <c r="BK86" s="6" t="n">
        <f aca="false">VLOOKUP(B86,[60]dec98!$A$59:$XFD$97,3,0)</f>
        <v>400724</v>
      </c>
      <c r="BL86" s="6" t="n">
        <f aca="false">VLOOKUP(B86,[61]jan99!$A$48:$XFD$83,3,0)</f>
        <v>579745</v>
      </c>
      <c r="BM86" s="10" t="n">
        <f aca="false">VLOOKUP(B86,[62]feb99!$A$33:$XFD$66,3,0)</f>
        <v>389167</v>
      </c>
      <c r="BN86" s="6" t="n">
        <f aca="false">VLOOKUP(B86,[63]mar99!$A$46:$XFD$78,3,0)</f>
        <v>416979</v>
      </c>
      <c r="BO86" s="6" t="n">
        <f aca="false">VLOOKUP(B86,[64]apr99!$A$33:$XFD$64,3,0)</f>
        <v>526705</v>
      </c>
      <c r="BP86" s="6" t="n">
        <f aca="false">VLOOKUP(B86,[65]may99!$A$58:$XFD$88,3,0)</f>
        <v>561851</v>
      </c>
      <c r="BQ86" s="6" t="n">
        <f aca="false">VLOOKUP(B86,[66]jun99!$A$33:$XFD$62,3,0)</f>
        <v>630893</v>
      </c>
      <c r="BR86" s="6" t="n">
        <f aca="false">VLOOKUP(B86,[67]jul99!$A$55:$XFD$83,3,0)</f>
        <v>824415</v>
      </c>
      <c r="BS86" s="6" t="n">
        <f aca="false">VLOOKUP(B86,[68]aug99!$A$33:$XFD$60,3,0)</f>
        <v>678689</v>
      </c>
      <c r="BT86" s="0" t="n">
        <f aca="false">VLOOKUP(B86,[69]sep99!$A$45:$XFD$71,3,0)</f>
        <v>1330095</v>
      </c>
      <c r="BU86" s="0" t="n">
        <f aca="false">VLOOKUP(B86,[70]oct99!$A$44:$XFD$69,3,0)</f>
        <v>1140642</v>
      </c>
      <c r="BV86" s="0" t="n">
        <f aca="false">VLOOKUP(B86,[71]nov99!$A$47:$XFD$71,3,0)</f>
        <v>1212463</v>
      </c>
      <c r="BW86" s="0" t="n">
        <f aca="false">VLOOKUP(B86,[72]dec99!$A$58:$XFD$81,3,0)</f>
        <v>967836</v>
      </c>
      <c r="BX86" s="0" t="n">
        <f aca="false">VLOOKUP(B86,[73]jan00!$A$32:$XFD$51,3,0)</f>
        <v>1002873</v>
      </c>
      <c r="BY86" s="0" t="n">
        <f aca="false">VLOOKUP(B86,[74]feb00!$A$47:$XFD$65,3,0)</f>
        <v>1442180</v>
      </c>
      <c r="BZ86" s="0" t="n">
        <f aca="false">VLOOKUP(B86,[75]mar00!$A$43:$XFD$60,3,0)</f>
        <v>1599593</v>
      </c>
      <c r="CA86" s="0" t="n">
        <f aca="false">VLOOKUP(B86,[76]apr00!$A$32:$XFD$48,3,0)</f>
        <v>1648670</v>
      </c>
      <c r="CB86" s="0" t="n">
        <f aca="false">VLOOKUP(B86,[77]may00!$A$32:$XFD$48,3,0)</f>
        <v>1890694</v>
      </c>
      <c r="CC86" s="0" t="n">
        <f aca="false">VLOOKUP(B86,[78]jun00!$A$54:$XFD$68,3,0)</f>
        <v>1892591</v>
      </c>
      <c r="CD86" s="0" t="n">
        <f aca="false">VLOOKUP(B86,[79]jul00!$A$32:$XFD$46,3,0)</f>
        <v>2055429</v>
      </c>
      <c r="CE86" s="0" t="n">
        <f aca="false">VLOOKUP(B86,[80]aug00!$A$55:$XFD$67,3,0)</f>
        <v>2844259</v>
      </c>
      <c r="CF86" s="0" t="n">
        <f aca="false">VLOOKUP(B86,[81]sep00!$A$54:$XFD$65,3,0)</f>
        <v>2722979</v>
      </c>
      <c r="CG86" s="0" t="n">
        <f aca="false">VLOOKUP(B86,[82]oct00!$A$51:$XFD$61,3,0)</f>
        <v>3923273</v>
      </c>
      <c r="CH86" s="0" t="n">
        <f aca="false">VLOOKUP(B86,[83]nov00!$A$32:$XFD$42,3,0)</f>
        <v>4115320</v>
      </c>
      <c r="CI86" s="0" t="n">
        <f aca="false">VLOOKUP(B86,[84]dec00!$A$50:$XFD$58,3,0)</f>
        <v>2834344</v>
      </c>
      <c r="CP86" s="2" t="s">
        <v>85</v>
      </c>
      <c r="CQ86" s="7" t="n">
        <f aca="false">(D178-$D$95)/$D$95</f>
        <v>-0.875849787068073</v>
      </c>
      <c r="CR86" s="7" t="n">
        <f aca="false">(E179-$E$96)/$E$96</f>
        <v>-0.873812889599067</v>
      </c>
      <c r="CS86" s="7" t="n">
        <f aca="false">(F180-$F$97)/$F$97</f>
        <v>-0.875677835971402</v>
      </c>
      <c r="CT86" s="7" t="n">
        <f aca="false">(G181-$G$98)/$G$98</f>
        <v>-0.873201459476772</v>
      </c>
      <c r="CU86" s="7" t="n">
        <f aca="false">(H182-$H$99)/$H$99</f>
        <v>-0.901594323216427</v>
      </c>
      <c r="CV86" s="7" t="n">
        <f aca="false">(I183-$I$100)/$I$100</f>
        <v>-1</v>
      </c>
      <c r="CW86" s="7" t="n">
        <f aca="false">(J184-$J$101)/$J$101</f>
        <v>-1</v>
      </c>
      <c r="CX86" s="7" t="n">
        <f aca="false">(K185-$K$102)/$K$102</f>
        <v>-1</v>
      </c>
      <c r="CY86" s="7" t="n">
        <f aca="false">(L186-$L$103)/$L$103</f>
        <v>-1</v>
      </c>
      <c r="CZ86" s="7" t="n">
        <f aca="false">(M187-$M$104)/$M$104</f>
        <v>-1</v>
      </c>
      <c r="DA86" s="7" t="n">
        <f aca="false">(N188-$N$105)/$N$105</f>
        <v>-1</v>
      </c>
      <c r="DB86" s="7" t="n">
        <f aca="false">(O189-$O$106)/$O$106</f>
        <v>-1</v>
      </c>
      <c r="DC86" s="7" t="n">
        <f aca="false">(P190-$P$107)/$P$107</f>
        <v>-1</v>
      </c>
      <c r="DD86" s="7" t="n">
        <f aca="false">(Q191-$Q$108)/$Q$108</f>
        <v>-1</v>
      </c>
      <c r="DE86" s="7" t="e">
        <f aca="false">(R192-$R$109)/R192</f>
        <v>#DIV/0!</v>
      </c>
      <c r="DF86" s="7" t="n">
        <f aca="false">(S193-$S$110)/$S$110</f>
        <v>-1</v>
      </c>
      <c r="DG86" s="7" t="n">
        <f aca="false">(T194-$T$111)/$T$111</f>
        <v>-1</v>
      </c>
      <c r="DH86" s="7" t="n">
        <f aca="false">(U195-$U$112)/$U$112</f>
        <v>-1</v>
      </c>
      <c r="DI86" s="7" t="n">
        <f aca="false">(V196-$V$113)/$V$113</f>
        <v>-1</v>
      </c>
      <c r="DJ86" s="7" t="n">
        <f aca="false">(W197-$W$114)/$W$114</f>
        <v>-1</v>
      </c>
      <c r="DK86" s="7" t="n">
        <f aca="false">(X198-$X$115)/$X$115</f>
        <v>-1</v>
      </c>
      <c r="DL86" s="7" t="n">
        <f aca="false">(Y199-$Y$116)/$Y$116</f>
        <v>-1</v>
      </c>
      <c r="DM86" s="7" t="n">
        <f aca="false">(Z200-$Z$117)/$Z$117</f>
        <v>-1</v>
      </c>
      <c r="DN86" s="7" t="n">
        <f aca="false">(AA201-$AA$118)/$AA$118</f>
        <v>-1</v>
      </c>
      <c r="DO86" s="7" t="n">
        <f aca="false">(AB202-$AB$119)/$AB$119</f>
        <v>-1</v>
      </c>
      <c r="DP86" s="7" t="n">
        <f aca="false">(AC203-$AC$120)/$AC$120</f>
        <v>-1</v>
      </c>
      <c r="DQ86" s="7" t="n">
        <f aca="false">(AD204-$AD$121)/$AD$121</f>
        <v>-1</v>
      </c>
      <c r="DR86" s="7" t="n">
        <f aca="false">(AE205-$AE$122)/$AE$122</f>
        <v>-1</v>
      </c>
      <c r="DS86" s="7" t="n">
        <f aca="false">(AF206-$AF$123)/$AF$123</f>
        <v>-1</v>
      </c>
      <c r="DT86" s="7" t="n">
        <f aca="false">(AG207-$AG$124)/$AG$124</f>
        <v>-1</v>
      </c>
      <c r="DU86" s="7" t="n">
        <f aca="false">(AH208-$AH$125)/$AH$125</f>
        <v>-1</v>
      </c>
      <c r="DV86" s="7" t="n">
        <f aca="false">(AI209-$AI$126)/$AI$126</f>
        <v>-1</v>
      </c>
      <c r="DW86" s="7" t="n">
        <f aca="false">(AJ210-$AJ$127)/$AJ$127</f>
        <v>-1</v>
      </c>
      <c r="DX86" s="7" t="n">
        <f aca="false">(AK211-$AK$128)/$AK$128</f>
        <v>-1</v>
      </c>
      <c r="DY86" s="7" t="n">
        <f aca="false">(AL212-$AL$129)/$AL$129</f>
        <v>-1</v>
      </c>
      <c r="DZ86" s="7" t="n">
        <f aca="false">(AM213-$AM$130)/$AM$130</f>
        <v>-1</v>
      </c>
      <c r="EA86" s="7" t="n">
        <f aca="false">(AN214-$AN$131)/$AN$131</f>
        <v>-1</v>
      </c>
      <c r="EB86" s="7" t="n">
        <f aca="false">(AO215-$AO$132)/$AO$132</f>
        <v>-1</v>
      </c>
      <c r="EC86" s="7" t="n">
        <f aca="false">(AP216-$AP$133)/$AP$133</f>
        <v>-1</v>
      </c>
      <c r="ED86" s="7" t="n">
        <f aca="false">(AQ217-$AQ$134)/$AQ$134</f>
        <v>-1</v>
      </c>
      <c r="EE86" s="7" t="n">
        <f aca="false">(AR218-$AR$135)/$AR$135</f>
        <v>-1</v>
      </c>
      <c r="EF86" s="7" t="n">
        <f aca="false">(AS219-$AS$136)/$AS$136</f>
        <v>-1</v>
      </c>
      <c r="EG86" s="7" t="n">
        <f aca="false">(AT220-$AT$137)/$AT$137</f>
        <v>-1</v>
      </c>
      <c r="EH86" s="7" t="n">
        <f aca="false">(AU221-$AU$138)/$AU$138</f>
        <v>-1</v>
      </c>
      <c r="EI86" s="7" t="n">
        <f aca="false">(AV222-$AV$139)/$AV$139</f>
        <v>-1</v>
      </c>
      <c r="EJ86" s="7" t="n">
        <f aca="false">(AW223-$AW$140)/$AW$140</f>
        <v>-1</v>
      </c>
      <c r="EK86" s="7" t="n">
        <f aca="false">(AX224-$AX$141)/$AX$141</f>
        <v>-1</v>
      </c>
      <c r="EL86" s="7" t="n">
        <f aca="false">(AY225-$AY$142)/$AY$142</f>
        <v>-1</v>
      </c>
      <c r="EM86" s="7" t="n">
        <f aca="false">(AZ226-$AZ$143)/$AZ$143</f>
        <v>-1</v>
      </c>
      <c r="EN86" s="7" t="n">
        <f aca="false">(BA227-$BA$144)/$BA$144</f>
        <v>-1</v>
      </c>
      <c r="EO86" s="7" t="n">
        <f aca="false">(BB228-$BB$145)/$BB$145</f>
        <v>-1</v>
      </c>
      <c r="EP86" s="7" t="n">
        <f aca="false">(BC229-$BC$146)/$BC$146</f>
        <v>-1</v>
      </c>
      <c r="EQ86" s="7" t="n">
        <f aca="false">(BD230-$BD$147)/$BD$147</f>
        <v>-1</v>
      </c>
      <c r="ER86" s="7" t="n">
        <f aca="false">(BE231-$BE$148)/$BE$148</f>
        <v>-1</v>
      </c>
      <c r="ES86" s="7" t="n">
        <f aca="false">(BF232-$BF$149)/$BF$149</f>
        <v>-1</v>
      </c>
      <c r="ET86" s="7" t="n">
        <f aca="false">(BG233-$BG$150)/$BG$150</f>
        <v>-1</v>
      </c>
      <c r="EU86" s="7" t="n">
        <f aca="false">(BH234-$BH$151)/$BH$151</f>
        <v>-1</v>
      </c>
      <c r="EV86" s="7" t="n">
        <f aca="false">(BI235-$BI$152)/$BI$152</f>
        <v>-1</v>
      </c>
      <c r="EW86" s="7" t="n">
        <f aca="false">(BJ236-$BJ$153)/$BJ$153</f>
        <v>-1</v>
      </c>
      <c r="EX86" s="7" t="n">
        <f aca="false">(BK237-$BK$154)/$BK$154</f>
        <v>-1</v>
      </c>
      <c r="EY86" s="7" t="n">
        <f aca="false">(BL238-$BL$155)/$BL$155</f>
        <v>-1</v>
      </c>
      <c r="EZ86" s="7" t="n">
        <f aca="false">(BM239-$BM$156)/$BM$156</f>
        <v>-1</v>
      </c>
      <c r="FA86" s="7" t="n">
        <f aca="false">(BN240-$BN$157)/$BN$157</f>
        <v>-1</v>
      </c>
      <c r="FB86" s="7" t="n">
        <f aca="false">(BO241-$BO$158)/$BO$158</f>
        <v>-1</v>
      </c>
      <c r="FC86" s="7" t="n">
        <f aca="false">(BP242-$BP$159)/$BP$159</f>
        <v>-1</v>
      </c>
      <c r="FD86" s="7" t="n">
        <f aca="false">(BQ243-$BQ$160)/$BQ$160</f>
        <v>-1</v>
      </c>
      <c r="FE86" s="7" t="n">
        <f aca="false">(BR244-$BR$161)/$BR$161</f>
        <v>-1</v>
      </c>
      <c r="FF86" s="7" t="n">
        <f aca="false">(BS245-$BS$162)/$BS$162</f>
        <v>-1</v>
      </c>
      <c r="FG86" s="7" t="n">
        <f aca="false">(BT246-$BT$163)/$BT$163</f>
        <v>-1</v>
      </c>
      <c r="FH86" s="7" t="n">
        <f aca="false">(BU247-$BU$164)/$BU$164</f>
        <v>-1</v>
      </c>
      <c r="FI86" s="7" t="n">
        <f aca="false">(BV248-$BV$165)/$BV$165</f>
        <v>-1</v>
      </c>
      <c r="FJ86" s="7" t="n">
        <f aca="false">(BW249-$BW$166)/$BW$166</f>
        <v>-1</v>
      </c>
      <c r="FK86" s="7" t="n">
        <f aca="false">(BX250-$BX$167)/$BX$167</f>
        <v>-1</v>
      </c>
      <c r="FL86" s="7" t="n">
        <f aca="false">(BY251-$BY$168)/$BY$168</f>
        <v>-1</v>
      </c>
      <c r="FM86" s="7" t="n">
        <f aca="false">(BZ252-$BZ$169)/$BZ$169</f>
        <v>-1</v>
      </c>
      <c r="FN86" s="7" t="n">
        <f aca="false">(CA253-$CA$170)/$CA$170</f>
        <v>-1</v>
      </c>
      <c r="FO86" s="7" t="n">
        <f aca="false">(CB254-$CB$171)/$CB$171</f>
        <v>-1</v>
      </c>
      <c r="FP86" s="7" t="n">
        <f aca="false">(CC255-$CC$172)/$CC$172</f>
        <v>-1</v>
      </c>
      <c r="FQ86" s="7" t="n">
        <f aca="false">(CD256-$CD$173)/$CD$173</f>
        <v>-1</v>
      </c>
      <c r="FR86" s="7" t="n">
        <f aca="false">(CE257-$CE$174)/$CE$174</f>
        <v>-1</v>
      </c>
      <c r="FS86" s="7" t="n">
        <f aca="false">(CF258-$CF$175)/$CF$175</f>
        <v>-1</v>
      </c>
      <c r="FT86" s="7" t="n">
        <f aca="false">(CG259-$CG$176)/$CG$176</f>
        <v>-1</v>
      </c>
      <c r="FU86" s="7" t="n">
        <f aca="false">(CH260-$CH$177)/$CH$177</f>
        <v>-1</v>
      </c>
      <c r="FV86" s="7" t="n">
        <f aca="false">(CI261-$CI$178)/$CI$178</f>
        <v>-1</v>
      </c>
      <c r="FW86" s="7" t="n">
        <f aca="false">(CJ262-$CJ$179)/$CJ$179</f>
        <v>-1</v>
      </c>
      <c r="FX86" s="7" t="n">
        <f aca="false">(CK263-$CK$180)/$CK$180</f>
        <v>-1</v>
      </c>
      <c r="FY86" s="7" t="n">
        <f aca="false">(CL264-$CL$181)/$CL$181</f>
        <v>-1</v>
      </c>
      <c r="FZ86" s="7" t="n">
        <f aca="false">(CM265-$CM$182)/$CM$182</f>
        <v>-1</v>
      </c>
    </row>
    <row r="87" customFormat="false" ht="12.75" hidden="false" customHeight="false" outlineLevel="0" collapsed="false">
      <c r="B87" s="3" t="n">
        <v>36892</v>
      </c>
      <c r="C87" s="5" t="n">
        <v>39323999</v>
      </c>
      <c r="D87" s="6" t="n">
        <f aca="false">VLOOKUP(B87,[1]jan94!$A$59:$XFD$168,3,0)</f>
        <v>335977</v>
      </c>
      <c r="E87" s="6" t="n">
        <f aca="false">VLOOKUP(B87,[2]feb94!$A$51:$XFD$159,3,0)</f>
        <v>246521</v>
      </c>
      <c r="F87" s="6" t="n">
        <f aca="false">VLOOKUP(B87,[3]mar94!$A$56:$XFD$164,3,0)</f>
        <v>317411</v>
      </c>
      <c r="G87" s="6" t="n">
        <f aca="false">VLOOKUP(B87,[4]apr94!$A$64:$XFD$170,3,0)</f>
        <v>258648</v>
      </c>
      <c r="H87" s="6" t="n">
        <f aca="false">VLOOKUP(B87,[5]may94!$A$51:$XFD$156,3,0)</f>
        <v>220515</v>
      </c>
      <c r="I87" s="6" t="n">
        <f aca="false">VLOOKUP(B87,[6]jun94!$A$62:$XFD$167,3,0)</f>
        <v>225818</v>
      </c>
      <c r="J87" s="6" t="n">
        <f aca="false">VLOOKUP(B87,[7]jul94!$A$55:$XFD$159,3,0)</f>
        <v>245607</v>
      </c>
      <c r="K87" s="6" t="n">
        <f aca="false">VLOOKUP(B87,[8]aug94!$A$63:$XFD$165,3,0)</f>
        <v>293217</v>
      </c>
      <c r="L87" s="6" t="n">
        <f aca="false">VLOOKUP(B87,[9]sep94!$A$55:$XFD$156,3,0)</f>
        <v>301877</v>
      </c>
      <c r="M87" s="6" t="n">
        <f aca="false">VLOOKUP(B87,[10]oct94!$A$55:$XFD$155,3,0)</f>
        <v>256443</v>
      </c>
      <c r="N87" s="6" t="n">
        <f aca="false">VLOOKUP(B87,[11]nov94!$A$38:$XFD$137,3,0)</f>
        <v>301174</v>
      </c>
      <c r="O87" s="6" t="n">
        <f aca="false">VLOOKUP(B87,[12]dec94!$A$55:$XFD$154,3,0)</f>
        <v>330451</v>
      </c>
      <c r="P87" s="6" t="n">
        <f aca="false">VLOOKUP(B87,[13]jan95!$A$48:$XFD$142,3,0)</f>
        <v>389564</v>
      </c>
      <c r="Q87" s="6" t="n">
        <f aca="false">VLOOKUP(B87,[14]feb95!$A$54:$XFD$147,3,0)</f>
        <v>250206</v>
      </c>
      <c r="R87" s="6" t="n">
        <f aca="false">VLOOKUP(B87,[15]mar95!$A$37:$XFD$129,3,0)</f>
        <v>247518</v>
      </c>
      <c r="S87" s="6" t="n">
        <f aca="false">VLOOKUP(B87,[16]apr95!$A$59:$XFD$150,3,0)</f>
        <v>280662</v>
      </c>
      <c r="T87" s="6" t="n">
        <f aca="false">VLOOKUP(B87,[17]may95!$A$60:$XFD$151,3,0)</f>
        <v>311687</v>
      </c>
      <c r="U87" s="6" t="n">
        <f aca="false">VLOOKUP(B87,[18]jun95!$A$55:$XFD$144,3,0)</f>
        <v>239354</v>
      </c>
      <c r="V87" s="6" t="n">
        <f aca="false">VLOOKUP(B87,[19]jul95!$A$53:$XFD$141,3,0)</f>
        <v>357020</v>
      </c>
      <c r="W87" s="6" t="n">
        <f aca="false">VLOOKUP(B87,[20]aug95!$A$61:$XFD$148,3,0)</f>
        <v>354742</v>
      </c>
      <c r="X87" s="6" t="n">
        <f aca="false">VLOOKUP(B87,[21]sep95!$A$58:$XFD$144,3,0)</f>
        <v>214740</v>
      </c>
      <c r="Y87" s="6" t="n">
        <f aca="false">VLOOKUP(B87,[22]oct95!$A$53:$XFD$138,3,0)</f>
        <v>539325</v>
      </c>
      <c r="Z87" s="6" t="n">
        <f aca="false">VLOOKUP(B87,[23]nov95!$A$58:$XFD$142,3,0)</f>
        <v>389325</v>
      </c>
      <c r="AA87" s="6" t="n">
        <f aca="false">VLOOKUP(B87,[24]dec95!$A$55:$XFD$138,3,0)</f>
        <v>235374</v>
      </c>
      <c r="AB87" s="6" t="n">
        <f aca="false">VLOOKUP(B87,[25]jan96!$A$59:$XFD$138,3,0)</f>
        <v>347518</v>
      </c>
      <c r="AC87" s="6" t="n">
        <f aca="false">VLOOKUP(B87,[26]feb96!$A$36:$XFD$114,3,0)</f>
        <v>680232</v>
      </c>
      <c r="AD87" s="6" t="n">
        <f aca="false">VLOOKUP(B87,[27]mar96!$A$54:$XFD$133,3,0)</f>
        <v>317428</v>
      </c>
      <c r="AE87" s="6" t="n">
        <f aca="false">VLOOKUP(B87,[28]apr96!$A$51:$XFD$127,3,0)</f>
        <v>305615</v>
      </c>
      <c r="AF87" s="6" t="n">
        <f aca="false">VLOOKUP(B87,[29]may96!$A$60:$XFD$135,3,0)</f>
        <v>386536</v>
      </c>
      <c r="AG87" s="6" t="n">
        <f aca="false">VLOOKUP(B87,[30]jun96!$A$50:$XFD$124,3,0)</f>
        <v>291021</v>
      </c>
      <c r="AH87" s="6" t="n">
        <f aca="false">VLOOKUP(B87,[31]jul96!$A$53:$XFD$126,3,0)</f>
        <v>393155</v>
      </c>
      <c r="AI87" s="6" t="n">
        <f aca="false">VLOOKUP(B87,[32]aug96!$A$36:$XFD$108,3,0)</f>
        <v>386931</v>
      </c>
      <c r="AJ87" s="6" t="n">
        <f aca="false">VLOOKUP(B87,[33]sep96!$A$51:$XFD$122,3,0)</f>
        <v>473312</v>
      </c>
      <c r="AK87" s="6" t="n">
        <f aca="false">VLOOKUP(B87,[34]oct96!$A$59:$XFD$129,3,0)</f>
        <v>359900</v>
      </c>
      <c r="AL87" s="6" t="n">
        <f aca="false">VLOOKUP(B87,[35]nov96!$A$61:$XFD$130,3,0)</f>
        <v>413219</v>
      </c>
      <c r="AM87" s="6" t="n">
        <f aca="false">VLOOKUP(B87,[36]dec96!$A$51:$XFD$119,3,0)</f>
        <v>376771</v>
      </c>
      <c r="AN87" s="6" t="n">
        <f aca="false">VLOOKUP(B87,[37]jan97!$A$52:$XFD$116,3,0)</f>
        <v>344913</v>
      </c>
      <c r="AO87" s="6" t="n">
        <f aca="false">VLOOKUP(B87,[38]feb97!$A$35:$XFD$98,3,0)</f>
        <v>350429</v>
      </c>
      <c r="AP87" s="6" t="n">
        <f aca="false">VLOOKUP(B87,[39]mar97!$A$51:$XFD$113,3,0)</f>
        <v>354716</v>
      </c>
      <c r="AQ87" s="6" t="n">
        <f aca="false">VLOOKUP(B87,[40]apr97!$A$35:$XFD$96,3,0)</f>
        <v>514295</v>
      </c>
      <c r="AR87" s="6" t="n">
        <f aca="false">VLOOKUP(B87,[41]may97!$A$35:$XFD$95,3,0)</f>
        <v>314773</v>
      </c>
      <c r="AS87" s="6" t="n">
        <f aca="false">VLOOKUP(B87,[42]jun97!$A$35:$XFD$94,3,0)</f>
        <v>489922</v>
      </c>
      <c r="AT87" s="6" t="n">
        <f aca="false">VLOOKUP(B87,[43]jul97!$A$49:$XFD$107,3,0)</f>
        <v>406152</v>
      </c>
      <c r="AU87" s="6" t="n">
        <f aca="false">VLOOKUP(B87,[44]aug97!$A$60:$XFD$117,3,0)</f>
        <v>528220</v>
      </c>
      <c r="AV87" s="6" t="n">
        <f aca="false">VLOOKUP(B87,[45]sep97!$A$48:$XFD$104,3,0)</f>
        <v>900375</v>
      </c>
      <c r="AW87" s="6" t="n">
        <f aca="false">VLOOKUP(B87,[46]oct97!$A$48:$XFD$103,3,0)</f>
        <v>831172</v>
      </c>
      <c r="AX87" s="6" t="n">
        <f aca="false">VLOOKUP(B87,[47]nov97!$A$48:$XFD$102,3,0)</f>
        <v>480366</v>
      </c>
      <c r="AY87" s="6" t="n">
        <f aca="false">VLOOKUP(B87,[48]dec97!$A$35:$XFD$88,3,0)</f>
        <v>453287</v>
      </c>
      <c r="AZ87" s="6" t="n">
        <f aca="false">VLOOKUP(B87,[49]jan98!$A$47:$XFD$96,3,0)</f>
        <v>582104</v>
      </c>
      <c r="BA87" s="6" t="n">
        <f aca="false">VLOOKUP(B87,[50]feb98!$A$50:$XFD$98,3,0)</f>
        <v>641069</v>
      </c>
      <c r="BB87" s="6" t="n">
        <f aca="false">VLOOKUP(B87,[51]mar98!$A$34:$XFD$81,3,0)</f>
        <v>579594</v>
      </c>
      <c r="BC87" s="6" t="n">
        <f aca="false">VLOOKUP(B87,[52]apr98!$A$46:$XFD$92,3,0)</f>
        <v>719673</v>
      </c>
      <c r="BD87" s="6" t="n">
        <f aca="false">VLOOKUP(B87,[53]may98!$A$47:$XFD$92,3,0)</f>
        <v>510598</v>
      </c>
      <c r="BE87" s="6" t="n">
        <f aca="false">VLOOKUP(B87,[54]jun98!$A$54:$XFD$98,3,0)</f>
        <v>582051</v>
      </c>
      <c r="BF87" s="6" t="n">
        <f aca="false">VLOOKUP(B87,[55]jul98!$A$34:$XFD$77,3,0)</f>
        <v>826998</v>
      </c>
      <c r="BG87" s="6" t="n">
        <f aca="false">VLOOKUP(B87,[56]aug98!$A$48:$XFD$90,3,0)</f>
        <v>736139</v>
      </c>
      <c r="BH87" s="6" t="n">
        <f aca="false">VLOOKUP(B87,[57]sep98!$A$46:$XFD$87,3,0)</f>
        <v>533995</v>
      </c>
      <c r="BI87" s="6" t="n">
        <f aca="false">VLOOKUP(B87,[58]oct98!$A$34:$XFD$74,3,0)</f>
        <v>701085</v>
      </c>
      <c r="BJ87" s="6" t="n">
        <f aca="false">VLOOKUP(B87,[59]nov98!$A$34:$XFD$73,3,0)</f>
        <v>568803</v>
      </c>
      <c r="BK87" s="6" t="n">
        <f aca="false">VLOOKUP(B87,[60]dec98!$A$59:$XFD$97,3,0)</f>
        <v>411251</v>
      </c>
      <c r="BL87" s="6" t="n">
        <f aca="false">VLOOKUP(B87,[61]jan99!$A$48:$XFD$83,3,0)</f>
        <v>571079</v>
      </c>
      <c r="BM87" s="10" t="n">
        <f aca="false">VLOOKUP(B87,[62]feb99!$A$33:$XFD$66,3,0)</f>
        <v>398206</v>
      </c>
      <c r="BN87" s="6" t="n">
        <f aca="false">VLOOKUP(B87,[63]mar99!$A$46:$XFD$78,3,0)</f>
        <v>417992</v>
      </c>
      <c r="BO87" s="6" t="n">
        <f aca="false">VLOOKUP(B87,[64]apr99!$A$33:$XFD$64,3,0)</f>
        <v>520007</v>
      </c>
      <c r="BP87" s="6" t="n">
        <f aca="false">VLOOKUP(B87,[65]may99!$A$58:$XFD$88,3,0)</f>
        <v>514216</v>
      </c>
      <c r="BQ87" s="6" t="n">
        <f aca="false">VLOOKUP(B87,[66]jun99!$A$33:$XFD$62,3,0)</f>
        <v>608570</v>
      </c>
      <c r="BR87" s="6" t="n">
        <f aca="false">VLOOKUP(B87,[67]jul99!$A$55:$XFD$83,3,0)</f>
        <v>805938</v>
      </c>
      <c r="BS87" s="6" t="n">
        <f aca="false">VLOOKUP(B87,[68]aug99!$A$33:$XFD$60,3,0)</f>
        <v>648207</v>
      </c>
      <c r="BT87" s="0" t="n">
        <f aca="false">VLOOKUP(B87,[69]sep99!$A$45:$XFD$71,3,0)</f>
        <v>1210869</v>
      </c>
      <c r="BU87" s="0" t="n">
        <f aca="false">VLOOKUP(B87,[70]oct99!$A$44:$XFD$69,3,0)</f>
        <v>1127059</v>
      </c>
      <c r="BV87" s="0" t="n">
        <f aca="false">VLOOKUP(B87,[71]nov99!$A$47:$XFD$71,3,0)</f>
        <v>1156798</v>
      </c>
      <c r="BW87" s="0" t="n">
        <f aca="false">VLOOKUP(B87,[72]dec99!$A$58:$XFD$81,3,0)</f>
        <v>967086</v>
      </c>
      <c r="BX87" s="0" t="n">
        <f aca="false">VLOOKUP(B87,[73]jan00!$A$32:$XFD$51,3,0)</f>
        <v>1108354</v>
      </c>
      <c r="BY87" s="0" t="n">
        <f aca="false">VLOOKUP(B87,[74]feb00!$A$47:$XFD$65,3,0)</f>
        <v>1568738</v>
      </c>
      <c r="BZ87" s="0" t="n">
        <f aca="false">VLOOKUP(B87,[75]mar00!$A$43:$XFD$60,3,0)</f>
        <v>1508393</v>
      </c>
      <c r="CA87" s="0" t="n">
        <f aca="false">VLOOKUP(B87,[76]apr00!$A$32:$XFD$48,3,0)</f>
        <v>1523451</v>
      </c>
      <c r="CB87" s="0" t="n">
        <f aca="false">VLOOKUP(B87,[77]may00!$A$32:$XFD$48,3,0)</f>
        <v>1743603</v>
      </c>
      <c r="CC87" s="0" t="n">
        <f aca="false">VLOOKUP(B87,[78]jun00!$A$54:$XFD$68,3,0)</f>
        <v>1755177</v>
      </c>
      <c r="CD87" s="0" t="n">
        <f aca="false">VLOOKUP(B87,[79]jul00!$A$32:$XFD$46,3,0)</f>
        <v>1835706</v>
      </c>
      <c r="CE87" s="0" t="n">
        <f aca="false">VLOOKUP(B87,[80]aug00!$A$55:$XFD$67,3,0)</f>
        <v>2599855</v>
      </c>
      <c r="CF87" s="0" t="n">
        <f aca="false">VLOOKUP(B87,[81]sep00!$A$54:$XFD$65,3,0)</f>
        <v>2515082</v>
      </c>
      <c r="CG87" s="0" t="n">
        <f aca="false">VLOOKUP(B87,[82]oct00!$A$51:$XFD$61,3,0)</f>
        <v>3295304</v>
      </c>
      <c r="CH87" s="0" t="n">
        <f aca="false">VLOOKUP(B87,[83]nov00!$A$32:$XFD$42,3,0)</f>
        <v>3129166</v>
      </c>
      <c r="CI87" s="0" t="n">
        <f aca="false">VLOOKUP(B87,[84]dec00!$A$50:$XFD$58,3,0)</f>
        <v>3652746</v>
      </c>
      <c r="CJ87" s="5" t="n">
        <v>1837916</v>
      </c>
      <c r="CP87" s="2" t="s">
        <v>86</v>
      </c>
      <c r="CQ87" s="7" t="n">
        <f aca="false">(D179-$D$95)/$D$95</f>
        <v>-0.865878554462137</v>
      </c>
      <c r="CR87" s="7" t="n">
        <f aca="false">(E180-$E$96)/$E$96</f>
        <v>-0.875911106730526</v>
      </c>
      <c r="CS87" s="7" t="n">
        <f aca="false">(F181-$F$97)/$F$97</f>
        <v>-0.879574844794792</v>
      </c>
      <c r="CT87" s="7" t="n">
        <f aca="false">(G182-$G$98)/$G$98</f>
        <v>-0.8821901288773</v>
      </c>
      <c r="CU87" s="7" t="n">
        <f aca="false">(H183-$H$99)/$H$99</f>
        <v>-1</v>
      </c>
      <c r="CV87" s="7" t="n">
        <f aca="false">(I184-$I$100)/$I$100</f>
        <v>-1</v>
      </c>
      <c r="CW87" s="7" t="n">
        <f aca="false">(J185-$J$101)/$J$101</f>
        <v>-1</v>
      </c>
      <c r="CX87" s="7" t="n">
        <f aca="false">(K186-$K$102)/$K$102</f>
        <v>-1</v>
      </c>
      <c r="CY87" s="7" t="n">
        <f aca="false">(L187-$L$103)/$L$103</f>
        <v>-1</v>
      </c>
      <c r="CZ87" s="7" t="n">
        <f aca="false">(M188-$M$104)/$M$104</f>
        <v>-1</v>
      </c>
      <c r="DA87" s="7" t="n">
        <f aca="false">(N189-$N$105)/$N$105</f>
        <v>-1</v>
      </c>
      <c r="DB87" s="7" t="n">
        <f aca="false">(O190-$O$106)/$O$106</f>
        <v>-1</v>
      </c>
      <c r="DC87" s="7" t="n">
        <f aca="false">(P191-$P$107)/$P$107</f>
        <v>-1</v>
      </c>
      <c r="DD87" s="7" t="n">
        <f aca="false">(Q192-$Q$108)/$Q$108</f>
        <v>-1</v>
      </c>
      <c r="DE87" s="7" t="e">
        <f aca="false">(R193-$R$109)/R193</f>
        <v>#DIV/0!</v>
      </c>
      <c r="DF87" s="7" t="n">
        <f aca="false">(S194-$S$110)/$S$110</f>
        <v>-1</v>
      </c>
      <c r="DG87" s="7" t="n">
        <f aca="false">(T195-$T$111)/$T$111</f>
        <v>-1</v>
      </c>
      <c r="DH87" s="7" t="n">
        <f aca="false">(U196-$U$112)/$U$112</f>
        <v>-1</v>
      </c>
      <c r="DI87" s="7" t="n">
        <f aca="false">(V197-$V$113)/$V$113</f>
        <v>-1</v>
      </c>
      <c r="DJ87" s="7" t="n">
        <f aca="false">(W198-$W$114)/$W$114</f>
        <v>-1</v>
      </c>
      <c r="DK87" s="7" t="n">
        <f aca="false">(X199-$X$115)/$X$115</f>
        <v>-1</v>
      </c>
      <c r="DL87" s="7" t="n">
        <f aca="false">(Y200-$Y$116)/$Y$116</f>
        <v>-1</v>
      </c>
      <c r="DM87" s="7" t="n">
        <f aca="false">(Z201-$Z$117)/$Z$117</f>
        <v>-1</v>
      </c>
      <c r="DN87" s="7" t="n">
        <f aca="false">(AA202-$AA$118)/$AA$118</f>
        <v>-1</v>
      </c>
      <c r="DO87" s="7" t="n">
        <f aca="false">(AB203-$AB$119)/$AB$119</f>
        <v>-1</v>
      </c>
      <c r="DP87" s="7" t="n">
        <f aca="false">(AC204-$AC$120)/$AC$120</f>
        <v>-1</v>
      </c>
      <c r="DQ87" s="7" t="n">
        <f aca="false">(AD205-$AD$121)/$AD$121</f>
        <v>-1</v>
      </c>
      <c r="DR87" s="7" t="n">
        <f aca="false">(AE206-$AE$122)/$AE$122</f>
        <v>-1</v>
      </c>
      <c r="DS87" s="7" t="n">
        <f aca="false">(AF207-$AF$123)/$AF$123</f>
        <v>-1</v>
      </c>
      <c r="DT87" s="7" t="n">
        <f aca="false">(AG208-$AG$124)/$AG$124</f>
        <v>-1</v>
      </c>
      <c r="DU87" s="7" t="n">
        <f aca="false">(AH209-$AH$125)/$AH$125</f>
        <v>-1</v>
      </c>
      <c r="DV87" s="7" t="n">
        <f aca="false">(AI210-$AI$126)/$AI$126</f>
        <v>-1</v>
      </c>
      <c r="DW87" s="7" t="n">
        <f aca="false">(AJ211-$AJ$127)/$AJ$127</f>
        <v>-1</v>
      </c>
      <c r="DX87" s="7" t="n">
        <f aca="false">(AK212-$AK$128)/$AK$128</f>
        <v>-1</v>
      </c>
      <c r="DY87" s="7" t="n">
        <f aca="false">(AL213-$AL$129)/$AL$129</f>
        <v>-1</v>
      </c>
      <c r="DZ87" s="7" t="n">
        <f aca="false">(AM214-$AM$130)/$AM$130</f>
        <v>-1</v>
      </c>
      <c r="EA87" s="7" t="n">
        <f aca="false">(AN215-$AN$131)/$AN$131</f>
        <v>-1</v>
      </c>
      <c r="EB87" s="7" t="n">
        <f aca="false">(AO216-$AO$132)/$AO$132</f>
        <v>-1</v>
      </c>
      <c r="EC87" s="7" t="n">
        <f aca="false">(AP217-$AP$133)/$AP$133</f>
        <v>-1</v>
      </c>
      <c r="ED87" s="7" t="n">
        <f aca="false">(AQ218-$AQ$134)/$AQ$134</f>
        <v>-1</v>
      </c>
      <c r="EE87" s="7" t="n">
        <f aca="false">(AR219-$AR$135)/$AR$135</f>
        <v>-1</v>
      </c>
      <c r="EF87" s="7" t="n">
        <f aca="false">(AS220-$AS$136)/$AS$136</f>
        <v>-1</v>
      </c>
      <c r="EG87" s="7" t="n">
        <f aca="false">(AT221-$AT$137)/$AT$137</f>
        <v>-1</v>
      </c>
      <c r="EH87" s="7" t="n">
        <f aca="false">(AU222-$AU$138)/$AU$138</f>
        <v>-1</v>
      </c>
      <c r="EI87" s="7" t="n">
        <f aca="false">(AV223-$AV$139)/$AV$139</f>
        <v>-1</v>
      </c>
      <c r="EJ87" s="7" t="n">
        <f aca="false">(AW224-$AW$140)/$AW$140</f>
        <v>-1</v>
      </c>
      <c r="EK87" s="7" t="n">
        <f aca="false">(AX225-$AX$141)/$AX$141</f>
        <v>-1</v>
      </c>
      <c r="EL87" s="7" t="n">
        <f aca="false">(AY226-$AY$142)/$AY$142</f>
        <v>-1</v>
      </c>
      <c r="EM87" s="7" t="n">
        <f aca="false">(AZ227-$AZ$143)/$AZ$143</f>
        <v>-1</v>
      </c>
      <c r="EN87" s="7" t="n">
        <f aca="false">(BA228-$BA$144)/$BA$144</f>
        <v>-1</v>
      </c>
      <c r="EO87" s="7" t="n">
        <f aca="false">(BB229-$BB$145)/$BB$145</f>
        <v>-1</v>
      </c>
      <c r="EP87" s="7" t="n">
        <f aca="false">(BC230-$BC$146)/$BC$146</f>
        <v>-1</v>
      </c>
      <c r="EQ87" s="7" t="n">
        <f aca="false">(BD231-$BD$147)/$BD$147</f>
        <v>-1</v>
      </c>
      <c r="ER87" s="7" t="n">
        <f aca="false">(BE232-$BE$148)/$BE$148</f>
        <v>-1</v>
      </c>
      <c r="ES87" s="7" t="n">
        <f aca="false">(BF233-$BF$149)/$BF$149</f>
        <v>-1</v>
      </c>
      <c r="ET87" s="7" t="n">
        <f aca="false">(BG234-$BG$150)/$BG$150</f>
        <v>-1</v>
      </c>
      <c r="EU87" s="7" t="n">
        <f aca="false">(BH235-$BH$151)/$BH$151</f>
        <v>-1</v>
      </c>
      <c r="EV87" s="7" t="n">
        <f aca="false">(BI236-$BI$152)/$BI$152</f>
        <v>-1</v>
      </c>
      <c r="EW87" s="7" t="n">
        <f aca="false">(BJ237-$BJ$153)/$BJ$153</f>
        <v>-1</v>
      </c>
      <c r="EX87" s="7" t="n">
        <f aca="false">(BK238-$BK$154)/$BK$154</f>
        <v>-1</v>
      </c>
      <c r="EY87" s="7" t="n">
        <f aca="false">(BL239-$BL$155)/$BL$155</f>
        <v>-1</v>
      </c>
      <c r="EZ87" s="7" t="n">
        <f aca="false">(BM240-$BM$156)/$BM$156</f>
        <v>-1</v>
      </c>
      <c r="FA87" s="7" t="n">
        <f aca="false">(BN241-$BN$157)/$BN$157</f>
        <v>-1</v>
      </c>
      <c r="FB87" s="7" t="n">
        <f aca="false">(BO242-$BO$158)/$BO$158</f>
        <v>-1</v>
      </c>
      <c r="FC87" s="7" t="n">
        <f aca="false">(BP243-$BP$159)/$BP$159</f>
        <v>-1</v>
      </c>
      <c r="FD87" s="7" t="n">
        <f aca="false">(BQ244-$BQ$160)/$BQ$160</f>
        <v>-1</v>
      </c>
      <c r="FE87" s="7" t="n">
        <f aca="false">(BR245-$BR$161)/$BR$161</f>
        <v>-1</v>
      </c>
      <c r="FF87" s="7" t="n">
        <f aca="false">(BS246-$BS$162)/$BS$162</f>
        <v>-1</v>
      </c>
      <c r="FG87" s="7" t="n">
        <f aca="false">(BT247-$BT$163)/$BT$163</f>
        <v>-1</v>
      </c>
      <c r="FH87" s="7" t="n">
        <f aca="false">(BU248-$BU$164)/$BU$164</f>
        <v>-1</v>
      </c>
      <c r="FI87" s="7" t="n">
        <f aca="false">(BV249-$BV$165)/$BV$165</f>
        <v>-1</v>
      </c>
      <c r="FJ87" s="7" t="n">
        <f aca="false">(BW250-$BW$166)/$BW$166</f>
        <v>-1</v>
      </c>
      <c r="FK87" s="7" t="n">
        <f aca="false">(BX251-$BX$167)/$BX$167</f>
        <v>-1</v>
      </c>
      <c r="FL87" s="7" t="n">
        <f aca="false">(BY252-$BY$168)/$BY$168</f>
        <v>-1</v>
      </c>
      <c r="FM87" s="7" t="n">
        <f aca="false">(BZ253-$BZ$169)/$BZ$169</f>
        <v>-1</v>
      </c>
      <c r="FN87" s="7" t="n">
        <f aca="false">(CA254-$CA$170)/$CA$170</f>
        <v>-1</v>
      </c>
      <c r="FO87" s="7" t="n">
        <f aca="false">(CB255-$CB$171)/$CB$171</f>
        <v>-1</v>
      </c>
      <c r="FP87" s="7" t="n">
        <f aca="false">(CC256-$CC$172)/$CC$172</f>
        <v>-1</v>
      </c>
      <c r="FQ87" s="7" t="n">
        <f aca="false">(CD257-$CD$173)/$CD$173</f>
        <v>-1</v>
      </c>
      <c r="FR87" s="7" t="n">
        <f aca="false">(CE258-$CE$174)/$CE$174</f>
        <v>-1</v>
      </c>
      <c r="FS87" s="7" t="n">
        <f aca="false">(CF259-$CF$175)/$CF$175</f>
        <v>-1</v>
      </c>
      <c r="FT87" s="7" t="n">
        <f aca="false">(CG260-$CG$176)/$CG$176</f>
        <v>-1</v>
      </c>
      <c r="FU87" s="7" t="n">
        <f aca="false">(CH261-$CH$177)/$CH$177</f>
        <v>-1</v>
      </c>
      <c r="FV87" s="7" t="n">
        <f aca="false">(CI262-$CI$178)/$CI$178</f>
        <v>-1</v>
      </c>
      <c r="FW87" s="7" t="n">
        <f aca="false">(CJ263-$CJ$179)/$CJ$179</f>
        <v>-1</v>
      </c>
      <c r="FX87" s="7" t="n">
        <f aca="false">(CK264-$CK$180)/$CK$180</f>
        <v>-1</v>
      </c>
      <c r="FY87" s="7" t="n">
        <f aca="false">(CL265-$CL$181)/$CL$181</f>
        <v>-1</v>
      </c>
      <c r="FZ87" s="7" t="n">
        <f aca="false">(CM266-$CM$182)/$CM$182</f>
        <v>-1</v>
      </c>
    </row>
    <row r="88" customFormat="false" ht="12.75" hidden="false" customHeight="false" outlineLevel="0" collapsed="false">
      <c r="B88" s="3" t="n">
        <v>36923</v>
      </c>
      <c r="C88" s="5" t="n">
        <v>36253735</v>
      </c>
      <c r="D88" s="6" t="n">
        <f aca="false">VLOOKUP(B88,[1]jan94!$A$59:$XFD$168,3,0)</f>
        <v>327836</v>
      </c>
      <c r="E88" s="6" t="n">
        <f aca="false">VLOOKUP(B88,[2]feb94!$A$51:$XFD$159,3,0)</f>
        <v>212772</v>
      </c>
      <c r="F88" s="6" t="n">
        <f aca="false">VLOOKUP(B88,[3]mar94!$A$56:$XFD$164,3,0)</f>
        <v>299107</v>
      </c>
      <c r="G88" s="6" t="n">
        <f aca="false">VLOOKUP(B88,[4]apr94!$A$64:$XFD$170,3,0)</f>
        <v>243739</v>
      </c>
      <c r="H88" s="6" t="n">
        <f aca="false">VLOOKUP(B88,[5]may94!$A$51:$XFD$156,3,0)</f>
        <v>215860</v>
      </c>
      <c r="I88" s="6" t="n">
        <f aca="false">VLOOKUP(B88,[6]jun94!$A$62:$XFD$167,3,0)</f>
        <v>195713</v>
      </c>
      <c r="J88" s="6" t="n">
        <f aca="false">VLOOKUP(B88,[7]jul94!$A$55:$XFD$159,3,0)</f>
        <v>227805</v>
      </c>
      <c r="K88" s="6" t="n">
        <f aca="false">VLOOKUP(B88,[8]aug94!$A$63:$XFD$165,3,0)</f>
        <v>249865</v>
      </c>
      <c r="L88" s="6" t="n">
        <f aca="false">VLOOKUP(B88,[9]sep94!$A$55:$XFD$156,3,0)</f>
        <v>267271</v>
      </c>
      <c r="M88" s="6" t="n">
        <f aca="false">VLOOKUP(B88,[10]oct94!$A$55:$XFD$155,3,0)</f>
        <v>238995</v>
      </c>
      <c r="N88" s="6" t="n">
        <f aca="false">VLOOKUP(B88,[11]nov94!$A$38:$XFD$137,3,0)</f>
        <v>266177</v>
      </c>
      <c r="O88" s="6" t="n">
        <f aca="false">VLOOKUP(B88,[12]dec94!$A$55:$XFD$154,3,0)</f>
        <v>291612</v>
      </c>
      <c r="P88" s="6" t="n">
        <f aca="false">VLOOKUP(B88,[13]jan95!$A$48:$XFD$142,3,0)</f>
        <v>363262</v>
      </c>
      <c r="Q88" s="6" t="n">
        <f aca="false">VLOOKUP(B88,[14]feb95!$A$54:$XFD$147,3,0)</f>
        <v>311094</v>
      </c>
      <c r="R88" s="6" t="n">
        <f aca="false">VLOOKUP(B88,[15]mar95!$A$37:$XFD$129,3,0)</f>
        <v>221525</v>
      </c>
      <c r="S88" s="6" t="n">
        <f aca="false">VLOOKUP(B88,[16]apr95!$A$59:$XFD$150,3,0)</f>
        <v>249366</v>
      </c>
      <c r="T88" s="6" t="n">
        <f aca="false">VLOOKUP(B88,[17]may95!$A$60:$XFD$151,3,0)</f>
        <v>271408</v>
      </c>
      <c r="U88" s="6" t="n">
        <f aca="false">VLOOKUP(B88,[18]jun95!$A$55:$XFD$144,3,0)</f>
        <v>213895</v>
      </c>
      <c r="V88" s="6" t="n">
        <f aca="false">VLOOKUP(B88,[19]jul95!$A$53:$XFD$141,3,0)</f>
        <v>325823</v>
      </c>
      <c r="W88" s="6" t="n">
        <f aca="false">VLOOKUP(B88,[20]aug95!$A$61:$XFD$148,3,0)</f>
        <v>326287</v>
      </c>
      <c r="X88" s="6" t="n">
        <f aca="false">VLOOKUP(B88,[21]sep95!$A$58:$XFD$144,3,0)</f>
        <v>177162</v>
      </c>
      <c r="Y88" s="6" t="n">
        <f aca="false">VLOOKUP(B88,[22]oct95!$A$53:$XFD$138,3,0)</f>
        <v>497142</v>
      </c>
      <c r="Z88" s="6" t="n">
        <f aca="false">VLOOKUP(B88,[23]nov95!$A$58:$XFD$142,3,0)</f>
        <v>352363</v>
      </c>
      <c r="AA88" s="6" t="n">
        <f aca="false">VLOOKUP(B88,[24]dec95!$A$55:$XFD$138,3,0)</f>
        <v>223297</v>
      </c>
      <c r="AB88" s="6" t="n">
        <f aca="false">VLOOKUP(B88,[25]jan96!$A$59:$XFD$138,3,0)</f>
        <v>299653</v>
      </c>
      <c r="AC88" s="6" t="n">
        <f aca="false">VLOOKUP(B88,[26]feb96!$A$36:$XFD$114,3,0)</f>
        <v>644964</v>
      </c>
      <c r="AD88" s="6" t="n">
        <f aca="false">VLOOKUP(B88,[27]mar96!$A$54:$XFD$133,3,0)</f>
        <v>291196</v>
      </c>
      <c r="AE88" s="6" t="n">
        <f aca="false">VLOOKUP(B88,[28]apr96!$A$51:$XFD$127,3,0)</f>
        <v>265323</v>
      </c>
      <c r="AF88" s="6" t="n">
        <f aca="false">VLOOKUP(B88,[29]may96!$A$60:$XFD$135,3,0)</f>
        <v>349672</v>
      </c>
      <c r="AG88" s="6" t="n">
        <f aca="false">VLOOKUP(B88,[30]jun96!$A$50:$XFD$124,3,0)</f>
        <v>274306</v>
      </c>
      <c r="AH88" s="6" t="n">
        <f aca="false">VLOOKUP(B88,[31]jul96!$A$53:$XFD$126,3,0)</f>
        <v>353531</v>
      </c>
      <c r="AI88" s="6" t="n">
        <f aca="false">VLOOKUP(B88,[32]aug96!$A$36:$XFD$108,3,0)</f>
        <v>344656</v>
      </c>
      <c r="AJ88" s="6" t="n">
        <f aca="false">VLOOKUP(B88,[33]sep96!$A$51:$XFD$122,3,0)</f>
        <v>424878</v>
      </c>
      <c r="AK88" s="6" t="n">
        <f aca="false">VLOOKUP(B88,[34]oct96!$A$59:$XFD$129,3,0)</f>
        <v>326089</v>
      </c>
      <c r="AL88" s="6" t="n">
        <f aca="false">VLOOKUP(B88,[35]nov96!$A$61:$XFD$130,3,0)</f>
        <v>393159</v>
      </c>
      <c r="AM88" s="6" t="n">
        <f aca="false">VLOOKUP(B88,[36]dec96!$A$51:$XFD$119,3,0)</f>
        <v>373091</v>
      </c>
      <c r="AN88" s="6" t="n">
        <f aca="false">VLOOKUP(B88,[37]jan97!$A$52:$XFD$116,3,0)</f>
        <v>304899</v>
      </c>
      <c r="AO88" s="6" t="n">
        <f aca="false">VLOOKUP(B88,[38]feb97!$A$35:$XFD$98,3,0)</f>
        <v>313937</v>
      </c>
      <c r="AP88" s="6" t="n">
        <f aca="false">VLOOKUP(B88,[39]mar97!$A$51:$XFD$113,3,0)</f>
        <v>353811</v>
      </c>
      <c r="AQ88" s="6" t="n">
        <f aca="false">VLOOKUP(B88,[40]apr97!$A$35:$XFD$96,3,0)</f>
        <v>479663</v>
      </c>
      <c r="AR88" s="6" t="n">
        <f aca="false">VLOOKUP(B88,[41]may97!$A$35:$XFD$95,3,0)</f>
        <v>264715</v>
      </c>
      <c r="AS88" s="6" t="n">
        <f aca="false">VLOOKUP(B88,[42]jun97!$A$35:$XFD$94,3,0)</f>
        <v>428306</v>
      </c>
      <c r="AT88" s="6" t="n">
        <f aca="false">VLOOKUP(B88,[43]jul97!$A$49:$XFD$107,3,0)</f>
        <v>403574</v>
      </c>
      <c r="AU88" s="6" t="n">
        <f aca="false">VLOOKUP(B88,[44]aug97!$A$60:$XFD$117,3,0)</f>
        <v>455446</v>
      </c>
      <c r="AV88" s="6" t="n">
        <f aca="false">VLOOKUP(B88,[45]sep97!$A$48:$XFD$104,3,0)</f>
        <v>784681</v>
      </c>
      <c r="AW88" s="6" t="n">
        <f aca="false">VLOOKUP(B88,[46]oct97!$A$48:$XFD$103,3,0)</f>
        <v>785296</v>
      </c>
      <c r="AX88" s="6" t="n">
        <f aca="false">VLOOKUP(B88,[47]nov97!$A$48:$XFD$102,3,0)</f>
        <v>394652</v>
      </c>
      <c r="AY88" s="6" t="n">
        <f aca="false">VLOOKUP(B88,[48]dec97!$A$35:$XFD$88,3,0)</f>
        <v>397530</v>
      </c>
      <c r="AZ88" s="6" t="n">
        <f aca="false">VLOOKUP(B88,[49]jan98!$A$47:$XFD$96,3,0)</f>
        <v>515213</v>
      </c>
      <c r="BA88" s="6" t="n">
        <f aca="false">VLOOKUP(B88,[50]feb98!$A$50:$XFD$98,3,0)</f>
        <v>578556</v>
      </c>
      <c r="BB88" s="6" t="n">
        <f aca="false">VLOOKUP(B88,[51]mar98!$A$34:$XFD$81,3,0)</f>
        <v>498949</v>
      </c>
      <c r="BC88" s="6" t="n">
        <f aca="false">VLOOKUP(B88,[52]apr98!$A$46:$XFD$92,3,0)</f>
        <v>630406</v>
      </c>
      <c r="BD88" s="6" t="n">
        <f aca="false">VLOOKUP(B88,[53]may98!$A$47:$XFD$92,3,0)</f>
        <v>461631</v>
      </c>
      <c r="BE88" s="6" t="n">
        <f aca="false">VLOOKUP(B88,[54]jun98!$A$54:$XFD$98,3,0)</f>
        <v>510348</v>
      </c>
      <c r="BF88" s="6" t="n">
        <f aca="false">VLOOKUP(B88,[55]jul98!$A$34:$XFD$77,3,0)</f>
        <v>717653</v>
      </c>
      <c r="BG88" s="6" t="n">
        <f aca="false">VLOOKUP(B88,[56]aug98!$A$48:$XFD$90,3,0)</f>
        <v>659386</v>
      </c>
      <c r="BH88" s="6" t="n">
        <f aca="false">VLOOKUP(B88,[57]sep98!$A$46:$XFD$87,3,0)</f>
        <v>438521</v>
      </c>
      <c r="BI88" s="6" t="n">
        <f aca="false">VLOOKUP(B88,[58]oct98!$A$34:$XFD$74,3,0)</f>
        <v>593957</v>
      </c>
      <c r="BJ88" s="6" t="n">
        <f aca="false">VLOOKUP(B88,[59]nov98!$A$34:$XFD$73,3,0)</f>
        <v>487294</v>
      </c>
      <c r="BK88" s="6" t="n">
        <f aca="false">VLOOKUP(B88,[60]dec98!$A$59:$XFD$97,3,0)</f>
        <v>361240</v>
      </c>
      <c r="BL88" s="6" t="n">
        <f aca="false">VLOOKUP(B88,[61]jan99!$A$48:$XFD$83,3,0)</f>
        <v>477836</v>
      </c>
      <c r="BM88" s="10" t="n">
        <f aca="false">VLOOKUP(B88,[62]feb99!$A$33:$XFD$66,3,0)</f>
        <v>341720</v>
      </c>
      <c r="BN88" s="6" t="n">
        <f aca="false">VLOOKUP(B88,[63]mar99!$A$46:$XFD$78,3,0)</f>
        <v>366693</v>
      </c>
      <c r="BO88" s="6" t="n">
        <f aca="false">VLOOKUP(B88,[64]apr99!$A$33:$XFD$64,3,0)</f>
        <v>449048</v>
      </c>
      <c r="BP88" s="6" t="n">
        <f aca="false">VLOOKUP(B88,[65]may99!$A$58:$XFD$88,3,0)</f>
        <v>462743</v>
      </c>
      <c r="BQ88" s="6" t="n">
        <f aca="false">VLOOKUP(B88,[66]jun99!$A$33:$XFD$62,3,0)</f>
        <v>522364</v>
      </c>
      <c r="BR88" s="6" t="n">
        <f aca="false">VLOOKUP(B88,[67]jul99!$A$55:$XFD$83,3,0)</f>
        <v>727157</v>
      </c>
      <c r="BS88" s="6" t="n">
        <f aca="false">VLOOKUP(B88,[68]aug99!$A$33:$XFD$60,3,0)</f>
        <v>574614</v>
      </c>
      <c r="BT88" s="0" t="n">
        <f aca="false">VLOOKUP(B88,[69]sep99!$A$45:$XFD$71,3,0)</f>
        <v>1048223</v>
      </c>
      <c r="BU88" s="0" t="n">
        <f aca="false">VLOOKUP(B88,[70]oct99!$A$44:$XFD$69,3,0)</f>
        <v>1012584</v>
      </c>
      <c r="BV88" s="0" t="n">
        <f aca="false">VLOOKUP(B88,[71]nov99!$A$47:$XFD$71,3,0)</f>
        <v>1039622</v>
      </c>
      <c r="BW88" s="0" t="n">
        <f aca="false">VLOOKUP(B88,[72]dec99!$A$58:$XFD$81,3,0)</f>
        <v>899015</v>
      </c>
      <c r="BX88" s="0" t="n">
        <f aca="false">VLOOKUP(B88,[73]jan00!$A$32:$XFD$51,3,0)</f>
        <v>923067</v>
      </c>
      <c r="BY88" s="0" t="n">
        <f aca="false">VLOOKUP(B88,[74]feb00!$A$47:$XFD$65,3,0)</f>
        <v>1220776</v>
      </c>
      <c r="BZ88" s="0" t="n">
        <f aca="false">VLOOKUP(B88,[75]mar00!$A$43:$XFD$60,3,0)</f>
        <v>1311801</v>
      </c>
      <c r="CA88" s="0" t="n">
        <f aca="false">VLOOKUP(B88,[76]apr00!$A$32:$XFD$48,3,0)</f>
        <v>1340263</v>
      </c>
      <c r="CB88" s="0" t="n">
        <f aca="false">VLOOKUP(B88,[77]may00!$A$32:$XFD$48,3,0)</f>
        <v>1505970</v>
      </c>
      <c r="CC88" s="0" t="n">
        <f aca="false">VLOOKUP(B88,[78]jun00!$A$54:$XFD$68,3,0)</f>
        <v>1546261</v>
      </c>
      <c r="CD88" s="0" t="n">
        <f aca="false">VLOOKUP(B88,[79]jul00!$A$32:$XFD$46,3,0)</f>
        <v>1614669</v>
      </c>
      <c r="CE88" s="0" t="n">
        <f aca="false">VLOOKUP(B88,[80]aug00!$A$55:$XFD$67,3,0)</f>
        <v>2222128</v>
      </c>
      <c r="CF88" s="0" t="n">
        <f aca="false">VLOOKUP(B88,[81]sep00!$A$54:$XFD$65,3,0)</f>
        <v>2072458</v>
      </c>
      <c r="CG88" s="0" t="n">
        <f aca="false">VLOOKUP(B88,[82]oct00!$A$51:$XFD$61,3,0)</f>
        <v>2747784</v>
      </c>
      <c r="CH88" s="0" t="n">
        <f aca="false">VLOOKUP(B88,[83]nov00!$A$32:$XFD$42,3,0)</f>
        <v>2377701</v>
      </c>
      <c r="CI88" s="0" t="n">
        <f aca="false">VLOOKUP(B88,[84]dec00!$A$50:$XFD$58,3,0)</f>
        <v>2479547</v>
      </c>
      <c r="CJ88" s="5" t="n">
        <v>3129117</v>
      </c>
      <c r="CK88" s="5" t="n">
        <v>2180138</v>
      </c>
      <c r="CQ88" s="7" t="n">
        <f aca="false">(D180-$D$95)/$D$95</f>
        <v>-0.862593257933838</v>
      </c>
      <c r="CR88" s="7" t="n">
        <f aca="false">(E181-$E$96)/$E$96</f>
        <v>-0.874114007237608</v>
      </c>
      <c r="CS88" s="7" t="n">
        <f aca="false">(F182-$F$97)/$F$97</f>
        <v>-0.881426846833505</v>
      </c>
      <c r="CT88" s="7" t="n">
        <f aca="false">(G183-$G$98)/$G$98</f>
        <v>-1</v>
      </c>
      <c r="CU88" s="7" t="n">
        <f aca="false">(H184-$H$99)/$H$99</f>
        <v>-1</v>
      </c>
      <c r="CV88" s="7" t="n">
        <f aca="false">(I185-$I$100)/$I$100</f>
        <v>-1</v>
      </c>
      <c r="CW88" s="7" t="n">
        <f aca="false">(J186-$J$101)/$J$101</f>
        <v>-1</v>
      </c>
      <c r="CX88" s="7" t="n">
        <f aca="false">(K187-$K$102)/$K$102</f>
        <v>-1</v>
      </c>
      <c r="CY88" s="7" t="n">
        <f aca="false">(L188-$L$103)/$L$103</f>
        <v>-1</v>
      </c>
      <c r="CZ88" s="7" t="n">
        <f aca="false">(M189-$M$104)/$M$104</f>
        <v>-1</v>
      </c>
      <c r="DA88" s="7" t="n">
        <f aca="false">(N190-$N$105)/$N$105</f>
        <v>-1</v>
      </c>
      <c r="DB88" s="7" t="n">
        <f aca="false">(O191-$O$106)/$O$106</f>
        <v>-1</v>
      </c>
      <c r="DC88" s="7" t="n">
        <f aca="false">(P192-$P$107)/$P$107</f>
        <v>-1</v>
      </c>
      <c r="DD88" s="7" t="n">
        <f aca="false">(Q193-$Q$108)/$Q$108</f>
        <v>-1</v>
      </c>
      <c r="DE88" s="7" t="e">
        <f aca="false">(R194-$R$109)/R194</f>
        <v>#DIV/0!</v>
      </c>
      <c r="DF88" s="7" t="n">
        <f aca="false">(S195-$S$110)/$S$110</f>
        <v>-1</v>
      </c>
      <c r="DG88" s="7" t="n">
        <f aca="false">(T196-$T$111)/$T$111</f>
        <v>-1</v>
      </c>
      <c r="DH88" s="7" t="n">
        <f aca="false">(U197-$U$112)/$U$112</f>
        <v>-1</v>
      </c>
      <c r="DI88" s="7" t="n">
        <f aca="false">(V198-$V$113)/$V$113</f>
        <v>-1</v>
      </c>
      <c r="DJ88" s="7" t="n">
        <f aca="false">(W199-$W$114)/$W$114</f>
        <v>-1</v>
      </c>
      <c r="DK88" s="7" t="n">
        <f aca="false">(X200-$X$115)/$X$115</f>
        <v>-1</v>
      </c>
      <c r="DL88" s="7" t="n">
        <f aca="false">(Y201-$Y$116)/$Y$116</f>
        <v>-1</v>
      </c>
      <c r="DM88" s="7" t="n">
        <f aca="false">(Z202-$Z$117)/$Z$117</f>
        <v>-1</v>
      </c>
      <c r="DN88" s="7" t="n">
        <f aca="false">(AA203-$AA$118)/$AA$118</f>
        <v>-1</v>
      </c>
      <c r="DO88" s="7" t="n">
        <f aca="false">(AB204-$AB$119)/$AB$119</f>
        <v>-1</v>
      </c>
      <c r="DP88" s="7" t="n">
        <f aca="false">(AC205-$AC$120)/$AC$120</f>
        <v>-1</v>
      </c>
      <c r="DQ88" s="7" t="n">
        <f aca="false">(AD206-$AD$121)/$AD$121</f>
        <v>-1</v>
      </c>
      <c r="DR88" s="7" t="n">
        <f aca="false">(AE207-$AE$122)/$AE$122</f>
        <v>-1</v>
      </c>
      <c r="DS88" s="7" t="n">
        <f aca="false">(AF208-$AF$123)/$AF$123</f>
        <v>-1</v>
      </c>
      <c r="DT88" s="7" t="n">
        <f aca="false">(AG209-$AG$124)/$AG$124</f>
        <v>-1</v>
      </c>
      <c r="DU88" s="7" t="n">
        <f aca="false">(AH210-$AH$125)/$AH$125</f>
        <v>-1</v>
      </c>
      <c r="DV88" s="7" t="n">
        <f aca="false">(AI211-$AI$126)/$AI$126</f>
        <v>-1</v>
      </c>
      <c r="DW88" s="7" t="n">
        <f aca="false">(AJ212-$AJ$127)/$AJ$127</f>
        <v>-1</v>
      </c>
      <c r="DX88" s="7" t="n">
        <f aca="false">(AK213-$AK$128)/$AK$128</f>
        <v>-1</v>
      </c>
      <c r="DY88" s="7" t="n">
        <f aca="false">(AL214-$AL$129)/$AL$129</f>
        <v>-1</v>
      </c>
      <c r="DZ88" s="7" t="n">
        <f aca="false">(AM215-$AM$130)/$AM$130</f>
        <v>-1</v>
      </c>
      <c r="EA88" s="7" t="n">
        <f aca="false">(AN216-$AN$131)/$AN$131</f>
        <v>-1</v>
      </c>
      <c r="EB88" s="7" t="n">
        <f aca="false">(AO217-$AO$132)/$AO$132</f>
        <v>-1</v>
      </c>
      <c r="EC88" s="7" t="n">
        <f aca="false">(AP218-$AP$133)/$AP$133</f>
        <v>-1</v>
      </c>
      <c r="ED88" s="7" t="n">
        <f aca="false">(AQ219-$AQ$134)/$AQ$134</f>
        <v>-1</v>
      </c>
      <c r="EE88" s="7" t="n">
        <f aca="false">(AR220-$AR$135)/$AR$135</f>
        <v>-1</v>
      </c>
      <c r="EF88" s="7" t="n">
        <f aca="false">(AS221-$AS$136)/$AS$136</f>
        <v>-1</v>
      </c>
      <c r="EG88" s="7" t="n">
        <f aca="false">(AT222-$AT$137)/$AT$137</f>
        <v>-1</v>
      </c>
      <c r="EH88" s="7" t="n">
        <f aca="false">(AU223-$AU$138)/$AU$138</f>
        <v>-1</v>
      </c>
      <c r="EI88" s="7" t="n">
        <f aca="false">(AV224-$AV$139)/$AV$139</f>
        <v>-1</v>
      </c>
      <c r="EJ88" s="7" t="n">
        <f aca="false">(AW225-$AW$140)/$AW$140</f>
        <v>-1</v>
      </c>
      <c r="EK88" s="7" t="n">
        <f aca="false">(AX226-$AX$141)/$AX$141</f>
        <v>-1</v>
      </c>
      <c r="EL88" s="7" t="n">
        <f aca="false">(AY227-$AY$142)/$AY$142</f>
        <v>-1</v>
      </c>
      <c r="EM88" s="7" t="n">
        <f aca="false">(AZ228-$AZ$143)/$AZ$143</f>
        <v>-1</v>
      </c>
      <c r="EN88" s="7" t="n">
        <f aca="false">(BA229-$BA$144)/$BA$144</f>
        <v>-1</v>
      </c>
      <c r="EO88" s="7" t="n">
        <f aca="false">(BB230-$BB$145)/$BB$145</f>
        <v>-1</v>
      </c>
      <c r="EP88" s="7" t="n">
        <f aca="false">(BC231-$BC$146)/$BC$146</f>
        <v>-1</v>
      </c>
      <c r="EQ88" s="7" t="n">
        <f aca="false">(BD232-$BD$147)/$BD$147</f>
        <v>-1</v>
      </c>
      <c r="ER88" s="7" t="n">
        <f aca="false">(BE233-$BE$148)/$BE$148</f>
        <v>-1</v>
      </c>
      <c r="ES88" s="7" t="n">
        <f aca="false">(BF234-$BF$149)/$BF$149</f>
        <v>-1</v>
      </c>
      <c r="ET88" s="7" t="n">
        <f aca="false">(BG235-$BG$150)/$BG$150</f>
        <v>-1</v>
      </c>
      <c r="EU88" s="7" t="n">
        <f aca="false">(BH236-$BH$151)/$BH$151</f>
        <v>-1</v>
      </c>
      <c r="EV88" s="7" t="n">
        <f aca="false">(BI237-$BI$152)/$BI$152</f>
        <v>-1</v>
      </c>
      <c r="EW88" s="7" t="n">
        <f aca="false">(BJ238-$BJ$153)/$BJ$153</f>
        <v>-1</v>
      </c>
      <c r="EX88" s="7" t="n">
        <f aca="false">(BK239-$BK$154)/$BK$154</f>
        <v>-1</v>
      </c>
      <c r="EY88" s="7" t="n">
        <f aca="false">(BL240-$BL$155)/$BL$155</f>
        <v>-1</v>
      </c>
      <c r="EZ88" s="7" t="n">
        <f aca="false">(BM241-$BM$156)/$BM$156</f>
        <v>-1</v>
      </c>
      <c r="FA88" s="7" t="n">
        <f aca="false">(BN242-$BN$157)/$BN$157</f>
        <v>-1</v>
      </c>
      <c r="FB88" s="7" t="n">
        <f aca="false">(BO243-$BO$158)/$BO$158</f>
        <v>-1</v>
      </c>
      <c r="FC88" s="7" t="n">
        <f aca="false">(BP244-$BP$159)/$BP$159</f>
        <v>-1</v>
      </c>
      <c r="FD88" s="7" t="n">
        <f aca="false">(BQ245-$BQ$160)/$BQ$160</f>
        <v>-1</v>
      </c>
      <c r="FE88" s="7" t="n">
        <f aca="false">(BR246-$BR$161)/$BR$161</f>
        <v>-1</v>
      </c>
      <c r="FF88" s="7" t="n">
        <f aca="false">(BS247-$BS$162)/$BS$162</f>
        <v>-1</v>
      </c>
      <c r="FG88" s="7" t="n">
        <f aca="false">(BT248-$BT$163)/$BT$163</f>
        <v>-1</v>
      </c>
      <c r="FH88" s="7" t="n">
        <f aca="false">(BU249-$BU$164)/$BU$164</f>
        <v>-1</v>
      </c>
      <c r="FI88" s="7" t="n">
        <f aca="false">(BV250-$BV$165)/$BV$165</f>
        <v>-1</v>
      </c>
      <c r="FJ88" s="7" t="n">
        <f aca="false">(BW251-$BW$166)/$BW$166</f>
        <v>-1</v>
      </c>
      <c r="FK88" s="7" t="n">
        <f aca="false">(BX252-$BX$167)/$BX$167</f>
        <v>-1</v>
      </c>
      <c r="FL88" s="7" t="n">
        <f aca="false">(BY253-$BY$168)/$BY$168</f>
        <v>-1</v>
      </c>
      <c r="FM88" s="7" t="n">
        <f aca="false">(BZ254-$BZ$169)/$BZ$169</f>
        <v>-1</v>
      </c>
      <c r="FN88" s="7" t="n">
        <f aca="false">(CA255-$CA$170)/$CA$170</f>
        <v>-1</v>
      </c>
      <c r="FO88" s="7" t="n">
        <f aca="false">(CB256-$CB$171)/$CB$171</f>
        <v>-1</v>
      </c>
      <c r="FP88" s="7" t="n">
        <f aca="false">(CC257-$CC$172)/$CC$172</f>
        <v>-1</v>
      </c>
      <c r="FQ88" s="7" t="n">
        <f aca="false">(CD258-$CD$173)/$CD$173</f>
        <v>-1</v>
      </c>
      <c r="FR88" s="7" t="n">
        <f aca="false">(CE259-$CE$174)/$CE$174</f>
        <v>-1</v>
      </c>
      <c r="FS88" s="7" t="n">
        <f aca="false">(CF260-$CF$175)/$CF$175</f>
        <v>-1</v>
      </c>
      <c r="FT88" s="7" t="n">
        <f aca="false">(CG261-$CG$176)/$CG$176</f>
        <v>-1</v>
      </c>
      <c r="FU88" s="7" t="n">
        <f aca="false">(CH262-$CH$177)/$CH$177</f>
        <v>-1</v>
      </c>
      <c r="FV88" s="7" t="n">
        <f aca="false">(CI263-$CI$178)/$CI$178</f>
        <v>-1</v>
      </c>
      <c r="FW88" s="7" t="n">
        <f aca="false">(CJ264-$CJ$179)/$CJ$179</f>
        <v>-1</v>
      </c>
      <c r="FX88" s="7" t="n">
        <f aca="false">(CK265-$CK$180)/$CK$180</f>
        <v>-1</v>
      </c>
      <c r="FY88" s="7" t="n">
        <f aca="false">(CL266-$CL$181)/$CL$181</f>
        <v>-1</v>
      </c>
      <c r="FZ88" s="7" t="n">
        <f aca="false">(CM267-$CM$182)/$CM$182</f>
        <v>-1</v>
      </c>
    </row>
    <row r="89" customFormat="false" ht="12.75" hidden="false" customHeight="false" outlineLevel="0" collapsed="false">
      <c r="B89" s="3" t="n">
        <v>36951</v>
      </c>
      <c r="C89" s="5" t="n">
        <v>39487975</v>
      </c>
      <c r="D89" s="6" t="n">
        <f aca="false">VLOOKUP(B89,[1]jan94!$A$59:$XFD$168,3,0)</f>
        <v>371852</v>
      </c>
      <c r="E89" s="6" t="n">
        <f aca="false">VLOOKUP(B89,[2]feb94!$A$51:$XFD$159,3,0)</f>
        <v>231652</v>
      </c>
      <c r="F89" s="6" t="n">
        <f aca="false">VLOOKUP(B89,[3]mar94!$A$56:$XFD$164,3,0)</f>
        <v>317368</v>
      </c>
      <c r="G89" s="6" t="n">
        <f aca="false">VLOOKUP(B89,[4]apr94!$A$64:$XFD$170,3,0)</f>
        <v>280052</v>
      </c>
      <c r="H89" s="6" t="n">
        <f aca="false">VLOOKUP(B89,[5]may94!$A$51:$XFD$156,3,0)</f>
        <v>234163</v>
      </c>
      <c r="I89" s="6" t="n">
        <f aca="false">VLOOKUP(B89,[6]jun94!$A$62:$XFD$167,3,0)</f>
        <v>241070</v>
      </c>
      <c r="J89" s="6" t="n">
        <f aca="false">VLOOKUP(B89,[7]jul94!$A$55:$XFD$159,3,0)</f>
        <v>247971</v>
      </c>
      <c r="K89" s="6" t="n">
        <f aca="false">VLOOKUP(B89,[8]aug94!$A$63:$XFD$165,3,0)</f>
        <v>275953</v>
      </c>
      <c r="L89" s="6" t="n">
        <f aca="false">VLOOKUP(B89,[9]sep94!$A$55:$XFD$156,3,0)</f>
        <v>283764</v>
      </c>
      <c r="M89" s="6" t="n">
        <f aca="false">VLOOKUP(B89,[10]oct94!$A$55:$XFD$155,3,0)</f>
        <v>276781</v>
      </c>
      <c r="N89" s="6" t="n">
        <f aca="false">VLOOKUP(B89,[11]nov94!$A$38:$XFD$137,3,0)</f>
        <v>271994</v>
      </c>
      <c r="O89" s="6" t="n">
        <f aca="false">VLOOKUP(B89,[12]dec94!$A$55:$XFD$154,3,0)</f>
        <v>303975</v>
      </c>
      <c r="P89" s="6" t="n">
        <f aca="false">VLOOKUP(B89,[13]jan95!$A$48:$XFD$142,3,0)</f>
        <v>412199</v>
      </c>
      <c r="Q89" s="6" t="n">
        <f aca="false">VLOOKUP(B89,[14]feb95!$A$54:$XFD$147,3,0)</f>
        <v>371750</v>
      </c>
      <c r="R89" s="6" t="n">
        <f aca="false">VLOOKUP(B89,[15]mar95!$A$37:$XFD$129,3,0)</f>
        <v>229736</v>
      </c>
      <c r="S89" s="6" t="n">
        <f aca="false">VLOOKUP(B89,[16]apr95!$A$59:$XFD$150,3,0)</f>
        <v>272723</v>
      </c>
      <c r="T89" s="6" t="n">
        <f aca="false">VLOOKUP(B89,[17]may95!$A$60:$XFD$151,3,0)</f>
        <v>305027</v>
      </c>
      <c r="U89" s="6" t="n">
        <f aca="false">VLOOKUP(B89,[18]jun95!$A$55:$XFD$144,3,0)</f>
        <v>255831</v>
      </c>
      <c r="V89" s="6" t="n">
        <f aca="false">VLOOKUP(B89,[19]jul95!$A$53:$XFD$141,3,0)</f>
        <v>330155</v>
      </c>
      <c r="W89" s="6" t="n">
        <f aca="false">VLOOKUP(B89,[20]aug95!$A$61:$XFD$148,3,0)</f>
        <v>329426</v>
      </c>
      <c r="X89" s="6" t="n">
        <f aca="false">VLOOKUP(B89,[21]sep95!$A$58:$XFD$144,3,0)</f>
        <v>196287</v>
      </c>
      <c r="Y89" s="6" t="n">
        <f aca="false">VLOOKUP(B89,[22]oct95!$A$53:$XFD$138,3,0)</f>
        <v>488615</v>
      </c>
      <c r="Z89" s="6" t="n">
        <f aca="false">VLOOKUP(B89,[23]nov95!$A$58:$XFD$142,3,0)</f>
        <v>416956</v>
      </c>
      <c r="AA89" s="6" t="n">
        <f aca="false">VLOOKUP(B89,[24]dec95!$A$55:$XFD$138,3,0)</f>
        <v>221910</v>
      </c>
      <c r="AB89" s="6" t="n">
        <f aca="false">VLOOKUP(B89,[25]jan96!$A$59:$XFD$138,3,0)</f>
        <v>325740</v>
      </c>
      <c r="AC89" s="6" t="n">
        <f aca="false">VLOOKUP(B89,[26]feb96!$A$36:$XFD$114,3,0)</f>
        <v>705009</v>
      </c>
      <c r="AD89" s="6" t="n">
        <f aca="false">VLOOKUP(B89,[27]mar96!$A$54:$XFD$133,3,0)</f>
        <v>305480</v>
      </c>
      <c r="AE89" s="6" t="n">
        <f aca="false">VLOOKUP(B89,[28]apr96!$A$51:$XFD$127,3,0)</f>
        <v>274570</v>
      </c>
      <c r="AF89" s="6" t="n">
        <f aca="false">VLOOKUP(B89,[29]may96!$A$60:$XFD$135,3,0)</f>
        <v>344976</v>
      </c>
      <c r="AG89" s="6" t="n">
        <f aca="false">VLOOKUP(B89,[30]jun96!$A$50:$XFD$124,3,0)</f>
        <v>273099</v>
      </c>
      <c r="AH89" s="6" t="n">
        <f aca="false">VLOOKUP(B89,[31]jul96!$A$53:$XFD$126,3,0)</f>
        <v>362741</v>
      </c>
      <c r="AI89" s="6" t="n">
        <f aca="false">VLOOKUP(B89,[32]aug96!$A$36:$XFD$108,3,0)</f>
        <v>350801</v>
      </c>
      <c r="AJ89" s="6" t="n">
        <f aca="false">VLOOKUP(B89,[33]sep96!$A$51:$XFD$122,3,0)</f>
        <v>432870</v>
      </c>
      <c r="AK89" s="6" t="n">
        <f aca="false">VLOOKUP(B89,[34]oct96!$A$59:$XFD$129,3,0)</f>
        <v>349652</v>
      </c>
      <c r="AL89" s="6" t="n">
        <f aca="false">VLOOKUP(B89,[35]nov96!$A$61:$XFD$130,3,0)</f>
        <v>423693</v>
      </c>
      <c r="AM89" s="6" t="n">
        <f aca="false">VLOOKUP(B89,[36]dec96!$A$51:$XFD$119,3,0)</f>
        <v>370731</v>
      </c>
      <c r="AN89" s="6" t="n">
        <f aca="false">VLOOKUP(B89,[37]jan97!$A$52:$XFD$116,3,0)</f>
        <v>322932</v>
      </c>
      <c r="AO89" s="6" t="n">
        <f aca="false">VLOOKUP(B89,[38]feb97!$A$35:$XFD$98,3,0)</f>
        <v>338898</v>
      </c>
      <c r="AP89" s="6" t="n">
        <f aca="false">VLOOKUP(B89,[39]mar97!$A$51:$XFD$113,3,0)</f>
        <v>358265</v>
      </c>
      <c r="AQ89" s="6" t="n">
        <f aca="false">VLOOKUP(B89,[40]apr97!$A$35:$XFD$96,3,0)</f>
        <v>511286</v>
      </c>
      <c r="AR89" s="6" t="n">
        <f aca="false">VLOOKUP(B89,[41]may97!$A$35:$XFD$95,3,0)</f>
        <v>322509</v>
      </c>
      <c r="AS89" s="6" t="n">
        <f aca="false">VLOOKUP(B89,[42]jun97!$A$35:$XFD$94,3,0)</f>
        <v>448319</v>
      </c>
      <c r="AT89" s="6" t="n">
        <f aca="false">VLOOKUP(B89,[43]jul97!$A$49:$XFD$107,3,0)</f>
        <v>442473</v>
      </c>
      <c r="AU89" s="6" t="n">
        <f aca="false">VLOOKUP(B89,[44]aug97!$A$60:$XFD$117,3,0)</f>
        <v>496752</v>
      </c>
      <c r="AV89" s="6" t="n">
        <f aca="false">VLOOKUP(B89,[45]sep97!$A$48:$XFD$104,3,0)</f>
        <v>883048</v>
      </c>
      <c r="AW89" s="6" t="n">
        <f aca="false">VLOOKUP(B89,[46]oct97!$A$48:$XFD$103,3,0)</f>
        <v>830072</v>
      </c>
      <c r="AX89" s="6" t="n">
        <f aca="false">VLOOKUP(B89,[47]nov97!$A$48:$XFD$102,3,0)</f>
        <v>419229</v>
      </c>
      <c r="AY89" s="6" t="n">
        <f aca="false">VLOOKUP(B89,[48]dec97!$A$35:$XFD$88,3,0)</f>
        <v>419928</v>
      </c>
      <c r="AZ89" s="6" t="n">
        <f aca="false">VLOOKUP(B89,[49]jan98!$A$47:$XFD$96,3,0)</f>
        <v>533617</v>
      </c>
      <c r="BA89" s="6" t="n">
        <f aca="false">VLOOKUP(B89,[50]feb98!$A$50:$XFD$98,3,0)</f>
        <v>584445</v>
      </c>
      <c r="BB89" s="6" t="n">
        <f aca="false">VLOOKUP(B89,[51]mar98!$A$34:$XFD$81,3,0)</f>
        <v>500970</v>
      </c>
      <c r="BC89" s="6" t="n">
        <f aca="false">VLOOKUP(B89,[52]apr98!$A$46:$XFD$92,3,0)</f>
        <v>604754</v>
      </c>
      <c r="BD89" s="6" t="n">
        <f aca="false">VLOOKUP(B89,[53]may98!$A$47:$XFD$92,3,0)</f>
        <v>480345</v>
      </c>
      <c r="BE89" s="6" t="n">
        <f aca="false">VLOOKUP(B89,[54]jun98!$A$54:$XFD$98,3,0)</f>
        <v>545462</v>
      </c>
      <c r="BF89" s="6" t="n">
        <f aca="false">VLOOKUP(B89,[55]jul98!$A$34:$XFD$77,3,0)</f>
        <v>745408</v>
      </c>
      <c r="BG89" s="6" t="n">
        <f aca="false">VLOOKUP(B89,[56]aug98!$A$48:$XFD$90,3,0)</f>
        <v>714975</v>
      </c>
      <c r="BH89" s="6" t="n">
        <f aca="false">VLOOKUP(B89,[57]sep98!$A$46:$XFD$87,3,0)</f>
        <v>465760</v>
      </c>
      <c r="BI89" s="6" t="n">
        <f aca="false">VLOOKUP(B89,[58]oct98!$A$34:$XFD$74,3,0)</f>
        <v>642019</v>
      </c>
      <c r="BJ89" s="6" t="n">
        <f aca="false">VLOOKUP(B89,[59]nov98!$A$34:$XFD$73,3,0)</f>
        <v>532973</v>
      </c>
      <c r="BK89" s="6" t="n">
        <f aca="false">VLOOKUP(B89,[60]dec98!$A$59:$XFD$97,3,0)</f>
        <v>366705</v>
      </c>
      <c r="BL89" s="6" t="n">
        <f aca="false">VLOOKUP(B89,[61]jan99!$A$48:$XFD$83,3,0)</f>
        <v>507770</v>
      </c>
      <c r="BM89" s="10" t="n">
        <f aca="false">VLOOKUP(B89,[62]feb99!$A$33:$XFD$66,3,0)</f>
        <v>423834</v>
      </c>
      <c r="BN89" s="6" t="n">
        <f aca="false">VLOOKUP(B89,[63]mar99!$A$46:$XFD$78,3,0)</f>
        <v>393429</v>
      </c>
      <c r="BO89" s="6" t="n">
        <f aca="false">VLOOKUP(B89,[64]apr99!$A$33:$XFD$64,3,0)</f>
        <v>460419</v>
      </c>
      <c r="BP89" s="6" t="n">
        <f aca="false">VLOOKUP(B89,[65]may99!$A$58:$XFD$88,3,0)</f>
        <v>453262</v>
      </c>
      <c r="BQ89" s="6" t="n">
        <f aca="false">VLOOKUP(B89,[66]jun99!$A$33:$XFD$62,3,0)</f>
        <v>555057</v>
      </c>
      <c r="BR89" s="6" t="n">
        <f aca="false">VLOOKUP(B89,[67]jul99!$A$55:$XFD$83,3,0)</f>
        <v>764460</v>
      </c>
      <c r="BS89" s="6" t="n">
        <f aca="false">VLOOKUP(B89,[68]aug99!$A$33:$XFD$60,3,0)</f>
        <v>619467</v>
      </c>
      <c r="BT89" s="0" t="n">
        <f aca="false">VLOOKUP(B89,[69]sep99!$A$45:$XFD$71,3,0)</f>
        <v>1102692</v>
      </c>
      <c r="BU89" s="0" t="n">
        <f aca="false">VLOOKUP(B89,[70]oct99!$A$44:$XFD$69,3,0)</f>
        <v>1074419</v>
      </c>
      <c r="BV89" s="0" t="n">
        <f aca="false">VLOOKUP(B89,[71]nov99!$A$47:$XFD$71,3,0)</f>
        <v>1022258</v>
      </c>
      <c r="BW89" s="0" t="n">
        <f aca="false">VLOOKUP(B89,[72]dec99!$A$58:$XFD$81,3,0)</f>
        <v>949460</v>
      </c>
      <c r="BX89" s="0" t="n">
        <f aca="false">VLOOKUP(B89,[73]jan00!$A$32:$XFD$51,3,0)</f>
        <v>969349</v>
      </c>
      <c r="BY89" s="0" t="n">
        <f aca="false">VLOOKUP(B89,[74]feb00!$A$47:$XFD$65,3,0)</f>
        <v>1271235</v>
      </c>
      <c r="BZ89" s="0" t="n">
        <f aca="false">VLOOKUP(B89,[75]mar00!$A$43:$XFD$60,3,0)</f>
        <v>1429805</v>
      </c>
      <c r="CA89" s="0" t="n">
        <f aca="false">VLOOKUP(B89,[76]apr00!$A$32:$XFD$48,3,0)</f>
        <v>1462411</v>
      </c>
      <c r="CB89" s="0" t="n">
        <f aca="false">VLOOKUP(B89,[77]may00!$A$32:$XFD$48,3,0)</f>
        <v>1562748</v>
      </c>
      <c r="CC89" s="0" t="n">
        <f aca="false">VLOOKUP(B89,[78]jun00!$A$54:$XFD$68,3,0)</f>
        <v>1599929</v>
      </c>
      <c r="CD89" s="0" t="n">
        <f aca="false">VLOOKUP(B89,[79]jul00!$A$32:$XFD$46,3,0)</f>
        <v>1592998</v>
      </c>
      <c r="CE89" s="0" t="n">
        <f aca="false">VLOOKUP(B89,[80]aug00!$A$55:$XFD$67,3,0)</f>
        <v>2324231</v>
      </c>
      <c r="CF89" s="0" t="n">
        <f aca="false">VLOOKUP(B89,[81]sep00!$A$54:$XFD$65,3,0)</f>
        <v>2137664</v>
      </c>
      <c r="CG89" s="0" t="n">
        <f aca="false">VLOOKUP(B89,[82]oct00!$A$51:$XFD$61,3,0)</f>
        <v>2689768</v>
      </c>
      <c r="CH89" s="0" t="n">
        <f aca="false">VLOOKUP(B89,[83]nov00!$A$32:$XFD$42,3,0)</f>
        <v>2422410</v>
      </c>
      <c r="CI89" s="0" t="n">
        <f aca="false">VLOOKUP(B89,[84]dec00!$A$50:$XFD$58,3,0)</f>
        <v>2362445</v>
      </c>
      <c r="CJ89" s="5" t="n">
        <v>2911869</v>
      </c>
      <c r="CK89" s="5" t="n">
        <v>3358583</v>
      </c>
      <c r="CL89" s="5" t="n">
        <v>1868004</v>
      </c>
      <c r="CQ89" s="7" t="n">
        <f aca="false">(D181-$D$95)/$D$95</f>
        <v>-0.867688408755748</v>
      </c>
      <c r="CR89" s="7" t="n">
        <f aca="false">(E182-$E$96)/$E$96</f>
        <v>-0.879030845452408</v>
      </c>
      <c r="CS89" s="7" t="n">
        <f aca="false">(F183-$F$97)/$F$97</f>
        <v>-1</v>
      </c>
      <c r="CT89" s="7" t="n">
        <f aca="false">(G184-$G$98)/$G$98</f>
        <v>-1</v>
      </c>
      <c r="CU89" s="7" t="n">
        <f aca="false">(H185-$H$99)/$H$99</f>
        <v>-1</v>
      </c>
      <c r="CV89" s="7" t="n">
        <f aca="false">(I186-$I$100)/$I$100</f>
        <v>-1</v>
      </c>
      <c r="CW89" s="7" t="n">
        <f aca="false">(J187-$J$101)/$J$101</f>
        <v>-1</v>
      </c>
      <c r="CX89" s="7" t="n">
        <f aca="false">(K188-$K$102)/$K$102</f>
        <v>-1</v>
      </c>
      <c r="CY89" s="7" t="n">
        <f aca="false">(L189-$L$103)/$L$103</f>
        <v>-1</v>
      </c>
      <c r="CZ89" s="7" t="n">
        <f aca="false">(M190-$M$104)/$M$104</f>
        <v>-1</v>
      </c>
      <c r="DA89" s="7" t="n">
        <f aca="false">(N191-$N$105)/$N$105</f>
        <v>-1</v>
      </c>
      <c r="DB89" s="7" t="n">
        <f aca="false">(O192-$O$106)/$O$106</f>
        <v>-1</v>
      </c>
      <c r="DC89" s="7" t="n">
        <f aca="false">(P193-$P$107)/$P$107</f>
        <v>-1</v>
      </c>
      <c r="DD89" s="7" t="n">
        <f aca="false">(Q194-$Q$108)/$Q$108</f>
        <v>-1</v>
      </c>
      <c r="DE89" s="7" t="e">
        <f aca="false">(R195-$R$109)/R195</f>
        <v>#DIV/0!</v>
      </c>
      <c r="DF89" s="7" t="n">
        <f aca="false">(S196-$S$110)/$S$110</f>
        <v>-1</v>
      </c>
      <c r="DG89" s="7" t="n">
        <f aca="false">(T197-$T$111)/$T$111</f>
        <v>-1</v>
      </c>
      <c r="DH89" s="7" t="n">
        <f aca="false">(U198-$U$112)/$U$112</f>
        <v>-1</v>
      </c>
      <c r="DI89" s="7" t="n">
        <f aca="false">(V199-$V$113)/$V$113</f>
        <v>-1</v>
      </c>
      <c r="DJ89" s="7" t="n">
        <f aca="false">(W200-$W$114)/$W$114</f>
        <v>-1</v>
      </c>
      <c r="DK89" s="7" t="n">
        <f aca="false">(X201-$X$115)/$X$115</f>
        <v>-1</v>
      </c>
      <c r="DL89" s="7" t="n">
        <f aca="false">(Y202-$Y$116)/$Y$116</f>
        <v>-1</v>
      </c>
      <c r="DM89" s="7" t="n">
        <f aca="false">(Z203-$Z$117)/$Z$117</f>
        <v>-1</v>
      </c>
      <c r="DN89" s="7" t="n">
        <f aca="false">(AA204-$AA$118)/$AA$118</f>
        <v>-1</v>
      </c>
      <c r="DO89" s="7" t="n">
        <f aca="false">(AB205-$AB$119)/$AB$119</f>
        <v>-1</v>
      </c>
      <c r="DP89" s="7" t="n">
        <f aca="false">(AC206-$AC$120)/$AC$120</f>
        <v>-1</v>
      </c>
      <c r="DQ89" s="7" t="n">
        <f aca="false">(AD207-$AD$121)/$AD$121</f>
        <v>-1</v>
      </c>
      <c r="DR89" s="7" t="n">
        <f aca="false">(AE208-$AE$122)/$AE$122</f>
        <v>-1</v>
      </c>
      <c r="DS89" s="7" t="n">
        <f aca="false">(AF209-$AF$123)/$AF$123</f>
        <v>-1</v>
      </c>
      <c r="DT89" s="7" t="n">
        <f aca="false">(AG210-$AG$124)/$AG$124</f>
        <v>-1</v>
      </c>
      <c r="DU89" s="7" t="n">
        <f aca="false">(AH211-$AH$125)/$AH$125</f>
        <v>-1</v>
      </c>
      <c r="DV89" s="7" t="n">
        <f aca="false">(AI212-$AI$126)/$AI$126</f>
        <v>-1</v>
      </c>
      <c r="DW89" s="7" t="n">
        <f aca="false">(AJ213-$AJ$127)/$AJ$127</f>
        <v>-1</v>
      </c>
      <c r="DX89" s="7" t="n">
        <f aca="false">(AK214-$AK$128)/$AK$128</f>
        <v>-1</v>
      </c>
      <c r="DY89" s="7" t="n">
        <f aca="false">(AL215-$AL$129)/$AL$129</f>
        <v>-1</v>
      </c>
      <c r="DZ89" s="7" t="n">
        <f aca="false">(AM216-$AM$130)/$AM$130</f>
        <v>-1</v>
      </c>
      <c r="EA89" s="7" t="n">
        <f aca="false">(AN217-$AN$131)/$AN$131</f>
        <v>-1</v>
      </c>
      <c r="EB89" s="7" t="n">
        <f aca="false">(AO218-$AO$132)/$AO$132</f>
        <v>-1</v>
      </c>
      <c r="EC89" s="7" t="n">
        <f aca="false">(AP219-$AP$133)/$AP$133</f>
        <v>-1</v>
      </c>
      <c r="ED89" s="7" t="n">
        <f aca="false">(AQ220-$AQ$134)/$AQ$134</f>
        <v>-1</v>
      </c>
      <c r="EE89" s="7" t="n">
        <f aca="false">(AR221-$AR$135)/$AR$135</f>
        <v>-1</v>
      </c>
      <c r="EF89" s="7" t="n">
        <f aca="false">(AS222-$AS$136)/$AS$136</f>
        <v>-1</v>
      </c>
      <c r="EG89" s="7" t="n">
        <f aca="false">(AT223-$AT$137)/$AT$137</f>
        <v>-1</v>
      </c>
      <c r="EH89" s="7" t="n">
        <f aca="false">(AU224-$AU$138)/$AU$138</f>
        <v>-1</v>
      </c>
      <c r="EI89" s="7" t="n">
        <f aca="false">(AV225-$AV$139)/$AV$139</f>
        <v>-1</v>
      </c>
      <c r="EJ89" s="7" t="n">
        <f aca="false">(AW226-$AW$140)/$AW$140</f>
        <v>-1</v>
      </c>
      <c r="EK89" s="7" t="n">
        <f aca="false">(AX227-$AX$141)/$AX$141</f>
        <v>-1</v>
      </c>
      <c r="EL89" s="7" t="n">
        <f aca="false">(AY228-$AY$142)/$AY$142</f>
        <v>-1</v>
      </c>
      <c r="EM89" s="7" t="n">
        <f aca="false">(AZ229-$AZ$143)/$AZ$143</f>
        <v>-1</v>
      </c>
      <c r="EN89" s="7" t="n">
        <f aca="false">(BA230-$BA$144)/$BA$144</f>
        <v>-1</v>
      </c>
      <c r="EO89" s="7" t="n">
        <f aca="false">(BB231-$BB$145)/$BB$145</f>
        <v>-1</v>
      </c>
      <c r="EP89" s="7" t="n">
        <f aca="false">(BC232-$BC$146)/$BC$146</f>
        <v>-1</v>
      </c>
      <c r="EQ89" s="7" t="n">
        <f aca="false">(BD233-$BD$147)/$BD$147</f>
        <v>-1</v>
      </c>
      <c r="ER89" s="7" t="n">
        <f aca="false">(BE234-$BE$148)/$BE$148</f>
        <v>-1</v>
      </c>
      <c r="ES89" s="7" t="n">
        <f aca="false">(BF235-$BF$149)/$BF$149</f>
        <v>-1</v>
      </c>
      <c r="ET89" s="7" t="n">
        <f aca="false">(BG236-$BG$150)/$BG$150</f>
        <v>-1</v>
      </c>
      <c r="EU89" s="7" t="n">
        <f aca="false">(BH237-$BH$151)/$BH$151</f>
        <v>-1</v>
      </c>
      <c r="EV89" s="7" t="n">
        <f aca="false">(BI238-$BI$152)/$BI$152</f>
        <v>-1</v>
      </c>
      <c r="EW89" s="7" t="n">
        <f aca="false">(BJ239-$BJ$153)/$BJ$153</f>
        <v>-1</v>
      </c>
      <c r="EX89" s="7" t="n">
        <f aca="false">(BK240-$BK$154)/$BK$154</f>
        <v>-1</v>
      </c>
      <c r="EY89" s="7" t="n">
        <f aca="false">(BL241-$BL$155)/$BL$155</f>
        <v>-1</v>
      </c>
      <c r="EZ89" s="7" t="n">
        <f aca="false">(BM242-$BM$156)/$BM$156</f>
        <v>-1</v>
      </c>
      <c r="FA89" s="7" t="n">
        <f aca="false">(BN243-$BN$157)/$BN$157</f>
        <v>-1</v>
      </c>
      <c r="FB89" s="7" t="n">
        <f aca="false">(BO244-$BO$158)/$BO$158</f>
        <v>-1</v>
      </c>
      <c r="FC89" s="7" t="n">
        <f aca="false">(BP245-$BP$159)/$BP$159</f>
        <v>-1</v>
      </c>
      <c r="FD89" s="7" t="n">
        <f aca="false">(BQ246-$BQ$160)/$BQ$160</f>
        <v>-1</v>
      </c>
      <c r="FE89" s="7" t="n">
        <f aca="false">(BR247-$BR$161)/$BR$161</f>
        <v>-1</v>
      </c>
      <c r="FF89" s="7" t="n">
        <f aca="false">(BS248-$BS$162)/$BS$162</f>
        <v>-1</v>
      </c>
      <c r="FG89" s="7" t="n">
        <f aca="false">(BT249-$BT$163)/$BT$163</f>
        <v>-1</v>
      </c>
      <c r="FH89" s="7" t="n">
        <f aca="false">(BU250-$BU$164)/$BU$164</f>
        <v>-1</v>
      </c>
      <c r="FI89" s="7" t="n">
        <f aca="false">(BV251-$BV$165)/$BV$165</f>
        <v>-1</v>
      </c>
      <c r="FJ89" s="7" t="n">
        <f aca="false">(BW252-$BW$166)/$BW$166</f>
        <v>-1</v>
      </c>
      <c r="FK89" s="7" t="n">
        <f aca="false">(BX253-$BX$167)/$BX$167</f>
        <v>-1</v>
      </c>
      <c r="FL89" s="7" t="n">
        <f aca="false">(BY254-$BY$168)/$BY$168</f>
        <v>-1</v>
      </c>
      <c r="FM89" s="7" t="n">
        <f aca="false">(BZ255-$BZ$169)/$BZ$169</f>
        <v>-1</v>
      </c>
      <c r="FN89" s="7" t="n">
        <f aca="false">(CA256-$CA$170)/$CA$170</f>
        <v>-1</v>
      </c>
      <c r="FO89" s="7" t="n">
        <f aca="false">(CB257-$CB$171)/$CB$171</f>
        <v>-1</v>
      </c>
      <c r="FP89" s="7" t="n">
        <f aca="false">(CC258-$CC$172)/$CC$172</f>
        <v>-1</v>
      </c>
      <c r="FQ89" s="7" t="n">
        <f aca="false">(CD259-$CD$173)/$CD$173</f>
        <v>-1</v>
      </c>
      <c r="FR89" s="7" t="n">
        <f aca="false">(CE260-$CE$174)/$CE$174</f>
        <v>-1</v>
      </c>
      <c r="FS89" s="7" t="n">
        <f aca="false">(CF261-$CF$175)/$CF$175</f>
        <v>-1</v>
      </c>
      <c r="FT89" s="7" t="n">
        <f aca="false">(CG262-$CG$176)/$CG$176</f>
        <v>-1</v>
      </c>
      <c r="FU89" s="7" t="n">
        <f aca="false">(CH263-$CH$177)/$CH$177</f>
        <v>-1</v>
      </c>
      <c r="FV89" s="7" t="n">
        <f aca="false">(CI264-$CI$178)/$CI$178</f>
        <v>-1</v>
      </c>
      <c r="FW89" s="7" t="n">
        <f aca="false">(CJ265-$CJ$179)/$CJ$179</f>
        <v>-1</v>
      </c>
      <c r="FX89" s="7" t="n">
        <f aca="false">(CK266-$CK$180)/$CK$180</f>
        <v>-1</v>
      </c>
      <c r="FY89" s="7" t="n">
        <f aca="false">(CL267-$CL$181)/$CL$181</f>
        <v>-1</v>
      </c>
      <c r="FZ89" s="7" t="n">
        <f aca="false">(CM268-$CM$182)/$CM$182</f>
        <v>-1</v>
      </c>
    </row>
    <row r="90" customFormat="false" ht="12.75" hidden="false" customHeight="false" outlineLevel="0" collapsed="false">
      <c r="B90" s="3" t="n">
        <v>36982</v>
      </c>
      <c r="C90" s="5" t="n">
        <v>38717201</v>
      </c>
      <c r="D90" s="6" t="n">
        <f aca="false">VLOOKUP(B90,[1]jan94!$A$59:$XFD$168,3,0)</f>
        <v>346513</v>
      </c>
      <c r="E90" s="6" t="n">
        <f aca="false">VLOOKUP(B90,[2]feb94!$A$51:$XFD$159,3,0)</f>
        <v>227426</v>
      </c>
      <c r="F90" s="6" t="n">
        <f aca="false">VLOOKUP(B90,[3]mar94!$A$56:$XFD$164,3,0)</f>
        <v>297503</v>
      </c>
      <c r="G90" s="6" t="n">
        <f aca="false">VLOOKUP(B90,[4]apr94!$A$64:$XFD$170,3,0)</f>
        <v>257847</v>
      </c>
      <c r="H90" s="6" t="n">
        <f aca="false">VLOOKUP(B90,[5]may94!$A$51:$XFD$156,3,0)</f>
        <v>216055</v>
      </c>
      <c r="I90" s="6" t="n">
        <f aca="false">VLOOKUP(B90,[6]jun94!$A$62:$XFD$167,3,0)</f>
        <v>235231</v>
      </c>
      <c r="J90" s="6" t="n">
        <f aca="false">VLOOKUP(B90,[7]jul94!$A$55:$XFD$159,3,0)</f>
        <v>228931</v>
      </c>
      <c r="K90" s="6" t="n">
        <f aca="false">VLOOKUP(B90,[8]aug94!$A$63:$XFD$165,3,0)</f>
        <v>263401</v>
      </c>
      <c r="L90" s="6" t="n">
        <f aca="false">VLOOKUP(B90,[9]sep94!$A$55:$XFD$156,3,0)</f>
        <v>290499</v>
      </c>
      <c r="M90" s="6" t="n">
        <f aca="false">VLOOKUP(B90,[10]oct94!$A$55:$XFD$155,3,0)</f>
        <v>262438</v>
      </c>
      <c r="N90" s="6" t="n">
        <f aca="false">VLOOKUP(B90,[11]nov94!$A$38:$XFD$137,3,0)</f>
        <v>292817</v>
      </c>
      <c r="O90" s="6" t="n">
        <f aca="false">VLOOKUP(B90,[12]dec94!$A$55:$XFD$154,3,0)</f>
        <v>297690</v>
      </c>
      <c r="P90" s="6" t="n">
        <f aca="false">VLOOKUP(B90,[13]jan95!$A$48:$XFD$142,3,0)</f>
        <v>431394</v>
      </c>
      <c r="Q90" s="6" t="n">
        <f aca="false">VLOOKUP(B90,[14]feb95!$A$54:$XFD$147,3,0)</f>
        <v>372753</v>
      </c>
      <c r="R90" s="6" t="n">
        <f aca="false">VLOOKUP(B90,[15]mar95!$A$37:$XFD$129,3,0)</f>
        <v>214044</v>
      </c>
      <c r="S90" s="6" t="n">
        <f aca="false">VLOOKUP(B90,[16]apr95!$A$59:$XFD$150,3,0)</f>
        <v>265776</v>
      </c>
      <c r="T90" s="6" t="n">
        <f aca="false">VLOOKUP(B90,[17]may95!$A$60:$XFD$151,3,0)</f>
        <v>281864</v>
      </c>
      <c r="U90" s="6" t="n">
        <f aca="false">VLOOKUP(B90,[18]jun95!$A$55:$XFD$144,3,0)</f>
        <v>242596</v>
      </c>
      <c r="V90" s="6" t="n">
        <f aca="false">VLOOKUP(B90,[19]jul95!$A$53:$XFD$141,3,0)</f>
        <v>324113</v>
      </c>
      <c r="W90" s="6" t="n">
        <f aca="false">VLOOKUP(B90,[20]aug95!$A$61:$XFD$148,3,0)</f>
        <v>316204</v>
      </c>
      <c r="X90" s="6" t="n">
        <f aca="false">VLOOKUP(B90,[21]sep95!$A$58:$XFD$144,3,0)</f>
        <v>198787</v>
      </c>
      <c r="Y90" s="6" t="n">
        <f aca="false">VLOOKUP(B90,[22]oct95!$A$53:$XFD$138,3,0)</f>
        <v>529560</v>
      </c>
      <c r="Z90" s="6" t="n">
        <f aca="false">VLOOKUP(B90,[23]nov95!$A$58:$XFD$142,3,0)</f>
        <v>377886</v>
      </c>
      <c r="AA90" s="6" t="n">
        <f aca="false">VLOOKUP(B90,[24]dec95!$A$55:$XFD$138,3,0)</f>
        <v>223964</v>
      </c>
      <c r="AB90" s="6" t="n">
        <f aca="false">VLOOKUP(B90,[25]jan96!$A$59:$XFD$138,3,0)</f>
        <v>336688</v>
      </c>
      <c r="AC90" s="6" t="n">
        <f aca="false">VLOOKUP(B90,[26]feb96!$A$36:$XFD$114,3,0)</f>
        <v>660700</v>
      </c>
      <c r="AD90" s="6" t="n">
        <f aca="false">VLOOKUP(B90,[27]mar96!$A$54:$XFD$133,3,0)</f>
        <v>284935</v>
      </c>
      <c r="AE90" s="6" t="n">
        <f aca="false">VLOOKUP(B90,[28]apr96!$A$51:$XFD$127,3,0)</f>
        <v>301817</v>
      </c>
      <c r="AF90" s="6" t="n">
        <f aca="false">VLOOKUP(B90,[29]may96!$A$60:$XFD$135,3,0)</f>
        <v>327153</v>
      </c>
      <c r="AG90" s="6" t="n">
        <f aca="false">VLOOKUP(B90,[30]jun96!$A$50:$XFD$124,3,0)</f>
        <v>264444</v>
      </c>
      <c r="AH90" s="6" t="n">
        <f aca="false">VLOOKUP(B90,[31]jul96!$A$53:$XFD$126,3,0)</f>
        <v>333447</v>
      </c>
      <c r="AI90" s="6" t="n">
        <f aca="false">VLOOKUP(B90,[32]aug96!$A$36:$XFD$108,3,0)</f>
        <v>337637</v>
      </c>
      <c r="AJ90" s="6" t="n">
        <f aca="false">VLOOKUP(B90,[33]sep96!$A$51:$XFD$122,3,0)</f>
        <v>415276</v>
      </c>
      <c r="AK90" s="6" t="n">
        <f aca="false">VLOOKUP(B90,[34]oct96!$A$59:$XFD$129,3,0)</f>
        <v>329212</v>
      </c>
      <c r="AL90" s="6" t="n">
        <f aca="false">VLOOKUP(B90,[35]nov96!$A$61:$XFD$130,3,0)</f>
        <v>381975</v>
      </c>
      <c r="AM90" s="6" t="n">
        <f aca="false">VLOOKUP(B90,[36]dec96!$A$51:$XFD$119,3,0)</f>
        <v>365856</v>
      </c>
      <c r="AN90" s="6" t="n">
        <f aca="false">VLOOKUP(B90,[37]jan97!$A$52:$XFD$116,3,0)</f>
        <v>315527</v>
      </c>
      <c r="AO90" s="6" t="n">
        <f aca="false">VLOOKUP(B90,[38]feb97!$A$35:$XFD$98,3,0)</f>
        <v>314761</v>
      </c>
      <c r="AP90" s="6" t="n">
        <f aca="false">VLOOKUP(B90,[39]mar97!$A$51:$XFD$113,3,0)</f>
        <v>331881</v>
      </c>
      <c r="AQ90" s="6" t="n">
        <f aca="false">VLOOKUP(B90,[40]apr97!$A$35:$XFD$96,3,0)</f>
        <v>470862</v>
      </c>
      <c r="AR90" s="6" t="n">
        <f aca="false">VLOOKUP(B90,[41]may97!$A$35:$XFD$95,3,0)</f>
        <v>313276</v>
      </c>
      <c r="AS90" s="6" t="n">
        <f aca="false">VLOOKUP(B90,[42]jun97!$A$35:$XFD$94,3,0)</f>
        <v>424961</v>
      </c>
      <c r="AT90" s="6" t="n">
        <f aca="false">VLOOKUP(B90,[43]jul97!$A$49:$XFD$107,3,0)</f>
        <v>481819</v>
      </c>
      <c r="AU90" s="6" t="n">
        <f aca="false">VLOOKUP(B90,[44]aug97!$A$60:$XFD$117,3,0)</f>
        <v>477172</v>
      </c>
      <c r="AV90" s="6" t="n">
        <f aca="false">VLOOKUP(B90,[45]sep97!$A$48:$XFD$104,3,0)</f>
        <v>831743</v>
      </c>
      <c r="AW90" s="6" t="n">
        <f aca="false">VLOOKUP(B90,[46]oct97!$A$48:$XFD$103,3,0)</f>
        <v>801948</v>
      </c>
      <c r="AX90" s="6" t="n">
        <f aca="false">VLOOKUP(B90,[47]nov97!$A$48:$XFD$102,3,0)</f>
        <v>422431</v>
      </c>
      <c r="AY90" s="6" t="n">
        <f aca="false">VLOOKUP(B90,[48]dec97!$A$35:$XFD$88,3,0)</f>
        <v>411465</v>
      </c>
      <c r="AZ90" s="6" t="n">
        <f aca="false">VLOOKUP(B90,[49]jan98!$A$47:$XFD$96,3,0)</f>
        <v>512768</v>
      </c>
      <c r="BA90" s="6" t="n">
        <f aca="false">VLOOKUP(B90,[50]feb98!$A$50:$XFD$98,3,0)</f>
        <v>590489</v>
      </c>
      <c r="BB90" s="6" t="n">
        <f aca="false">VLOOKUP(B90,[51]mar98!$A$34:$XFD$81,3,0)</f>
        <v>513684</v>
      </c>
      <c r="BC90" s="6" t="n">
        <f aca="false">VLOOKUP(B90,[52]apr98!$A$46:$XFD$92,3,0)</f>
        <v>610670</v>
      </c>
      <c r="BD90" s="6" t="n">
        <f aca="false">VLOOKUP(B90,[53]may98!$A$47:$XFD$92,3,0)</f>
        <v>477365</v>
      </c>
      <c r="BE90" s="6" t="n">
        <f aca="false">VLOOKUP(B90,[54]jun98!$A$54:$XFD$98,3,0)</f>
        <v>582366</v>
      </c>
      <c r="BF90" s="6" t="n">
        <f aca="false">VLOOKUP(B90,[55]jul98!$A$34:$XFD$77,3,0)</f>
        <v>733184</v>
      </c>
      <c r="BG90" s="6" t="n">
        <f aca="false">VLOOKUP(B90,[56]aug98!$A$48:$XFD$90,3,0)</f>
        <v>706043</v>
      </c>
      <c r="BH90" s="6" t="n">
        <f aca="false">VLOOKUP(B90,[57]sep98!$A$46:$XFD$87,3,0)</f>
        <v>461546</v>
      </c>
      <c r="BI90" s="6" t="n">
        <f aca="false">VLOOKUP(B90,[58]oct98!$A$34:$XFD$74,3,0)</f>
        <v>640097</v>
      </c>
      <c r="BJ90" s="6" t="n">
        <f aca="false">VLOOKUP(B90,[59]nov98!$A$34:$XFD$73,3,0)</f>
        <v>503108</v>
      </c>
      <c r="BK90" s="6" t="n">
        <f aca="false">VLOOKUP(B90,[60]dec98!$A$59:$XFD$97,3,0)</f>
        <v>368762</v>
      </c>
      <c r="BL90" s="6" t="n">
        <f aca="false">VLOOKUP(B90,[61]jan99!$A$48:$XFD$83,3,0)</f>
        <v>482848</v>
      </c>
      <c r="BM90" s="10" t="n">
        <f aca="false">VLOOKUP(B90,[62]feb99!$A$33:$XFD$66,3,0)</f>
        <v>404120</v>
      </c>
      <c r="BN90" s="6" t="n">
        <f aca="false">VLOOKUP(B90,[63]mar99!$A$46:$XFD$78,3,0)</f>
        <v>395306</v>
      </c>
      <c r="BO90" s="6" t="n">
        <f aca="false">VLOOKUP(B90,[64]apr99!$A$33:$XFD$64,3,0)</f>
        <v>474397</v>
      </c>
      <c r="BP90" s="6" t="n">
        <f aca="false">VLOOKUP(B90,[65]may99!$A$58:$XFD$88,3,0)</f>
        <v>462246</v>
      </c>
      <c r="BQ90" s="6" t="n">
        <f aca="false">VLOOKUP(B90,[66]jun99!$A$33:$XFD$62,3,0)</f>
        <v>520266</v>
      </c>
      <c r="BR90" s="6" t="n">
        <f aca="false">VLOOKUP(B90,[67]jul99!$A$55:$XFD$83,3,0)</f>
        <v>708995</v>
      </c>
      <c r="BS90" s="6" t="n">
        <f aca="false">VLOOKUP(B90,[68]aug99!$A$33:$XFD$60,3,0)</f>
        <v>596137</v>
      </c>
      <c r="BT90" s="0" t="n">
        <f aca="false">VLOOKUP(B90,[69]sep99!$A$45:$XFD$71,3,0)</f>
        <v>1052901</v>
      </c>
      <c r="BU90" s="0" t="n">
        <f aca="false">VLOOKUP(B90,[70]oct99!$A$44:$XFD$69,3,0)</f>
        <v>985544</v>
      </c>
      <c r="BV90" s="0" t="n">
        <f aca="false">VLOOKUP(B90,[71]nov99!$A$47:$XFD$71,3,0)</f>
        <v>1050250</v>
      </c>
      <c r="BW90" s="0" t="n">
        <f aca="false">VLOOKUP(B90,[72]dec99!$A$58:$XFD$81,3,0)</f>
        <v>875433</v>
      </c>
      <c r="BX90" s="0" t="n">
        <f aca="false">VLOOKUP(B90,[73]jan00!$A$32:$XFD$51,3,0)</f>
        <v>920037</v>
      </c>
      <c r="BY90" s="0" t="n">
        <f aca="false">VLOOKUP(B90,[74]feb00!$A$47:$XFD$65,3,0)</f>
        <v>1318597</v>
      </c>
      <c r="BZ90" s="0" t="n">
        <f aca="false">VLOOKUP(B90,[75]mar00!$A$43:$XFD$60,3,0)</f>
        <v>1350356</v>
      </c>
      <c r="CA90" s="0" t="n">
        <f aca="false">VLOOKUP(B90,[76]apr00!$A$32:$XFD$48,3,0)</f>
        <v>1345746</v>
      </c>
      <c r="CB90" s="0" t="n">
        <f aca="false">VLOOKUP(B90,[77]may00!$A$32:$XFD$48,3,0)</f>
        <v>1584314</v>
      </c>
      <c r="CC90" s="0" t="n">
        <f aca="false">VLOOKUP(B90,[78]jun00!$A$54:$XFD$68,3,0)</f>
        <v>1487571</v>
      </c>
      <c r="CD90" s="0" t="n">
        <f aca="false">VLOOKUP(B90,[79]jul00!$A$32:$XFD$46,3,0)</f>
        <v>1526608</v>
      </c>
      <c r="CE90" s="0" t="n">
        <f aca="false">VLOOKUP(B90,[80]aug00!$A$55:$XFD$67,3,0)</f>
        <v>2095749</v>
      </c>
      <c r="CF90" s="0" t="n">
        <f aca="false">VLOOKUP(B90,[81]sep00!$A$54:$XFD$65,3,0)</f>
        <v>1909855</v>
      </c>
      <c r="CG90" s="0" t="n">
        <f aca="false">VLOOKUP(B90,[82]oct00!$A$51:$XFD$61,3,0)</f>
        <v>2175058</v>
      </c>
      <c r="CH90" s="0" t="n">
        <f aca="false">VLOOKUP(B90,[83]nov00!$A$32:$XFD$42,3,0)</f>
        <v>2050743</v>
      </c>
      <c r="CI90" s="0" t="n">
        <f aca="false">VLOOKUP(B90,[84]dec00!$A$50:$XFD$58,3,0)</f>
        <v>2148121</v>
      </c>
      <c r="CJ90" s="5" t="n">
        <v>2448331</v>
      </c>
      <c r="CK90" s="5" t="n">
        <v>2613544</v>
      </c>
      <c r="CL90" s="5" t="n">
        <v>3024924</v>
      </c>
      <c r="CM90" s="5" t="n">
        <v>1728545</v>
      </c>
      <c r="CQ90" s="7" t="n">
        <f aca="false">(D182-$D$95)/$D$95</f>
        <v>-0.866464718720998</v>
      </c>
      <c r="CR90" s="7" t="n">
        <f aca="false">(E183-$E$96)/$E$96</f>
        <v>-1</v>
      </c>
      <c r="CS90" s="7" t="n">
        <f aca="false">(F184-$F$97)/$F$97</f>
        <v>-1</v>
      </c>
      <c r="CT90" s="7" t="n">
        <f aca="false">(G185-$G$98)/$G$98</f>
        <v>-1</v>
      </c>
      <c r="CU90" s="7" t="n">
        <f aca="false">(H186-$H$99)/$H$99</f>
        <v>-1</v>
      </c>
      <c r="CV90" s="7" t="n">
        <f aca="false">(I187-$I$100)/$I$100</f>
        <v>-1</v>
      </c>
      <c r="CW90" s="7" t="n">
        <f aca="false">(J188-$J$101)/$J$101</f>
        <v>-1</v>
      </c>
      <c r="CX90" s="7" t="n">
        <f aca="false">(K189-$K$102)/$K$102</f>
        <v>-1</v>
      </c>
      <c r="CY90" s="7" t="n">
        <f aca="false">(L190-$L$103)/$L$103</f>
        <v>-1</v>
      </c>
      <c r="CZ90" s="7" t="n">
        <f aca="false">(M191-$M$104)/$M$104</f>
        <v>-1</v>
      </c>
      <c r="DA90" s="7" t="n">
        <f aca="false">(N192-$N$105)/$N$105</f>
        <v>-1</v>
      </c>
      <c r="DB90" s="7" t="n">
        <f aca="false">(O193-$O$106)/$O$106</f>
        <v>-1</v>
      </c>
      <c r="DC90" s="7" t="n">
        <f aca="false">(P194-$P$107)/$P$107</f>
        <v>-1</v>
      </c>
      <c r="DD90" s="7" t="n">
        <f aca="false">(Q195-$Q$108)/$Q$108</f>
        <v>-1</v>
      </c>
      <c r="DE90" s="7" t="e">
        <f aca="false">(R196-$R$109)/R196</f>
        <v>#DIV/0!</v>
      </c>
      <c r="DF90" s="7" t="n">
        <f aca="false">(S197-$S$110)/$S$110</f>
        <v>-1</v>
      </c>
      <c r="DG90" s="7" t="n">
        <f aca="false">(T198-$T$111)/$T$111</f>
        <v>-1</v>
      </c>
      <c r="DH90" s="7" t="n">
        <f aca="false">(U199-$U$112)/$U$112</f>
        <v>-1</v>
      </c>
      <c r="DI90" s="7" t="n">
        <f aca="false">(V200-$V$113)/$V$113</f>
        <v>-1</v>
      </c>
      <c r="DJ90" s="7" t="n">
        <f aca="false">(W201-$W$114)/$W$114</f>
        <v>-1</v>
      </c>
      <c r="DK90" s="7" t="n">
        <f aca="false">(X202-$X$115)/$X$115</f>
        <v>-1</v>
      </c>
      <c r="DL90" s="7" t="n">
        <f aca="false">(Y203-$Y$116)/$Y$116</f>
        <v>-1</v>
      </c>
      <c r="DM90" s="7" t="n">
        <f aca="false">(Z204-$Z$117)/$Z$117</f>
        <v>-1</v>
      </c>
      <c r="DN90" s="7" t="n">
        <f aca="false">(AA205-$AA$118)/$AA$118</f>
        <v>-1</v>
      </c>
      <c r="DO90" s="7" t="n">
        <f aca="false">(AB206-$AB$119)/$AB$119</f>
        <v>-1</v>
      </c>
      <c r="DP90" s="7" t="n">
        <f aca="false">(AC207-$AC$120)/$AC$120</f>
        <v>-1</v>
      </c>
      <c r="DQ90" s="7" t="n">
        <f aca="false">(AD208-$AD$121)/$AD$121</f>
        <v>-1</v>
      </c>
      <c r="DR90" s="7" t="n">
        <f aca="false">(AE209-$AE$122)/$AE$122</f>
        <v>-1</v>
      </c>
      <c r="DS90" s="7" t="n">
        <f aca="false">(AF210-$AF$123)/$AF$123</f>
        <v>-1</v>
      </c>
      <c r="DT90" s="7" t="n">
        <f aca="false">(AG211-$AG$124)/$AG$124</f>
        <v>-1</v>
      </c>
      <c r="DU90" s="7" t="n">
        <f aca="false">(AH212-$AH$125)/$AH$125</f>
        <v>-1</v>
      </c>
      <c r="DV90" s="7" t="n">
        <f aca="false">(AI213-$AI$126)/$AI$126</f>
        <v>-1</v>
      </c>
      <c r="DW90" s="7" t="n">
        <f aca="false">(AJ214-$AJ$127)/$AJ$127</f>
        <v>-1</v>
      </c>
      <c r="DX90" s="7" t="n">
        <f aca="false">(AK215-$AK$128)/$AK$128</f>
        <v>-1</v>
      </c>
      <c r="DY90" s="7" t="n">
        <f aca="false">(AL216-$AL$129)/$AL$129</f>
        <v>-1</v>
      </c>
      <c r="DZ90" s="7" t="n">
        <f aca="false">(AM217-$AM$130)/$AM$130</f>
        <v>-1</v>
      </c>
      <c r="EA90" s="7" t="n">
        <f aca="false">(AN218-$AN$131)/$AN$131</f>
        <v>-1</v>
      </c>
      <c r="EB90" s="7" t="n">
        <f aca="false">(AO219-$AO$132)/$AO$132</f>
        <v>-1</v>
      </c>
      <c r="EC90" s="7" t="n">
        <f aca="false">(AP220-$AP$133)/$AP$133</f>
        <v>-1</v>
      </c>
      <c r="ED90" s="7" t="n">
        <f aca="false">(AQ221-$AQ$134)/$AQ$134</f>
        <v>-1</v>
      </c>
      <c r="EE90" s="7" t="n">
        <f aca="false">(AR222-$AR$135)/$AR$135</f>
        <v>-1</v>
      </c>
      <c r="EF90" s="7" t="n">
        <f aca="false">(AS223-$AS$136)/$AS$136</f>
        <v>-1</v>
      </c>
      <c r="EG90" s="7" t="n">
        <f aca="false">(AT224-$AT$137)/$AT$137</f>
        <v>-1</v>
      </c>
      <c r="EH90" s="7" t="n">
        <f aca="false">(AU225-$AU$138)/$AU$138</f>
        <v>-1</v>
      </c>
      <c r="EI90" s="7" t="n">
        <f aca="false">(AV226-$AV$139)/$AV$139</f>
        <v>-1</v>
      </c>
      <c r="EJ90" s="7" t="n">
        <f aca="false">(AW227-$AW$140)/$AW$140</f>
        <v>-1</v>
      </c>
      <c r="EK90" s="7" t="n">
        <f aca="false">(AX228-$AX$141)/$AX$141</f>
        <v>-1</v>
      </c>
      <c r="EL90" s="7" t="n">
        <f aca="false">(AY229-$AY$142)/$AY$142</f>
        <v>-1</v>
      </c>
      <c r="EM90" s="7" t="n">
        <f aca="false">(AZ230-$AZ$143)/$AZ$143</f>
        <v>-1</v>
      </c>
      <c r="EN90" s="7" t="n">
        <f aca="false">(BA231-$BA$144)/$BA$144</f>
        <v>-1</v>
      </c>
      <c r="EO90" s="7" t="n">
        <f aca="false">(BB232-$BB$145)/$BB$145</f>
        <v>-1</v>
      </c>
      <c r="EP90" s="7" t="n">
        <f aca="false">(BC233-$BC$146)/$BC$146</f>
        <v>-1</v>
      </c>
      <c r="EQ90" s="7" t="n">
        <f aca="false">(BD234-$BD$147)/$BD$147</f>
        <v>-1</v>
      </c>
      <c r="ER90" s="7" t="n">
        <f aca="false">(BE235-$BE$148)/$BE$148</f>
        <v>-1</v>
      </c>
      <c r="ES90" s="7" t="n">
        <f aca="false">(BF236-$BF$149)/$BF$149</f>
        <v>-1</v>
      </c>
      <c r="ET90" s="7" t="n">
        <f aca="false">(BG237-$BG$150)/$BG$150</f>
        <v>-1</v>
      </c>
      <c r="EU90" s="7" t="n">
        <f aca="false">(BH238-$BH$151)/$BH$151</f>
        <v>-1</v>
      </c>
      <c r="EV90" s="7" t="n">
        <f aca="false">(BI239-$BI$152)/$BI$152</f>
        <v>-1</v>
      </c>
      <c r="EW90" s="7" t="n">
        <f aca="false">(BJ240-$BJ$153)/$BJ$153</f>
        <v>-1</v>
      </c>
      <c r="EX90" s="7" t="n">
        <f aca="false">(BK241-$BK$154)/$BK$154</f>
        <v>-1</v>
      </c>
      <c r="EY90" s="7" t="n">
        <f aca="false">(BL242-$BL$155)/$BL$155</f>
        <v>-1</v>
      </c>
      <c r="EZ90" s="7" t="n">
        <f aca="false">(BM243-$BM$156)/$BM$156</f>
        <v>-1</v>
      </c>
      <c r="FA90" s="7" t="n">
        <f aca="false">(BN244-$BN$157)/$BN$157</f>
        <v>-1</v>
      </c>
      <c r="FB90" s="7" t="n">
        <f aca="false">(BO245-$BO$158)/$BO$158</f>
        <v>-1</v>
      </c>
      <c r="FC90" s="7" t="n">
        <f aca="false">(BP246-$BP$159)/$BP$159</f>
        <v>-1</v>
      </c>
      <c r="FD90" s="7" t="n">
        <f aca="false">(BQ247-$BQ$160)/$BQ$160</f>
        <v>-1</v>
      </c>
      <c r="FE90" s="7" t="n">
        <f aca="false">(BR248-$BR$161)/$BR$161</f>
        <v>-1</v>
      </c>
      <c r="FF90" s="7" t="n">
        <f aca="false">(BS249-$BS$162)/$BS$162</f>
        <v>-1</v>
      </c>
      <c r="FG90" s="7" t="n">
        <f aca="false">(BT250-$BT$163)/$BT$163</f>
        <v>-1</v>
      </c>
      <c r="FH90" s="7" t="n">
        <f aca="false">(BU251-$BU$164)/$BU$164</f>
        <v>-1</v>
      </c>
      <c r="FI90" s="7" t="n">
        <f aca="false">(BV252-$BV$165)/$BV$165</f>
        <v>-1</v>
      </c>
      <c r="FJ90" s="7" t="n">
        <f aca="false">(BW253-$BW$166)/$BW$166</f>
        <v>-1</v>
      </c>
      <c r="FK90" s="7" t="n">
        <f aca="false">(BX254-$BX$167)/$BX$167</f>
        <v>-1</v>
      </c>
      <c r="FL90" s="7" t="n">
        <f aca="false">(BY255-$BY$168)/$BY$168</f>
        <v>-1</v>
      </c>
      <c r="FM90" s="7" t="n">
        <f aca="false">(BZ256-$BZ$169)/$BZ$169</f>
        <v>-1</v>
      </c>
      <c r="FN90" s="7" t="n">
        <f aca="false">(CA257-$CA$170)/$CA$170</f>
        <v>-1</v>
      </c>
      <c r="FO90" s="7" t="n">
        <f aca="false">(CB258-$CB$171)/$CB$171</f>
        <v>-1</v>
      </c>
      <c r="FP90" s="7" t="n">
        <f aca="false">(CC259-$CC$172)/$CC$172</f>
        <v>-1</v>
      </c>
      <c r="FQ90" s="7" t="n">
        <f aca="false">(CD260-$CD$173)/$CD$173</f>
        <v>-1</v>
      </c>
      <c r="FR90" s="7" t="n">
        <f aca="false">(CE261-$CE$174)/$CE$174</f>
        <v>-1</v>
      </c>
      <c r="FS90" s="7" t="n">
        <f aca="false">(CF262-$CF$175)/$CF$175</f>
        <v>-1</v>
      </c>
      <c r="FT90" s="7" t="n">
        <f aca="false">(CG263-$CG$176)/$CG$176</f>
        <v>-1</v>
      </c>
      <c r="FU90" s="7" t="n">
        <f aca="false">(CH264-$CH$177)/$CH$177</f>
        <v>-1</v>
      </c>
      <c r="FV90" s="7" t="n">
        <f aca="false">(CI265-$CI$178)/$CI$178</f>
        <v>-1</v>
      </c>
      <c r="FW90" s="7" t="n">
        <f aca="false">(CJ266-$CJ$179)/$CJ$179</f>
        <v>-1</v>
      </c>
      <c r="FX90" s="7" t="n">
        <f aca="false">(CK267-$CK$180)/$CK$180</f>
        <v>-1</v>
      </c>
      <c r="FY90" s="7" t="n">
        <f aca="false">(CL268-$CL$181)/$CL$181</f>
        <v>-1</v>
      </c>
      <c r="FZ90" s="7" t="n">
        <f aca="false">(CM269-$CM$182)/$CM$182</f>
        <v>-1</v>
      </c>
    </row>
    <row r="91" customFormat="false" ht="12.75" hidden="false" customHeight="false" outlineLevel="0" collapsed="false">
      <c r="B91" s="3" t="n">
        <v>37012</v>
      </c>
      <c r="C91" s="5" t="n">
        <v>41683006</v>
      </c>
      <c r="D91" s="6" t="n">
        <f aca="false">VLOOKUP(B91,[1]jan94!$A$59:$XFD$168,3,0)</f>
        <v>361375</v>
      </c>
      <c r="E91" s="6" t="n">
        <f aca="false">VLOOKUP(B91,[2]feb94!$A$51:$XFD$159,3,0)</f>
        <v>225828</v>
      </c>
      <c r="F91" s="6" t="n">
        <f aca="false">VLOOKUP(B91,[3]mar94!$A$56:$XFD$164,3,0)</f>
        <v>302692</v>
      </c>
      <c r="G91" s="6" t="n">
        <f aca="false">VLOOKUP(B91,[4]apr94!$A$64:$XFD$170,3,0)</f>
        <v>247554</v>
      </c>
      <c r="H91" s="6" t="n">
        <f aca="false">VLOOKUP(B91,[5]may94!$A$51:$XFD$156,3,0)</f>
        <v>208931</v>
      </c>
      <c r="I91" s="6" t="n">
        <f aca="false">VLOOKUP(B91,[6]jun94!$A$62:$XFD$167,3,0)</f>
        <v>269431</v>
      </c>
      <c r="J91" s="6" t="n">
        <f aca="false">VLOOKUP(B91,[7]jul94!$A$55:$XFD$159,3,0)</f>
        <v>226460</v>
      </c>
      <c r="K91" s="6" t="n">
        <f aca="false">VLOOKUP(B91,[8]aug94!$A$63:$XFD$165,3,0)</f>
        <v>249317</v>
      </c>
      <c r="L91" s="6" t="n">
        <f aca="false">VLOOKUP(B91,[9]sep94!$A$55:$XFD$156,3,0)</f>
        <v>334307</v>
      </c>
      <c r="M91" s="6" t="n">
        <f aca="false">VLOOKUP(B91,[10]oct94!$A$55:$XFD$155,3,0)</f>
        <v>256023</v>
      </c>
      <c r="N91" s="6" t="n">
        <f aca="false">VLOOKUP(B91,[11]nov94!$A$38:$XFD$137,3,0)</f>
        <v>281329</v>
      </c>
      <c r="O91" s="6" t="n">
        <f aca="false">VLOOKUP(B91,[12]dec94!$A$55:$XFD$154,3,0)</f>
        <v>263040</v>
      </c>
      <c r="P91" s="6" t="n">
        <f aca="false">VLOOKUP(B91,[13]jan95!$A$48:$XFD$142,3,0)</f>
        <v>436551</v>
      </c>
      <c r="Q91" s="6" t="n">
        <f aca="false">VLOOKUP(B91,[14]feb95!$A$54:$XFD$147,3,0)</f>
        <v>274588</v>
      </c>
      <c r="R91" s="6" t="n">
        <f aca="false">VLOOKUP(B91,[15]mar95!$A$37:$XFD$129,3,0)</f>
        <v>209943</v>
      </c>
      <c r="S91" s="6" t="n">
        <f aca="false">VLOOKUP(B91,[16]apr95!$A$59:$XFD$150,3,0)</f>
        <v>264364</v>
      </c>
      <c r="T91" s="6" t="n">
        <f aca="false">VLOOKUP(B91,[17]may95!$A$60:$XFD$151,3,0)</f>
        <v>287218</v>
      </c>
      <c r="U91" s="6" t="n">
        <f aca="false">VLOOKUP(B91,[18]jun95!$A$55:$XFD$144,3,0)</f>
        <v>232572</v>
      </c>
      <c r="V91" s="6" t="n">
        <f aca="false">VLOOKUP(B91,[19]jul95!$A$53:$XFD$141,3,0)</f>
        <v>319738</v>
      </c>
      <c r="W91" s="6" t="n">
        <f aca="false">VLOOKUP(B91,[20]aug95!$A$61:$XFD$148,3,0)</f>
        <v>317650</v>
      </c>
      <c r="X91" s="6" t="n">
        <f aca="false">VLOOKUP(B91,[21]sep95!$A$58:$XFD$144,3,0)</f>
        <v>199979</v>
      </c>
      <c r="Y91" s="6" t="n">
        <f aca="false">VLOOKUP(B91,[22]oct95!$A$53:$XFD$138,3,0)</f>
        <v>535844</v>
      </c>
      <c r="Z91" s="6" t="n">
        <f aca="false">VLOOKUP(B91,[23]nov95!$A$58:$XFD$142,3,0)</f>
        <v>362903</v>
      </c>
      <c r="AA91" s="6" t="n">
        <f aca="false">VLOOKUP(B91,[24]dec95!$A$55:$XFD$138,3,0)</f>
        <v>219864</v>
      </c>
      <c r="AB91" s="6" t="n">
        <f aca="false">VLOOKUP(B91,[25]jan96!$A$59:$XFD$138,3,0)</f>
        <v>315572</v>
      </c>
      <c r="AC91" s="6" t="n">
        <f aca="false">VLOOKUP(B91,[26]feb96!$A$36:$XFD$114,3,0)</f>
        <v>655768</v>
      </c>
      <c r="AD91" s="6" t="n">
        <f aca="false">VLOOKUP(B91,[27]mar96!$A$54:$XFD$133,3,0)</f>
        <v>282475</v>
      </c>
      <c r="AE91" s="6" t="n">
        <f aca="false">VLOOKUP(B91,[28]apr96!$A$51:$XFD$127,3,0)</f>
        <v>280732</v>
      </c>
      <c r="AF91" s="6" t="n">
        <f aca="false">VLOOKUP(B91,[29]may96!$A$60:$XFD$135,3,0)</f>
        <v>334600</v>
      </c>
      <c r="AG91" s="6" t="n">
        <f aca="false">VLOOKUP(B91,[30]jun96!$A$50:$XFD$124,3,0)</f>
        <v>257097</v>
      </c>
      <c r="AH91" s="6" t="n">
        <f aca="false">VLOOKUP(B91,[31]jul96!$A$53:$XFD$126,3,0)</f>
        <v>309646</v>
      </c>
      <c r="AI91" s="6" t="n">
        <f aca="false">VLOOKUP(B91,[32]aug96!$A$36:$XFD$108,3,0)</f>
        <v>346391</v>
      </c>
      <c r="AJ91" s="6" t="n">
        <f aca="false">VLOOKUP(B91,[33]sep96!$A$51:$XFD$122,3,0)</f>
        <v>423018</v>
      </c>
      <c r="AK91" s="6" t="n">
        <f aca="false">VLOOKUP(B91,[34]oct96!$A$59:$XFD$129,3,0)</f>
        <v>333318</v>
      </c>
      <c r="AL91" s="6" t="n">
        <f aca="false">VLOOKUP(B91,[35]nov96!$A$61:$XFD$130,3,0)</f>
        <v>383535</v>
      </c>
      <c r="AM91" s="6" t="n">
        <f aca="false">VLOOKUP(B91,[36]dec96!$A$51:$XFD$119,3,0)</f>
        <v>374182</v>
      </c>
      <c r="AN91" s="6" t="n">
        <f aca="false">VLOOKUP(B91,[37]jan97!$A$52:$XFD$116,3,0)</f>
        <v>325838</v>
      </c>
      <c r="AO91" s="6" t="n">
        <f aca="false">VLOOKUP(B91,[38]feb97!$A$35:$XFD$98,3,0)</f>
        <v>328917</v>
      </c>
      <c r="AP91" s="6" t="n">
        <f aca="false">VLOOKUP(B91,[39]mar97!$A$51:$XFD$113,3,0)</f>
        <v>329473</v>
      </c>
      <c r="AQ91" s="6" t="n">
        <f aca="false">VLOOKUP(B91,[40]apr97!$A$35:$XFD$96,3,0)</f>
        <v>457606</v>
      </c>
      <c r="AR91" s="6" t="n">
        <f aca="false">VLOOKUP(B91,[41]may97!$A$35:$XFD$95,3,0)</f>
        <v>299849</v>
      </c>
      <c r="AS91" s="6" t="n">
        <f aca="false">VLOOKUP(B91,[42]jun97!$A$35:$XFD$94,3,0)</f>
        <v>424711</v>
      </c>
      <c r="AT91" s="6" t="n">
        <f aca="false">VLOOKUP(B91,[43]jul97!$A$49:$XFD$107,3,0)</f>
        <v>464942</v>
      </c>
      <c r="AU91" s="6" t="n">
        <f aca="false">VLOOKUP(B91,[44]aug97!$A$60:$XFD$117,3,0)</f>
        <v>518271</v>
      </c>
      <c r="AV91" s="6" t="n">
        <f aca="false">VLOOKUP(B91,[45]sep97!$A$48:$XFD$104,3,0)</f>
        <v>796325</v>
      </c>
      <c r="AW91" s="6" t="n">
        <f aca="false">VLOOKUP(B91,[46]oct97!$A$48:$XFD$103,3,0)</f>
        <v>801303</v>
      </c>
      <c r="AX91" s="6" t="n">
        <f aca="false">VLOOKUP(B91,[47]nov97!$A$48:$XFD$102,3,0)</f>
        <v>418830</v>
      </c>
      <c r="AY91" s="6" t="n">
        <f aca="false">VLOOKUP(B91,[48]dec97!$A$35:$XFD$88,3,0)</f>
        <v>401890</v>
      </c>
      <c r="AZ91" s="6" t="n">
        <f aca="false">VLOOKUP(B91,[49]jan98!$A$47:$XFD$96,3,0)</f>
        <v>527872</v>
      </c>
      <c r="BA91" s="6" t="n">
        <f aca="false">VLOOKUP(B91,[50]feb98!$A$50:$XFD$98,3,0)</f>
        <v>634879</v>
      </c>
      <c r="BB91" s="6" t="n">
        <f aca="false">VLOOKUP(B91,[51]mar98!$A$34:$XFD$81,3,0)</f>
        <v>528910</v>
      </c>
      <c r="BC91" s="6" t="n">
        <f aca="false">VLOOKUP(B91,[52]apr98!$A$46:$XFD$92,3,0)</f>
        <v>604282</v>
      </c>
      <c r="BD91" s="6" t="n">
        <f aca="false">VLOOKUP(B91,[53]may98!$A$47:$XFD$92,3,0)</f>
        <v>467609</v>
      </c>
      <c r="BE91" s="6" t="n">
        <f aca="false">VLOOKUP(B91,[54]jun98!$A$54:$XFD$98,3,0)</f>
        <v>556157</v>
      </c>
      <c r="BF91" s="6" t="n">
        <f aca="false">VLOOKUP(B91,[55]jul98!$A$34:$XFD$77,3,0)</f>
        <v>673520</v>
      </c>
      <c r="BG91" s="6" t="n">
        <f aca="false">VLOOKUP(B91,[56]aug98!$A$48:$XFD$90,3,0)</f>
        <v>680911</v>
      </c>
      <c r="BH91" s="6" t="n">
        <f aca="false">VLOOKUP(B91,[57]sep98!$A$46:$XFD$87,3,0)</f>
        <v>435799</v>
      </c>
      <c r="BI91" s="6" t="n">
        <f aca="false">VLOOKUP(B91,[58]oct98!$A$34:$XFD$74,3,0)</f>
        <v>643253</v>
      </c>
      <c r="BJ91" s="6" t="n">
        <f aca="false">VLOOKUP(B91,[59]nov98!$A$34:$XFD$73,3,0)</f>
        <v>461829</v>
      </c>
      <c r="BK91" s="6" t="n">
        <f aca="false">VLOOKUP(B91,[60]dec98!$A$59:$XFD$97,3,0)</f>
        <v>343651</v>
      </c>
      <c r="BL91" s="6" t="n">
        <f aca="false">VLOOKUP(B91,[61]jan99!$A$48:$XFD$83,3,0)</f>
        <v>501669</v>
      </c>
      <c r="BM91" s="10" t="n">
        <f aca="false">VLOOKUP(B91,[62]feb99!$A$33:$XFD$66,3,0)</f>
        <v>361784</v>
      </c>
      <c r="BN91" s="6" t="n">
        <f aca="false">VLOOKUP(B91,[63]mar99!$A$46:$XFD$78,3,0)</f>
        <v>389869</v>
      </c>
      <c r="BO91" s="6" t="n">
        <f aca="false">VLOOKUP(B91,[64]apr99!$A$33:$XFD$64,3,0)</f>
        <v>480431</v>
      </c>
      <c r="BP91" s="6" t="n">
        <f aca="false">VLOOKUP(B91,[65]may99!$A$58:$XFD$88,3,0)</f>
        <v>416665</v>
      </c>
      <c r="BQ91" s="6" t="n">
        <f aca="false">VLOOKUP(B91,[66]jun99!$A$33:$XFD$62,3,0)</f>
        <v>478016</v>
      </c>
      <c r="BR91" s="6" t="n">
        <f aca="false">VLOOKUP(B91,[67]jul99!$A$55:$XFD$83,3,0)</f>
        <v>698962</v>
      </c>
      <c r="BS91" s="6" t="n">
        <f aca="false">VLOOKUP(B91,[68]aug99!$A$33:$XFD$60,3,0)</f>
        <v>580712</v>
      </c>
      <c r="BT91" s="0" t="n">
        <f aca="false">VLOOKUP(B91,[69]sep99!$A$45:$XFD$71,3,0)</f>
        <v>1002650</v>
      </c>
      <c r="BU91" s="0" t="n">
        <f aca="false">VLOOKUP(B91,[70]oct99!$A$44:$XFD$69,3,0)</f>
        <v>935743</v>
      </c>
      <c r="BV91" s="0" t="n">
        <f aca="false">VLOOKUP(B91,[71]nov99!$A$47:$XFD$71,3,0)</f>
        <v>972387</v>
      </c>
      <c r="BW91" s="0" t="n">
        <f aca="false">VLOOKUP(B91,[72]dec99!$A$58:$XFD$81,3,0)</f>
        <v>836662</v>
      </c>
      <c r="BX91" s="0" t="n">
        <f aca="false">VLOOKUP(B91,[73]jan00!$A$32:$XFD$51,3,0)</f>
        <v>848010</v>
      </c>
      <c r="BY91" s="0" t="n">
        <f aca="false">VLOOKUP(B91,[74]feb00!$A$47:$XFD$65,3,0)</f>
        <v>1277771</v>
      </c>
      <c r="BZ91" s="0" t="n">
        <f aca="false">VLOOKUP(B91,[75]mar00!$A$43:$XFD$60,3,0)</f>
        <v>1304582</v>
      </c>
      <c r="CA91" s="0" t="n">
        <f aca="false">VLOOKUP(B91,[76]apr00!$A$32:$XFD$48,3,0)</f>
        <v>1244347</v>
      </c>
      <c r="CB91" s="0" t="n">
        <f aca="false">VLOOKUP(B91,[77]may00!$A$32:$XFD$48,3,0)</f>
        <v>1475737</v>
      </c>
      <c r="CC91" s="0" t="n">
        <f aca="false">VLOOKUP(B91,[78]jun00!$A$54:$XFD$68,3,0)</f>
        <v>1474481</v>
      </c>
      <c r="CD91" s="0" t="n">
        <f aca="false">VLOOKUP(B91,[79]jul00!$A$32:$XFD$46,3,0)</f>
        <v>1495992</v>
      </c>
      <c r="CE91" s="0" t="n">
        <f aca="false">VLOOKUP(B91,[80]aug00!$A$55:$XFD$67,3,0)</f>
        <v>2007376</v>
      </c>
      <c r="CF91" s="0" t="n">
        <f aca="false">VLOOKUP(B91,[81]sep00!$A$54:$XFD$65,3,0)</f>
        <v>1880101</v>
      </c>
      <c r="CG91" s="0" t="n">
        <f aca="false">VLOOKUP(B91,[82]oct00!$A$51:$XFD$61,3,0)</f>
        <v>1995512</v>
      </c>
      <c r="CH91" s="0" t="n">
        <f aca="false">VLOOKUP(B91,[83]nov00!$A$32:$XFD$42,3,0)</f>
        <v>1701263</v>
      </c>
      <c r="CI91" s="0" t="n">
        <f aca="false">VLOOKUP(B91,[84]dec00!$A$50:$XFD$58,3,0)</f>
        <v>1983163</v>
      </c>
      <c r="CJ91" s="5" t="n">
        <v>2129304</v>
      </c>
      <c r="CK91" s="5" t="n">
        <v>2102438</v>
      </c>
      <c r="CL91" s="5" t="n">
        <v>2707394</v>
      </c>
      <c r="CM91" s="5" t="n">
        <v>2435730</v>
      </c>
      <c r="CN91" s="5" t="n">
        <v>963259</v>
      </c>
      <c r="CQ91" s="7" t="n">
        <f aca="false">(D183-$D$95)/$D$95</f>
        <v>-1</v>
      </c>
      <c r="CR91" s="7" t="n">
        <f aca="false">(E184-$E$96)/$E$96</f>
        <v>-1</v>
      </c>
      <c r="CS91" s="7" t="n">
        <f aca="false">(F185-$F$97)/$F$97</f>
        <v>-1</v>
      </c>
      <c r="CT91" s="7" t="n">
        <f aca="false">(G186-$G$98)/$G$98</f>
        <v>-1</v>
      </c>
      <c r="CU91" s="7" t="n">
        <f aca="false">(H187-$H$99)/$H$99</f>
        <v>-1</v>
      </c>
      <c r="CV91" s="7" t="n">
        <f aca="false">(I188-$I$100)/$I$100</f>
        <v>-1</v>
      </c>
      <c r="CW91" s="7" t="n">
        <f aca="false">(J189-$J$101)/$J$101</f>
        <v>-1</v>
      </c>
      <c r="CX91" s="7" t="n">
        <f aca="false">(K190-$K$102)/$K$102</f>
        <v>-1</v>
      </c>
      <c r="CY91" s="7" t="n">
        <f aca="false">(L191-$L$103)/$L$103</f>
        <v>-1</v>
      </c>
      <c r="CZ91" s="7" t="n">
        <f aca="false">(M192-$M$104)/$M$104</f>
        <v>-1</v>
      </c>
      <c r="DA91" s="7" t="n">
        <f aca="false">(N193-$N$105)/$N$105</f>
        <v>-1</v>
      </c>
      <c r="DB91" s="7" t="n">
        <f aca="false">(O194-$O$106)/$O$106</f>
        <v>-1</v>
      </c>
      <c r="DC91" s="7" t="n">
        <f aca="false">(P195-$P$107)/$P$107</f>
        <v>-1</v>
      </c>
      <c r="DD91" s="7" t="n">
        <f aca="false">(Q196-$Q$108)/$Q$108</f>
        <v>-1</v>
      </c>
      <c r="DE91" s="7" t="e">
        <f aca="false">(R197-$R$109)/R197</f>
        <v>#DIV/0!</v>
      </c>
      <c r="DF91" s="7" t="n">
        <f aca="false">(S198-$S$110)/$S$110</f>
        <v>-1</v>
      </c>
      <c r="DG91" s="7" t="n">
        <f aca="false">(T199-$T$111)/$T$111</f>
        <v>-1</v>
      </c>
      <c r="DH91" s="7" t="n">
        <f aca="false">(U200-$U$112)/$U$112</f>
        <v>-1</v>
      </c>
      <c r="DI91" s="7" t="n">
        <f aca="false">(V201-$V$113)/$V$113</f>
        <v>-1</v>
      </c>
      <c r="DJ91" s="7" t="n">
        <f aca="false">(W202-$W$114)/$W$114</f>
        <v>-1</v>
      </c>
      <c r="DK91" s="7" t="n">
        <f aca="false">(X203-$X$115)/$X$115</f>
        <v>-1</v>
      </c>
      <c r="DL91" s="7" t="n">
        <f aca="false">(Y204-$Y$116)/$Y$116</f>
        <v>-1</v>
      </c>
      <c r="DM91" s="7" t="n">
        <f aca="false">(Z205-$Z$117)/$Z$117</f>
        <v>-1</v>
      </c>
      <c r="DN91" s="7" t="n">
        <f aca="false">(AA206-$AA$118)/$AA$118</f>
        <v>-1</v>
      </c>
      <c r="DO91" s="7" t="n">
        <f aca="false">(AB207-$AB$119)/$AB$119</f>
        <v>-1</v>
      </c>
      <c r="DP91" s="7" t="n">
        <f aca="false">(AC208-$AC$120)/$AC$120</f>
        <v>-1</v>
      </c>
      <c r="DQ91" s="7" t="n">
        <f aca="false">(AD209-$AD$121)/$AD$121</f>
        <v>-1</v>
      </c>
      <c r="DR91" s="7" t="n">
        <f aca="false">(AE210-$AE$122)/$AE$122</f>
        <v>-1</v>
      </c>
      <c r="DS91" s="7" t="n">
        <f aca="false">(AF211-$AF$123)/$AF$123</f>
        <v>-1</v>
      </c>
      <c r="DT91" s="7" t="n">
        <f aca="false">(AG212-$AG$124)/$AG$124</f>
        <v>-1</v>
      </c>
      <c r="DU91" s="7" t="n">
        <f aca="false">(AH213-$AH$125)/$AH$125</f>
        <v>-1</v>
      </c>
      <c r="DV91" s="7" t="n">
        <f aca="false">(AI214-$AI$126)/$AI$126</f>
        <v>-1</v>
      </c>
      <c r="DW91" s="7" t="n">
        <f aca="false">(AJ215-$AJ$127)/$AJ$127</f>
        <v>-1</v>
      </c>
      <c r="DX91" s="7" t="n">
        <f aca="false">(AK216-$AK$128)/$AK$128</f>
        <v>-1</v>
      </c>
      <c r="DY91" s="7" t="n">
        <f aca="false">(AL217-$AL$129)/$AL$129</f>
        <v>-1</v>
      </c>
      <c r="DZ91" s="7" t="n">
        <f aca="false">(AM218-$AM$130)/$AM$130</f>
        <v>-1</v>
      </c>
      <c r="EA91" s="7" t="n">
        <f aca="false">(AN219-$AN$131)/$AN$131</f>
        <v>-1</v>
      </c>
      <c r="EB91" s="7" t="n">
        <f aca="false">(AO220-$AO$132)/$AO$132</f>
        <v>-1</v>
      </c>
      <c r="EC91" s="7" t="n">
        <f aca="false">(AP221-$AP$133)/$AP$133</f>
        <v>-1</v>
      </c>
      <c r="ED91" s="7" t="n">
        <f aca="false">(AQ222-$AQ$134)/$AQ$134</f>
        <v>-1</v>
      </c>
      <c r="EE91" s="7" t="n">
        <f aca="false">(AR223-$AR$135)/$AR$135</f>
        <v>-1</v>
      </c>
      <c r="EF91" s="7" t="n">
        <f aca="false">(AS224-$AS$136)/$AS$136</f>
        <v>-1</v>
      </c>
      <c r="EG91" s="7" t="n">
        <f aca="false">(AT225-$AT$137)/$AT$137</f>
        <v>-1</v>
      </c>
      <c r="EH91" s="7" t="n">
        <f aca="false">(AU226-$AU$138)/$AU$138</f>
        <v>-1</v>
      </c>
      <c r="EI91" s="7" t="n">
        <f aca="false">(AV227-$AV$139)/$AV$139</f>
        <v>-1</v>
      </c>
      <c r="EJ91" s="7" t="n">
        <f aca="false">(AW228-$AW$140)/$AW$140</f>
        <v>-1</v>
      </c>
      <c r="EK91" s="7" t="n">
        <f aca="false">(AX229-$AX$141)/$AX$141</f>
        <v>-1</v>
      </c>
      <c r="EL91" s="7" t="n">
        <f aca="false">(AY230-$AY$142)/$AY$142</f>
        <v>-1</v>
      </c>
      <c r="EM91" s="7" t="n">
        <f aca="false">(AZ231-$AZ$143)/$AZ$143</f>
        <v>-1</v>
      </c>
      <c r="EN91" s="7" t="n">
        <f aca="false">(BA232-$BA$144)/$BA$144</f>
        <v>-1</v>
      </c>
      <c r="EO91" s="7" t="n">
        <f aca="false">(BB233-$BB$145)/$BB$145</f>
        <v>-1</v>
      </c>
      <c r="EP91" s="7" t="n">
        <f aca="false">(BC234-$BC$146)/$BC$146</f>
        <v>-1</v>
      </c>
      <c r="EQ91" s="7" t="n">
        <f aca="false">(BD235-$BD$147)/$BD$147</f>
        <v>-1</v>
      </c>
      <c r="ER91" s="7" t="n">
        <f aca="false">(BE236-$BE$148)/$BE$148</f>
        <v>-1</v>
      </c>
      <c r="ES91" s="7" t="n">
        <f aca="false">(BF237-$BF$149)/$BF$149</f>
        <v>-1</v>
      </c>
      <c r="ET91" s="7" t="n">
        <f aca="false">(BG238-$BG$150)/$BG$150</f>
        <v>-1</v>
      </c>
      <c r="EU91" s="7" t="n">
        <f aca="false">(BH239-$BH$151)/$BH$151</f>
        <v>-1</v>
      </c>
      <c r="EV91" s="7" t="n">
        <f aca="false">(BI240-$BI$152)/$BI$152</f>
        <v>-1</v>
      </c>
      <c r="EW91" s="7" t="n">
        <f aca="false">(BJ241-$BJ$153)/$BJ$153</f>
        <v>-1</v>
      </c>
      <c r="EX91" s="7" t="n">
        <f aca="false">(BK242-$BK$154)/$BK$154</f>
        <v>-1</v>
      </c>
      <c r="EY91" s="7" t="n">
        <f aca="false">(BL243-$BL$155)/$BL$155</f>
        <v>-1</v>
      </c>
      <c r="EZ91" s="7" t="n">
        <f aca="false">(BM244-$BM$156)/$BM$156</f>
        <v>-1</v>
      </c>
      <c r="FA91" s="7" t="n">
        <f aca="false">(BN245-$BN$157)/$BN$157</f>
        <v>-1</v>
      </c>
      <c r="FB91" s="7" t="n">
        <f aca="false">(BO246-$BO$158)/$BO$158</f>
        <v>-1</v>
      </c>
      <c r="FC91" s="7" t="n">
        <f aca="false">(BP247-$BP$159)/$BP$159</f>
        <v>-1</v>
      </c>
      <c r="FD91" s="7" t="n">
        <f aca="false">(BQ248-$BQ$160)/$BQ$160</f>
        <v>-1</v>
      </c>
      <c r="FE91" s="7" t="n">
        <f aca="false">(BR249-$BR$161)/$BR$161</f>
        <v>-1</v>
      </c>
      <c r="FF91" s="7" t="n">
        <f aca="false">(BS250-$BS$162)/$BS$162</f>
        <v>-1</v>
      </c>
      <c r="FG91" s="7" t="n">
        <f aca="false">(BT251-$BT$163)/$BT$163</f>
        <v>-1</v>
      </c>
      <c r="FH91" s="7" t="n">
        <f aca="false">(BU252-$BU$164)/$BU$164</f>
        <v>-1</v>
      </c>
      <c r="FI91" s="7" t="n">
        <f aca="false">(BV253-$BV$165)/$BV$165</f>
        <v>-1</v>
      </c>
      <c r="FJ91" s="7" t="n">
        <f aca="false">(BW254-$BW$166)/$BW$166</f>
        <v>-1</v>
      </c>
      <c r="FK91" s="7" t="n">
        <f aca="false">(BX255-$BX$167)/$BX$167</f>
        <v>-1</v>
      </c>
      <c r="FL91" s="7" t="n">
        <f aca="false">(BY256-$BY$168)/$BY$168</f>
        <v>-1</v>
      </c>
      <c r="FM91" s="7" t="n">
        <f aca="false">(BZ257-$BZ$169)/$BZ$169</f>
        <v>-1</v>
      </c>
      <c r="FN91" s="7" t="n">
        <f aca="false">(CA258-$CA$170)/$CA$170</f>
        <v>-1</v>
      </c>
      <c r="FO91" s="7" t="n">
        <f aca="false">(CB259-$CB$171)/$CB$171</f>
        <v>-1</v>
      </c>
      <c r="FP91" s="7" t="n">
        <f aca="false">(CC260-$CC$172)/$CC$172</f>
        <v>-1</v>
      </c>
      <c r="FQ91" s="7" t="n">
        <f aca="false">(CD261-$CD$173)/$CD$173</f>
        <v>-1</v>
      </c>
      <c r="FR91" s="7" t="n">
        <f aca="false">(CE262-$CE$174)/$CE$174</f>
        <v>-1</v>
      </c>
      <c r="FS91" s="7" t="n">
        <f aca="false">(CF263-$CF$175)/$CF$175</f>
        <v>-1</v>
      </c>
      <c r="FT91" s="7" t="n">
        <f aca="false">(CG264-$CG$176)/$CG$176</f>
        <v>-1</v>
      </c>
      <c r="FU91" s="7" t="n">
        <f aca="false">(CH265-$CH$177)/$CH$177</f>
        <v>-1</v>
      </c>
      <c r="FV91" s="7" t="n">
        <f aca="false">(CI266-$CI$178)/$CI$178</f>
        <v>-1</v>
      </c>
      <c r="FW91" s="7" t="n">
        <f aca="false">(CJ267-$CJ$179)/$CJ$179</f>
        <v>-1</v>
      </c>
      <c r="FX91" s="7" t="n">
        <f aca="false">(CK268-$CK$180)/$CK$180</f>
        <v>-1</v>
      </c>
      <c r="FY91" s="7" t="n">
        <f aca="false">(CL269-$CL$181)/$CL$181</f>
        <v>-1</v>
      </c>
      <c r="FZ91" s="7" t="n">
        <f aca="false">(CM270-$CM$182)/$CM$182</f>
        <v>-1</v>
      </c>
    </row>
    <row r="92" customFormat="false" ht="12.75" hidden="false" customHeight="false" outlineLevel="0" collapsed="false"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11"/>
      <c r="FU92" s="7"/>
      <c r="FV92" s="7"/>
      <c r="FW92" s="7"/>
    </row>
    <row r="93" customFormat="false" ht="12.75" hidden="false" customHeight="false" outlineLevel="0" collapsed="false"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11"/>
      <c r="FU93" s="7"/>
      <c r="FV93" s="7"/>
      <c r="FW93" s="7"/>
    </row>
    <row r="94" customFormat="false" ht="12.75" hidden="false" customHeight="false" outlineLevel="0" collapsed="false">
      <c r="A94" s="0" t="n">
        <v>31</v>
      </c>
      <c r="B94" s="3" t="n">
        <v>34335</v>
      </c>
      <c r="C94" s="12" t="n">
        <f aca="false">(C3/1000000)/$A94</f>
        <v>2.8517464516129</v>
      </c>
      <c r="D94" s="12" t="n">
        <f aca="false">(D3/1000000)/$A94</f>
        <v>0.0469698064516129</v>
      </c>
      <c r="E94" s="12" t="n">
        <f aca="false">(E3/1000000)/$A94</f>
        <v>0</v>
      </c>
      <c r="F94" s="12" t="n">
        <f aca="false">(F3/1000000)/$A94</f>
        <v>0</v>
      </c>
      <c r="G94" s="12" t="n">
        <f aca="false">(G3/1000000)/$A94</f>
        <v>0</v>
      </c>
      <c r="H94" s="12" t="n">
        <f aca="false">(H3/1000000)/$A94</f>
        <v>0</v>
      </c>
      <c r="I94" s="12" t="n">
        <f aca="false">(I3/1000000)/$A94</f>
        <v>0</v>
      </c>
      <c r="J94" s="12" t="n">
        <f aca="false">(J3/1000000)/$A94</f>
        <v>0</v>
      </c>
      <c r="K94" s="12" t="n">
        <f aca="false">(K3/1000000)/$A94</f>
        <v>0</v>
      </c>
      <c r="L94" s="12" t="n">
        <f aca="false">(L3/1000000)/$A94</f>
        <v>0</v>
      </c>
      <c r="M94" s="12" t="n">
        <f aca="false">(M3/1000000)/$A94</f>
        <v>0</v>
      </c>
      <c r="N94" s="12" t="n">
        <f aca="false">(N3/1000000)/$A94</f>
        <v>0</v>
      </c>
      <c r="O94" s="12" t="n">
        <f aca="false">(O3/1000000)/$A94</f>
        <v>0</v>
      </c>
      <c r="P94" s="12" t="n">
        <f aca="false">(P3/1000000)/$A94</f>
        <v>0</v>
      </c>
      <c r="Q94" s="12" t="n">
        <f aca="false">(Q3/1000000)/$A94</f>
        <v>0</v>
      </c>
      <c r="R94" s="12" t="n">
        <f aca="false">(R3/1000000)/$A94</f>
        <v>0</v>
      </c>
      <c r="S94" s="12" t="n">
        <f aca="false">(S3/1000000)/$A94</f>
        <v>0</v>
      </c>
      <c r="T94" s="12" t="n">
        <f aca="false">(T3/1000000)/$A94</f>
        <v>0</v>
      </c>
      <c r="U94" s="12" t="n">
        <f aca="false">(U3/1000000)/$A94</f>
        <v>0</v>
      </c>
      <c r="V94" s="12" t="n">
        <f aca="false">(V3/1000000)/$A94</f>
        <v>0</v>
      </c>
      <c r="W94" s="12" t="n">
        <f aca="false">(W3/1000000)/$A94</f>
        <v>0</v>
      </c>
      <c r="X94" s="12" t="n">
        <f aca="false">(X3/1000000)/$A94</f>
        <v>0</v>
      </c>
      <c r="Y94" s="12" t="n">
        <f aca="false">(Y3/1000000)/$A94</f>
        <v>0</v>
      </c>
      <c r="Z94" s="12" t="n">
        <f aca="false">(Z3/1000000)/$A94</f>
        <v>0</v>
      </c>
      <c r="AA94" s="12" t="n">
        <f aca="false">(AA3/1000000)/$A94</f>
        <v>0</v>
      </c>
      <c r="AB94" s="12" t="n">
        <f aca="false">(AB3/1000000)/$A94</f>
        <v>0</v>
      </c>
      <c r="AC94" s="12" t="n">
        <f aca="false">(AC3/1000000)/$A94</f>
        <v>0</v>
      </c>
      <c r="AD94" s="12" t="n">
        <f aca="false">(AD3/1000000)/$A94</f>
        <v>0</v>
      </c>
      <c r="AE94" s="12" t="n">
        <f aca="false">(AE3/1000000)/$A94</f>
        <v>0</v>
      </c>
      <c r="AF94" s="12" t="n">
        <f aca="false">(AF3/1000000)/$A94</f>
        <v>0</v>
      </c>
      <c r="AG94" s="12" t="n">
        <f aca="false">(AG3/1000000)/$A94</f>
        <v>0</v>
      </c>
      <c r="AH94" s="12" t="n">
        <f aca="false">(AH3/1000000)/$A94</f>
        <v>0</v>
      </c>
      <c r="AI94" s="12" t="n">
        <f aca="false">(AI3/1000000)/$A94</f>
        <v>0</v>
      </c>
      <c r="AJ94" s="12" t="n">
        <f aca="false">(AJ3/1000000)/$A94</f>
        <v>0</v>
      </c>
      <c r="AK94" s="12" t="n">
        <f aca="false">(AK3/1000000)/$A94</f>
        <v>0</v>
      </c>
      <c r="AL94" s="12" t="n">
        <f aca="false">(AL3/1000000)/$A94</f>
        <v>0</v>
      </c>
      <c r="AM94" s="12" t="n">
        <f aca="false">(AM3/1000000)/$A94</f>
        <v>0</v>
      </c>
      <c r="AN94" s="12" t="n">
        <f aca="false">(AN3/1000000)/$A94</f>
        <v>0</v>
      </c>
      <c r="AO94" s="12" t="n">
        <f aca="false">(AO3/1000000)/$A94</f>
        <v>0</v>
      </c>
      <c r="AP94" s="12" t="n">
        <f aca="false">(AP3/1000000)/$A94</f>
        <v>0</v>
      </c>
      <c r="AQ94" s="12" t="n">
        <f aca="false">(AQ3/1000000)/$A94</f>
        <v>0</v>
      </c>
      <c r="AR94" s="12" t="n">
        <f aca="false">(AR3/1000000)/$A94</f>
        <v>0</v>
      </c>
      <c r="AS94" s="12" t="n">
        <f aca="false">(AS3/1000000)/$A94</f>
        <v>0</v>
      </c>
      <c r="AT94" s="12" t="n">
        <f aca="false">(AT3/1000000)/$A94</f>
        <v>0</v>
      </c>
      <c r="AU94" s="12" t="n">
        <f aca="false">(AU3/1000000)/$A94</f>
        <v>0</v>
      </c>
      <c r="AV94" s="12" t="n">
        <f aca="false">(AV3/1000000)/$A94</f>
        <v>0</v>
      </c>
      <c r="AW94" s="12" t="n">
        <f aca="false">(AW3/1000000)/$A94</f>
        <v>0</v>
      </c>
      <c r="AX94" s="12" t="n">
        <f aca="false">(AX3/1000000)/$A94</f>
        <v>0</v>
      </c>
      <c r="AY94" s="12" t="n">
        <f aca="false">(AY3/1000000)/$A94</f>
        <v>0</v>
      </c>
      <c r="AZ94" s="12" t="n">
        <f aca="false">(AZ3/1000000)/$A94</f>
        <v>0</v>
      </c>
      <c r="BA94" s="12" t="n">
        <f aca="false">(BA3/1000000)/$A94</f>
        <v>0</v>
      </c>
      <c r="BB94" s="12" t="n">
        <f aca="false">(BB3/1000000)/$A94</f>
        <v>0</v>
      </c>
      <c r="BC94" s="12" t="n">
        <f aca="false">(BC3/1000000)/$A94</f>
        <v>0</v>
      </c>
      <c r="BD94" s="12" t="n">
        <f aca="false">(BD3/1000000)/$A94</f>
        <v>0</v>
      </c>
      <c r="BE94" s="12" t="n">
        <f aca="false">(BE3/1000000)/$A94</f>
        <v>0</v>
      </c>
      <c r="BF94" s="12" t="n">
        <f aca="false">(BF3/1000000)/$A94</f>
        <v>0</v>
      </c>
      <c r="BG94" s="12" t="n">
        <f aca="false">(BG3/1000000)/$A94</f>
        <v>0</v>
      </c>
      <c r="BH94" s="12" t="n">
        <f aca="false">(BH3/1000000)/$A94</f>
        <v>0</v>
      </c>
      <c r="BI94" s="12" t="n">
        <f aca="false">(BI3/1000000)/$A94</f>
        <v>0</v>
      </c>
      <c r="BJ94" s="12" t="n">
        <f aca="false">(BJ3/1000000)/$A94</f>
        <v>0</v>
      </c>
      <c r="BK94" s="12" t="n">
        <f aca="false">(BK3/1000000)/$A94</f>
        <v>0</v>
      </c>
      <c r="BL94" s="12" t="n">
        <f aca="false">(BL3/1000000)/$A94</f>
        <v>0</v>
      </c>
      <c r="BM94" s="12" t="n">
        <f aca="false">(BM3/1000000)/$A94</f>
        <v>0</v>
      </c>
      <c r="BN94" s="12" t="n">
        <f aca="false">(BN3/1000000)/$A94</f>
        <v>0</v>
      </c>
      <c r="BO94" s="12" t="n">
        <f aca="false">(BO3/1000000)/$A94</f>
        <v>0</v>
      </c>
      <c r="BP94" s="12" t="n">
        <f aca="false">(BP3/1000000)/$A94</f>
        <v>0</v>
      </c>
      <c r="BQ94" s="12" t="n">
        <f aca="false">(BQ3/1000000)/$A94</f>
        <v>0</v>
      </c>
      <c r="BR94" s="12" t="n">
        <f aca="false">(BR3/1000000)/$A94</f>
        <v>0</v>
      </c>
      <c r="BS94" s="12" t="n">
        <f aca="false">(BS3/1000000)/$A94</f>
        <v>0</v>
      </c>
      <c r="BT94" s="12" t="n">
        <f aca="false">(BT3/1000000)/$A94</f>
        <v>0</v>
      </c>
      <c r="BU94" s="12" t="n">
        <f aca="false">(BU3/1000000)/$A94</f>
        <v>0</v>
      </c>
      <c r="BV94" s="12" t="n">
        <f aca="false">(BV3/1000000)/$A94</f>
        <v>0</v>
      </c>
      <c r="BW94" s="12" t="n">
        <f aca="false">(BW3/1000000)/$A94</f>
        <v>0</v>
      </c>
      <c r="BX94" s="12" t="n">
        <f aca="false">(BX3/1000000)/$A94</f>
        <v>0</v>
      </c>
      <c r="BY94" s="12" t="n">
        <f aca="false">(BY3/1000000)/$A94</f>
        <v>0</v>
      </c>
      <c r="BZ94" s="12" t="n">
        <f aca="false">(BZ3/1000000)/$A94</f>
        <v>0</v>
      </c>
      <c r="CA94" s="12" t="n">
        <f aca="false">(CA3/1000000)/$A94</f>
        <v>0</v>
      </c>
      <c r="CB94" s="12" t="n">
        <f aca="false">(CB3/1000000)/$A94</f>
        <v>0</v>
      </c>
      <c r="CC94" s="12" t="n">
        <f aca="false">(CC3/1000000)/$A94</f>
        <v>0</v>
      </c>
      <c r="CD94" s="12" t="n">
        <f aca="false">(CD3/1000000)/$A94</f>
        <v>0</v>
      </c>
      <c r="CE94" s="12" t="n">
        <f aca="false">(CE3/1000000)/$A94</f>
        <v>0</v>
      </c>
      <c r="CF94" s="12" t="n">
        <f aca="false">(CF3/1000000)/$A94</f>
        <v>0</v>
      </c>
      <c r="CG94" s="12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11"/>
      <c r="FU94" s="7"/>
      <c r="FV94" s="7"/>
      <c r="FW94" s="7"/>
    </row>
    <row r="95" customFormat="false" ht="12.75" hidden="false" customHeight="false" outlineLevel="0" collapsed="false">
      <c r="A95" s="0" t="n">
        <v>28</v>
      </c>
      <c r="B95" s="3" t="n">
        <v>34366</v>
      </c>
      <c r="C95" s="12" t="n">
        <f aca="false">(C4/1000000)/$A95</f>
        <v>2.80272853571429</v>
      </c>
      <c r="D95" s="12" t="n">
        <f aca="false">(D4/1000000)/$A95</f>
        <v>0.0872972142857143</v>
      </c>
      <c r="E95" s="12" t="n">
        <f aca="false">(E4/1000000)/$A95</f>
        <v>0.0370160714285714</v>
      </c>
      <c r="F95" s="12" t="n">
        <f aca="false">(F4/1000000)/$A95</f>
        <v>0</v>
      </c>
      <c r="G95" s="12" t="n">
        <f aca="false">(G4/1000000)/$A95</f>
        <v>0</v>
      </c>
      <c r="H95" s="12" t="n">
        <f aca="false">(H4/1000000)/$A95</f>
        <v>0</v>
      </c>
      <c r="I95" s="12" t="n">
        <f aca="false">(I4/1000000)/$A95</f>
        <v>0</v>
      </c>
      <c r="J95" s="12" t="n">
        <f aca="false">(J4/1000000)/$A95</f>
        <v>0</v>
      </c>
      <c r="K95" s="12" t="n">
        <f aca="false">(K4/1000000)/$A95</f>
        <v>0</v>
      </c>
      <c r="L95" s="12" t="n">
        <f aca="false">(L4/1000000)/$A95</f>
        <v>0</v>
      </c>
      <c r="M95" s="12" t="n">
        <f aca="false">(M4/1000000)/$A95</f>
        <v>0</v>
      </c>
      <c r="N95" s="12" t="n">
        <f aca="false">(N4/1000000)/$A95</f>
        <v>0</v>
      </c>
      <c r="O95" s="12" t="n">
        <f aca="false">(O4/1000000)/$A95</f>
        <v>0</v>
      </c>
      <c r="P95" s="12" t="n">
        <f aca="false">(P4/1000000)/$A95</f>
        <v>0</v>
      </c>
      <c r="Q95" s="12" t="n">
        <f aca="false">(Q4/1000000)/$A95</f>
        <v>0</v>
      </c>
      <c r="R95" s="12" t="n">
        <f aca="false">(R4/1000000)/$A95</f>
        <v>0</v>
      </c>
      <c r="S95" s="12" t="n">
        <f aca="false">(S4/1000000)/$A95</f>
        <v>0</v>
      </c>
      <c r="T95" s="12" t="n">
        <f aca="false">(T4/1000000)/$A95</f>
        <v>0</v>
      </c>
      <c r="U95" s="12" t="n">
        <f aca="false">(U4/1000000)/$A95</f>
        <v>0</v>
      </c>
      <c r="V95" s="12" t="n">
        <f aca="false">(V4/1000000)/$A95</f>
        <v>0</v>
      </c>
      <c r="W95" s="12" t="n">
        <f aca="false">(W4/1000000)/$A95</f>
        <v>0</v>
      </c>
      <c r="X95" s="12" t="n">
        <f aca="false">(X4/1000000)/$A95</f>
        <v>0</v>
      </c>
      <c r="Y95" s="12" t="n">
        <f aca="false">(Y4/1000000)/$A95</f>
        <v>0</v>
      </c>
      <c r="Z95" s="12" t="n">
        <f aca="false">(Z4/1000000)/$A95</f>
        <v>0</v>
      </c>
      <c r="AA95" s="12" t="n">
        <f aca="false">(AA4/1000000)/$A95</f>
        <v>0</v>
      </c>
      <c r="AB95" s="12" t="n">
        <f aca="false">(AB4/1000000)/$A95</f>
        <v>0</v>
      </c>
      <c r="AC95" s="12" t="n">
        <f aca="false">(AC4/1000000)/$A95</f>
        <v>0</v>
      </c>
      <c r="AD95" s="12" t="n">
        <f aca="false">(AD4/1000000)/$A95</f>
        <v>0</v>
      </c>
      <c r="AE95" s="12" t="n">
        <f aca="false">(AE4/1000000)/$A95</f>
        <v>0</v>
      </c>
      <c r="AF95" s="12" t="n">
        <f aca="false">(AF4/1000000)/$A95</f>
        <v>0</v>
      </c>
      <c r="AG95" s="12" t="n">
        <f aca="false">(AG4/1000000)/$A95</f>
        <v>0</v>
      </c>
      <c r="AH95" s="12" t="n">
        <f aca="false">(AH4/1000000)/$A95</f>
        <v>0</v>
      </c>
      <c r="AI95" s="12" t="n">
        <f aca="false">(AI4/1000000)/$A95</f>
        <v>0</v>
      </c>
      <c r="AJ95" s="12" t="n">
        <f aca="false">(AJ4/1000000)/$A95</f>
        <v>0</v>
      </c>
      <c r="AK95" s="12" t="n">
        <f aca="false">(AK4/1000000)/$A95</f>
        <v>0</v>
      </c>
      <c r="AL95" s="12" t="n">
        <f aca="false">(AL4/1000000)/$A95</f>
        <v>0</v>
      </c>
      <c r="AM95" s="12" t="n">
        <f aca="false">(AM4/1000000)/$A95</f>
        <v>0</v>
      </c>
      <c r="AN95" s="12" t="n">
        <f aca="false">(AN4/1000000)/$A95</f>
        <v>0</v>
      </c>
      <c r="AO95" s="12" t="n">
        <f aca="false">(AO4/1000000)/$A95</f>
        <v>0</v>
      </c>
      <c r="AP95" s="12" t="n">
        <f aca="false">(AP4/1000000)/$A95</f>
        <v>0</v>
      </c>
      <c r="AQ95" s="12" t="n">
        <f aca="false">(AQ4/1000000)/$A95</f>
        <v>0</v>
      </c>
      <c r="AR95" s="12" t="n">
        <f aca="false">(AR4/1000000)/$A95</f>
        <v>0</v>
      </c>
      <c r="AS95" s="12" t="n">
        <f aca="false">(AS4/1000000)/$A95</f>
        <v>0</v>
      </c>
      <c r="AT95" s="12" t="n">
        <f aca="false">(AT4/1000000)/$A95</f>
        <v>0</v>
      </c>
      <c r="AU95" s="12" t="n">
        <f aca="false">(AU4/1000000)/$A95</f>
        <v>0</v>
      </c>
      <c r="AV95" s="12" t="n">
        <f aca="false">(AV4/1000000)/$A95</f>
        <v>0</v>
      </c>
      <c r="AW95" s="12" t="n">
        <f aca="false">(AW4/1000000)/$A95</f>
        <v>0</v>
      </c>
      <c r="AX95" s="12" t="n">
        <f aca="false">(AX4/1000000)/$A95</f>
        <v>0</v>
      </c>
      <c r="AY95" s="12" t="n">
        <f aca="false">(AY4/1000000)/$A95</f>
        <v>0</v>
      </c>
      <c r="AZ95" s="12" t="n">
        <f aca="false">(AZ4/1000000)/$A95</f>
        <v>0</v>
      </c>
      <c r="BA95" s="12" t="n">
        <f aca="false">(BA4/1000000)/$A95</f>
        <v>0</v>
      </c>
      <c r="BB95" s="12" t="n">
        <f aca="false">(BB4/1000000)/$A95</f>
        <v>0</v>
      </c>
      <c r="BC95" s="12" t="n">
        <f aca="false">(BC4/1000000)/$A95</f>
        <v>0</v>
      </c>
      <c r="BD95" s="12" t="n">
        <f aca="false">(BD4/1000000)/$A95</f>
        <v>0</v>
      </c>
      <c r="BE95" s="12" t="n">
        <f aca="false">(BE4/1000000)/$A95</f>
        <v>0</v>
      </c>
      <c r="BF95" s="12" t="n">
        <f aca="false">(BF4/1000000)/$A95</f>
        <v>0</v>
      </c>
      <c r="BG95" s="12" t="n">
        <f aca="false">(BG4/1000000)/$A95</f>
        <v>0</v>
      </c>
      <c r="BH95" s="12" t="n">
        <f aca="false">(BH4/1000000)/$A95</f>
        <v>0</v>
      </c>
      <c r="BI95" s="12" t="n">
        <f aca="false">(BI4/1000000)/$A95</f>
        <v>0</v>
      </c>
      <c r="BJ95" s="12" t="n">
        <f aca="false">(BJ4/1000000)/$A95</f>
        <v>0</v>
      </c>
      <c r="BK95" s="12" t="n">
        <f aca="false">(BK4/1000000)/$A95</f>
        <v>0</v>
      </c>
      <c r="BL95" s="12" t="n">
        <f aca="false">(BL4/1000000)/$A95</f>
        <v>0</v>
      </c>
      <c r="BM95" s="12" t="n">
        <f aca="false">(BM4/1000000)/$A95</f>
        <v>0</v>
      </c>
      <c r="BN95" s="12" t="n">
        <f aca="false">(BN4/1000000)/$A95</f>
        <v>0</v>
      </c>
      <c r="BO95" s="12" t="n">
        <f aca="false">(BO4/1000000)/$A95</f>
        <v>0</v>
      </c>
      <c r="BP95" s="12" t="n">
        <f aca="false">(BP4/1000000)/$A95</f>
        <v>0</v>
      </c>
      <c r="BQ95" s="12" t="n">
        <f aca="false">(BQ4/1000000)/$A95</f>
        <v>0</v>
      </c>
      <c r="BR95" s="12" t="n">
        <f aca="false">(BR4/1000000)/$A95</f>
        <v>0</v>
      </c>
      <c r="BS95" s="12" t="n">
        <f aca="false">(BS4/1000000)/$A95</f>
        <v>0</v>
      </c>
      <c r="BT95" s="12" t="n">
        <f aca="false">(BT4/1000000)/$A95</f>
        <v>0</v>
      </c>
      <c r="BU95" s="12" t="n">
        <f aca="false">(BU4/1000000)/$A95</f>
        <v>0</v>
      </c>
      <c r="BV95" s="12" t="n">
        <f aca="false">(BV4/1000000)/$A95</f>
        <v>0</v>
      </c>
      <c r="BW95" s="12" t="n">
        <f aca="false">(BW4/1000000)/$A95</f>
        <v>0</v>
      </c>
      <c r="BX95" s="12" t="n">
        <f aca="false">(BX4/1000000)/$A95</f>
        <v>0</v>
      </c>
      <c r="BY95" s="12" t="n">
        <f aca="false">(BY4/1000000)/$A95</f>
        <v>0</v>
      </c>
      <c r="BZ95" s="12" t="n">
        <f aca="false">(BZ4/1000000)/$A95</f>
        <v>0</v>
      </c>
      <c r="CA95" s="12" t="n">
        <f aca="false">(CA4/1000000)/$A95</f>
        <v>0</v>
      </c>
      <c r="CB95" s="12" t="n">
        <f aca="false">(CB4/1000000)/$A95</f>
        <v>0</v>
      </c>
      <c r="CC95" s="12" t="n">
        <f aca="false">(CC4/1000000)/$A95</f>
        <v>0</v>
      </c>
      <c r="CD95" s="12" t="n">
        <f aca="false">(CD4/1000000)/$A95</f>
        <v>0</v>
      </c>
      <c r="CE95" s="12" t="n">
        <f aca="false">(CE4/1000000)/$A95</f>
        <v>0</v>
      </c>
      <c r="CF95" s="12" t="n">
        <f aca="false">(CF4/1000000)/$A95</f>
        <v>0</v>
      </c>
      <c r="CG95" s="12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11"/>
      <c r="FU95" s="7"/>
      <c r="FV95" s="7"/>
      <c r="FW95" s="7"/>
    </row>
    <row r="96" customFormat="false" ht="12.75" hidden="false" customHeight="false" outlineLevel="0" collapsed="false">
      <c r="A96" s="0" t="n">
        <v>31</v>
      </c>
      <c r="B96" s="3" t="n">
        <v>34394</v>
      </c>
      <c r="C96" s="12" t="n">
        <f aca="false">(C5/1000000)/$A96</f>
        <v>2.78509061290323</v>
      </c>
      <c r="D96" s="12" t="n">
        <f aca="false">(D5/1000000)/$A96</f>
        <v>0.0808823225806452</v>
      </c>
      <c r="E96" s="12" t="n">
        <f aca="false">(E5/1000000)/$A96</f>
        <v>0.0602200967741935</v>
      </c>
      <c r="F96" s="12" t="n">
        <f aca="false">(F5/1000000)/$A96</f>
        <v>0.0474568387096774</v>
      </c>
      <c r="G96" s="12" t="n">
        <f aca="false">(G5/1000000)/$A96</f>
        <v>0</v>
      </c>
      <c r="H96" s="12" t="n">
        <f aca="false">(H5/1000000)/$A96</f>
        <v>0</v>
      </c>
      <c r="I96" s="12" t="n">
        <f aca="false">(I5/1000000)/$A96</f>
        <v>0</v>
      </c>
      <c r="J96" s="12" t="n">
        <f aca="false">(J5/1000000)/$A96</f>
        <v>0</v>
      </c>
      <c r="K96" s="12" t="n">
        <f aca="false">(K5/1000000)/$A96</f>
        <v>0</v>
      </c>
      <c r="L96" s="12" t="n">
        <f aca="false">(L5/1000000)/$A96</f>
        <v>0</v>
      </c>
      <c r="M96" s="12" t="n">
        <f aca="false">(M5/1000000)/$A96</f>
        <v>0</v>
      </c>
      <c r="N96" s="12" t="n">
        <f aca="false">(N5/1000000)/$A96</f>
        <v>0</v>
      </c>
      <c r="O96" s="12" t="n">
        <f aca="false">(O5/1000000)/$A96</f>
        <v>0</v>
      </c>
      <c r="P96" s="12" t="n">
        <f aca="false">(P5/1000000)/$A96</f>
        <v>0</v>
      </c>
      <c r="Q96" s="12" t="n">
        <f aca="false">(Q5/1000000)/$A96</f>
        <v>0</v>
      </c>
      <c r="R96" s="12" t="n">
        <f aca="false">(R5/1000000)/$A96</f>
        <v>0</v>
      </c>
      <c r="S96" s="12" t="n">
        <f aca="false">(S5/1000000)/$A96</f>
        <v>0</v>
      </c>
      <c r="T96" s="12" t="n">
        <f aca="false">(T5/1000000)/$A96</f>
        <v>0</v>
      </c>
      <c r="U96" s="12" t="n">
        <f aca="false">(U5/1000000)/$A96</f>
        <v>0</v>
      </c>
      <c r="V96" s="12" t="n">
        <f aca="false">(V5/1000000)/$A96</f>
        <v>0</v>
      </c>
      <c r="W96" s="12" t="n">
        <f aca="false">(W5/1000000)/$A96</f>
        <v>0</v>
      </c>
      <c r="X96" s="12" t="n">
        <f aca="false">(X5/1000000)/$A96</f>
        <v>0</v>
      </c>
      <c r="Y96" s="12" t="n">
        <f aca="false">(Y5/1000000)/$A96</f>
        <v>0</v>
      </c>
      <c r="Z96" s="12" t="n">
        <f aca="false">(Z5/1000000)/$A96</f>
        <v>0</v>
      </c>
      <c r="AA96" s="12" t="n">
        <f aca="false">(AA5/1000000)/$A96</f>
        <v>0</v>
      </c>
      <c r="AB96" s="12" t="n">
        <f aca="false">(AB5/1000000)/$A96</f>
        <v>0</v>
      </c>
      <c r="AC96" s="12" t="n">
        <f aca="false">(AC5/1000000)/$A96</f>
        <v>0</v>
      </c>
      <c r="AD96" s="12" t="n">
        <f aca="false">(AD5/1000000)/$A96</f>
        <v>0</v>
      </c>
      <c r="AE96" s="12" t="n">
        <f aca="false">(AE5/1000000)/$A96</f>
        <v>0</v>
      </c>
      <c r="AF96" s="12" t="n">
        <f aca="false">(AF5/1000000)/$A96</f>
        <v>0</v>
      </c>
      <c r="AG96" s="12" t="n">
        <f aca="false">(AG5/1000000)/$A96</f>
        <v>0</v>
      </c>
      <c r="AH96" s="12" t="n">
        <f aca="false">(AH5/1000000)/$A96</f>
        <v>0</v>
      </c>
      <c r="AI96" s="12" t="n">
        <f aca="false">(AI5/1000000)/$A96</f>
        <v>0</v>
      </c>
      <c r="AJ96" s="12" t="n">
        <f aca="false">(AJ5/1000000)/$A96</f>
        <v>0</v>
      </c>
      <c r="AK96" s="12" t="n">
        <f aca="false">(AK5/1000000)/$A96</f>
        <v>0</v>
      </c>
      <c r="AL96" s="12" t="n">
        <f aca="false">(AL5/1000000)/$A96</f>
        <v>0</v>
      </c>
      <c r="AM96" s="12" t="n">
        <f aca="false">(AM5/1000000)/$A96</f>
        <v>0</v>
      </c>
      <c r="AN96" s="12" t="n">
        <f aca="false">(AN5/1000000)/$A96</f>
        <v>0</v>
      </c>
      <c r="AO96" s="12" t="n">
        <f aca="false">(AO5/1000000)/$A96</f>
        <v>0</v>
      </c>
      <c r="AP96" s="12" t="n">
        <f aca="false">(AP5/1000000)/$A96</f>
        <v>0</v>
      </c>
      <c r="AQ96" s="12" t="n">
        <f aca="false">(AQ5/1000000)/$A96</f>
        <v>0</v>
      </c>
      <c r="AR96" s="12" t="n">
        <f aca="false">(AR5/1000000)/$A96</f>
        <v>0</v>
      </c>
      <c r="AS96" s="12" t="n">
        <f aca="false">(AS5/1000000)/$A96</f>
        <v>0</v>
      </c>
      <c r="AT96" s="12" t="n">
        <f aca="false">(AT5/1000000)/$A96</f>
        <v>0</v>
      </c>
      <c r="AU96" s="12" t="n">
        <f aca="false">(AU5/1000000)/$A96</f>
        <v>0</v>
      </c>
      <c r="AV96" s="12" t="n">
        <f aca="false">(AV5/1000000)/$A96</f>
        <v>0</v>
      </c>
      <c r="AW96" s="12" t="n">
        <f aca="false">(AW5/1000000)/$A96</f>
        <v>0</v>
      </c>
      <c r="AX96" s="12" t="n">
        <f aca="false">(AX5/1000000)/$A96</f>
        <v>0</v>
      </c>
      <c r="AY96" s="12" t="n">
        <f aca="false">(AY5/1000000)/$A96</f>
        <v>0</v>
      </c>
      <c r="AZ96" s="12" t="n">
        <f aca="false">(AZ5/1000000)/$A96</f>
        <v>0</v>
      </c>
      <c r="BA96" s="12" t="n">
        <f aca="false">(BA5/1000000)/$A96</f>
        <v>0</v>
      </c>
      <c r="BB96" s="12" t="n">
        <f aca="false">(BB5/1000000)/$A96</f>
        <v>0</v>
      </c>
      <c r="BC96" s="12" t="n">
        <f aca="false">(BC5/1000000)/$A96</f>
        <v>0</v>
      </c>
      <c r="BD96" s="12" t="n">
        <f aca="false">(BD5/1000000)/$A96</f>
        <v>0</v>
      </c>
      <c r="BE96" s="12" t="n">
        <f aca="false">(BE5/1000000)/$A96</f>
        <v>0</v>
      </c>
      <c r="BF96" s="12" t="n">
        <f aca="false">(BF5/1000000)/$A96</f>
        <v>0</v>
      </c>
      <c r="BG96" s="12" t="n">
        <f aca="false">(BG5/1000000)/$A96</f>
        <v>0</v>
      </c>
      <c r="BH96" s="12" t="n">
        <f aca="false">(BH5/1000000)/$A96</f>
        <v>0</v>
      </c>
      <c r="BI96" s="12" t="n">
        <f aca="false">(BI5/1000000)/$A96</f>
        <v>0</v>
      </c>
      <c r="BJ96" s="12" t="n">
        <f aca="false">(BJ5/1000000)/$A96</f>
        <v>0</v>
      </c>
      <c r="BK96" s="12" t="n">
        <f aca="false">(BK5/1000000)/$A96</f>
        <v>0</v>
      </c>
      <c r="BL96" s="12" t="n">
        <f aca="false">(BL5/1000000)/$A96</f>
        <v>0</v>
      </c>
      <c r="BM96" s="12" t="n">
        <f aca="false">(BM5/1000000)/$A96</f>
        <v>0</v>
      </c>
      <c r="BN96" s="12" t="n">
        <f aca="false">(BN5/1000000)/$A96</f>
        <v>0</v>
      </c>
      <c r="BO96" s="12" t="n">
        <f aca="false">(BO5/1000000)/$A96</f>
        <v>0</v>
      </c>
      <c r="BP96" s="12" t="n">
        <f aca="false">(BP5/1000000)/$A96</f>
        <v>0</v>
      </c>
      <c r="BQ96" s="12" t="n">
        <f aca="false">(BQ5/1000000)/$A96</f>
        <v>0</v>
      </c>
      <c r="BR96" s="12" t="n">
        <f aca="false">(BR5/1000000)/$A96</f>
        <v>0</v>
      </c>
      <c r="BS96" s="12" t="n">
        <f aca="false">(BS5/1000000)/$A96</f>
        <v>0</v>
      </c>
      <c r="BT96" s="12" t="n">
        <f aca="false">(BT5/1000000)/$A96</f>
        <v>0</v>
      </c>
      <c r="BU96" s="12" t="n">
        <f aca="false">(BU5/1000000)/$A96</f>
        <v>0</v>
      </c>
      <c r="BV96" s="12" t="n">
        <f aca="false">(BV5/1000000)/$A96</f>
        <v>0</v>
      </c>
      <c r="BW96" s="12" t="n">
        <f aca="false">(BW5/1000000)/$A96</f>
        <v>0</v>
      </c>
      <c r="BX96" s="12" t="n">
        <f aca="false">(BX5/1000000)/$A96</f>
        <v>0</v>
      </c>
      <c r="BY96" s="12" t="n">
        <f aca="false">(BY5/1000000)/$A96</f>
        <v>0</v>
      </c>
      <c r="BZ96" s="12" t="n">
        <f aca="false">(BZ5/1000000)/$A96</f>
        <v>0</v>
      </c>
      <c r="CA96" s="12" t="n">
        <f aca="false">(CA5/1000000)/$A96</f>
        <v>0</v>
      </c>
      <c r="CB96" s="12" t="n">
        <f aca="false">(CB5/1000000)/$A96</f>
        <v>0</v>
      </c>
      <c r="CC96" s="12" t="n">
        <f aca="false">(CC5/1000000)/$A96</f>
        <v>0</v>
      </c>
      <c r="CD96" s="12" t="n">
        <f aca="false">(CD5/1000000)/$A96</f>
        <v>0</v>
      </c>
      <c r="CE96" s="12" t="n">
        <f aca="false">(CE5/1000000)/$A96</f>
        <v>0</v>
      </c>
      <c r="CF96" s="12" t="n">
        <f aca="false">(CF5/1000000)/$A96</f>
        <v>0</v>
      </c>
      <c r="CG96" s="12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11"/>
      <c r="FU96" s="7"/>
      <c r="FV96" s="7"/>
      <c r="FW96" s="7"/>
    </row>
    <row r="97" customFormat="false" ht="12.75" hidden="false" customHeight="false" outlineLevel="0" collapsed="false">
      <c r="A97" s="0" t="n">
        <v>30</v>
      </c>
      <c r="B97" s="3" t="n">
        <v>34425</v>
      </c>
      <c r="C97" s="12" t="n">
        <f aca="false">(C6/1000000)/$A97</f>
        <v>2.7088858</v>
      </c>
      <c r="D97" s="12" t="n">
        <f aca="false">(D6/1000000)/$A97</f>
        <v>0.073403</v>
      </c>
      <c r="E97" s="12" t="n">
        <f aca="false">(E6/1000000)/$A97</f>
        <v>0.0534619</v>
      </c>
      <c r="F97" s="12" t="n">
        <f aca="false">(F6/1000000)/$A97</f>
        <v>0.0823479666666667</v>
      </c>
      <c r="G97" s="12" t="n">
        <f aca="false">(G6/1000000)/$A97</f>
        <v>0.0355571333333333</v>
      </c>
      <c r="H97" s="12" t="n">
        <f aca="false">(H6/1000000)/$A97</f>
        <v>0</v>
      </c>
      <c r="I97" s="12" t="n">
        <f aca="false">(I6/1000000)/$A97</f>
        <v>0</v>
      </c>
      <c r="J97" s="12" t="n">
        <f aca="false">(J6/1000000)/$A97</f>
        <v>0</v>
      </c>
      <c r="K97" s="12" t="n">
        <f aca="false">(K6/1000000)/$A97</f>
        <v>0</v>
      </c>
      <c r="L97" s="12" t="n">
        <f aca="false">(L6/1000000)/$A97</f>
        <v>0</v>
      </c>
      <c r="M97" s="12" t="n">
        <f aca="false">(M6/1000000)/$A97</f>
        <v>0</v>
      </c>
      <c r="N97" s="12" t="n">
        <f aca="false">(N6/1000000)/$A97</f>
        <v>0</v>
      </c>
      <c r="O97" s="12" t="n">
        <f aca="false">(O6/1000000)/$A97</f>
        <v>0</v>
      </c>
      <c r="P97" s="12" t="n">
        <f aca="false">(P6/1000000)/$A97</f>
        <v>0</v>
      </c>
      <c r="Q97" s="12" t="n">
        <f aca="false">(Q6/1000000)/$A97</f>
        <v>0</v>
      </c>
      <c r="R97" s="12" t="n">
        <f aca="false">(R6/1000000)/$A97</f>
        <v>0</v>
      </c>
      <c r="S97" s="12" t="n">
        <f aca="false">(S6/1000000)/$A97</f>
        <v>0</v>
      </c>
      <c r="T97" s="12" t="n">
        <f aca="false">(T6/1000000)/$A97</f>
        <v>0</v>
      </c>
      <c r="U97" s="12" t="n">
        <f aca="false">(U6/1000000)/$A97</f>
        <v>0</v>
      </c>
      <c r="V97" s="12" t="n">
        <f aca="false">(V6/1000000)/$A97</f>
        <v>0</v>
      </c>
      <c r="W97" s="12" t="n">
        <f aca="false">(W6/1000000)/$A97</f>
        <v>0</v>
      </c>
      <c r="X97" s="12" t="n">
        <f aca="false">(X6/1000000)/$A97</f>
        <v>0</v>
      </c>
      <c r="Y97" s="12" t="n">
        <f aca="false">(Y6/1000000)/$A97</f>
        <v>0</v>
      </c>
      <c r="Z97" s="12" t="n">
        <f aca="false">(Z6/1000000)/$A97</f>
        <v>0</v>
      </c>
      <c r="AA97" s="12" t="n">
        <f aca="false">(AA6/1000000)/$A97</f>
        <v>0</v>
      </c>
      <c r="AB97" s="12" t="n">
        <f aca="false">(AB6/1000000)/$A97</f>
        <v>0</v>
      </c>
      <c r="AC97" s="12" t="n">
        <f aca="false">(AC6/1000000)/$A97</f>
        <v>0</v>
      </c>
      <c r="AD97" s="12" t="n">
        <f aca="false">(AD6/1000000)/$A97</f>
        <v>0</v>
      </c>
      <c r="AE97" s="12" t="n">
        <f aca="false">(AE6/1000000)/$A97</f>
        <v>0</v>
      </c>
      <c r="AF97" s="12" t="n">
        <f aca="false">(AF6/1000000)/$A97</f>
        <v>0</v>
      </c>
      <c r="AG97" s="12" t="n">
        <f aca="false">(AG6/1000000)/$A97</f>
        <v>0</v>
      </c>
      <c r="AH97" s="12" t="n">
        <f aca="false">(AH6/1000000)/$A97</f>
        <v>0</v>
      </c>
      <c r="AI97" s="12" t="n">
        <f aca="false">(AI6/1000000)/$A97</f>
        <v>0</v>
      </c>
      <c r="AJ97" s="12" t="n">
        <f aca="false">(AJ6/1000000)/$A97</f>
        <v>0</v>
      </c>
      <c r="AK97" s="12" t="n">
        <f aca="false">(AK6/1000000)/$A97</f>
        <v>0</v>
      </c>
      <c r="AL97" s="12" t="n">
        <f aca="false">(AL6/1000000)/$A97</f>
        <v>0</v>
      </c>
      <c r="AM97" s="12" t="n">
        <f aca="false">(AM6/1000000)/$A97</f>
        <v>0</v>
      </c>
      <c r="AN97" s="12" t="n">
        <f aca="false">(AN6/1000000)/$A97</f>
        <v>0</v>
      </c>
      <c r="AO97" s="12" t="n">
        <f aca="false">(AO6/1000000)/$A97</f>
        <v>0</v>
      </c>
      <c r="AP97" s="12" t="n">
        <f aca="false">(AP6/1000000)/$A97</f>
        <v>0</v>
      </c>
      <c r="AQ97" s="12" t="n">
        <f aca="false">(AQ6/1000000)/$A97</f>
        <v>0</v>
      </c>
      <c r="AR97" s="12" t="n">
        <f aca="false">(AR6/1000000)/$A97</f>
        <v>0</v>
      </c>
      <c r="AS97" s="12" t="n">
        <f aca="false">(AS6/1000000)/$A97</f>
        <v>0</v>
      </c>
      <c r="AT97" s="12" t="n">
        <f aca="false">(AT6/1000000)/$A97</f>
        <v>0</v>
      </c>
      <c r="AU97" s="12" t="n">
        <f aca="false">(AU6/1000000)/$A97</f>
        <v>0</v>
      </c>
      <c r="AV97" s="12" t="n">
        <f aca="false">(AV6/1000000)/$A97</f>
        <v>0</v>
      </c>
      <c r="AW97" s="12" t="n">
        <f aca="false">(AW6/1000000)/$A97</f>
        <v>0</v>
      </c>
      <c r="AX97" s="12" t="n">
        <f aca="false">(AX6/1000000)/$A97</f>
        <v>0</v>
      </c>
      <c r="AY97" s="12" t="n">
        <f aca="false">(AY6/1000000)/$A97</f>
        <v>0</v>
      </c>
      <c r="AZ97" s="12" t="n">
        <f aca="false">(AZ6/1000000)/$A97</f>
        <v>0</v>
      </c>
      <c r="BA97" s="12" t="n">
        <f aca="false">(BA6/1000000)/$A97</f>
        <v>0</v>
      </c>
      <c r="BB97" s="12" t="n">
        <f aca="false">(BB6/1000000)/$A97</f>
        <v>0</v>
      </c>
      <c r="BC97" s="12" t="n">
        <f aca="false">(BC6/1000000)/$A97</f>
        <v>0</v>
      </c>
      <c r="BD97" s="12" t="n">
        <f aca="false">(BD6/1000000)/$A97</f>
        <v>0</v>
      </c>
      <c r="BE97" s="12" t="n">
        <f aca="false">(BE6/1000000)/$A97</f>
        <v>0</v>
      </c>
      <c r="BF97" s="12" t="n">
        <f aca="false">(BF6/1000000)/$A97</f>
        <v>0</v>
      </c>
      <c r="BG97" s="12" t="n">
        <f aca="false">(BG6/1000000)/$A97</f>
        <v>0</v>
      </c>
      <c r="BH97" s="12" t="n">
        <f aca="false">(BH6/1000000)/$A97</f>
        <v>0</v>
      </c>
      <c r="BI97" s="12" t="n">
        <f aca="false">(BI6/1000000)/$A97</f>
        <v>0</v>
      </c>
      <c r="BJ97" s="12" t="n">
        <f aca="false">(BJ6/1000000)/$A97</f>
        <v>0</v>
      </c>
      <c r="BK97" s="12" t="n">
        <f aca="false">(BK6/1000000)/$A97</f>
        <v>0</v>
      </c>
      <c r="BL97" s="12" t="n">
        <f aca="false">(BL6/1000000)/$A97</f>
        <v>0</v>
      </c>
      <c r="BM97" s="12" t="n">
        <f aca="false">(BM6/1000000)/$A97</f>
        <v>0</v>
      </c>
      <c r="BN97" s="12" t="n">
        <f aca="false">(BN6/1000000)/$A97</f>
        <v>0</v>
      </c>
      <c r="BO97" s="12" t="n">
        <f aca="false">(BO6/1000000)/$A97</f>
        <v>0</v>
      </c>
      <c r="BP97" s="12" t="n">
        <f aca="false">(BP6/1000000)/$A97</f>
        <v>0</v>
      </c>
      <c r="BQ97" s="12" t="n">
        <f aca="false">(BQ6/1000000)/$A97</f>
        <v>0</v>
      </c>
      <c r="BR97" s="12" t="n">
        <f aca="false">(BR6/1000000)/$A97</f>
        <v>0</v>
      </c>
      <c r="BS97" s="12" t="n">
        <f aca="false">(BS6/1000000)/$A97</f>
        <v>0</v>
      </c>
      <c r="BT97" s="12" t="n">
        <f aca="false">(BT6/1000000)/$A97</f>
        <v>0</v>
      </c>
      <c r="BU97" s="12" t="n">
        <f aca="false">(BU6/1000000)/$A97</f>
        <v>0</v>
      </c>
      <c r="BV97" s="12" t="n">
        <f aca="false">(BV6/1000000)/$A97</f>
        <v>0</v>
      </c>
      <c r="BW97" s="12" t="n">
        <f aca="false">(BW6/1000000)/$A97</f>
        <v>0</v>
      </c>
      <c r="BX97" s="12" t="n">
        <f aca="false">(BX6/1000000)/$A97</f>
        <v>0</v>
      </c>
      <c r="BY97" s="12" t="n">
        <f aca="false">(BY6/1000000)/$A97</f>
        <v>0</v>
      </c>
      <c r="BZ97" s="12" t="n">
        <f aca="false">(BZ6/1000000)/$A97</f>
        <v>0</v>
      </c>
      <c r="CA97" s="12" t="n">
        <f aca="false">(CA6/1000000)/$A97</f>
        <v>0</v>
      </c>
      <c r="CB97" s="12" t="n">
        <f aca="false">(CB6/1000000)/$A97</f>
        <v>0</v>
      </c>
      <c r="CC97" s="12" t="n">
        <f aca="false">(CC6/1000000)/$A97</f>
        <v>0</v>
      </c>
      <c r="CD97" s="12" t="n">
        <f aca="false">(CD6/1000000)/$A97</f>
        <v>0</v>
      </c>
      <c r="CE97" s="12" t="n">
        <f aca="false">(CE6/1000000)/$A97</f>
        <v>0</v>
      </c>
      <c r="CF97" s="12" t="n">
        <f aca="false">(CF6/1000000)/$A97</f>
        <v>0</v>
      </c>
      <c r="CG97" s="12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11"/>
      <c r="FU97" s="7"/>
      <c r="FV97" s="7"/>
      <c r="FW97" s="7"/>
    </row>
    <row r="98" customFormat="false" ht="12.75" hidden="false" customHeight="false" outlineLevel="0" collapsed="false">
      <c r="A98" s="0" t="n">
        <v>31</v>
      </c>
      <c r="B98" s="3" t="n">
        <v>34455</v>
      </c>
      <c r="C98" s="12" t="n">
        <f aca="false">(C7/1000000)/$A98</f>
        <v>2.68412270967742</v>
      </c>
      <c r="D98" s="12" t="n">
        <f aca="false">(D7/1000000)/$A98</f>
        <v>0.0649890967741936</v>
      </c>
      <c r="E98" s="12" t="n">
        <f aca="false">(E7/1000000)/$A98</f>
        <v>0.045627064516129</v>
      </c>
      <c r="F98" s="12" t="n">
        <f aca="false">(F7/1000000)/$A98</f>
        <v>0.0687971290322581</v>
      </c>
      <c r="G98" s="12" t="n">
        <f aca="false">(G7/1000000)/$A98</f>
        <v>0.0677839032258065</v>
      </c>
      <c r="H98" s="12" t="n">
        <f aca="false">(H7/1000000)/$A98</f>
        <v>0.037947064516129</v>
      </c>
      <c r="I98" s="12" t="n">
        <f aca="false">(I7/1000000)/$A98</f>
        <v>0</v>
      </c>
      <c r="J98" s="12" t="n">
        <f aca="false">(J7/1000000)/$A98</f>
        <v>0</v>
      </c>
      <c r="K98" s="12" t="n">
        <f aca="false">(K7/1000000)/$A98</f>
        <v>0</v>
      </c>
      <c r="L98" s="12" t="n">
        <f aca="false">(L7/1000000)/$A98</f>
        <v>0</v>
      </c>
      <c r="M98" s="12" t="n">
        <f aca="false">(M7/1000000)/$A98</f>
        <v>0</v>
      </c>
      <c r="N98" s="12" t="n">
        <f aca="false">(N7/1000000)/$A98</f>
        <v>0</v>
      </c>
      <c r="O98" s="12" t="n">
        <f aca="false">(O7/1000000)/$A98</f>
        <v>0</v>
      </c>
      <c r="P98" s="12" t="n">
        <f aca="false">(P7/1000000)/$A98</f>
        <v>0</v>
      </c>
      <c r="Q98" s="12" t="n">
        <f aca="false">(Q7/1000000)/$A98</f>
        <v>0</v>
      </c>
      <c r="R98" s="12" t="n">
        <f aca="false">(R7/1000000)/$A98</f>
        <v>0</v>
      </c>
      <c r="S98" s="12" t="n">
        <f aca="false">(S7/1000000)/$A98</f>
        <v>0</v>
      </c>
      <c r="T98" s="12" t="n">
        <f aca="false">(T7/1000000)/$A98</f>
        <v>0</v>
      </c>
      <c r="U98" s="12" t="n">
        <f aca="false">(U7/1000000)/$A98</f>
        <v>0</v>
      </c>
      <c r="V98" s="12" t="n">
        <f aca="false">(V7/1000000)/$A98</f>
        <v>0</v>
      </c>
      <c r="W98" s="12" t="n">
        <f aca="false">(W7/1000000)/$A98</f>
        <v>0</v>
      </c>
      <c r="X98" s="12" t="n">
        <f aca="false">(X7/1000000)/$A98</f>
        <v>0</v>
      </c>
      <c r="Y98" s="12" t="n">
        <f aca="false">(Y7/1000000)/$A98</f>
        <v>0</v>
      </c>
      <c r="Z98" s="12" t="n">
        <f aca="false">(Z7/1000000)/$A98</f>
        <v>0</v>
      </c>
      <c r="AA98" s="12" t="n">
        <f aca="false">(AA7/1000000)/$A98</f>
        <v>0</v>
      </c>
      <c r="AB98" s="12" t="n">
        <f aca="false">(AB7/1000000)/$A98</f>
        <v>0</v>
      </c>
      <c r="AC98" s="12" t="n">
        <f aca="false">(AC7/1000000)/$A98</f>
        <v>0</v>
      </c>
      <c r="AD98" s="12" t="n">
        <f aca="false">(AD7/1000000)/$A98</f>
        <v>0</v>
      </c>
      <c r="AE98" s="12" t="n">
        <f aca="false">(AE7/1000000)/$A98</f>
        <v>0</v>
      </c>
      <c r="AF98" s="12" t="n">
        <f aca="false">(AF7/1000000)/$A98</f>
        <v>0</v>
      </c>
      <c r="AG98" s="12" t="n">
        <f aca="false">(AG7/1000000)/$A98</f>
        <v>0</v>
      </c>
      <c r="AH98" s="12" t="n">
        <f aca="false">(AH7/1000000)/$A98</f>
        <v>0</v>
      </c>
      <c r="AI98" s="12" t="n">
        <f aca="false">(AI7/1000000)/$A98</f>
        <v>0</v>
      </c>
      <c r="AJ98" s="12" t="n">
        <f aca="false">(AJ7/1000000)/$A98</f>
        <v>0</v>
      </c>
      <c r="AK98" s="12" t="n">
        <f aca="false">(AK7/1000000)/$A98</f>
        <v>0</v>
      </c>
      <c r="AL98" s="12" t="n">
        <f aca="false">(AL7/1000000)/$A98</f>
        <v>0</v>
      </c>
      <c r="AM98" s="12" t="n">
        <f aca="false">(AM7/1000000)/$A98</f>
        <v>0</v>
      </c>
      <c r="AN98" s="12" t="n">
        <f aca="false">(AN7/1000000)/$A98</f>
        <v>0</v>
      </c>
      <c r="AO98" s="12" t="n">
        <f aca="false">(AO7/1000000)/$A98</f>
        <v>0</v>
      </c>
      <c r="AP98" s="12" t="n">
        <f aca="false">(AP7/1000000)/$A98</f>
        <v>0</v>
      </c>
      <c r="AQ98" s="12" t="n">
        <f aca="false">(AQ7/1000000)/$A98</f>
        <v>0</v>
      </c>
      <c r="AR98" s="12" t="n">
        <f aca="false">(AR7/1000000)/$A98</f>
        <v>0</v>
      </c>
      <c r="AS98" s="12" t="n">
        <f aca="false">(AS7/1000000)/$A98</f>
        <v>0</v>
      </c>
      <c r="AT98" s="12" t="n">
        <f aca="false">(AT7/1000000)/$A98</f>
        <v>0</v>
      </c>
      <c r="AU98" s="12" t="n">
        <f aca="false">(AU7/1000000)/$A98</f>
        <v>0</v>
      </c>
      <c r="AV98" s="12" t="n">
        <f aca="false">(AV7/1000000)/$A98</f>
        <v>0</v>
      </c>
      <c r="AW98" s="12" t="n">
        <f aca="false">(AW7/1000000)/$A98</f>
        <v>0</v>
      </c>
      <c r="AX98" s="12" t="n">
        <f aca="false">(AX7/1000000)/$A98</f>
        <v>0</v>
      </c>
      <c r="AY98" s="12" t="n">
        <f aca="false">(AY7/1000000)/$A98</f>
        <v>0</v>
      </c>
      <c r="AZ98" s="12" t="n">
        <f aca="false">(AZ7/1000000)/$A98</f>
        <v>0</v>
      </c>
      <c r="BA98" s="12" t="n">
        <f aca="false">(BA7/1000000)/$A98</f>
        <v>0</v>
      </c>
      <c r="BB98" s="12" t="n">
        <f aca="false">(BB7/1000000)/$A98</f>
        <v>0</v>
      </c>
      <c r="BC98" s="12" t="n">
        <f aca="false">(BC7/1000000)/$A98</f>
        <v>0</v>
      </c>
      <c r="BD98" s="12" t="n">
        <f aca="false">(BD7/1000000)/$A98</f>
        <v>0</v>
      </c>
      <c r="BE98" s="12" t="n">
        <f aca="false">(BE7/1000000)/$A98</f>
        <v>0</v>
      </c>
      <c r="BF98" s="12" t="n">
        <f aca="false">(BF7/1000000)/$A98</f>
        <v>0</v>
      </c>
      <c r="BG98" s="12" t="n">
        <f aca="false">(BG7/1000000)/$A98</f>
        <v>0</v>
      </c>
      <c r="BH98" s="12" t="n">
        <f aca="false">(BH7/1000000)/$A98</f>
        <v>0</v>
      </c>
      <c r="BI98" s="12" t="n">
        <f aca="false">(BI7/1000000)/$A98</f>
        <v>0</v>
      </c>
      <c r="BJ98" s="12" t="n">
        <f aca="false">(BJ7/1000000)/$A98</f>
        <v>0</v>
      </c>
      <c r="BK98" s="12" t="n">
        <f aca="false">(BK7/1000000)/$A98</f>
        <v>0</v>
      </c>
      <c r="BL98" s="12" t="n">
        <f aca="false">(BL7/1000000)/$A98</f>
        <v>0</v>
      </c>
      <c r="BM98" s="12" t="n">
        <f aca="false">(BM7/1000000)/$A98</f>
        <v>0</v>
      </c>
      <c r="BN98" s="12" t="n">
        <f aca="false">(BN7/1000000)/$A98</f>
        <v>0</v>
      </c>
      <c r="BO98" s="12" t="n">
        <f aca="false">(BO7/1000000)/$A98</f>
        <v>0</v>
      </c>
      <c r="BP98" s="12" t="n">
        <f aca="false">(BP7/1000000)/$A98</f>
        <v>0</v>
      </c>
      <c r="BQ98" s="12" t="n">
        <f aca="false">(BQ7/1000000)/$A98</f>
        <v>0</v>
      </c>
      <c r="BR98" s="12" t="n">
        <f aca="false">(BR7/1000000)/$A98</f>
        <v>0</v>
      </c>
      <c r="BS98" s="12" t="n">
        <f aca="false">(BS7/1000000)/$A98</f>
        <v>0</v>
      </c>
      <c r="BT98" s="12" t="n">
        <f aca="false">(BT7/1000000)/$A98</f>
        <v>0</v>
      </c>
      <c r="BU98" s="12" t="n">
        <f aca="false">(BU7/1000000)/$A98</f>
        <v>0</v>
      </c>
      <c r="BV98" s="12" t="n">
        <f aca="false">(BV7/1000000)/$A98</f>
        <v>0</v>
      </c>
      <c r="BW98" s="12" t="n">
        <f aca="false">(BW7/1000000)/$A98</f>
        <v>0</v>
      </c>
      <c r="BX98" s="12" t="n">
        <f aca="false">(BX7/1000000)/$A98</f>
        <v>0</v>
      </c>
      <c r="BY98" s="12" t="n">
        <f aca="false">(BY7/1000000)/$A98</f>
        <v>0</v>
      </c>
      <c r="BZ98" s="12" t="n">
        <f aca="false">(BZ7/1000000)/$A98</f>
        <v>0</v>
      </c>
      <c r="CA98" s="12" t="n">
        <f aca="false">(CA7/1000000)/$A98</f>
        <v>0</v>
      </c>
      <c r="CB98" s="12" t="n">
        <f aca="false">(CB7/1000000)/$A98</f>
        <v>0</v>
      </c>
      <c r="CC98" s="12" t="n">
        <f aca="false">(CC7/1000000)/$A98</f>
        <v>0</v>
      </c>
      <c r="CD98" s="12" t="n">
        <f aca="false">(CD7/1000000)/$A98</f>
        <v>0</v>
      </c>
      <c r="CE98" s="12" t="n">
        <f aca="false">(CE7/1000000)/$A98</f>
        <v>0</v>
      </c>
      <c r="CF98" s="12" t="n">
        <f aca="false">(CF7/1000000)/$A98</f>
        <v>0</v>
      </c>
      <c r="CG98" s="12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11"/>
      <c r="FU98" s="7"/>
      <c r="FV98" s="7"/>
      <c r="FW98" s="7"/>
    </row>
    <row r="99" customFormat="false" ht="12.75" hidden="false" customHeight="false" outlineLevel="0" collapsed="false">
      <c r="A99" s="0" t="n">
        <v>30</v>
      </c>
      <c r="B99" s="3" t="n">
        <v>34486</v>
      </c>
      <c r="C99" s="12" t="n">
        <f aca="false">(C8/1000000)/$A99</f>
        <v>2.63424283333333</v>
      </c>
      <c r="D99" s="12" t="n">
        <f aca="false">(D8/1000000)/$A99</f>
        <v>0.0607447666666667</v>
      </c>
      <c r="E99" s="12" t="n">
        <f aca="false">(E8/1000000)/$A99</f>
        <v>0.0436478666666667</v>
      </c>
      <c r="F99" s="12" t="n">
        <f aca="false">(F8/1000000)/$A99</f>
        <v>0.0627453</v>
      </c>
      <c r="G99" s="12" t="n">
        <f aca="false">(G8/1000000)/$A99</f>
        <v>0.0607729666666667</v>
      </c>
      <c r="H99" s="12" t="n">
        <f aca="false">(H8/1000000)/$A99</f>
        <v>0.0684890333333333</v>
      </c>
      <c r="I99" s="12" t="n">
        <f aca="false">(I8/1000000)/$A99</f>
        <v>0.0479004666666667</v>
      </c>
      <c r="J99" s="12" t="n">
        <f aca="false">(J8/1000000)/$A99</f>
        <v>0</v>
      </c>
      <c r="K99" s="12" t="n">
        <f aca="false">(K8/1000000)/$A99</f>
        <v>0</v>
      </c>
      <c r="L99" s="12" t="n">
        <f aca="false">(L8/1000000)/$A99</f>
        <v>0</v>
      </c>
      <c r="M99" s="12" t="n">
        <f aca="false">(M8/1000000)/$A99</f>
        <v>0</v>
      </c>
      <c r="N99" s="12" t="n">
        <f aca="false">(N8/1000000)/$A99</f>
        <v>0</v>
      </c>
      <c r="O99" s="12" t="n">
        <f aca="false">(O8/1000000)/$A99</f>
        <v>0</v>
      </c>
      <c r="P99" s="12" t="n">
        <f aca="false">(P8/1000000)/$A99</f>
        <v>0</v>
      </c>
      <c r="Q99" s="12" t="n">
        <f aca="false">(Q8/1000000)/$A99</f>
        <v>0</v>
      </c>
      <c r="R99" s="12" t="n">
        <f aca="false">(R8/1000000)/$A99</f>
        <v>0</v>
      </c>
      <c r="S99" s="12" t="n">
        <f aca="false">(S8/1000000)/$A99</f>
        <v>0</v>
      </c>
      <c r="T99" s="12" t="n">
        <f aca="false">(T8/1000000)/$A99</f>
        <v>0</v>
      </c>
      <c r="U99" s="12" t="n">
        <f aca="false">(U8/1000000)/$A99</f>
        <v>0</v>
      </c>
      <c r="V99" s="12" t="n">
        <f aca="false">(V8/1000000)/$A99</f>
        <v>0</v>
      </c>
      <c r="W99" s="12" t="n">
        <f aca="false">(W8/1000000)/$A99</f>
        <v>0</v>
      </c>
      <c r="X99" s="12" t="n">
        <f aca="false">(X8/1000000)/$A99</f>
        <v>0</v>
      </c>
      <c r="Y99" s="12" t="n">
        <f aca="false">(Y8/1000000)/$A99</f>
        <v>0</v>
      </c>
      <c r="Z99" s="12" t="n">
        <f aca="false">(Z8/1000000)/$A99</f>
        <v>0</v>
      </c>
      <c r="AA99" s="12" t="n">
        <f aca="false">(AA8/1000000)/$A99</f>
        <v>0</v>
      </c>
      <c r="AB99" s="12" t="n">
        <f aca="false">(AB8/1000000)/$A99</f>
        <v>0</v>
      </c>
      <c r="AC99" s="12" t="n">
        <f aca="false">(AC8/1000000)/$A99</f>
        <v>0</v>
      </c>
      <c r="AD99" s="12" t="n">
        <f aca="false">(AD8/1000000)/$A99</f>
        <v>0</v>
      </c>
      <c r="AE99" s="12" t="n">
        <f aca="false">(AE8/1000000)/$A99</f>
        <v>0</v>
      </c>
      <c r="AF99" s="12" t="n">
        <f aca="false">(AF8/1000000)/$A99</f>
        <v>0</v>
      </c>
      <c r="AG99" s="12" t="n">
        <f aca="false">(AG8/1000000)/$A99</f>
        <v>0</v>
      </c>
      <c r="AH99" s="12" t="n">
        <f aca="false">(AH8/1000000)/$A99</f>
        <v>0</v>
      </c>
      <c r="AI99" s="12" t="n">
        <f aca="false">(AI8/1000000)/$A99</f>
        <v>0</v>
      </c>
      <c r="AJ99" s="12" t="n">
        <f aca="false">(AJ8/1000000)/$A99</f>
        <v>0</v>
      </c>
      <c r="AK99" s="12" t="n">
        <f aca="false">(AK8/1000000)/$A99</f>
        <v>0</v>
      </c>
      <c r="AL99" s="12" t="n">
        <f aca="false">(AL8/1000000)/$A99</f>
        <v>0</v>
      </c>
      <c r="AM99" s="12" t="n">
        <f aca="false">(AM8/1000000)/$A99</f>
        <v>0</v>
      </c>
      <c r="AN99" s="12" t="n">
        <f aca="false">(AN8/1000000)/$A99</f>
        <v>0</v>
      </c>
      <c r="AO99" s="12" t="n">
        <f aca="false">(AO8/1000000)/$A99</f>
        <v>0</v>
      </c>
      <c r="AP99" s="12" t="n">
        <f aca="false">(AP8/1000000)/$A99</f>
        <v>0</v>
      </c>
      <c r="AQ99" s="12" t="n">
        <f aca="false">(AQ8/1000000)/$A99</f>
        <v>0</v>
      </c>
      <c r="AR99" s="12" t="n">
        <f aca="false">(AR8/1000000)/$A99</f>
        <v>0</v>
      </c>
      <c r="AS99" s="12" t="n">
        <f aca="false">(AS8/1000000)/$A99</f>
        <v>0</v>
      </c>
      <c r="AT99" s="12" t="n">
        <f aca="false">(AT8/1000000)/$A99</f>
        <v>0</v>
      </c>
      <c r="AU99" s="12" t="n">
        <f aca="false">(AU8/1000000)/$A99</f>
        <v>0</v>
      </c>
      <c r="AV99" s="12" t="n">
        <f aca="false">(AV8/1000000)/$A99</f>
        <v>0</v>
      </c>
      <c r="AW99" s="12" t="n">
        <f aca="false">(AW8/1000000)/$A99</f>
        <v>0</v>
      </c>
      <c r="AX99" s="12" t="n">
        <f aca="false">(AX8/1000000)/$A99</f>
        <v>0</v>
      </c>
      <c r="AY99" s="12" t="n">
        <f aca="false">(AY8/1000000)/$A99</f>
        <v>0</v>
      </c>
      <c r="AZ99" s="12" t="n">
        <f aca="false">(AZ8/1000000)/$A99</f>
        <v>0</v>
      </c>
      <c r="BA99" s="12" t="n">
        <f aca="false">(BA8/1000000)/$A99</f>
        <v>0</v>
      </c>
      <c r="BB99" s="12" t="n">
        <f aca="false">(BB8/1000000)/$A99</f>
        <v>0</v>
      </c>
      <c r="BC99" s="12" t="n">
        <f aca="false">(BC8/1000000)/$A99</f>
        <v>0</v>
      </c>
      <c r="BD99" s="12" t="n">
        <f aca="false">(BD8/1000000)/$A99</f>
        <v>0</v>
      </c>
      <c r="BE99" s="12" t="n">
        <f aca="false">(BE8/1000000)/$A99</f>
        <v>0</v>
      </c>
      <c r="BF99" s="12" t="n">
        <f aca="false">(BF8/1000000)/$A99</f>
        <v>0</v>
      </c>
      <c r="BG99" s="12" t="n">
        <f aca="false">(BG8/1000000)/$A99</f>
        <v>0</v>
      </c>
      <c r="BH99" s="12" t="n">
        <f aca="false">(BH8/1000000)/$A99</f>
        <v>0</v>
      </c>
      <c r="BI99" s="12" t="n">
        <f aca="false">(BI8/1000000)/$A99</f>
        <v>0</v>
      </c>
      <c r="BJ99" s="12" t="n">
        <f aca="false">(BJ8/1000000)/$A99</f>
        <v>0</v>
      </c>
      <c r="BK99" s="12" t="n">
        <f aca="false">(BK8/1000000)/$A99</f>
        <v>0</v>
      </c>
      <c r="BL99" s="12" t="n">
        <f aca="false">(BL8/1000000)/$A99</f>
        <v>0</v>
      </c>
      <c r="BM99" s="12" t="n">
        <f aca="false">(BM8/1000000)/$A99</f>
        <v>0</v>
      </c>
      <c r="BN99" s="12" t="n">
        <f aca="false">(BN8/1000000)/$A99</f>
        <v>0</v>
      </c>
      <c r="BO99" s="12" t="n">
        <f aca="false">(BO8/1000000)/$A99</f>
        <v>0</v>
      </c>
      <c r="BP99" s="12" t="n">
        <f aca="false">(BP8/1000000)/$A99</f>
        <v>0</v>
      </c>
      <c r="BQ99" s="12" t="n">
        <f aca="false">(BQ8/1000000)/$A99</f>
        <v>0</v>
      </c>
      <c r="BR99" s="12" t="n">
        <f aca="false">(BR8/1000000)/$A99</f>
        <v>0</v>
      </c>
      <c r="BS99" s="12" t="n">
        <f aca="false">(BS8/1000000)/$A99</f>
        <v>0</v>
      </c>
      <c r="BT99" s="12" t="n">
        <f aca="false">(BT8/1000000)/$A99</f>
        <v>0</v>
      </c>
      <c r="BU99" s="12" t="n">
        <f aca="false">(BU8/1000000)/$A99</f>
        <v>0</v>
      </c>
      <c r="BV99" s="12" t="n">
        <f aca="false">(BV8/1000000)/$A99</f>
        <v>0</v>
      </c>
      <c r="BW99" s="12" t="n">
        <f aca="false">(BW8/1000000)/$A99</f>
        <v>0</v>
      </c>
      <c r="BX99" s="12" t="n">
        <f aca="false">(BX8/1000000)/$A99</f>
        <v>0</v>
      </c>
      <c r="BY99" s="12" t="n">
        <f aca="false">(BY8/1000000)/$A99</f>
        <v>0</v>
      </c>
      <c r="BZ99" s="12" t="n">
        <f aca="false">(BZ8/1000000)/$A99</f>
        <v>0</v>
      </c>
      <c r="CA99" s="12" t="n">
        <f aca="false">(CA8/1000000)/$A99</f>
        <v>0</v>
      </c>
      <c r="CB99" s="12" t="n">
        <f aca="false">(CB8/1000000)/$A99</f>
        <v>0</v>
      </c>
      <c r="CC99" s="12" t="n">
        <f aca="false">(CC8/1000000)/$A99</f>
        <v>0</v>
      </c>
      <c r="CD99" s="12" t="n">
        <f aca="false">(CD8/1000000)/$A99</f>
        <v>0</v>
      </c>
      <c r="CE99" s="12" t="n">
        <f aca="false">(CE8/1000000)/$A99</f>
        <v>0</v>
      </c>
      <c r="CF99" s="12" t="n">
        <f aca="false">(CF8/1000000)/$A99</f>
        <v>0</v>
      </c>
      <c r="CG99" s="12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11"/>
      <c r="FU99" s="7"/>
      <c r="FV99" s="7"/>
      <c r="FW99" s="7"/>
    </row>
    <row r="100" customFormat="false" ht="12.75" hidden="false" customHeight="false" outlineLevel="0" collapsed="false">
      <c r="A100" s="0" t="n">
        <v>31</v>
      </c>
      <c r="B100" s="3" t="n">
        <v>34516</v>
      </c>
      <c r="C100" s="12" t="n">
        <f aca="false">(C9/1000000)/$A100</f>
        <v>2.56667041935484</v>
      </c>
      <c r="D100" s="12" t="n">
        <f aca="false">(D9/1000000)/$A100</f>
        <v>0.056702935483871</v>
      </c>
      <c r="E100" s="12" t="n">
        <f aca="false">(E9/1000000)/$A100</f>
        <v>0.0377946129032258</v>
      </c>
      <c r="F100" s="12" t="n">
        <f aca="false">(F9/1000000)/$A100</f>
        <v>0.0566257741935484</v>
      </c>
      <c r="G100" s="12" t="n">
        <f aca="false">(G9/1000000)/$A100</f>
        <v>0.0557819677419355</v>
      </c>
      <c r="H100" s="12" t="n">
        <f aca="false">(H9/1000000)/$A100</f>
        <v>0.0641347419354839</v>
      </c>
      <c r="I100" s="12" t="n">
        <f aca="false">(I9/1000000)/$A100</f>
        <v>0.0804715161290323</v>
      </c>
      <c r="J100" s="12" t="n">
        <f aca="false">(J9/1000000)/$A100</f>
        <v>0.0364373225806452</v>
      </c>
      <c r="K100" s="12" t="n">
        <f aca="false">(K9/1000000)/$A100</f>
        <v>0</v>
      </c>
      <c r="L100" s="12" t="n">
        <f aca="false">(L9/1000000)/$A100</f>
        <v>0</v>
      </c>
      <c r="M100" s="12" t="n">
        <f aca="false">(M9/1000000)/$A100</f>
        <v>0</v>
      </c>
      <c r="N100" s="12" t="n">
        <f aca="false">(N9/1000000)/$A100</f>
        <v>0</v>
      </c>
      <c r="O100" s="12" t="n">
        <f aca="false">(O9/1000000)/$A100</f>
        <v>0</v>
      </c>
      <c r="P100" s="12" t="n">
        <f aca="false">(P9/1000000)/$A100</f>
        <v>0</v>
      </c>
      <c r="Q100" s="12" t="n">
        <f aca="false">(Q9/1000000)/$A100</f>
        <v>0</v>
      </c>
      <c r="R100" s="12" t="n">
        <f aca="false">(R9/1000000)/$A100</f>
        <v>0</v>
      </c>
      <c r="S100" s="12" t="n">
        <f aca="false">(S9/1000000)/$A100</f>
        <v>0</v>
      </c>
      <c r="T100" s="12" t="n">
        <f aca="false">(T9/1000000)/$A100</f>
        <v>0</v>
      </c>
      <c r="U100" s="12" t="n">
        <f aca="false">(U9/1000000)/$A100</f>
        <v>0</v>
      </c>
      <c r="V100" s="12" t="n">
        <f aca="false">(V9/1000000)/$A100</f>
        <v>0</v>
      </c>
      <c r="W100" s="12" t="n">
        <f aca="false">(W9/1000000)/$A100</f>
        <v>0</v>
      </c>
      <c r="X100" s="12" t="n">
        <f aca="false">(X9/1000000)/$A100</f>
        <v>0</v>
      </c>
      <c r="Y100" s="12" t="n">
        <f aca="false">(Y9/1000000)/$A100</f>
        <v>0</v>
      </c>
      <c r="Z100" s="12" t="n">
        <f aca="false">(Z9/1000000)/$A100</f>
        <v>0</v>
      </c>
      <c r="AA100" s="12" t="n">
        <f aca="false">(AA9/1000000)/$A100</f>
        <v>0</v>
      </c>
      <c r="AB100" s="12" t="n">
        <f aca="false">(AB9/1000000)/$A100</f>
        <v>0</v>
      </c>
      <c r="AC100" s="12" t="n">
        <f aca="false">(AC9/1000000)/$A100</f>
        <v>0</v>
      </c>
      <c r="AD100" s="12" t="n">
        <f aca="false">(AD9/1000000)/$A100</f>
        <v>0</v>
      </c>
      <c r="AE100" s="12" t="n">
        <f aca="false">(AE9/1000000)/$A100</f>
        <v>0</v>
      </c>
      <c r="AF100" s="12" t="n">
        <f aca="false">(AF9/1000000)/$A100</f>
        <v>0</v>
      </c>
      <c r="AG100" s="12" t="n">
        <f aca="false">(AG9/1000000)/$A100</f>
        <v>0</v>
      </c>
      <c r="AH100" s="12" t="n">
        <f aca="false">(AH9/1000000)/$A100</f>
        <v>0</v>
      </c>
      <c r="AI100" s="12" t="n">
        <f aca="false">(AI9/1000000)/$A100</f>
        <v>0</v>
      </c>
      <c r="AJ100" s="12" t="n">
        <f aca="false">(AJ9/1000000)/$A100</f>
        <v>0</v>
      </c>
      <c r="AK100" s="12" t="n">
        <f aca="false">(AK9/1000000)/$A100</f>
        <v>0</v>
      </c>
      <c r="AL100" s="12" t="n">
        <f aca="false">(AL9/1000000)/$A100</f>
        <v>0</v>
      </c>
      <c r="AM100" s="12" t="n">
        <f aca="false">(AM9/1000000)/$A100</f>
        <v>0</v>
      </c>
      <c r="AN100" s="12" t="n">
        <f aca="false">(AN9/1000000)/$A100</f>
        <v>0</v>
      </c>
      <c r="AO100" s="12" t="n">
        <f aca="false">(AO9/1000000)/$A100</f>
        <v>0</v>
      </c>
      <c r="AP100" s="12" t="n">
        <f aca="false">(AP9/1000000)/$A100</f>
        <v>0</v>
      </c>
      <c r="AQ100" s="12" t="n">
        <f aca="false">(AQ9/1000000)/$A100</f>
        <v>0</v>
      </c>
      <c r="AR100" s="12" t="n">
        <f aca="false">(AR9/1000000)/$A100</f>
        <v>0</v>
      </c>
      <c r="AS100" s="12" t="n">
        <f aca="false">(AS9/1000000)/$A100</f>
        <v>0</v>
      </c>
      <c r="AT100" s="12" t="n">
        <f aca="false">(AT9/1000000)/$A100</f>
        <v>0</v>
      </c>
      <c r="AU100" s="12" t="n">
        <f aca="false">(AU9/1000000)/$A100</f>
        <v>0</v>
      </c>
      <c r="AV100" s="12" t="n">
        <f aca="false">(AV9/1000000)/$A100</f>
        <v>0</v>
      </c>
      <c r="AW100" s="12" t="n">
        <f aca="false">(AW9/1000000)/$A100</f>
        <v>0</v>
      </c>
      <c r="AX100" s="12" t="n">
        <f aca="false">(AX9/1000000)/$A100</f>
        <v>0</v>
      </c>
      <c r="AY100" s="12" t="n">
        <f aca="false">(AY9/1000000)/$A100</f>
        <v>0</v>
      </c>
      <c r="AZ100" s="12" t="n">
        <f aca="false">(AZ9/1000000)/$A100</f>
        <v>0</v>
      </c>
      <c r="BA100" s="12" t="n">
        <f aca="false">(BA9/1000000)/$A100</f>
        <v>0</v>
      </c>
      <c r="BB100" s="12" t="n">
        <f aca="false">(BB9/1000000)/$A100</f>
        <v>0</v>
      </c>
      <c r="BC100" s="12" t="n">
        <f aca="false">(BC9/1000000)/$A100</f>
        <v>0</v>
      </c>
      <c r="BD100" s="12" t="n">
        <f aca="false">(BD9/1000000)/$A100</f>
        <v>0</v>
      </c>
      <c r="BE100" s="12" t="n">
        <f aca="false">(BE9/1000000)/$A100</f>
        <v>0</v>
      </c>
      <c r="BF100" s="12" t="n">
        <f aca="false">(BF9/1000000)/$A100</f>
        <v>0</v>
      </c>
      <c r="BG100" s="12" t="n">
        <f aca="false">(BG9/1000000)/$A100</f>
        <v>0</v>
      </c>
      <c r="BH100" s="12" t="n">
        <f aca="false">(BH9/1000000)/$A100</f>
        <v>0</v>
      </c>
      <c r="BI100" s="12" t="n">
        <f aca="false">(BI9/1000000)/$A100</f>
        <v>0</v>
      </c>
      <c r="BJ100" s="12" t="n">
        <f aca="false">(BJ9/1000000)/$A100</f>
        <v>0</v>
      </c>
      <c r="BK100" s="12" t="n">
        <f aca="false">(BK9/1000000)/$A100</f>
        <v>0</v>
      </c>
      <c r="BL100" s="12" t="n">
        <f aca="false">(BL9/1000000)/$A100</f>
        <v>0</v>
      </c>
      <c r="BM100" s="12" t="n">
        <f aca="false">(BM9/1000000)/$A100</f>
        <v>0</v>
      </c>
      <c r="BN100" s="12" t="n">
        <f aca="false">(BN9/1000000)/$A100</f>
        <v>0</v>
      </c>
      <c r="BO100" s="12" t="n">
        <f aca="false">(BO9/1000000)/$A100</f>
        <v>0</v>
      </c>
      <c r="BP100" s="12" t="n">
        <f aca="false">(BP9/1000000)/$A100</f>
        <v>0</v>
      </c>
      <c r="BQ100" s="12" t="n">
        <f aca="false">(BQ9/1000000)/$A100</f>
        <v>0</v>
      </c>
      <c r="BR100" s="12" t="n">
        <f aca="false">(BR9/1000000)/$A100</f>
        <v>0</v>
      </c>
      <c r="BS100" s="12" t="n">
        <f aca="false">(BS9/1000000)/$A100</f>
        <v>0</v>
      </c>
      <c r="BT100" s="12" t="n">
        <f aca="false">(BT9/1000000)/$A100</f>
        <v>0</v>
      </c>
      <c r="BU100" s="12" t="n">
        <f aca="false">(BU9/1000000)/$A100</f>
        <v>0</v>
      </c>
      <c r="BV100" s="12" t="n">
        <f aca="false">(BV9/1000000)/$A100</f>
        <v>0</v>
      </c>
      <c r="BW100" s="12" t="n">
        <f aca="false">(BW9/1000000)/$A100</f>
        <v>0</v>
      </c>
      <c r="BX100" s="12" t="n">
        <f aca="false">(BX9/1000000)/$A100</f>
        <v>0</v>
      </c>
      <c r="BY100" s="12" t="n">
        <f aca="false">(BY9/1000000)/$A100</f>
        <v>0</v>
      </c>
      <c r="BZ100" s="12" t="n">
        <f aca="false">(BZ9/1000000)/$A100</f>
        <v>0</v>
      </c>
      <c r="CA100" s="12" t="n">
        <f aca="false">(CA9/1000000)/$A100</f>
        <v>0</v>
      </c>
      <c r="CB100" s="12" t="n">
        <f aca="false">(CB9/1000000)/$A100</f>
        <v>0</v>
      </c>
      <c r="CC100" s="12" t="n">
        <f aca="false">(CC9/1000000)/$A100</f>
        <v>0</v>
      </c>
      <c r="CD100" s="12" t="n">
        <f aca="false">(CD9/1000000)/$A100</f>
        <v>0</v>
      </c>
      <c r="CE100" s="12" t="n">
        <f aca="false">(CE9/1000000)/$A100</f>
        <v>0</v>
      </c>
      <c r="CF100" s="12" t="n">
        <f aca="false">(CF9/1000000)/$A100</f>
        <v>0</v>
      </c>
      <c r="CG100" s="12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11"/>
      <c r="FU100" s="7"/>
      <c r="FV100" s="7"/>
      <c r="FW100" s="7"/>
    </row>
    <row r="101" customFormat="false" ht="12.75" hidden="false" customHeight="false" outlineLevel="0" collapsed="false">
      <c r="A101" s="0" t="n">
        <v>31</v>
      </c>
      <c r="B101" s="3" t="n">
        <v>34547</v>
      </c>
      <c r="C101" s="12" t="n">
        <f aca="false">(C10/1000000)/$A101</f>
        <v>2.53026306451613</v>
      </c>
      <c r="D101" s="12" t="n">
        <f aca="false">(D10/1000000)/$A101</f>
        <v>0.056513</v>
      </c>
      <c r="E101" s="12" t="n">
        <f aca="false">(E10/1000000)/$A101</f>
        <v>0.0347728387096774</v>
      </c>
      <c r="F101" s="12" t="n">
        <f aca="false">(F10/1000000)/$A101</f>
        <v>0.0506422903225807</v>
      </c>
      <c r="G101" s="12" t="n">
        <f aca="false">(G10/1000000)/$A101</f>
        <v>0.0424263225806452</v>
      </c>
      <c r="H101" s="12" t="n">
        <f aca="false">(H10/1000000)/$A101</f>
        <v>0.0551448064516129</v>
      </c>
      <c r="I101" s="12" t="n">
        <f aca="false">(I10/1000000)/$A101</f>
        <v>0.0688735806451613</v>
      </c>
      <c r="J101" s="12" t="n">
        <f aca="false">(J10/1000000)/$A101</f>
        <v>0.0704452580645161</v>
      </c>
      <c r="K101" s="12" t="n">
        <f aca="false">(K10/1000000)/$A101</f>
        <v>0.0322985483870968</v>
      </c>
      <c r="L101" s="12" t="n">
        <f aca="false">(L10/1000000)/$A101</f>
        <v>0</v>
      </c>
      <c r="M101" s="12" t="n">
        <f aca="false">(M10/1000000)/$A101</f>
        <v>0</v>
      </c>
      <c r="N101" s="12" t="n">
        <f aca="false">(N10/1000000)/$A101</f>
        <v>0</v>
      </c>
      <c r="O101" s="12" t="n">
        <f aca="false">(O10/1000000)/$A101</f>
        <v>0</v>
      </c>
      <c r="P101" s="12" t="n">
        <f aca="false">(P10/1000000)/$A101</f>
        <v>0</v>
      </c>
      <c r="Q101" s="12" t="n">
        <f aca="false">(Q10/1000000)/$A101</f>
        <v>0</v>
      </c>
      <c r="R101" s="12" t="n">
        <f aca="false">(R10/1000000)/$A101</f>
        <v>0</v>
      </c>
      <c r="S101" s="12" t="n">
        <f aca="false">(S10/1000000)/$A101</f>
        <v>0</v>
      </c>
      <c r="T101" s="12" t="n">
        <f aca="false">(T10/1000000)/$A101</f>
        <v>0</v>
      </c>
      <c r="U101" s="12" t="n">
        <f aca="false">(U10/1000000)/$A101</f>
        <v>0</v>
      </c>
      <c r="V101" s="12" t="n">
        <f aca="false">(V10/1000000)/$A101</f>
        <v>0</v>
      </c>
      <c r="W101" s="12" t="n">
        <f aca="false">(W10/1000000)/$A101</f>
        <v>0</v>
      </c>
      <c r="X101" s="12" t="n">
        <f aca="false">(X10/1000000)/$A101</f>
        <v>0</v>
      </c>
      <c r="Y101" s="12" t="n">
        <f aca="false">(Y10/1000000)/$A101</f>
        <v>0</v>
      </c>
      <c r="Z101" s="12" t="n">
        <f aca="false">(Z10/1000000)/$A101</f>
        <v>0</v>
      </c>
      <c r="AA101" s="12" t="n">
        <f aca="false">(AA10/1000000)/$A101</f>
        <v>0</v>
      </c>
      <c r="AB101" s="12" t="n">
        <f aca="false">(AB10/1000000)/$A101</f>
        <v>0</v>
      </c>
      <c r="AC101" s="12" t="n">
        <f aca="false">(AC10/1000000)/$A101</f>
        <v>0</v>
      </c>
      <c r="AD101" s="12" t="n">
        <f aca="false">(AD10/1000000)/$A101</f>
        <v>0</v>
      </c>
      <c r="AE101" s="12" t="n">
        <f aca="false">(AE10/1000000)/$A101</f>
        <v>0</v>
      </c>
      <c r="AF101" s="12" t="n">
        <f aca="false">(AF10/1000000)/$A101</f>
        <v>0</v>
      </c>
      <c r="AG101" s="12" t="n">
        <f aca="false">(AG10/1000000)/$A101</f>
        <v>0</v>
      </c>
      <c r="AH101" s="12" t="n">
        <f aca="false">(AH10/1000000)/$A101</f>
        <v>0</v>
      </c>
      <c r="AI101" s="12" t="n">
        <f aca="false">(AI10/1000000)/$A101</f>
        <v>0</v>
      </c>
      <c r="AJ101" s="12" t="n">
        <f aca="false">(AJ10/1000000)/$A101</f>
        <v>0</v>
      </c>
      <c r="AK101" s="12" t="n">
        <f aca="false">(AK10/1000000)/$A101</f>
        <v>0</v>
      </c>
      <c r="AL101" s="12" t="n">
        <f aca="false">(AL10/1000000)/$A101</f>
        <v>0</v>
      </c>
      <c r="AM101" s="12" t="n">
        <f aca="false">(AM10/1000000)/$A101</f>
        <v>0</v>
      </c>
      <c r="AN101" s="12" t="n">
        <f aca="false">(AN10/1000000)/$A101</f>
        <v>0</v>
      </c>
      <c r="AO101" s="12" t="n">
        <f aca="false">(AO10/1000000)/$A101</f>
        <v>0</v>
      </c>
      <c r="AP101" s="12" t="n">
        <f aca="false">(AP10/1000000)/$A101</f>
        <v>0</v>
      </c>
      <c r="AQ101" s="12" t="n">
        <f aca="false">(AQ10/1000000)/$A101</f>
        <v>0</v>
      </c>
      <c r="AR101" s="12" t="n">
        <f aca="false">(AR10/1000000)/$A101</f>
        <v>0</v>
      </c>
      <c r="AS101" s="12" t="n">
        <f aca="false">(AS10/1000000)/$A101</f>
        <v>0</v>
      </c>
      <c r="AT101" s="12" t="n">
        <f aca="false">(AT10/1000000)/$A101</f>
        <v>0</v>
      </c>
      <c r="AU101" s="12" t="n">
        <f aca="false">(AU10/1000000)/$A101</f>
        <v>0</v>
      </c>
      <c r="AV101" s="12" t="n">
        <f aca="false">(AV10/1000000)/$A101</f>
        <v>0</v>
      </c>
      <c r="AW101" s="12" t="n">
        <f aca="false">(AW10/1000000)/$A101</f>
        <v>0</v>
      </c>
      <c r="AX101" s="12" t="n">
        <f aca="false">(AX10/1000000)/$A101</f>
        <v>0</v>
      </c>
      <c r="AY101" s="12" t="n">
        <f aca="false">(AY10/1000000)/$A101</f>
        <v>0</v>
      </c>
      <c r="AZ101" s="12" t="n">
        <f aca="false">(AZ10/1000000)/$A101</f>
        <v>0</v>
      </c>
      <c r="BA101" s="12" t="n">
        <f aca="false">(BA10/1000000)/$A101</f>
        <v>0</v>
      </c>
      <c r="BB101" s="12" t="n">
        <f aca="false">(BB10/1000000)/$A101</f>
        <v>0</v>
      </c>
      <c r="BC101" s="12" t="n">
        <f aca="false">(BC10/1000000)/$A101</f>
        <v>0</v>
      </c>
      <c r="BD101" s="12" t="n">
        <f aca="false">(BD10/1000000)/$A101</f>
        <v>0</v>
      </c>
      <c r="BE101" s="12" t="n">
        <f aca="false">(BE10/1000000)/$A101</f>
        <v>0</v>
      </c>
      <c r="BF101" s="12" t="n">
        <f aca="false">(BF10/1000000)/$A101</f>
        <v>0</v>
      </c>
      <c r="BG101" s="12" t="n">
        <f aca="false">(BG10/1000000)/$A101</f>
        <v>0</v>
      </c>
      <c r="BH101" s="12" t="n">
        <f aca="false">(BH10/1000000)/$A101</f>
        <v>0</v>
      </c>
      <c r="BI101" s="12" t="n">
        <f aca="false">(BI10/1000000)/$A101</f>
        <v>0</v>
      </c>
      <c r="BJ101" s="12" t="n">
        <f aca="false">(BJ10/1000000)/$A101</f>
        <v>0</v>
      </c>
      <c r="BK101" s="12" t="n">
        <f aca="false">(BK10/1000000)/$A101</f>
        <v>0</v>
      </c>
      <c r="BL101" s="12" t="n">
        <f aca="false">(BL10/1000000)/$A101</f>
        <v>0</v>
      </c>
      <c r="BM101" s="12" t="n">
        <f aca="false">(BM10/1000000)/$A101</f>
        <v>0</v>
      </c>
      <c r="BN101" s="12" t="n">
        <f aca="false">(BN10/1000000)/$A101</f>
        <v>0</v>
      </c>
      <c r="BO101" s="12" t="n">
        <f aca="false">(BO10/1000000)/$A101</f>
        <v>0</v>
      </c>
      <c r="BP101" s="12" t="n">
        <f aca="false">(BP10/1000000)/$A101</f>
        <v>0</v>
      </c>
      <c r="BQ101" s="12" t="n">
        <f aca="false">(BQ10/1000000)/$A101</f>
        <v>0</v>
      </c>
      <c r="BR101" s="12" t="n">
        <f aca="false">(BR10/1000000)/$A101</f>
        <v>0</v>
      </c>
      <c r="BS101" s="12" t="n">
        <f aca="false">(BS10/1000000)/$A101</f>
        <v>0</v>
      </c>
      <c r="BT101" s="12" t="n">
        <f aca="false">(BT10/1000000)/$A101</f>
        <v>0</v>
      </c>
      <c r="BU101" s="12" t="n">
        <f aca="false">(BU10/1000000)/$A101</f>
        <v>0</v>
      </c>
      <c r="BV101" s="12" t="n">
        <f aca="false">(BV10/1000000)/$A101</f>
        <v>0</v>
      </c>
      <c r="BW101" s="12" t="n">
        <f aca="false">(BW10/1000000)/$A101</f>
        <v>0</v>
      </c>
      <c r="BX101" s="12" t="n">
        <f aca="false">(BX10/1000000)/$A101</f>
        <v>0</v>
      </c>
      <c r="BY101" s="12" t="n">
        <f aca="false">(BY10/1000000)/$A101</f>
        <v>0</v>
      </c>
      <c r="BZ101" s="12" t="n">
        <f aca="false">(BZ10/1000000)/$A101</f>
        <v>0</v>
      </c>
      <c r="CA101" s="12" t="n">
        <f aca="false">(CA10/1000000)/$A101</f>
        <v>0</v>
      </c>
      <c r="CB101" s="12" t="n">
        <f aca="false">(CB10/1000000)/$A101</f>
        <v>0</v>
      </c>
      <c r="CC101" s="12" t="n">
        <f aca="false">(CC10/1000000)/$A101</f>
        <v>0</v>
      </c>
      <c r="CD101" s="12" t="n">
        <f aca="false">(CD10/1000000)/$A101</f>
        <v>0</v>
      </c>
      <c r="CE101" s="12" t="n">
        <f aca="false">(CE10/1000000)/$A101</f>
        <v>0</v>
      </c>
      <c r="CF101" s="12" t="n">
        <f aca="false">(CF10/1000000)/$A101</f>
        <v>0</v>
      </c>
      <c r="CG101" s="12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11"/>
      <c r="FU101" s="7"/>
      <c r="FV101" s="7"/>
      <c r="FW101" s="7"/>
    </row>
    <row r="102" customFormat="false" ht="12.75" hidden="false" customHeight="false" outlineLevel="0" collapsed="false">
      <c r="A102" s="0" t="n">
        <v>30</v>
      </c>
      <c r="B102" s="3" t="n">
        <v>34578</v>
      </c>
      <c r="C102" s="12" t="n">
        <f aca="false">(C11/1000000)/$A102</f>
        <v>2.48691866666667</v>
      </c>
      <c r="D102" s="12" t="n">
        <f aca="false">(D11/1000000)/$A102</f>
        <v>0.0484680666666667</v>
      </c>
      <c r="E102" s="12" t="n">
        <f aca="false">(E11/1000000)/$A102</f>
        <v>0.0328763666666667</v>
      </c>
      <c r="F102" s="12" t="n">
        <f aca="false">(F11/1000000)/$A102</f>
        <v>0.0466528666666667</v>
      </c>
      <c r="G102" s="12" t="n">
        <f aca="false">(G11/1000000)/$A102</f>
        <v>0.0369935</v>
      </c>
      <c r="H102" s="12" t="n">
        <f aca="false">(H11/1000000)/$A102</f>
        <v>0.0472039666666667</v>
      </c>
      <c r="I102" s="12" t="n">
        <f aca="false">(I11/1000000)/$A102</f>
        <v>0.0644752666666667</v>
      </c>
      <c r="J102" s="12" t="n">
        <f aca="false">(J11/1000000)/$A102</f>
        <v>0.0699220333333333</v>
      </c>
      <c r="K102" s="12" t="n">
        <f aca="false">(K11/1000000)/$A102</f>
        <v>0.0596799</v>
      </c>
      <c r="L102" s="12" t="n">
        <f aca="false">(L11/1000000)/$A102</f>
        <v>0.0335438666666667</v>
      </c>
      <c r="M102" s="12" t="n">
        <f aca="false">(M11/1000000)/$A102</f>
        <v>0</v>
      </c>
      <c r="N102" s="12" t="n">
        <f aca="false">(N11/1000000)/$A102</f>
        <v>0</v>
      </c>
      <c r="O102" s="12" t="n">
        <f aca="false">(O11/1000000)/$A102</f>
        <v>0</v>
      </c>
      <c r="P102" s="12" t="n">
        <f aca="false">(P11/1000000)/$A102</f>
        <v>0</v>
      </c>
      <c r="Q102" s="12" t="n">
        <f aca="false">(Q11/1000000)/$A102</f>
        <v>0</v>
      </c>
      <c r="R102" s="12" t="n">
        <f aca="false">(R11/1000000)/$A102</f>
        <v>0</v>
      </c>
      <c r="S102" s="12" t="n">
        <f aca="false">(S11/1000000)/$A102</f>
        <v>0</v>
      </c>
      <c r="T102" s="12" t="n">
        <f aca="false">(T11/1000000)/$A102</f>
        <v>0</v>
      </c>
      <c r="U102" s="12" t="n">
        <f aca="false">(U11/1000000)/$A102</f>
        <v>0</v>
      </c>
      <c r="V102" s="12" t="n">
        <f aca="false">(V11/1000000)/$A102</f>
        <v>0</v>
      </c>
      <c r="W102" s="12" t="n">
        <f aca="false">(W11/1000000)/$A102</f>
        <v>0</v>
      </c>
      <c r="X102" s="12" t="n">
        <f aca="false">(X11/1000000)/$A102</f>
        <v>0</v>
      </c>
      <c r="Y102" s="12" t="n">
        <f aca="false">(Y11/1000000)/$A102</f>
        <v>0</v>
      </c>
      <c r="Z102" s="12" t="n">
        <f aca="false">(Z11/1000000)/$A102</f>
        <v>0</v>
      </c>
      <c r="AA102" s="12" t="n">
        <f aca="false">(AA11/1000000)/$A102</f>
        <v>0</v>
      </c>
      <c r="AB102" s="12" t="n">
        <f aca="false">(AB11/1000000)/$A102</f>
        <v>0</v>
      </c>
      <c r="AC102" s="12" t="n">
        <f aca="false">(AC11/1000000)/$A102</f>
        <v>0</v>
      </c>
      <c r="AD102" s="12" t="n">
        <f aca="false">(AD11/1000000)/$A102</f>
        <v>0</v>
      </c>
      <c r="AE102" s="12" t="n">
        <f aca="false">(AE11/1000000)/$A102</f>
        <v>0</v>
      </c>
      <c r="AF102" s="12" t="n">
        <f aca="false">(AF11/1000000)/$A102</f>
        <v>0</v>
      </c>
      <c r="AG102" s="12" t="n">
        <f aca="false">(AG11/1000000)/$A102</f>
        <v>0</v>
      </c>
      <c r="AH102" s="12" t="n">
        <f aca="false">(AH11/1000000)/$A102</f>
        <v>0</v>
      </c>
      <c r="AI102" s="12" t="n">
        <f aca="false">(AI11/1000000)/$A102</f>
        <v>0</v>
      </c>
      <c r="AJ102" s="12" t="n">
        <f aca="false">(AJ11/1000000)/$A102</f>
        <v>0</v>
      </c>
      <c r="AK102" s="12" t="n">
        <f aca="false">(AK11/1000000)/$A102</f>
        <v>0</v>
      </c>
      <c r="AL102" s="12" t="n">
        <f aca="false">(AL11/1000000)/$A102</f>
        <v>0</v>
      </c>
      <c r="AM102" s="12" t="n">
        <f aca="false">(AM11/1000000)/$A102</f>
        <v>0</v>
      </c>
      <c r="AN102" s="12" t="n">
        <f aca="false">(AN11/1000000)/$A102</f>
        <v>0</v>
      </c>
      <c r="AO102" s="12" t="n">
        <f aca="false">(AO11/1000000)/$A102</f>
        <v>0</v>
      </c>
      <c r="AP102" s="12" t="n">
        <f aca="false">(AP11/1000000)/$A102</f>
        <v>0</v>
      </c>
      <c r="AQ102" s="12" t="n">
        <f aca="false">(AQ11/1000000)/$A102</f>
        <v>0</v>
      </c>
      <c r="AR102" s="12" t="n">
        <f aca="false">(AR11/1000000)/$A102</f>
        <v>0</v>
      </c>
      <c r="AS102" s="12" t="n">
        <f aca="false">(AS11/1000000)/$A102</f>
        <v>0</v>
      </c>
      <c r="AT102" s="12" t="n">
        <f aca="false">(AT11/1000000)/$A102</f>
        <v>0</v>
      </c>
      <c r="AU102" s="12" t="n">
        <f aca="false">(AU11/1000000)/$A102</f>
        <v>0</v>
      </c>
      <c r="AV102" s="12" t="n">
        <f aca="false">(AV11/1000000)/$A102</f>
        <v>0</v>
      </c>
      <c r="AW102" s="12" t="n">
        <f aca="false">(AW11/1000000)/$A102</f>
        <v>0</v>
      </c>
      <c r="AX102" s="12" t="n">
        <f aca="false">(AX11/1000000)/$A102</f>
        <v>0</v>
      </c>
      <c r="AY102" s="12" t="n">
        <f aca="false">(AY11/1000000)/$A102</f>
        <v>0</v>
      </c>
      <c r="AZ102" s="12" t="n">
        <f aca="false">(AZ11/1000000)/$A102</f>
        <v>0</v>
      </c>
      <c r="BA102" s="12" t="n">
        <f aca="false">(BA11/1000000)/$A102</f>
        <v>0</v>
      </c>
      <c r="BB102" s="12" t="n">
        <f aca="false">(BB11/1000000)/$A102</f>
        <v>0</v>
      </c>
      <c r="BC102" s="12" t="n">
        <f aca="false">(BC11/1000000)/$A102</f>
        <v>0</v>
      </c>
      <c r="BD102" s="12" t="n">
        <f aca="false">(BD11/1000000)/$A102</f>
        <v>0</v>
      </c>
      <c r="BE102" s="12" t="n">
        <f aca="false">(BE11/1000000)/$A102</f>
        <v>0</v>
      </c>
      <c r="BF102" s="12" t="n">
        <f aca="false">(BF11/1000000)/$A102</f>
        <v>0</v>
      </c>
      <c r="BG102" s="12" t="n">
        <f aca="false">(BG11/1000000)/$A102</f>
        <v>0</v>
      </c>
      <c r="BH102" s="12" t="n">
        <f aca="false">(BH11/1000000)/$A102</f>
        <v>0</v>
      </c>
      <c r="BI102" s="12" t="n">
        <f aca="false">(BI11/1000000)/$A102</f>
        <v>0</v>
      </c>
      <c r="BJ102" s="12" t="n">
        <f aca="false">(BJ11/1000000)/$A102</f>
        <v>0</v>
      </c>
      <c r="BK102" s="12" t="n">
        <f aca="false">(BK11/1000000)/$A102</f>
        <v>0</v>
      </c>
      <c r="BL102" s="12" t="n">
        <f aca="false">(BL11/1000000)/$A102</f>
        <v>0</v>
      </c>
      <c r="BM102" s="12" t="n">
        <f aca="false">(BM11/1000000)/$A102</f>
        <v>0</v>
      </c>
      <c r="BN102" s="12" t="n">
        <f aca="false">(BN11/1000000)/$A102</f>
        <v>0</v>
      </c>
      <c r="BO102" s="12" t="n">
        <f aca="false">(BO11/1000000)/$A102</f>
        <v>0</v>
      </c>
      <c r="BP102" s="12" t="n">
        <f aca="false">(BP11/1000000)/$A102</f>
        <v>0</v>
      </c>
      <c r="BQ102" s="12" t="n">
        <f aca="false">(BQ11/1000000)/$A102</f>
        <v>0</v>
      </c>
      <c r="BR102" s="12" t="n">
        <f aca="false">(BR11/1000000)/$A102</f>
        <v>0</v>
      </c>
      <c r="BS102" s="12" t="n">
        <f aca="false">(BS11/1000000)/$A102</f>
        <v>0</v>
      </c>
      <c r="BT102" s="12" t="n">
        <f aca="false">(BT11/1000000)/$A102</f>
        <v>0</v>
      </c>
      <c r="BU102" s="12" t="n">
        <f aca="false">(BU11/1000000)/$A102</f>
        <v>0</v>
      </c>
      <c r="BV102" s="12" t="n">
        <f aca="false">(BV11/1000000)/$A102</f>
        <v>0</v>
      </c>
      <c r="BW102" s="12" t="n">
        <f aca="false">(BW11/1000000)/$A102</f>
        <v>0</v>
      </c>
      <c r="BX102" s="12" t="n">
        <f aca="false">(BX11/1000000)/$A102</f>
        <v>0</v>
      </c>
      <c r="BY102" s="12" t="n">
        <f aca="false">(BY11/1000000)/$A102</f>
        <v>0</v>
      </c>
      <c r="BZ102" s="12" t="n">
        <f aca="false">(BZ11/1000000)/$A102</f>
        <v>0</v>
      </c>
      <c r="CA102" s="12" t="n">
        <f aca="false">(CA11/1000000)/$A102</f>
        <v>0</v>
      </c>
      <c r="CB102" s="12" t="n">
        <f aca="false">(CB11/1000000)/$A102</f>
        <v>0</v>
      </c>
      <c r="CC102" s="12" t="n">
        <f aca="false">(CC11/1000000)/$A102</f>
        <v>0</v>
      </c>
      <c r="CD102" s="12" t="n">
        <f aca="false">(CD11/1000000)/$A102</f>
        <v>0</v>
      </c>
      <c r="CE102" s="12" t="n">
        <f aca="false">(CE11/1000000)/$A102</f>
        <v>0</v>
      </c>
      <c r="CF102" s="12" t="n">
        <f aca="false">(CF11/1000000)/$A102</f>
        <v>0</v>
      </c>
      <c r="CG102" s="12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11"/>
      <c r="FU102" s="7"/>
      <c r="FV102" s="7"/>
      <c r="FW102" s="7"/>
    </row>
    <row r="103" customFormat="false" ht="12.75" hidden="false" customHeight="false" outlineLevel="0" collapsed="false">
      <c r="A103" s="0" t="n">
        <v>31</v>
      </c>
      <c r="B103" s="3" t="n">
        <v>34608</v>
      </c>
      <c r="C103" s="12" t="n">
        <f aca="false">(C12/1000000)/$A103</f>
        <v>2.41804267741935</v>
      </c>
      <c r="D103" s="12" t="n">
        <f aca="false">(D12/1000000)/$A103</f>
        <v>0.0434304838709677</v>
      </c>
      <c r="E103" s="12" t="n">
        <f aca="false">(E12/1000000)/$A103</f>
        <v>0.0303281935483871</v>
      </c>
      <c r="F103" s="12" t="n">
        <f aca="false">(F12/1000000)/$A103</f>
        <v>0.0412632903225806</v>
      </c>
      <c r="G103" s="12" t="n">
        <f aca="false">(G12/1000000)/$A103</f>
        <v>0.0355217419354839</v>
      </c>
      <c r="H103" s="12" t="n">
        <f aca="false">(H12/1000000)/$A103</f>
        <v>0.0445126451612903</v>
      </c>
      <c r="I103" s="12" t="n">
        <f aca="false">(I12/1000000)/$A103</f>
        <v>0.0531308064516129</v>
      </c>
      <c r="J103" s="12" t="n">
        <f aca="false">(J12/1000000)/$A103</f>
        <v>0.06246</v>
      </c>
      <c r="K103" s="12" t="n">
        <f aca="false">(K12/1000000)/$A103</f>
        <v>0.0518212903225806</v>
      </c>
      <c r="L103" s="12" t="n">
        <f aca="false">(L12/1000000)/$A103</f>
        <v>0.0638434516129032</v>
      </c>
      <c r="M103" s="12" t="n">
        <f aca="false">(M12/1000000)/$A103</f>
        <v>0.0316673225806452</v>
      </c>
      <c r="N103" s="12" t="n">
        <f aca="false">(N12/1000000)/$A103</f>
        <v>0</v>
      </c>
      <c r="O103" s="12" t="n">
        <f aca="false">(O12/1000000)/$A103</f>
        <v>0</v>
      </c>
      <c r="P103" s="12" t="n">
        <f aca="false">(P12/1000000)/$A103</f>
        <v>0</v>
      </c>
      <c r="Q103" s="12" t="n">
        <f aca="false">(Q12/1000000)/$A103</f>
        <v>0</v>
      </c>
      <c r="R103" s="12" t="n">
        <f aca="false">(R12/1000000)/$A103</f>
        <v>0</v>
      </c>
      <c r="S103" s="12" t="n">
        <f aca="false">(S12/1000000)/$A103</f>
        <v>0</v>
      </c>
      <c r="T103" s="12" t="n">
        <f aca="false">(T12/1000000)/$A103</f>
        <v>0</v>
      </c>
      <c r="U103" s="12" t="n">
        <f aca="false">(U12/1000000)/$A103</f>
        <v>0</v>
      </c>
      <c r="V103" s="12" t="n">
        <f aca="false">(V12/1000000)/$A103</f>
        <v>0</v>
      </c>
      <c r="W103" s="12" t="n">
        <f aca="false">(W12/1000000)/$A103</f>
        <v>0</v>
      </c>
      <c r="X103" s="12" t="n">
        <f aca="false">(X12/1000000)/$A103</f>
        <v>0</v>
      </c>
      <c r="Y103" s="12" t="n">
        <f aca="false">(Y12/1000000)/$A103</f>
        <v>0</v>
      </c>
      <c r="Z103" s="12" t="n">
        <f aca="false">(Z12/1000000)/$A103</f>
        <v>0</v>
      </c>
      <c r="AA103" s="12" t="n">
        <f aca="false">(AA12/1000000)/$A103</f>
        <v>0</v>
      </c>
      <c r="AB103" s="12" t="n">
        <f aca="false">(AB12/1000000)/$A103</f>
        <v>0</v>
      </c>
      <c r="AC103" s="12" t="n">
        <f aca="false">(AC12/1000000)/$A103</f>
        <v>0</v>
      </c>
      <c r="AD103" s="12" t="n">
        <f aca="false">(AD12/1000000)/$A103</f>
        <v>0</v>
      </c>
      <c r="AE103" s="12" t="n">
        <f aca="false">(AE12/1000000)/$A103</f>
        <v>0</v>
      </c>
      <c r="AF103" s="12" t="n">
        <f aca="false">(AF12/1000000)/$A103</f>
        <v>0</v>
      </c>
      <c r="AG103" s="12" t="n">
        <f aca="false">(AG12/1000000)/$A103</f>
        <v>0</v>
      </c>
      <c r="AH103" s="12" t="n">
        <f aca="false">(AH12/1000000)/$A103</f>
        <v>0</v>
      </c>
      <c r="AI103" s="12" t="n">
        <f aca="false">(AI12/1000000)/$A103</f>
        <v>0</v>
      </c>
      <c r="AJ103" s="12" t="n">
        <f aca="false">(AJ12/1000000)/$A103</f>
        <v>0</v>
      </c>
      <c r="AK103" s="12" t="n">
        <f aca="false">(AK12/1000000)/$A103</f>
        <v>0</v>
      </c>
      <c r="AL103" s="12" t="n">
        <f aca="false">(AL12/1000000)/$A103</f>
        <v>0</v>
      </c>
      <c r="AM103" s="12" t="n">
        <f aca="false">(AM12/1000000)/$A103</f>
        <v>0</v>
      </c>
      <c r="AN103" s="12" t="n">
        <f aca="false">(AN12/1000000)/$A103</f>
        <v>0</v>
      </c>
      <c r="AO103" s="12" t="n">
        <f aca="false">(AO12/1000000)/$A103</f>
        <v>0</v>
      </c>
      <c r="AP103" s="12" t="n">
        <f aca="false">(AP12/1000000)/$A103</f>
        <v>0</v>
      </c>
      <c r="AQ103" s="12" t="n">
        <f aca="false">(AQ12/1000000)/$A103</f>
        <v>0</v>
      </c>
      <c r="AR103" s="12" t="n">
        <f aca="false">(AR12/1000000)/$A103</f>
        <v>0</v>
      </c>
      <c r="AS103" s="12" t="n">
        <f aca="false">(AS12/1000000)/$A103</f>
        <v>0</v>
      </c>
      <c r="AT103" s="12" t="n">
        <f aca="false">(AT12/1000000)/$A103</f>
        <v>0</v>
      </c>
      <c r="AU103" s="12" t="n">
        <f aca="false">(AU12/1000000)/$A103</f>
        <v>0</v>
      </c>
      <c r="AV103" s="12" t="n">
        <f aca="false">(AV12/1000000)/$A103</f>
        <v>0</v>
      </c>
      <c r="AW103" s="12" t="n">
        <f aca="false">(AW12/1000000)/$A103</f>
        <v>0</v>
      </c>
      <c r="AX103" s="12" t="n">
        <f aca="false">(AX12/1000000)/$A103</f>
        <v>0</v>
      </c>
      <c r="AY103" s="12" t="n">
        <f aca="false">(AY12/1000000)/$A103</f>
        <v>0</v>
      </c>
      <c r="AZ103" s="12" t="n">
        <f aca="false">(AZ12/1000000)/$A103</f>
        <v>0</v>
      </c>
      <c r="BA103" s="12" t="n">
        <f aca="false">(BA12/1000000)/$A103</f>
        <v>0</v>
      </c>
      <c r="BB103" s="12" t="n">
        <f aca="false">(BB12/1000000)/$A103</f>
        <v>0</v>
      </c>
      <c r="BC103" s="12" t="n">
        <f aca="false">(BC12/1000000)/$A103</f>
        <v>0</v>
      </c>
      <c r="BD103" s="12" t="n">
        <f aca="false">(BD12/1000000)/$A103</f>
        <v>0</v>
      </c>
      <c r="BE103" s="12" t="n">
        <f aca="false">(BE12/1000000)/$A103</f>
        <v>0</v>
      </c>
      <c r="BF103" s="12" t="n">
        <f aca="false">(BF12/1000000)/$A103</f>
        <v>0</v>
      </c>
      <c r="BG103" s="12" t="n">
        <f aca="false">(BG12/1000000)/$A103</f>
        <v>0</v>
      </c>
      <c r="BH103" s="12" t="n">
        <f aca="false">(BH12/1000000)/$A103</f>
        <v>0</v>
      </c>
      <c r="BI103" s="12" t="n">
        <f aca="false">(BI12/1000000)/$A103</f>
        <v>0</v>
      </c>
      <c r="BJ103" s="12" t="n">
        <f aca="false">(BJ12/1000000)/$A103</f>
        <v>0</v>
      </c>
      <c r="BK103" s="12" t="n">
        <f aca="false">(BK12/1000000)/$A103</f>
        <v>0</v>
      </c>
      <c r="BL103" s="12" t="n">
        <f aca="false">(BL12/1000000)/$A103</f>
        <v>0</v>
      </c>
      <c r="BM103" s="12" t="n">
        <f aca="false">(BM12/1000000)/$A103</f>
        <v>0</v>
      </c>
      <c r="BN103" s="12" t="n">
        <f aca="false">(BN12/1000000)/$A103</f>
        <v>0</v>
      </c>
      <c r="BO103" s="12" t="n">
        <f aca="false">(BO12/1000000)/$A103</f>
        <v>0</v>
      </c>
      <c r="BP103" s="12" t="n">
        <f aca="false">(BP12/1000000)/$A103</f>
        <v>0</v>
      </c>
      <c r="BQ103" s="12" t="n">
        <f aca="false">(BQ12/1000000)/$A103</f>
        <v>0</v>
      </c>
      <c r="BR103" s="12" t="n">
        <f aca="false">(BR12/1000000)/$A103</f>
        <v>0</v>
      </c>
      <c r="BS103" s="12" t="n">
        <f aca="false">(BS12/1000000)/$A103</f>
        <v>0</v>
      </c>
      <c r="BT103" s="12" t="n">
        <f aca="false">(BT12/1000000)/$A103</f>
        <v>0</v>
      </c>
      <c r="BU103" s="12" t="n">
        <f aca="false">(BU12/1000000)/$A103</f>
        <v>0</v>
      </c>
      <c r="BV103" s="12" t="n">
        <f aca="false">(BV12/1000000)/$A103</f>
        <v>0</v>
      </c>
      <c r="BW103" s="12" t="n">
        <f aca="false">(BW12/1000000)/$A103</f>
        <v>0</v>
      </c>
      <c r="BX103" s="12" t="n">
        <f aca="false">(BX12/1000000)/$A103</f>
        <v>0</v>
      </c>
      <c r="BY103" s="12" t="n">
        <f aca="false">(BY12/1000000)/$A103</f>
        <v>0</v>
      </c>
      <c r="BZ103" s="12" t="n">
        <f aca="false">(BZ12/1000000)/$A103</f>
        <v>0</v>
      </c>
      <c r="CA103" s="12" t="n">
        <f aca="false">(CA12/1000000)/$A103</f>
        <v>0</v>
      </c>
      <c r="CB103" s="12" t="n">
        <f aca="false">(CB12/1000000)/$A103</f>
        <v>0</v>
      </c>
      <c r="CC103" s="12" t="n">
        <f aca="false">(CC12/1000000)/$A103</f>
        <v>0</v>
      </c>
      <c r="CD103" s="12" t="n">
        <f aca="false">(CD12/1000000)/$A103</f>
        <v>0</v>
      </c>
      <c r="CE103" s="12" t="n">
        <f aca="false">(CE12/1000000)/$A103</f>
        <v>0</v>
      </c>
      <c r="CF103" s="12" t="n">
        <f aca="false">(CF12/1000000)/$A103</f>
        <v>0</v>
      </c>
      <c r="CG103" s="12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11"/>
      <c r="FU103" s="7"/>
      <c r="FV103" s="7"/>
      <c r="FW103" s="7"/>
    </row>
    <row r="104" customFormat="false" ht="12.75" hidden="false" customHeight="false" outlineLevel="0" collapsed="false">
      <c r="A104" s="0" t="n">
        <v>30</v>
      </c>
      <c r="B104" s="3" t="n">
        <v>34639</v>
      </c>
      <c r="C104" s="12" t="n">
        <f aca="false">(C13/1000000)/$A104</f>
        <v>2.40670516666667</v>
      </c>
      <c r="D104" s="12" t="n">
        <f aca="false">(D13/1000000)/$A104</f>
        <v>0.0459090666666667</v>
      </c>
      <c r="E104" s="12" t="n">
        <f aca="false">(E13/1000000)/$A104</f>
        <v>0.0291455666666667</v>
      </c>
      <c r="F104" s="12" t="n">
        <f aca="false">(F13/1000000)/$A104</f>
        <v>0.0386872333333333</v>
      </c>
      <c r="G104" s="12" t="n">
        <f aca="false">(G13/1000000)/$A104</f>
        <v>0.0368988666666667</v>
      </c>
      <c r="H104" s="12" t="n">
        <f aca="false">(H13/1000000)/$A104</f>
        <v>0.0417465</v>
      </c>
      <c r="I104" s="12" t="n">
        <f aca="false">(I13/1000000)/$A104</f>
        <v>0.0528049666666667</v>
      </c>
      <c r="J104" s="12" t="n">
        <f aca="false">(J13/1000000)/$A104</f>
        <v>0.0566477666666667</v>
      </c>
      <c r="K104" s="12" t="n">
        <f aca="false">(K13/1000000)/$A104</f>
        <v>0.0476891</v>
      </c>
      <c r="L104" s="12" t="n">
        <f aca="false">(L13/1000000)/$A104</f>
        <v>0.0577287</v>
      </c>
      <c r="M104" s="12" t="n">
        <f aca="false">(M13/1000000)/$A104</f>
        <v>0.0550665333333333</v>
      </c>
      <c r="N104" s="12" t="n">
        <f aca="false">(N13/1000000)/$A104</f>
        <v>0.0359873666666667</v>
      </c>
      <c r="O104" s="12" t="n">
        <f aca="false">(O13/1000000)/$A104</f>
        <v>0</v>
      </c>
      <c r="P104" s="12" t="n">
        <f aca="false">(P13/1000000)/$A104</f>
        <v>0</v>
      </c>
      <c r="Q104" s="12" t="n">
        <f aca="false">(Q13/1000000)/$A104</f>
        <v>0</v>
      </c>
      <c r="R104" s="12" t="n">
        <f aca="false">(R13/1000000)/$A104</f>
        <v>0</v>
      </c>
      <c r="S104" s="12" t="n">
        <f aca="false">(S13/1000000)/$A104</f>
        <v>0</v>
      </c>
      <c r="T104" s="12" t="n">
        <f aca="false">(T13/1000000)/$A104</f>
        <v>0</v>
      </c>
      <c r="U104" s="12" t="n">
        <f aca="false">(U13/1000000)/$A104</f>
        <v>0</v>
      </c>
      <c r="V104" s="12" t="n">
        <f aca="false">(V13/1000000)/$A104</f>
        <v>0</v>
      </c>
      <c r="W104" s="12" t="n">
        <f aca="false">(W13/1000000)/$A104</f>
        <v>0</v>
      </c>
      <c r="X104" s="12" t="n">
        <f aca="false">(X13/1000000)/$A104</f>
        <v>0</v>
      </c>
      <c r="Y104" s="12" t="n">
        <f aca="false">(Y13/1000000)/$A104</f>
        <v>0</v>
      </c>
      <c r="Z104" s="12" t="n">
        <f aca="false">(Z13/1000000)/$A104</f>
        <v>0</v>
      </c>
      <c r="AA104" s="12" t="n">
        <f aca="false">(AA13/1000000)/$A104</f>
        <v>0</v>
      </c>
      <c r="AB104" s="12" t="n">
        <f aca="false">(AB13/1000000)/$A104</f>
        <v>0</v>
      </c>
      <c r="AC104" s="12" t="n">
        <f aca="false">(AC13/1000000)/$A104</f>
        <v>0</v>
      </c>
      <c r="AD104" s="12" t="n">
        <f aca="false">(AD13/1000000)/$A104</f>
        <v>0</v>
      </c>
      <c r="AE104" s="12" t="n">
        <f aca="false">(AE13/1000000)/$A104</f>
        <v>0</v>
      </c>
      <c r="AF104" s="12" t="n">
        <f aca="false">(AF13/1000000)/$A104</f>
        <v>0</v>
      </c>
      <c r="AG104" s="12" t="n">
        <f aca="false">(AG13/1000000)/$A104</f>
        <v>0</v>
      </c>
      <c r="AH104" s="12" t="n">
        <f aca="false">(AH13/1000000)/$A104</f>
        <v>0</v>
      </c>
      <c r="AI104" s="12" t="n">
        <f aca="false">(AI13/1000000)/$A104</f>
        <v>0</v>
      </c>
      <c r="AJ104" s="12" t="n">
        <f aca="false">(AJ13/1000000)/$A104</f>
        <v>0</v>
      </c>
      <c r="AK104" s="12" t="n">
        <f aca="false">(AK13/1000000)/$A104</f>
        <v>0</v>
      </c>
      <c r="AL104" s="12" t="n">
        <f aca="false">(AL13/1000000)/$A104</f>
        <v>0</v>
      </c>
      <c r="AM104" s="12" t="n">
        <f aca="false">(AM13/1000000)/$A104</f>
        <v>0</v>
      </c>
      <c r="AN104" s="12" t="n">
        <f aca="false">(AN13/1000000)/$A104</f>
        <v>0</v>
      </c>
      <c r="AO104" s="12" t="n">
        <f aca="false">(AO13/1000000)/$A104</f>
        <v>0</v>
      </c>
      <c r="AP104" s="12" t="n">
        <f aca="false">(AP13/1000000)/$A104</f>
        <v>0</v>
      </c>
      <c r="AQ104" s="12" t="n">
        <f aca="false">(AQ13/1000000)/$A104</f>
        <v>0</v>
      </c>
      <c r="AR104" s="12" t="n">
        <f aca="false">(AR13/1000000)/$A104</f>
        <v>0</v>
      </c>
      <c r="AS104" s="12" t="n">
        <f aca="false">(AS13/1000000)/$A104</f>
        <v>0</v>
      </c>
      <c r="AT104" s="12" t="n">
        <f aca="false">(AT13/1000000)/$A104</f>
        <v>0</v>
      </c>
      <c r="AU104" s="12" t="n">
        <f aca="false">(AU13/1000000)/$A104</f>
        <v>0</v>
      </c>
      <c r="AV104" s="12" t="n">
        <f aca="false">(AV13/1000000)/$A104</f>
        <v>0</v>
      </c>
      <c r="AW104" s="12" t="n">
        <f aca="false">(AW13/1000000)/$A104</f>
        <v>0</v>
      </c>
      <c r="AX104" s="12" t="n">
        <f aca="false">(AX13/1000000)/$A104</f>
        <v>0</v>
      </c>
      <c r="AY104" s="12" t="n">
        <f aca="false">(AY13/1000000)/$A104</f>
        <v>0</v>
      </c>
      <c r="AZ104" s="12" t="n">
        <f aca="false">(AZ13/1000000)/$A104</f>
        <v>0</v>
      </c>
      <c r="BA104" s="12" t="n">
        <f aca="false">(BA13/1000000)/$A104</f>
        <v>0</v>
      </c>
      <c r="BB104" s="12" t="n">
        <f aca="false">(BB13/1000000)/$A104</f>
        <v>0</v>
      </c>
      <c r="BC104" s="12" t="n">
        <f aca="false">(BC13/1000000)/$A104</f>
        <v>0</v>
      </c>
      <c r="BD104" s="12" t="n">
        <f aca="false">(BD13/1000000)/$A104</f>
        <v>0</v>
      </c>
      <c r="BE104" s="12" t="n">
        <f aca="false">(BE13/1000000)/$A104</f>
        <v>0</v>
      </c>
      <c r="BF104" s="12" t="n">
        <f aca="false">(BF13/1000000)/$A104</f>
        <v>0</v>
      </c>
      <c r="BG104" s="12" t="n">
        <f aca="false">(BG13/1000000)/$A104</f>
        <v>0</v>
      </c>
      <c r="BH104" s="12" t="n">
        <f aca="false">(BH13/1000000)/$A104</f>
        <v>0</v>
      </c>
      <c r="BI104" s="12" t="n">
        <f aca="false">(BI13/1000000)/$A104</f>
        <v>0</v>
      </c>
      <c r="BJ104" s="12" t="n">
        <f aca="false">(BJ13/1000000)/$A104</f>
        <v>0</v>
      </c>
      <c r="BK104" s="12" t="n">
        <f aca="false">(BK13/1000000)/$A104</f>
        <v>0</v>
      </c>
      <c r="BL104" s="12" t="n">
        <f aca="false">(BL13/1000000)/$A104</f>
        <v>0</v>
      </c>
      <c r="BM104" s="12" t="n">
        <f aca="false">(BM13/1000000)/$A104</f>
        <v>0</v>
      </c>
      <c r="BN104" s="12" t="n">
        <f aca="false">(BN13/1000000)/$A104</f>
        <v>0</v>
      </c>
      <c r="BO104" s="12" t="n">
        <f aca="false">(BO13/1000000)/$A104</f>
        <v>0</v>
      </c>
      <c r="BP104" s="12" t="n">
        <f aca="false">(BP13/1000000)/$A104</f>
        <v>0</v>
      </c>
      <c r="BQ104" s="12" t="n">
        <f aca="false">(BQ13/1000000)/$A104</f>
        <v>0</v>
      </c>
      <c r="BR104" s="12" t="n">
        <f aca="false">(BR13/1000000)/$A104</f>
        <v>0</v>
      </c>
      <c r="BS104" s="12" t="n">
        <f aca="false">(BS13/1000000)/$A104</f>
        <v>0</v>
      </c>
      <c r="BT104" s="12" t="n">
        <f aca="false">(BT13/1000000)/$A104</f>
        <v>0</v>
      </c>
      <c r="BU104" s="12" t="n">
        <f aca="false">(BU13/1000000)/$A104</f>
        <v>0</v>
      </c>
      <c r="BV104" s="12" t="n">
        <f aca="false">(BV13/1000000)/$A104</f>
        <v>0</v>
      </c>
      <c r="BW104" s="12" t="n">
        <f aca="false">(BW13/1000000)/$A104</f>
        <v>0</v>
      </c>
      <c r="BX104" s="12" t="n">
        <f aca="false">(BX13/1000000)/$A104</f>
        <v>0</v>
      </c>
      <c r="BY104" s="12" t="n">
        <f aca="false">(BY13/1000000)/$A104</f>
        <v>0</v>
      </c>
      <c r="BZ104" s="12" t="n">
        <f aca="false">(BZ13/1000000)/$A104</f>
        <v>0</v>
      </c>
      <c r="CA104" s="12" t="n">
        <f aca="false">(CA13/1000000)/$A104</f>
        <v>0</v>
      </c>
      <c r="CB104" s="12" t="n">
        <f aca="false">(CB13/1000000)/$A104</f>
        <v>0</v>
      </c>
      <c r="CC104" s="12" t="n">
        <f aca="false">(CC13/1000000)/$A104</f>
        <v>0</v>
      </c>
      <c r="CD104" s="12" t="n">
        <f aca="false">(CD13/1000000)/$A104</f>
        <v>0</v>
      </c>
      <c r="CE104" s="12" t="n">
        <f aca="false">(CE13/1000000)/$A104</f>
        <v>0</v>
      </c>
      <c r="CF104" s="12" t="n">
        <f aca="false">(CF13/1000000)/$A104</f>
        <v>0</v>
      </c>
      <c r="CG104" s="12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11"/>
      <c r="FU104" s="7"/>
      <c r="FV104" s="7"/>
      <c r="FW104" s="7"/>
    </row>
    <row r="105" customFormat="false" ht="12.75" hidden="false" customHeight="false" outlineLevel="0" collapsed="false">
      <c r="A105" s="0" t="n">
        <v>31</v>
      </c>
      <c r="B105" s="3" t="n">
        <v>34669</v>
      </c>
      <c r="C105" s="12" t="n">
        <f aca="false">(C14/1000000)/$A105</f>
        <v>2.43049358064516</v>
      </c>
      <c r="D105" s="12" t="n">
        <f aca="false">(D14/1000000)/$A105</f>
        <v>0.0470051935483871</v>
      </c>
      <c r="E105" s="12" t="n">
        <f aca="false">(E14/1000000)/$A105</f>
        <v>0.0317387741935484</v>
      </c>
      <c r="F105" s="12" t="n">
        <f aca="false">(F14/1000000)/$A105</f>
        <v>0.0399592258064516</v>
      </c>
      <c r="G105" s="12" t="n">
        <f aca="false">(G14/1000000)/$A105</f>
        <v>0.0375995161290323</v>
      </c>
      <c r="H105" s="12" t="n">
        <f aca="false">(H14/1000000)/$A105</f>
        <v>0.0376592580645161</v>
      </c>
      <c r="I105" s="12" t="n">
        <f aca="false">(I14/1000000)/$A105</f>
        <v>0.0502644516129032</v>
      </c>
      <c r="J105" s="12" t="n">
        <f aca="false">(J14/1000000)/$A105</f>
        <v>0.0516866451612903</v>
      </c>
      <c r="K105" s="12" t="n">
        <f aca="false">(K14/1000000)/$A105</f>
        <v>0.0372958709677419</v>
      </c>
      <c r="L105" s="12" t="n">
        <f aca="false">(L14/1000000)/$A105</f>
        <v>0.055982</v>
      </c>
      <c r="M105" s="12" t="n">
        <f aca="false">(M14/1000000)/$A105</f>
        <v>0.0507838064516129</v>
      </c>
      <c r="N105" s="12" t="n">
        <f aca="false">(N14/1000000)/$A105</f>
        <v>0.0619885161290323</v>
      </c>
      <c r="O105" s="12" t="n">
        <f aca="false">(O14/1000000)/$A105</f>
        <v>0.0307255806451613</v>
      </c>
      <c r="P105" s="12" t="n">
        <f aca="false">(P14/1000000)/$A105</f>
        <v>0</v>
      </c>
      <c r="Q105" s="12" t="n">
        <f aca="false">(Q14/1000000)/$A105</f>
        <v>0</v>
      </c>
      <c r="R105" s="12" t="n">
        <f aca="false">(R14/1000000)/$A105</f>
        <v>0</v>
      </c>
      <c r="S105" s="12" t="n">
        <f aca="false">(S14/1000000)/$A105</f>
        <v>0</v>
      </c>
      <c r="T105" s="12" t="n">
        <f aca="false">(T14/1000000)/$A105</f>
        <v>0</v>
      </c>
      <c r="U105" s="12" t="n">
        <f aca="false">(U14/1000000)/$A105</f>
        <v>0</v>
      </c>
      <c r="V105" s="12" t="n">
        <f aca="false">(V14/1000000)/$A105</f>
        <v>0</v>
      </c>
      <c r="W105" s="12" t="n">
        <f aca="false">(W14/1000000)/$A105</f>
        <v>0</v>
      </c>
      <c r="X105" s="12" t="n">
        <f aca="false">(X14/1000000)/$A105</f>
        <v>0</v>
      </c>
      <c r="Y105" s="12" t="n">
        <f aca="false">(Y14/1000000)/$A105</f>
        <v>0</v>
      </c>
      <c r="Z105" s="12" t="n">
        <f aca="false">(Z14/1000000)/$A105</f>
        <v>0</v>
      </c>
      <c r="AA105" s="12" t="n">
        <f aca="false">(AA14/1000000)/$A105</f>
        <v>0</v>
      </c>
      <c r="AB105" s="12" t="n">
        <f aca="false">(AB14/1000000)/$A105</f>
        <v>0</v>
      </c>
      <c r="AC105" s="12" t="n">
        <f aca="false">(AC14/1000000)/$A105</f>
        <v>0</v>
      </c>
      <c r="AD105" s="12" t="n">
        <f aca="false">(AD14/1000000)/$A105</f>
        <v>0</v>
      </c>
      <c r="AE105" s="12" t="n">
        <f aca="false">(AE14/1000000)/$A105</f>
        <v>0</v>
      </c>
      <c r="AF105" s="12" t="n">
        <f aca="false">(AF14/1000000)/$A105</f>
        <v>0</v>
      </c>
      <c r="AG105" s="12" t="n">
        <f aca="false">(AG14/1000000)/$A105</f>
        <v>0</v>
      </c>
      <c r="AH105" s="12" t="n">
        <f aca="false">(AH14/1000000)/$A105</f>
        <v>0</v>
      </c>
      <c r="AI105" s="12" t="n">
        <f aca="false">(AI14/1000000)/$A105</f>
        <v>0</v>
      </c>
      <c r="AJ105" s="12" t="n">
        <f aca="false">(AJ14/1000000)/$A105</f>
        <v>0</v>
      </c>
      <c r="AK105" s="12" t="n">
        <f aca="false">(AK14/1000000)/$A105</f>
        <v>0</v>
      </c>
      <c r="AL105" s="12" t="n">
        <f aca="false">(AL14/1000000)/$A105</f>
        <v>0</v>
      </c>
      <c r="AM105" s="12" t="n">
        <f aca="false">(AM14/1000000)/$A105</f>
        <v>0</v>
      </c>
      <c r="AN105" s="12" t="n">
        <f aca="false">(AN14/1000000)/$A105</f>
        <v>0</v>
      </c>
      <c r="AO105" s="12" t="n">
        <f aca="false">(AO14/1000000)/$A105</f>
        <v>0</v>
      </c>
      <c r="AP105" s="12" t="n">
        <f aca="false">(AP14/1000000)/$A105</f>
        <v>0</v>
      </c>
      <c r="AQ105" s="12" t="n">
        <f aca="false">(AQ14/1000000)/$A105</f>
        <v>0</v>
      </c>
      <c r="AR105" s="12" t="n">
        <f aca="false">(AR14/1000000)/$A105</f>
        <v>0</v>
      </c>
      <c r="AS105" s="12" t="n">
        <f aca="false">(AS14/1000000)/$A105</f>
        <v>0</v>
      </c>
      <c r="AT105" s="12" t="n">
        <f aca="false">(AT14/1000000)/$A105</f>
        <v>0</v>
      </c>
      <c r="AU105" s="12" t="n">
        <f aca="false">(AU14/1000000)/$A105</f>
        <v>0</v>
      </c>
      <c r="AV105" s="12" t="n">
        <f aca="false">(AV14/1000000)/$A105</f>
        <v>0</v>
      </c>
      <c r="AW105" s="12" t="n">
        <f aca="false">(AW14/1000000)/$A105</f>
        <v>0</v>
      </c>
      <c r="AX105" s="12" t="n">
        <f aca="false">(AX14/1000000)/$A105</f>
        <v>0</v>
      </c>
      <c r="AY105" s="12" t="n">
        <f aca="false">(AY14/1000000)/$A105</f>
        <v>0</v>
      </c>
      <c r="AZ105" s="12" t="n">
        <f aca="false">(AZ14/1000000)/$A105</f>
        <v>0</v>
      </c>
      <c r="BA105" s="12" t="n">
        <f aca="false">(BA14/1000000)/$A105</f>
        <v>0</v>
      </c>
      <c r="BB105" s="12" t="n">
        <f aca="false">(BB14/1000000)/$A105</f>
        <v>0</v>
      </c>
      <c r="BC105" s="12" t="n">
        <f aca="false">(BC14/1000000)/$A105</f>
        <v>0</v>
      </c>
      <c r="BD105" s="12" t="n">
        <f aca="false">(BD14/1000000)/$A105</f>
        <v>0</v>
      </c>
      <c r="BE105" s="12" t="n">
        <f aca="false">(BE14/1000000)/$A105</f>
        <v>0</v>
      </c>
      <c r="BF105" s="12" t="n">
        <f aca="false">(BF14/1000000)/$A105</f>
        <v>0</v>
      </c>
      <c r="BG105" s="12" t="n">
        <f aca="false">(BG14/1000000)/$A105</f>
        <v>0</v>
      </c>
      <c r="BH105" s="12" t="n">
        <f aca="false">(BH14/1000000)/$A105</f>
        <v>0</v>
      </c>
      <c r="BI105" s="12" t="n">
        <f aca="false">(BI14/1000000)/$A105</f>
        <v>0</v>
      </c>
      <c r="BJ105" s="12" t="n">
        <f aca="false">(BJ14/1000000)/$A105</f>
        <v>0</v>
      </c>
      <c r="BK105" s="12" t="n">
        <f aca="false">(BK14/1000000)/$A105</f>
        <v>0</v>
      </c>
      <c r="BL105" s="12" t="n">
        <f aca="false">(BL14/1000000)/$A105</f>
        <v>0</v>
      </c>
      <c r="BM105" s="12" t="n">
        <f aca="false">(BM14/1000000)/$A105</f>
        <v>0</v>
      </c>
      <c r="BN105" s="12" t="n">
        <f aca="false">(BN14/1000000)/$A105</f>
        <v>0</v>
      </c>
      <c r="BO105" s="12" t="n">
        <f aca="false">(BO14/1000000)/$A105</f>
        <v>0</v>
      </c>
      <c r="BP105" s="12" t="n">
        <f aca="false">(BP14/1000000)/$A105</f>
        <v>0</v>
      </c>
      <c r="BQ105" s="12" t="n">
        <f aca="false">(BQ14/1000000)/$A105</f>
        <v>0</v>
      </c>
      <c r="BR105" s="12" t="n">
        <f aca="false">(BR14/1000000)/$A105</f>
        <v>0</v>
      </c>
      <c r="BS105" s="12" t="n">
        <f aca="false">(BS14/1000000)/$A105</f>
        <v>0</v>
      </c>
      <c r="BT105" s="12" t="n">
        <f aca="false">(BT14/1000000)/$A105</f>
        <v>0</v>
      </c>
      <c r="BU105" s="12" t="n">
        <f aca="false">(BU14/1000000)/$A105</f>
        <v>0</v>
      </c>
      <c r="BV105" s="12" t="n">
        <f aca="false">(BV14/1000000)/$A105</f>
        <v>0</v>
      </c>
      <c r="BW105" s="12" t="n">
        <f aca="false">(BW14/1000000)/$A105</f>
        <v>0</v>
      </c>
      <c r="BX105" s="12" t="n">
        <f aca="false">(BX14/1000000)/$A105</f>
        <v>0</v>
      </c>
      <c r="BY105" s="12" t="n">
        <f aca="false">(BY14/1000000)/$A105</f>
        <v>0</v>
      </c>
      <c r="BZ105" s="12" t="n">
        <f aca="false">(BZ14/1000000)/$A105</f>
        <v>0</v>
      </c>
      <c r="CA105" s="12" t="n">
        <f aca="false">(CA14/1000000)/$A105</f>
        <v>0</v>
      </c>
      <c r="CB105" s="12" t="n">
        <f aca="false">(CB14/1000000)/$A105</f>
        <v>0</v>
      </c>
      <c r="CC105" s="12" t="n">
        <f aca="false">(CC14/1000000)/$A105</f>
        <v>0</v>
      </c>
      <c r="CD105" s="12" t="n">
        <f aca="false">(CD14/1000000)/$A105</f>
        <v>0</v>
      </c>
      <c r="CE105" s="12" t="n">
        <f aca="false">(CE14/1000000)/$A105</f>
        <v>0</v>
      </c>
      <c r="CF105" s="12" t="n">
        <f aca="false">(CF14/1000000)/$A105</f>
        <v>0</v>
      </c>
      <c r="CG105" s="12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11"/>
      <c r="FU105" s="7"/>
      <c r="FV105" s="7"/>
      <c r="FW105" s="7"/>
    </row>
    <row r="106" customFormat="false" ht="12.75" hidden="false" customHeight="false" outlineLevel="0" collapsed="false">
      <c r="A106" s="0" t="n">
        <v>31</v>
      </c>
      <c r="B106" s="3" t="n">
        <v>34700</v>
      </c>
      <c r="C106" s="12" t="n">
        <f aca="false">(C15/1000000)/$A106</f>
        <v>2.31209116129032</v>
      </c>
      <c r="D106" s="12" t="n">
        <f aca="false">(D15/1000000)/$A106</f>
        <v>0.0430958064516129</v>
      </c>
      <c r="E106" s="12" t="n">
        <f aca="false">(E15/1000000)/$A106</f>
        <v>0.0297164193548387</v>
      </c>
      <c r="F106" s="12" t="n">
        <f aca="false">(F15/1000000)/$A106</f>
        <v>0.0380347419354839</v>
      </c>
      <c r="G106" s="12" t="n">
        <f aca="false">(G15/1000000)/$A106</f>
        <v>0.0357992903225806</v>
      </c>
      <c r="H106" s="12" t="n">
        <f aca="false">(H15/1000000)/$A106</f>
        <v>0.0359104838709677</v>
      </c>
      <c r="I106" s="12" t="n">
        <f aca="false">(I15/1000000)/$A106</f>
        <v>0.0451120967741936</v>
      </c>
      <c r="J106" s="12" t="n">
        <f aca="false">(J15/1000000)/$A106</f>
        <v>0.0468961290322581</v>
      </c>
      <c r="K106" s="12" t="n">
        <f aca="false">(K15/1000000)/$A106</f>
        <v>0.0370742903225806</v>
      </c>
      <c r="L106" s="12" t="n">
        <f aca="false">(L15/1000000)/$A106</f>
        <v>0.0488382258064516</v>
      </c>
      <c r="M106" s="12" t="n">
        <f aca="false">(M15/1000000)/$A106</f>
        <v>0.0475672258064516</v>
      </c>
      <c r="N106" s="12" t="n">
        <f aca="false">(N15/1000000)/$A106</f>
        <v>0.0533282258064516</v>
      </c>
      <c r="O106" s="12" t="n">
        <f aca="false">(O15/1000000)/$A106</f>
        <v>0.0529872258064516</v>
      </c>
      <c r="P106" s="12" t="n">
        <f aca="false">(P15/1000000)/$A106</f>
        <v>0.0423690967741936</v>
      </c>
      <c r="Q106" s="12" t="n">
        <f aca="false">(Q15/1000000)/$A106</f>
        <v>0</v>
      </c>
      <c r="R106" s="12" t="n">
        <f aca="false">(R15/1000000)/$A106</f>
        <v>0</v>
      </c>
      <c r="S106" s="12" t="n">
        <f aca="false">(S15/1000000)/$A106</f>
        <v>0</v>
      </c>
      <c r="T106" s="12" t="n">
        <f aca="false">(T15/1000000)/$A106</f>
        <v>0</v>
      </c>
      <c r="U106" s="12" t="n">
        <f aca="false">(U15/1000000)/$A106</f>
        <v>0</v>
      </c>
      <c r="V106" s="12" t="n">
        <f aca="false">(V15/1000000)/$A106</f>
        <v>0</v>
      </c>
      <c r="W106" s="12" t="n">
        <f aca="false">(W15/1000000)/$A106</f>
        <v>0</v>
      </c>
      <c r="X106" s="12" t="n">
        <f aca="false">(X15/1000000)/$A106</f>
        <v>0</v>
      </c>
      <c r="Y106" s="12" t="n">
        <f aca="false">(Y15/1000000)/$A106</f>
        <v>0</v>
      </c>
      <c r="Z106" s="12" t="n">
        <f aca="false">(Z15/1000000)/$A106</f>
        <v>0</v>
      </c>
      <c r="AA106" s="12" t="n">
        <f aca="false">(AA15/1000000)/$A106</f>
        <v>0</v>
      </c>
      <c r="AB106" s="12" t="n">
        <f aca="false">(AB15/1000000)/$A106</f>
        <v>0</v>
      </c>
      <c r="AC106" s="12" t="n">
        <f aca="false">(AC15/1000000)/$A106</f>
        <v>0</v>
      </c>
      <c r="AD106" s="12" t="n">
        <f aca="false">(AD15/1000000)/$A106</f>
        <v>0</v>
      </c>
      <c r="AE106" s="12" t="n">
        <f aca="false">(AE15/1000000)/$A106</f>
        <v>0</v>
      </c>
      <c r="AF106" s="12" t="n">
        <f aca="false">(AF15/1000000)/$A106</f>
        <v>0</v>
      </c>
      <c r="AG106" s="12" t="n">
        <f aca="false">(AG15/1000000)/$A106</f>
        <v>0</v>
      </c>
      <c r="AH106" s="12" t="n">
        <f aca="false">(AH15/1000000)/$A106</f>
        <v>0</v>
      </c>
      <c r="AI106" s="12" t="n">
        <f aca="false">(AI15/1000000)/$A106</f>
        <v>0</v>
      </c>
      <c r="AJ106" s="12" t="n">
        <f aca="false">(AJ15/1000000)/$A106</f>
        <v>0</v>
      </c>
      <c r="AK106" s="12" t="n">
        <f aca="false">(AK15/1000000)/$A106</f>
        <v>0</v>
      </c>
      <c r="AL106" s="12" t="n">
        <f aca="false">(AL15/1000000)/$A106</f>
        <v>0</v>
      </c>
      <c r="AM106" s="12" t="n">
        <f aca="false">(AM15/1000000)/$A106</f>
        <v>0</v>
      </c>
      <c r="AN106" s="12" t="n">
        <f aca="false">(AN15/1000000)/$A106</f>
        <v>0</v>
      </c>
      <c r="AO106" s="12" t="n">
        <f aca="false">(AO15/1000000)/$A106</f>
        <v>0</v>
      </c>
      <c r="AP106" s="12" t="n">
        <f aca="false">(AP15/1000000)/$A106</f>
        <v>0</v>
      </c>
      <c r="AQ106" s="12" t="n">
        <f aca="false">(AQ15/1000000)/$A106</f>
        <v>0</v>
      </c>
      <c r="AR106" s="12" t="n">
        <f aca="false">(AR15/1000000)/$A106</f>
        <v>0</v>
      </c>
      <c r="AS106" s="12" t="n">
        <f aca="false">(AS15/1000000)/$A106</f>
        <v>0</v>
      </c>
      <c r="AT106" s="12" t="n">
        <f aca="false">(AT15/1000000)/$A106</f>
        <v>0</v>
      </c>
      <c r="AU106" s="12" t="n">
        <f aca="false">(AU15/1000000)/$A106</f>
        <v>0</v>
      </c>
      <c r="AV106" s="12" t="n">
        <f aca="false">(AV15/1000000)/$A106</f>
        <v>0</v>
      </c>
      <c r="AW106" s="12" t="n">
        <f aca="false">(AW15/1000000)/$A106</f>
        <v>0</v>
      </c>
      <c r="AX106" s="12" t="n">
        <f aca="false">(AX15/1000000)/$A106</f>
        <v>0</v>
      </c>
      <c r="AY106" s="12" t="n">
        <f aca="false">(AY15/1000000)/$A106</f>
        <v>0</v>
      </c>
      <c r="AZ106" s="12" t="n">
        <f aca="false">(AZ15/1000000)/$A106</f>
        <v>0</v>
      </c>
      <c r="BA106" s="12" t="n">
        <f aca="false">(BA15/1000000)/$A106</f>
        <v>0</v>
      </c>
      <c r="BB106" s="12" t="n">
        <f aca="false">(BB15/1000000)/$A106</f>
        <v>0</v>
      </c>
      <c r="BC106" s="12" t="n">
        <f aca="false">(BC15/1000000)/$A106</f>
        <v>0</v>
      </c>
      <c r="BD106" s="12" t="n">
        <f aca="false">(BD15/1000000)/$A106</f>
        <v>0</v>
      </c>
      <c r="BE106" s="12" t="n">
        <f aca="false">(BE15/1000000)/$A106</f>
        <v>0</v>
      </c>
      <c r="BF106" s="12" t="n">
        <f aca="false">(BF15/1000000)/$A106</f>
        <v>0</v>
      </c>
      <c r="BG106" s="12" t="n">
        <f aca="false">(BG15/1000000)/$A106</f>
        <v>0</v>
      </c>
      <c r="BH106" s="12" t="n">
        <f aca="false">(BH15/1000000)/$A106</f>
        <v>0</v>
      </c>
      <c r="BI106" s="12" t="n">
        <f aca="false">(BI15/1000000)/$A106</f>
        <v>0</v>
      </c>
      <c r="BJ106" s="12" t="n">
        <f aca="false">(BJ15/1000000)/$A106</f>
        <v>0</v>
      </c>
      <c r="BK106" s="12" t="n">
        <f aca="false">(BK15/1000000)/$A106</f>
        <v>0</v>
      </c>
      <c r="BL106" s="12" t="n">
        <f aca="false">(BL15/1000000)/$A106</f>
        <v>0</v>
      </c>
      <c r="BM106" s="12" t="n">
        <f aca="false">(BM15/1000000)/$A106</f>
        <v>0</v>
      </c>
      <c r="BN106" s="12" t="n">
        <f aca="false">(BN15/1000000)/$A106</f>
        <v>0</v>
      </c>
      <c r="BO106" s="12" t="n">
        <f aca="false">(BO15/1000000)/$A106</f>
        <v>0</v>
      </c>
      <c r="BP106" s="12" t="n">
        <f aca="false">(BP15/1000000)/$A106</f>
        <v>0</v>
      </c>
      <c r="BQ106" s="12" t="n">
        <f aca="false">(BQ15/1000000)/$A106</f>
        <v>0</v>
      </c>
      <c r="BR106" s="12" t="n">
        <f aca="false">(BR15/1000000)/$A106</f>
        <v>0</v>
      </c>
      <c r="BS106" s="12" t="n">
        <f aca="false">(BS15/1000000)/$A106</f>
        <v>0</v>
      </c>
      <c r="BT106" s="12" t="n">
        <f aca="false">(BT15/1000000)/$A106</f>
        <v>0</v>
      </c>
      <c r="BU106" s="12" t="n">
        <f aca="false">(BU15/1000000)/$A106</f>
        <v>0</v>
      </c>
      <c r="BV106" s="12" t="n">
        <f aca="false">(BV15/1000000)/$A106</f>
        <v>0</v>
      </c>
      <c r="BW106" s="12" t="n">
        <f aca="false">(BW15/1000000)/$A106</f>
        <v>0</v>
      </c>
      <c r="BX106" s="12" t="n">
        <f aca="false">(BX15/1000000)/$A106</f>
        <v>0</v>
      </c>
      <c r="BY106" s="12" t="n">
        <f aca="false">(BY15/1000000)/$A106</f>
        <v>0</v>
      </c>
      <c r="BZ106" s="12" t="n">
        <f aca="false">(BZ15/1000000)/$A106</f>
        <v>0</v>
      </c>
      <c r="CA106" s="12" t="n">
        <f aca="false">(CA15/1000000)/$A106</f>
        <v>0</v>
      </c>
      <c r="CB106" s="12" t="n">
        <f aca="false">(CB15/1000000)/$A106</f>
        <v>0</v>
      </c>
      <c r="CC106" s="12" t="n">
        <f aca="false">(CC15/1000000)/$A106</f>
        <v>0</v>
      </c>
      <c r="CD106" s="12" t="n">
        <f aca="false">(CD15/1000000)/$A106</f>
        <v>0</v>
      </c>
      <c r="CE106" s="12" t="n">
        <f aca="false">(CE15/1000000)/$A106</f>
        <v>0</v>
      </c>
      <c r="CF106" s="12" t="n">
        <f aca="false">(CF15/1000000)/$A106</f>
        <v>0</v>
      </c>
      <c r="CG106" s="12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11"/>
      <c r="FU106" s="7"/>
      <c r="FV106" s="7"/>
      <c r="FW106" s="7"/>
    </row>
    <row r="107" customFormat="false" ht="12.75" hidden="false" customHeight="false" outlineLevel="0" collapsed="false">
      <c r="A107" s="0" t="n">
        <v>28</v>
      </c>
      <c r="B107" s="3" t="n">
        <v>34731</v>
      </c>
      <c r="C107" s="12" t="n">
        <f aca="false">(C16/1000000)/$A107</f>
        <v>2.30806389285714</v>
      </c>
      <c r="D107" s="12" t="n">
        <f aca="false">(D16/1000000)/$A107</f>
        <v>0.0418242142857143</v>
      </c>
      <c r="E107" s="12" t="n">
        <f aca="false">(E16/1000000)/$A107</f>
        <v>0.0292540714285714</v>
      </c>
      <c r="F107" s="12" t="n">
        <f aca="false">(F16/1000000)/$A107</f>
        <v>0.03859325</v>
      </c>
      <c r="G107" s="12" t="n">
        <f aca="false">(G16/1000000)/$A107</f>
        <v>0.0326686428571429</v>
      </c>
      <c r="H107" s="12" t="n">
        <f aca="false">(H16/1000000)/$A107</f>
        <v>0.0346951785714286</v>
      </c>
      <c r="I107" s="12" t="n">
        <f aca="false">(I16/1000000)/$A107</f>
        <v>0.0430143928571429</v>
      </c>
      <c r="J107" s="12" t="n">
        <f aca="false">(J16/1000000)/$A107</f>
        <v>0.0450187857142857</v>
      </c>
      <c r="K107" s="12" t="n">
        <f aca="false">(K16/1000000)/$A107</f>
        <v>0.0344304642857143</v>
      </c>
      <c r="L107" s="12" t="n">
        <f aca="false">(L16/1000000)/$A107</f>
        <v>0.0437696428571429</v>
      </c>
      <c r="M107" s="12" t="n">
        <f aca="false">(M16/1000000)/$A107</f>
        <v>0.0458650357142857</v>
      </c>
      <c r="N107" s="12" t="n">
        <f aca="false">(N16/1000000)/$A107</f>
        <v>0.0460003928571429</v>
      </c>
      <c r="O107" s="12" t="n">
        <f aca="false">(O16/1000000)/$A107</f>
        <v>0.0475354642857143</v>
      </c>
      <c r="P107" s="12" t="n">
        <f aca="false">(P16/1000000)/$A107</f>
        <v>0.0712427142857143</v>
      </c>
      <c r="Q107" s="12" t="n">
        <f aca="false">(Q16/1000000)/$A107</f>
        <v>0.0318721428571429</v>
      </c>
      <c r="R107" s="12" t="n">
        <f aca="false">(R16/1000000)/$A107</f>
        <v>0</v>
      </c>
      <c r="S107" s="12" t="n">
        <f aca="false">(S16/1000000)/$A107</f>
        <v>0</v>
      </c>
      <c r="T107" s="12" t="n">
        <f aca="false">(T16/1000000)/$A107</f>
        <v>0</v>
      </c>
      <c r="U107" s="12" t="n">
        <f aca="false">(U16/1000000)/$A107</f>
        <v>0</v>
      </c>
      <c r="V107" s="12" t="n">
        <f aca="false">(V16/1000000)/$A107</f>
        <v>0</v>
      </c>
      <c r="W107" s="12" t="n">
        <f aca="false">(W16/1000000)/$A107</f>
        <v>0</v>
      </c>
      <c r="X107" s="12" t="n">
        <f aca="false">(X16/1000000)/$A107</f>
        <v>0</v>
      </c>
      <c r="Y107" s="12" t="n">
        <f aca="false">(Y16/1000000)/$A107</f>
        <v>0</v>
      </c>
      <c r="Z107" s="12" t="n">
        <f aca="false">(Z16/1000000)/$A107</f>
        <v>0</v>
      </c>
      <c r="AA107" s="12" t="n">
        <f aca="false">(AA16/1000000)/$A107</f>
        <v>0</v>
      </c>
      <c r="AB107" s="12" t="n">
        <f aca="false">(AB16/1000000)/$A107</f>
        <v>0</v>
      </c>
      <c r="AC107" s="12" t="n">
        <f aca="false">(AC16/1000000)/$A107</f>
        <v>0</v>
      </c>
      <c r="AD107" s="12" t="n">
        <f aca="false">(AD16/1000000)/$A107</f>
        <v>0</v>
      </c>
      <c r="AE107" s="12" t="n">
        <f aca="false">(AE16/1000000)/$A107</f>
        <v>0</v>
      </c>
      <c r="AF107" s="12" t="n">
        <f aca="false">(AF16/1000000)/$A107</f>
        <v>0</v>
      </c>
      <c r="AG107" s="12" t="n">
        <f aca="false">(AG16/1000000)/$A107</f>
        <v>0</v>
      </c>
      <c r="AH107" s="12" t="n">
        <f aca="false">(AH16/1000000)/$A107</f>
        <v>0</v>
      </c>
      <c r="AI107" s="12" t="n">
        <f aca="false">(AI16/1000000)/$A107</f>
        <v>0</v>
      </c>
      <c r="AJ107" s="12" t="n">
        <f aca="false">(AJ16/1000000)/$A107</f>
        <v>0</v>
      </c>
      <c r="AK107" s="12" t="n">
        <f aca="false">(AK16/1000000)/$A107</f>
        <v>0</v>
      </c>
      <c r="AL107" s="12" t="n">
        <f aca="false">(AL16/1000000)/$A107</f>
        <v>0</v>
      </c>
      <c r="AM107" s="12" t="n">
        <f aca="false">(AM16/1000000)/$A107</f>
        <v>0</v>
      </c>
      <c r="AN107" s="12" t="n">
        <f aca="false">(AN16/1000000)/$A107</f>
        <v>0</v>
      </c>
      <c r="AO107" s="12" t="n">
        <f aca="false">(AO16/1000000)/$A107</f>
        <v>0</v>
      </c>
      <c r="AP107" s="12" t="n">
        <f aca="false">(AP16/1000000)/$A107</f>
        <v>0</v>
      </c>
      <c r="AQ107" s="12" t="n">
        <f aca="false">(AQ16/1000000)/$A107</f>
        <v>0</v>
      </c>
      <c r="AR107" s="12" t="n">
        <f aca="false">(AR16/1000000)/$A107</f>
        <v>0</v>
      </c>
      <c r="AS107" s="12" t="n">
        <f aca="false">(AS16/1000000)/$A107</f>
        <v>0</v>
      </c>
      <c r="AT107" s="12" t="n">
        <f aca="false">(AT16/1000000)/$A107</f>
        <v>0</v>
      </c>
      <c r="AU107" s="12" t="n">
        <f aca="false">(AU16/1000000)/$A107</f>
        <v>0</v>
      </c>
      <c r="AV107" s="12" t="n">
        <f aca="false">(AV16/1000000)/$A107</f>
        <v>0</v>
      </c>
      <c r="AW107" s="12" t="n">
        <f aca="false">(AW16/1000000)/$A107</f>
        <v>0</v>
      </c>
      <c r="AX107" s="12" t="n">
        <f aca="false">(AX16/1000000)/$A107</f>
        <v>0</v>
      </c>
      <c r="AY107" s="12" t="n">
        <f aca="false">(AY16/1000000)/$A107</f>
        <v>0</v>
      </c>
      <c r="AZ107" s="12" t="n">
        <f aca="false">(AZ16/1000000)/$A107</f>
        <v>0</v>
      </c>
      <c r="BA107" s="12" t="n">
        <f aca="false">(BA16/1000000)/$A107</f>
        <v>0</v>
      </c>
      <c r="BB107" s="12" t="n">
        <f aca="false">(BB16/1000000)/$A107</f>
        <v>0</v>
      </c>
      <c r="BC107" s="12" t="n">
        <f aca="false">(BC16/1000000)/$A107</f>
        <v>0</v>
      </c>
      <c r="BD107" s="12" t="n">
        <f aca="false">(BD16/1000000)/$A107</f>
        <v>0</v>
      </c>
      <c r="BE107" s="12" t="n">
        <f aca="false">(BE16/1000000)/$A107</f>
        <v>0</v>
      </c>
      <c r="BF107" s="12" t="n">
        <f aca="false">(BF16/1000000)/$A107</f>
        <v>0</v>
      </c>
      <c r="BG107" s="12" t="n">
        <f aca="false">(BG16/1000000)/$A107</f>
        <v>0</v>
      </c>
      <c r="BH107" s="12" t="n">
        <f aca="false">(BH16/1000000)/$A107</f>
        <v>0</v>
      </c>
      <c r="BI107" s="12" t="n">
        <f aca="false">(BI16/1000000)/$A107</f>
        <v>0</v>
      </c>
      <c r="BJ107" s="12" t="n">
        <f aca="false">(BJ16/1000000)/$A107</f>
        <v>0</v>
      </c>
      <c r="BK107" s="12" t="n">
        <f aca="false">(BK16/1000000)/$A107</f>
        <v>0</v>
      </c>
      <c r="BL107" s="12" t="n">
        <f aca="false">(BL16/1000000)/$A107</f>
        <v>0</v>
      </c>
      <c r="BM107" s="12" t="n">
        <f aca="false">(BM16/1000000)/$A107</f>
        <v>0</v>
      </c>
      <c r="BN107" s="12" t="n">
        <f aca="false">(BN16/1000000)/$A107</f>
        <v>0</v>
      </c>
      <c r="BO107" s="12" t="n">
        <f aca="false">(BO16/1000000)/$A107</f>
        <v>0</v>
      </c>
      <c r="BP107" s="12" t="n">
        <f aca="false">(BP16/1000000)/$A107</f>
        <v>0</v>
      </c>
      <c r="BQ107" s="12" t="n">
        <f aca="false">(BQ16/1000000)/$A107</f>
        <v>0</v>
      </c>
      <c r="BR107" s="12" t="n">
        <f aca="false">(BR16/1000000)/$A107</f>
        <v>0</v>
      </c>
      <c r="BS107" s="12" t="n">
        <f aca="false">(BS16/1000000)/$A107</f>
        <v>0</v>
      </c>
      <c r="BT107" s="12" t="n">
        <f aca="false">(BT16/1000000)/$A107</f>
        <v>0</v>
      </c>
      <c r="BU107" s="12" t="n">
        <f aca="false">(BU16/1000000)/$A107</f>
        <v>0</v>
      </c>
      <c r="BV107" s="12" t="n">
        <f aca="false">(BV16/1000000)/$A107</f>
        <v>0</v>
      </c>
      <c r="BW107" s="12" t="n">
        <f aca="false">(BW16/1000000)/$A107</f>
        <v>0</v>
      </c>
      <c r="BX107" s="12" t="n">
        <f aca="false">(BX16/1000000)/$A107</f>
        <v>0</v>
      </c>
      <c r="BY107" s="12" t="n">
        <f aca="false">(BY16/1000000)/$A107</f>
        <v>0</v>
      </c>
      <c r="BZ107" s="12" t="n">
        <f aca="false">(BZ16/1000000)/$A107</f>
        <v>0</v>
      </c>
      <c r="CA107" s="12" t="n">
        <f aca="false">(CA16/1000000)/$A107</f>
        <v>0</v>
      </c>
      <c r="CB107" s="12" t="n">
        <f aca="false">(CB16/1000000)/$A107</f>
        <v>0</v>
      </c>
      <c r="CC107" s="12" t="n">
        <f aca="false">(CC16/1000000)/$A107</f>
        <v>0</v>
      </c>
      <c r="CD107" s="12" t="n">
        <f aca="false">(CD16/1000000)/$A107</f>
        <v>0</v>
      </c>
      <c r="CE107" s="12" t="n">
        <f aca="false">(CE16/1000000)/$A107</f>
        <v>0</v>
      </c>
      <c r="CF107" s="12" t="n">
        <f aca="false">(CF16/1000000)/$A107</f>
        <v>0</v>
      </c>
      <c r="CG107" s="12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11"/>
      <c r="FU107" s="7"/>
      <c r="FV107" s="7"/>
      <c r="FW107" s="7"/>
    </row>
    <row r="108" customFormat="false" ht="12.75" hidden="false" customHeight="false" outlineLevel="0" collapsed="false">
      <c r="A108" s="0" t="n">
        <v>31</v>
      </c>
      <c r="B108" s="3" t="n">
        <v>34759</v>
      </c>
      <c r="C108" s="12" t="n">
        <f aca="false">(C17/1000000)/$A108</f>
        <v>2.27682796774194</v>
      </c>
      <c r="D108" s="12" t="n">
        <f aca="false">(D17/1000000)/$A108</f>
        <v>0.0415570967741936</v>
      </c>
      <c r="E108" s="12" t="n">
        <f aca="false">(E17/1000000)/$A108</f>
        <v>0.0285923548387097</v>
      </c>
      <c r="F108" s="12" t="n">
        <f aca="false">(F17/1000000)/$A108</f>
        <v>0.0374583870967742</v>
      </c>
      <c r="G108" s="12" t="n">
        <f aca="false">(G17/1000000)/$A108</f>
        <v>0.03085</v>
      </c>
      <c r="H108" s="12" t="n">
        <f aca="false">(H17/1000000)/$A108</f>
        <v>0.0331326451612903</v>
      </c>
      <c r="I108" s="12" t="n">
        <f aca="false">(I17/1000000)/$A108</f>
        <v>0.041892935483871</v>
      </c>
      <c r="J108" s="12" t="n">
        <f aca="false">(J17/1000000)/$A108</f>
        <v>0.0435860967741936</v>
      </c>
      <c r="K108" s="12" t="n">
        <f aca="false">(K17/1000000)/$A108</f>
        <v>0.0322963225806452</v>
      </c>
      <c r="L108" s="12" t="n">
        <f aca="false">(L17/1000000)/$A108</f>
        <v>0.0429611935483871</v>
      </c>
      <c r="M108" s="12" t="n">
        <f aca="false">(M17/1000000)/$A108</f>
        <v>0.0409516451612903</v>
      </c>
      <c r="N108" s="12" t="n">
        <f aca="false">(N17/1000000)/$A108</f>
        <v>0.0460921612903226</v>
      </c>
      <c r="O108" s="12" t="n">
        <f aca="false">(O17/1000000)/$A108</f>
        <v>0.0430687741935484</v>
      </c>
      <c r="P108" s="12" t="n">
        <f aca="false">(P17/1000000)/$A108</f>
        <v>0.0634689677419355</v>
      </c>
      <c r="Q108" s="12" t="n">
        <f aca="false">(Q17/1000000)/$A108</f>
        <v>0.0456846451612903</v>
      </c>
      <c r="R108" s="12" t="n">
        <f aca="false">(R17/1000000)/$A108</f>
        <v>0.0241939677419355</v>
      </c>
      <c r="S108" s="12" t="n">
        <f aca="false">(S17/1000000)/$A108</f>
        <v>0</v>
      </c>
      <c r="T108" s="12" t="n">
        <f aca="false">(T17/1000000)/$A108</f>
        <v>0</v>
      </c>
      <c r="U108" s="12" t="n">
        <f aca="false">(U17/1000000)/$A108</f>
        <v>0</v>
      </c>
      <c r="V108" s="12" t="n">
        <f aca="false">(V17/1000000)/$A108</f>
        <v>0</v>
      </c>
      <c r="W108" s="12" t="n">
        <f aca="false">(W17/1000000)/$A108</f>
        <v>0</v>
      </c>
      <c r="X108" s="12" t="n">
        <f aca="false">(X17/1000000)/$A108</f>
        <v>0</v>
      </c>
      <c r="Y108" s="12" t="n">
        <f aca="false">(Y17/1000000)/$A108</f>
        <v>0</v>
      </c>
      <c r="Z108" s="12" t="n">
        <f aca="false">(Z17/1000000)/$A108</f>
        <v>0</v>
      </c>
      <c r="AA108" s="12" t="n">
        <f aca="false">(AA17/1000000)/$A108</f>
        <v>0</v>
      </c>
      <c r="AB108" s="12" t="n">
        <f aca="false">(AB17/1000000)/$A108</f>
        <v>0</v>
      </c>
      <c r="AC108" s="12" t="n">
        <f aca="false">(AC17/1000000)/$A108</f>
        <v>0</v>
      </c>
      <c r="AD108" s="12" t="n">
        <f aca="false">(AD17/1000000)/$A108</f>
        <v>0</v>
      </c>
      <c r="AE108" s="12" t="n">
        <f aca="false">(AE17/1000000)/$A108</f>
        <v>0</v>
      </c>
      <c r="AF108" s="12" t="n">
        <f aca="false">(AF17/1000000)/$A108</f>
        <v>0</v>
      </c>
      <c r="AG108" s="12" t="n">
        <f aca="false">(AG17/1000000)/$A108</f>
        <v>0</v>
      </c>
      <c r="AH108" s="12" t="n">
        <f aca="false">(AH17/1000000)/$A108</f>
        <v>0</v>
      </c>
      <c r="AI108" s="12" t="n">
        <f aca="false">(AI17/1000000)/$A108</f>
        <v>0</v>
      </c>
      <c r="AJ108" s="12" t="n">
        <f aca="false">(AJ17/1000000)/$A108</f>
        <v>0</v>
      </c>
      <c r="AK108" s="12" t="n">
        <f aca="false">(AK17/1000000)/$A108</f>
        <v>0</v>
      </c>
      <c r="AL108" s="12" t="n">
        <f aca="false">(AL17/1000000)/$A108</f>
        <v>0</v>
      </c>
      <c r="AM108" s="12" t="n">
        <f aca="false">(AM17/1000000)/$A108</f>
        <v>0</v>
      </c>
      <c r="AN108" s="12" t="n">
        <f aca="false">(AN17/1000000)/$A108</f>
        <v>0</v>
      </c>
      <c r="AO108" s="12" t="n">
        <f aca="false">(AO17/1000000)/$A108</f>
        <v>0</v>
      </c>
      <c r="AP108" s="12" t="n">
        <f aca="false">(AP17/1000000)/$A108</f>
        <v>0</v>
      </c>
      <c r="AQ108" s="12" t="n">
        <f aca="false">(AQ17/1000000)/$A108</f>
        <v>0</v>
      </c>
      <c r="AR108" s="12" t="n">
        <f aca="false">(AR17/1000000)/$A108</f>
        <v>0</v>
      </c>
      <c r="AS108" s="12" t="n">
        <f aca="false">(AS17/1000000)/$A108</f>
        <v>0</v>
      </c>
      <c r="AT108" s="12" t="n">
        <f aca="false">(AT17/1000000)/$A108</f>
        <v>0</v>
      </c>
      <c r="AU108" s="12" t="n">
        <f aca="false">(AU17/1000000)/$A108</f>
        <v>0</v>
      </c>
      <c r="AV108" s="12" t="n">
        <f aca="false">(AV17/1000000)/$A108</f>
        <v>0</v>
      </c>
      <c r="AW108" s="12" t="n">
        <f aca="false">(AW17/1000000)/$A108</f>
        <v>0</v>
      </c>
      <c r="AX108" s="12" t="n">
        <f aca="false">(AX17/1000000)/$A108</f>
        <v>0</v>
      </c>
      <c r="AY108" s="12" t="n">
        <f aca="false">(AY17/1000000)/$A108</f>
        <v>0</v>
      </c>
      <c r="AZ108" s="12" t="n">
        <f aca="false">(AZ17/1000000)/$A108</f>
        <v>0</v>
      </c>
      <c r="BA108" s="12" t="n">
        <f aca="false">(BA17/1000000)/$A108</f>
        <v>0</v>
      </c>
      <c r="BB108" s="12" t="n">
        <f aca="false">(BB17/1000000)/$A108</f>
        <v>0</v>
      </c>
      <c r="BC108" s="12" t="n">
        <f aca="false">(BC17/1000000)/$A108</f>
        <v>0</v>
      </c>
      <c r="BD108" s="12" t="n">
        <f aca="false">(BD17/1000000)/$A108</f>
        <v>0</v>
      </c>
      <c r="BE108" s="12" t="n">
        <f aca="false">(BE17/1000000)/$A108</f>
        <v>0</v>
      </c>
      <c r="BF108" s="12" t="n">
        <f aca="false">(BF17/1000000)/$A108</f>
        <v>0</v>
      </c>
      <c r="BG108" s="12" t="n">
        <f aca="false">(BG17/1000000)/$A108</f>
        <v>0</v>
      </c>
      <c r="BH108" s="12" t="n">
        <f aca="false">(BH17/1000000)/$A108</f>
        <v>0</v>
      </c>
      <c r="BI108" s="12" t="n">
        <f aca="false">(BI17/1000000)/$A108</f>
        <v>0</v>
      </c>
      <c r="BJ108" s="12" t="n">
        <f aca="false">(BJ17/1000000)/$A108</f>
        <v>0</v>
      </c>
      <c r="BK108" s="12" t="n">
        <f aca="false">(BK17/1000000)/$A108</f>
        <v>0</v>
      </c>
      <c r="BL108" s="12" t="n">
        <f aca="false">(BL17/1000000)/$A108</f>
        <v>0</v>
      </c>
      <c r="BM108" s="12" t="n">
        <f aca="false">(BM17/1000000)/$A108</f>
        <v>0</v>
      </c>
      <c r="BN108" s="12" t="n">
        <f aca="false">(BN17/1000000)/$A108</f>
        <v>0</v>
      </c>
      <c r="BO108" s="12" t="n">
        <f aca="false">(BO17/1000000)/$A108</f>
        <v>0</v>
      </c>
      <c r="BP108" s="12" t="n">
        <f aca="false">(BP17/1000000)/$A108</f>
        <v>0</v>
      </c>
      <c r="BQ108" s="12" t="n">
        <f aca="false">(BQ17/1000000)/$A108</f>
        <v>0</v>
      </c>
      <c r="BR108" s="12" t="n">
        <f aca="false">(BR17/1000000)/$A108</f>
        <v>0</v>
      </c>
      <c r="BS108" s="12" t="n">
        <f aca="false">(BS17/1000000)/$A108</f>
        <v>0</v>
      </c>
      <c r="BT108" s="12" t="n">
        <f aca="false">(BT17/1000000)/$A108</f>
        <v>0</v>
      </c>
      <c r="BU108" s="12" t="n">
        <f aca="false">(BU17/1000000)/$A108</f>
        <v>0</v>
      </c>
      <c r="BV108" s="12" t="n">
        <f aca="false">(BV17/1000000)/$A108</f>
        <v>0</v>
      </c>
      <c r="BW108" s="12" t="n">
        <f aca="false">(BW17/1000000)/$A108</f>
        <v>0</v>
      </c>
      <c r="BX108" s="12" t="n">
        <f aca="false">(BX17/1000000)/$A108</f>
        <v>0</v>
      </c>
      <c r="BY108" s="12" t="n">
        <f aca="false">(BY17/1000000)/$A108</f>
        <v>0</v>
      </c>
      <c r="BZ108" s="12" t="n">
        <f aca="false">(BZ17/1000000)/$A108</f>
        <v>0</v>
      </c>
      <c r="CA108" s="12" t="n">
        <f aca="false">(CA17/1000000)/$A108</f>
        <v>0</v>
      </c>
      <c r="CB108" s="12" t="n">
        <f aca="false">(CB17/1000000)/$A108</f>
        <v>0</v>
      </c>
      <c r="CC108" s="12" t="n">
        <f aca="false">(CC17/1000000)/$A108</f>
        <v>0</v>
      </c>
      <c r="CD108" s="12" t="n">
        <f aca="false">(CD17/1000000)/$A108</f>
        <v>0</v>
      </c>
      <c r="CE108" s="12" t="n">
        <f aca="false">(CE17/1000000)/$A108</f>
        <v>0</v>
      </c>
      <c r="CF108" s="12" t="n">
        <f aca="false">(CF17/1000000)/$A108</f>
        <v>0</v>
      </c>
      <c r="CG108" s="12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11"/>
      <c r="FU108" s="7"/>
      <c r="FV108" s="7"/>
      <c r="FW108" s="7"/>
    </row>
    <row r="109" customFormat="false" ht="12.75" hidden="false" customHeight="false" outlineLevel="0" collapsed="false">
      <c r="A109" s="0" t="n">
        <v>30</v>
      </c>
      <c r="B109" s="3" t="n">
        <v>34790</v>
      </c>
      <c r="C109" s="12" t="n">
        <f aca="false">(C18/1000000)/$A109</f>
        <v>2.22413243333333</v>
      </c>
      <c r="D109" s="12" t="n">
        <f aca="false">(D18/1000000)/$A109</f>
        <v>0.0414580333333333</v>
      </c>
      <c r="E109" s="12" t="n">
        <f aca="false">(E18/1000000)/$A109</f>
        <v>0.028042</v>
      </c>
      <c r="F109" s="12" t="n">
        <f aca="false">(F18/1000000)/$A109</f>
        <v>0.0333961666666667</v>
      </c>
      <c r="G109" s="12" t="n">
        <f aca="false">(G18/1000000)/$A109</f>
        <v>0.0275261666666667</v>
      </c>
      <c r="H109" s="12" t="n">
        <f aca="false">(H18/1000000)/$A109</f>
        <v>0.0303062666666667</v>
      </c>
      <c r="I109" s="12" t="n">
        <f aca="false">(I18/1000000)/$A109</f>
        <v>0.0375106666666667</v>
      </c>
      <c r="J109" s="12" t="n">
        <f aca="false">(J18/1000000)/$A109</f>
        <v>0.0392770666666667</v>
      </c>
      <c r="K109" s="12" t="n">
        <f aca="false">(K18/1000000)/$A109</f>
        <v>0.0297024333333333</v>
      </c>
      <c r="L109" s="12" t="n">
        <f aca="false">(L18/1000000)/$A109</f>
        <v>0.0395799333333333</v>
      </c>
      <c r="M109" s="12" t="n">
        <f aca="false">(M18/1000000)/$A109</f>
        <v>0.0408742666666667</v>
      </c>
      <c r="N109" s="12" t="n">
        <f aca="false">(N18/1000000)/$A109</f>
        <v>0.0413933</v>
      </c>
      <c r="O109" s="12" t="n">
        <f aca="false">(O18/1000000)/$A109</f>
        <v>0.0406804333333333</v>
      </c>
      <c r="P109" s="12" t="n">
        <f aca="false">(P18/1000000)/$A109</f>
        <v>0.0583103666666667</v>
      </c>
      <c r="Q109" s="12" t="n">
        <f aca="false">(Q18/1000000)/$A109</f>
        <v>0.0414801333333333</v>
      </c>
      <c r="R109" s="12" t="n">
        <f aca="false">(R18/1000000)/$A109</f>
        <v>0.0533605666666667</v>
      </c>
      <c r="S109" s="12" t="n">
        <f aca="false">(S18/1000000)/$A109</f>
        <v>0.0269112333333333</v>
      </c>
      <c r="T109" s="12" t="n">
        <f aca="false">(T18/1000000)/$A109</f>
        <v>0</v>
      </c>
      <c r="U109" s="12" t="n">
        <f aca="false">(U18/1000000)/$A109</f>
        <v>0</v>
      </c>
      <c r="V109" s="12" t="n">
        <f aca="false">(V18/1000000)/$A109</f>
        <v>0</v>
      </c>
      <c r="W109" s="12" t="n">
        <f aca="false">(W18/1000000)/$A109</f>
        <v>0</v>
      </c>
      <c r="X109" s="12" t="n">
        <f aca="false">(X18/1000000)/$A109</f>
        <v>0</v>
      </c>
      <c r="Y109" s="12" t="n">
        <f aca="false">(Y18/1000000)/$A109</f>
        <v>0</v>
      </c>
      <c r="Z109" s="12" t="n">
        <f aca="false">(Z18/1000000)/$A109</f>
        <v>0</v>
      </c>
      <c r="AA109" s="12" t="n">
        <f aca="false">(AA18/1000000)/$A109</f>
        <v>0</v>
      </c>
      <c r="AB109" s="12" t="n">
        <f aca="false">(AB18/1000000)/$A109</f>
        <v>0</v>
      </c>
      <c r="AC109" s="12" t="n">
        <f aca="false">(AC18/1000000)/$A109</f>
        <v>0</v>
      </c>
      <c r="AD109" s="12" t="n">
        <f aca="false">(AD18/1000000)/$A109</f>
        <v>0</v>
      </c>
      <c r="AE109" s="12" t="n">
        <f aca="false">(AE18/1000000)/$A109</f>
        <v>0</v>
      </c>
      <c r="AF109" s="12" t="n">
        <f aca="false">(AF18/1000000)/$A109</f>
        <v>0</v>
      </c>
      <c r="AG109" s="12" t="n">
        <f aca="false">(AG18/1000000)/$A109</f>
        <v>0</v>
      </c>
      <c r="AH109" s="12" t="n">
        <f aca="false">(AH18/1000000)/$A109</f>
        <v>0</v>
      </c>
      <c r="AI109" s="12" t="n">
        <f aca="false">(AI18/1000000)/$A109</f>
        <v>0</v>
      </c>
      <c r="AJ109" s="12" t="n">
        <f aca="false">(AJ18/1000000)/$A109</f>
        <v>0</v>
      </c>
      <c r="AK109" s="12" t="n">
        <f aca="false">(AK18/1000000)/$A109</f>
        <v>0</v>
      </c>
      <c r="AL109" s="12" t="n">
        <f aca="false">(AL18/1000000)/$A109</f>
        <v>0</v>
      </c>
      <c r="AM109" s="12" t="n">
        <f aca="false">(AM18/1000000)/$A109</f>
        <v>0</v>
      </c>
      <c r="AN109" s="12" t="n">
        <f aca="false">(AN18/1000000)/$A109</f>
        <v>0</v>
      </c>
      <c r="AO109" s="12" t="n">
        <f aca="false">(AO18/1000000)/$A109</f>
        <v>0</v>
      </c>
      <c r="AP109" s="12" t="n">
        <f aca="false">(AP18/1000000)/$A109</f>
        <v>0</v>
      </c>
      <c r="AQ109" s="12" t="n">
        <f aca="false">(AQ18/1000000)/$A109</f>
        <v>0</v>
      </c>
      <c r="AR109" s="12" t="n">
        <f aca="false">(AR18/1000000)/$A109</f>
        <v>0</v>
      </c>
      <c r="AS109" s="12" t="n">
        <f aca="false">(AS18/1000000)/$A109</f>
        <v>0</v>
      </c>
      <c r="AT109" s="12" t="n">
        <f aca="false">(AT18/1000000)/$A109</f>
        <v>0</v>
      </c>
      <c r="AU109" s="12" t="n">
        <f aca="false">(AU18/1000000)/$A109</f>
        <v>0</v>
      </c>
      <c r="AV109" s="12" t="n">
        <f aca="false">(AV18/1000000)/$A109</f>
        <v>0</v>
      </c>
      <c r="AW109" s="12" t="n">
        <f aca="false">(AW18/1000000)/$A109</f>
        <v>0</v>
      </c>
      <c r="AX109" s="12" t="n">
        <f aca="false">(AX18/1000000)/$A109</f>
        <v>0</v>
      </c>
      <c r="AY109" s="12" t="n">
        <f aca="false">(AY18/1000000)/$A109</f>
        <v>0</v>
      </c>
      <c r="AZ109" s="12" t="n">
        <f aca="false">(AZ18/1000000)/$A109</f>
        <v>0</v>
      </c>
      <c r="BA109" s="12" t="n">
        <f aca="false">(BA18/1000000)/$A109</f>
        <v>0</v>
      </c>
      <c r="BB109" s="12" t="n">
        <f aca="false">(BB18/1000000)/$A109</f>
        <v>0</v>
      </c>
      <c r="BC109" s="12" t="n">
        <f aca="false">(BC18/1000000)/$A109</f>
        <v>0</v>
      </c>
      <c r="BD109" s="12" t="n">
        <f aca="false">(BD18/1000000)/$A109</f>
        <v>0</v>
      </c>
      <c r="BE109" s="12" t="n">
        <f aca="false">(BE18/1000000)/$A109</f>
        <v>0</v>
      </c>
      <c r="BF109" s="12" t="n">
        <f aca="false">(BF18/1000000)/$A109</f>
        <v>0</v>
      </c>
      <c r="BG109" s="12" t="n">
        <f aca="false">(BG18/1000000)/$A109</f>
        <v>0</v>
      </c>
      <c r="BH109" s="12" t="n">
        <f aca="false">(BH18/1000000)/$A109</f>
        <v>0</v>
      </c>
      <c r="BI109" s="12" t="n">
        <f aca="false">(BI18/1000000)/$A109</f>
        <v>0</v>
      </c>
      <c r="BJ109" s="12" t="n">
        <f aca="false">(BJ18/1000000)/$A109</f>
        <v>0</v>
      </c>
      <c r="BK109" s="12" t="n">
        <f aca="false">(BK18/1000000)/$A109</f>
        <v>0</v>
      </c>
      <c r="BL109" s="12" t="n">
        <f aca="false">(BL18/1000000)/$A109</f>
        <v>0</v>
      </c>
      <c r="BM109" s="12" t="n">
        <f aca="false">(BM18/1000000)/$A109</f>
        <v>0</v>
      </c>
      <c r="BN109" s="12" t="n">
        <f aca="false">(BN18/1000000)/$A109</f>
        <v>0</v>
      </c>
      <c r="BO109" s="12" t="n">
        <f aca="false">(BO18/1000000)/$A109</f>
        <v>0</v>
      </c>
      <c r="BP109" s="12" t="n">
        <f aca="false">(BP18/1000000)/$A109</f>
        <v>0</v>
      </c>
      <c r="BQ109" s="12" t="n">
        <f aca="false">(BQ18/1000000)/$A109</f>
        <v>0</v>
      </c>
      <c r="BR109" s="12" t="n">
        <f aca="false">(BR18/1000000)/$A109</f>
        <v>0</v>
      </c>
      <c r="BS109" s="12" t="n">
        <f aca="false">(BS18/1000000)/$A109</f>
        <v>0</v>
      </c>
      <c r="BT109" s="12" t="n">
        <f aca="false">(BT18/1000000)/$A109</f>
        <v>0</v>
      </c>
      <c r="BU109" s="12" t="n">
        <f aca="false">(BU18/1000000)/$A109</f>
        <v>0</v>
      </c>
      <c r="BV109" s="12" t="n">
        <f aca="false">(BV18/1000000)/$A109</f>
        <v>0</v>
      </c>
      <c r="BW109" s="12" t="n">
        <f aca="false">(BW18/1000000)/$A109</f>
        <v>0</v>
      </c>
      <c r="BX109" s="12" t="n">
        <f aca="false">(BX18/1000000)/$A109</f>
        <v>0</v>
      </c>
      <c r="BY109" s="12" t="n">
        <f aca="false">(BY18/1000000)/$A109</f>
        <v>0</v>
      </c>
      <c r="BZ109" s="12" t="n">
        <f aca="false">(BZ18/1000000)/$A109</f>
        <v>0</v>
      </c>
      <c r="CA109" s="12" t="n">
        <f aca="false">(CA18/1000000)/$A109</f>
        <v>0</v>
      </c>
      <c r="CB109" s="12" t="n">
        <f aca="false">(CB18/1000000)/$A109</f>
        <v>0</v>
      </c>
      <c r="CC109" s="12" t="n">
        <f aca="false">(CC18/1000000)/$A109</f>
        <v>0</v>
      </c>
      <c r="CD109" s="12" t="n">
        <f aca="false">(CD18/1000000)/$A109</f>
        <v>0</v>
      </c>
      <c r="CE109" s="12" t="n">
        <f aca="false">(CE18/1000000)/$A109</f>
        <v>0</v>
      </c>
      <c r="CF109" s="12" t="n">
        <f aca="false">(CF18/1000000)/$A109</f>
        <v>0</v>
      </c>
      <c r="CG109" s="12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11"/>
      <c r="FU109" s="7"/>
      <c r="FV109" s="7"/>
      <c r="FW109" s="7"/>
    </row>
    <row r="110" customFormat="false" ht="12.75" hidden="false" customHeight="false" outlineLevel="0" collapsed="false">
      <c r="A110" s="0" t="n">
        <v>31</v>
      </c>
      <c r="B110" s="3" t="n">
        <v>34820</v>
      </c>
      <c r="C110" s="12" t="n">
        <f aca="false">(C19/1000000)/$A110</f>
        <v>2.26555961290323</v>
      </c>
      <c r="D110" s="12" t="n">
        <f aca="false">(D19/1000000)/$A110</f>
        <v>0.0395246451612903</v>
      </c>
      <c r="E110" s="12" t="n">
        <f aca="false">(E19/1000000)/$A110</f>
        <v>0.0271241935483871</v>
      </c>
      <c r="F110" s="12" t="n">
        <f aca="false">(F19/1000000)/$A110</f>
        <v>0.0282965161290323</v>
      </c>
      <c r="G110" s="12" t="n">
        <f aca="false">(G19/1000000)/$A110</f>
        <v>0.0276206774193548</v>
      </c>
      <c r="H110" s="12" t="n">
        <f aca="false">(H19/1000000)/$A110</f>
        <v>0.0286468387096774</v>
      </c>
      <c r="I110" s="12" t="n">
        <f aca="false">(I19/1000000)/$A110</f>
        <v>0.0331141290322581</v>
      </c>
      <c r="J110" s="12" t="n">
        <f aca="false">(J19/1000000)/$A110</f>
        <v>0.0393619677419355</v>
      </c>
      <c r="K110" s="12" t="n">
        <f aca="false">(K19/1000000)/$A110</f>
        <v>0.0291077741935484</v>
      </c>
      <c r="L110" s="12" t="n">
        <f aca="false">(L19/1000000)/$A110</f>
        <v>0.0360503225806452</v>
      </c>
      <c r="M110" s="12" t="n">
        <f aca="false">(M19/1000000)/$A110</f>
        <v>0.0358664193548387</v>
      </c>
      <c r="N110" s="12" t="n">
        <f aca="false">(N19/1000000)/$A110</f>
        <v>0.0377690967741935</v>
      </c>
      <c r="O110" s="12" t="n">
        <f aca="false">(O19/1000000)/$A110</f>
        <v>0.0379213225806452</v>
      </c>
      <c r="P110" s="12" t="n">
        <f aca="false">(P19/1000000)/$A110</f>
        <v>0.0541452258064516</v>
      </c>
      <c r="Q110" s="12" t="n">
        <f aca="false">(Q19/1000000)/$A110</f>
        <v>0.0390157419354839</v>
      </c>
      <c r="R110" s="12" t="n">
        <f aca="false">(R19/1000000)/$A110</f>
        <v>0.0488172258064516</v>
      </c>
      <c r="S110" s="12" t="n">
        <f aca="false">(S19/1000000)/$A110</f>
        <v>0.0449822580645161</v>
      </c>
      <c r="T110" s="12" t="n">
        <f aca="false">(T19/1000000)/$A110</f>
        <v>0.0418725806451613</v>
      </c>
      <c r="U110" s="12" t="n">
        <f aca="false">(U19/1000000)/$A110</f>
        <v>0</v>
      </c>
      <c r="V110" s="12" t="n">
        <f aca="false">(V19/1000000)/$A110</f>
        <v>0</v>
      </c>
      <c r="W110" s="12" t="n">
        <f aca="false">(W19/1000000)/$A110</f>
        <v>0</v>
      </c>
      <c r="X110" s="12" t="n">
        <f aca="false">(X19/1000000)/$A110</f>
        <v>0</v>
      </c>
      <c r="Y110" s="12" t="n">
        <f aca="false">(Y19/1000000)/$A110</f>
        <v>0</v>
      </c>
      <c r="Z110" s="12" t="n">
        <f aca="false">(Z19/1000000)/$A110</f>
        <v>0</v>
      </c>
      <c r="AA110" s="12" t="n">
        <f aca="false">(AA19/1000000)/$A110</f>
        <v>0</v>
      </c>
      <c r="AB110" s="12" t="n">
        <f aca="false">(AB19/1000000)/$A110</f>
        <v>0</v>
      </c>
      <c r="AC110" s="12" t="n">
        <f aca="false">(AC19/1000000)/$A110</f>
        <v>0</v>
      </c>
      <c r="AD110" s="12" t="n">
        <f aca="false">(AD19/1000000)/$A110</f>
        <v>0</v>
      </c>
      <c r="AE110" s="12" t="n">
        <f aca="false">(AE19/1000000)/$A110</f>
        <v>0</v>
      </c>
      <c r="AF110" s="12" t="n">
        <f aca="false">(AF19/1000000)/$A110</f>
        <v>0</v>
      </c>
      <c r="AG110" s="12" t="n">
        <f aca="false">(AG19/1000000)/$A110</f>
        <v>0</v>
      </c>
      <c r="AH110" s="12" t="n">
        <f aca="false">(AH19/1000000)/$A110</f>
        <v>0</v>
      </c>
      <c r="AI110" s="12" t="n">
        <f aca="false">(AI19/1000000)/$A110</f>
        <v>0</v>
      </c>
      <c r="AJ110" s="12" t="n">
        <f aca="false">(AJ19/1000000)/$A110</f>
        <v>0</v>
      </c>
      <c r="AK110" s="12" t="n">
        <f aca="false">(AK19/1000000)/$A110</f>
        <v>0</v>
      </c>
      <c r="AL110" s="12" t="n">
        <f aca="false">(AL19/1000000)/$A110</f>
        <v>0</v>
      </c>
      <c r="AM110" s="12" t="n">
        <f aca="false">(AM19/1000000)/$A110</f>
        <v>0</v>
      </c>
      <c r="AN110" s="12" t="n">
        <f aca="false">(AN19/1000000)/$A110</f>
        <v>0</v>
      </c>
      <c r="AO110" s="12" t="n">
        <f aca="false">(AO19/1000000)/$A110</f>
        <v>0</v>
      </c>
      <c r="AP110" s="12" t="n">
        <f aca="false">(AP19/1000000)/$A110</f>
        <v>0</v>
      </c>
      <c r="AQ110" s="12" t="n">
        <f aca="false">(AQ19/1000000)/$A110</f>
        <v>0</v>
      </c>
      <c r="AR110" s="12" t="n">
        <f aca="false">(AR19/1000000)/$A110</f>
        <v>0</v>
      </c>
      <c r="AS110" s="12" t="n">
        <f aca="false">(AS19/1000000)/$A110</f>
        <v>0</v>
      </c>
      <c r="AT110" s="12" t="n">
        <f aca="false">(AT19/1000000)/$A110</f>
        <v>0</v>
      </c>
      <c r="AU110" s="12" t="n">
        <f aca="false">(AU19/1000000)/$A110</f>
        <v>0</v>
      </c>
      <c r="AV110" s="12" t="n">
        <f aca="false">(AV19/1000000)/$A110</f>
        <v>0</v>
      </c>
      <c r="AW110" s="12" t="n">
        <f aca="false">(AW19/1000000)/$A110</f>
        <v>0</v>
      </c>
      <c r="AX110" s="12" t="n">
        <f aca="false">(AX19/1000000)/$A110</f>
        <v>0</v>
      </c>
      <c r="AY110" s="12" t="n">
        <f aca="false">(AY19/1000000)/$A110</f>
        <v>0</v>
      </c>
      <c r="AZ110" s="12" t="n">
        <f aca="false">(AZ19/1000000)/$A110</f>
        <v>0</v>
      </c>
      <c r="BA110" s="12" t="n">
        <f aca="false">(BA19/1000000)/$A110</f>
        <v>0</v>
      </c>
      <c r="BB110" s="12" t="n">
        <f aca="false">(BB19/1000000)/$A110</f>
        <v>0</v>
      </c>
      <c r="BC110" s="12" t="n">
        <f aca="false">(BC19/1000000)/$A110</f>
        <v>0</v>
      </c>
      <c r="BD110" s="12" t="n">
        <f aca="false">(BD19/1000000)/$A110</f>
        <v>0</v>
      </c>
      <c r="BE110" s="12" t="n">
        <f aca="false">(BE19/1000000)/$A110</f>
        <v>0</v>
      </c>
      <c r="BF110" s="12" t="n">
        <f aca="false">(BF19/1000000)/$A110</f>
        <v>0</v>
      </c>
      <c r="BG110" s="12" t="n">
        <f aca="false">(BG19/1000000)/$A110</f>
        <v>0</v>
      </c>
      <c r="BH110" s="12" t="n">
        <f aca="false">(BH19/1000000)/$A110</f>
        <v>0</v>
      </c>
      <c r="BI110" s="12" t="n">
        <f aca="false">(BI19/1000000)/$A110</f>
        <v>0</v>
      </c>
      <c r="BJ110" s="12" t="n">
        <f aca="false">(BJ19/1000000)/$A110</f>
        <v>0</v>
      </c>
      <c r="BK110" s="12" t="n">
        <f aca="false">(BK19/1000000)/$A110</f>
        <v>0</v>
      </c>
      <c r="BL110" s="12" t="n">
        <f aca="false">(BL19/1000000)/$A110</f>
        <v>0</v>
      </c>
      <c r="BM110" s="12" t="n">
        <f aca="false">(BM19/1000000)/$A110</f>
        <v>0</v>
      </c>
      <c r="BN110" s="12" t="n">
        <f aca="false">(BN19/1000000)/$A110</f>
        <v>0</v>
      </c>
      <c r="BO110" s="12" t="n">
        <f aca="false">(BO19/1000000)/$A110</f>
        <v>0</v>
      </c>
      <c r="BP110" s="12" t="n">
        <f aca="false">(BP19/1000000)/$A110</f>
        <v>0</v>
      </c>
      <c r="BQ110" s="12" t="n">
        <f aca="false">(BQ19/1000000)/$A110</f>
        <v>0</v>
      </c>
      <c r="BR110" s="12" t="n">
        <f aca="false">(BR19/1000000)/$A110</f>
        <v>0</v>
      </c>
      <c r="BS110" s="12" t="n">
        <f aca="false">(BS19/1000000)/$A110</f>
        <v>0</v>
      </c>
      <c r="BT110" s="12" t="n">
        <f aca="false">(BT19/1000000)/$A110</f>
        <v>0</v>
      </c>
      <c r="BU110" s="12" t="n">
        <f aca="false">(BU19/1000000)/$A110</f>
        <v>0</v>
      </c>
      <c r="BV110" s="12" t="n">
        <f aca="false">(BV19/1000000)/$A110</f>
        <v>0</v>
      </c>
      <c r="BW110" s="12" t="n">
        <f aca="false">(BW19/1000000)/$A110</f>
        <v>0</v>
      </c>
      <c r="BX110" s="12" t="n">
        <f aca="false">(BX19/1000000)/$A110</f>
        <v>0</v>
      </c>
      <c r="BY110" s="12" t="n">
        <f aca="false">(BY19/1000000)/$A110</f>
        <v>0</v>
      </c>
      <c r="BZ110" s="12" t="n">
        <f aca="false">(BZ19/1000000)/$A110</f>
        <v>0</v>
      </c>
      <c r="CA110" s="12" t="n">
        <f aca="false">(CA19/1000000)/$A110</f>
        <v>0</v>
      </c>
      <c r="CB110" s="12" t="n">
        <f aca="false">(CB19/1000000)/$A110</f>
        <v>0</v>
      </c>
      <c r="CC110" s="12" t="n">
        <f aca="false">(CC19/1000000)/$A110</f>
        <v>0</v>
      </c>
      <c r="CD110" s="12" t="n">
        <f aca="false">(CD19/1000000)/$A110</f>
        <v>0</v>
      </c>
      <c r="CE110" s="12" t="n">
        <f aca="false">(CE19/1000000)/$A110</f>
        <v>0</v>
      </c>
      <c r="CF110" s="12" t="n">
        <f aca="false">(CF19/1000000)/$A110</f>
        <v>0</v>
      </c>
      <c r="CG110" s="12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11"/>
      <c r="FU110" s="7"/>
      <c r="FV110" s="7"/>
      <c r="FW110" s="7"/>
    </row>
    <row r="111" customFormat="false" ht="12.75" hidden="false" customHeight="false" outlineLevel="0" collapsed="false">
      <c r="A111" s="0" t="n">
        <v>30</v>
      </c>
      <c r="B111" s="3" t="n">
        <v>34851</v>
      </c>
      <c r="C111" s="12" t="n">
        <f aca="false">(C20/1000000)/$A111</f>
        <v>2.2260458</v>
      </c>
      <c r="D111" s="12" t="n">
        <f aca="false">(D20/1000000)/$A111</f>
        <v>0.0377623333333333</v>
      </c>
      <c r="E111" s="12" t="n">
        <f aca="false">(E20/1000000)/$A111</f>
        <v>0.026146</v>
      </c>
      <c r="F111" s="12" t="n">
        <f aca="false">(F20/1000000)/$A111</f>
        <v>0.0306539333333333</v>
      </c>
      <c r="G111" s="12" t="n">
        <f aca="false">(G20/1000000)/$A111</f>
        <v>0.0271538333333333</v>
      </c>
      <c r="H111" s="12" t="n">
        <f aca="false">(H20/1000000)/$A111</f>
        <v>0.0282512666666667</v>
      </c>
      <c r="I111" s="12" t="n">
        <f aca="false">(I20/1000000)/$A111</f>
        <v>0.0318928</v>
      </c>
      <c r="J111" s="12" t="n">
        <f aca="false">(J20/1000000)/$A111</f>
        <v>0.0371528666666667</v>
      </c>
      <c r="K111" s="12" t="n">
        <f aca="false">(K20/1000000)/$A111</f>
        <v>0.0293458</v>
      </c>
      <c r="L111" s="12" t="n">
        <f aca="false">(L20/1000000)/$A111</f>
        <v>0.0365301666666667</v>
      </c>
      <c r="M111" s="12" t="n">
        <f aca="false">(M20/1000000)/$A111</f>
        <v>0.0324596</v>
      </c>
      <c r="N111" s="12" t="n">
        <f aca="false">(N20/1000000)/$A111</f>
        <v>0.0326704</v>
      </c>
      <c r="O111" s="12" t="n">
        <f aca="false">(O20/1000000)/$A111</f>
        <v>0.0341299333333333</v>
      </c>
      <c r="P111" s="12" t="n">
        <f aca="false">(P20/1000000)/$A111</f>
        <v>0.0518036333333333</v>
      </c>
      <c r="Q111" s="12" t="n">
        <f aca="false">(Q20/1000000)/$A111</f>
        <v>0.0352501333333333</v>
      </c>
      <c r="R111" s="12" t="n">
        <f aca="false">(R20/1000000)/$A111</f>
        <v>0.0443365333333333</v>
      </c>
      <c r="S111" s="12" t="n">
        <f aca="false">(S20/1000000)/$A111</f>
        <v>0.0442554666666667</v>
      </c>
      <c r="T111" s="12" t="n">
        <f aca="false">(T20/1000000)/$A111</f>
        <v>0.069925</v>
      </c>
      <c r="U111" s="12" t="n">
        <f aca="false">(U20/1000000)/$A111</f>
        <v>0.0377284</v>
      </c>
      <c r="V111" s="12" t="n">
        <f aca="false">(V20/1000000)/$A111</f>
        <v>0</v>
      </c>
      <c r="W111" s="12" t="n">
        <f aca="false">(W20/1000000)/$A111</f>
        <v>0</v>
      </c>
      <c r="X111" s="12" t="n">
        <f aca="false">(X20/1000000)/$A111</f>
        <v>0</v>
      </c>
      <c r="Y111" s="12" t="n">
        <f aca="false">(Y20/1000000)/$A111</f>
        <v>0</v>
      </c>
      <c r="Z111" s="12" t="n">
        <f aca="false">(Z20/1000000)/$A111</f>
        <v>0</v>
      </c>
      <c r="AA111" s="12" t="n">
        <f aca="false">(AA20/1000000)/$A111</f>
        <v>0</v>
      </c>
      <c r="AB111" s="12" t="n">
        <f aca="false">(AB20/1000000)/$A111</f>
        <v>0</v>
      </c>
      <c r="AC111" s="12" t="n">
        <f aca="false">(AC20/1000000)/$A111</f>
        <v>0</v>
      </c>
      <c r="AD111" s="12" t="n">
        <f aca="false">(AD20/1000000)/$A111</f>
        <v>0</v>
      </c>
      <c r="AE111" s="12" t="n">
        <f aca="false">(AE20/1000000)/$A111</f>
        <v>0</v>
      </c>
      <c r="AF111" s="12" t="n">
        <f aca="false">(AF20/1000000)/$A111</f>
        <v>0</v>
      </c>
      <c r="AG111" s="12" t="n">
        <f aca="false">(AG20/1000000)/$A111</f>
        <v>0</v>
      </c>
      <c r="AH111" s="12" t="n">
        <f aca="false">(AH20/1000000)/$A111</f>
        <v>0</v>
      </c>
      <c r="AI111" s="12" t="n">
        <f aca="false">(AI20/1000000)/$A111</f>
        <v>0</v>
      </c>
      <c r="AJ111" s="12" t="n">
        <f aca="false">(AJ20/1000000)/$A111</f>
        <v>0</v>
      </c>
      <c r="AK111" s="12" t="n">
        <f aca="false">(AK20/1000000)/$A111</f>
        <v>0</v>
      </c>
      <c r="AL111" s="12" t="n">
        <f aca="false">(AL20/1000000)/$A111</f>
        <v>0</v>
      </c>
      <c r="AM111" s="12" t="n">
        <f aca="false">(AM20/1000000)/$A111</f>
        <v>0</v>
      </c>
      <c r="AN111" s="12" t="n">
        <f aca="false">(AN20/1000000)/$A111</f>
        <v>0</v>
      </c>
      <c r="AO111" s="12" t="n">
        <f aca="false">(AO20/1000000)/$A111</f>
        <v>0</v>
      </c>
      <c r="AP111" s="12" t="n">
        <f aca="false">(AP20/1000000)/$A111</f>
        <v>0</v>
      </c>
      <c r="AQ111" s="12" t="n">
        <f aca="false">(AQ20/1000000)/$A111</f>
        <v>0</v>
      </c>
      <c r="AR111" s="12" t="n">
        <f aca="false">(AR20/1000000)/$A111</f>
        <v>0</v>
      </c>
      <c r="AS111" s="12" t="n">
        <f aca="false">(AS20/1000000)/$A111</f>
        <v>0</v>
      </c>
      <c r="AT111" s="12" t="n">
        <f aca="false">(AT20/1000000)/$A111</f>
        <v>0</v>
      </c>
      <c r="AU111" s="12" t="n">
        <f aca="false">(AU20/1000000)/$A111</f>
        <v>0</v>
      </c>
      <c r="AV111" s="12" t="n">
        <f aca="false">(AV20/1000000)/$A111</f>
        <v>0</v>
      </c>
      <c r="AW111" s="12" t="n">
        <f aca="false">(AW20/1000000)/$A111</f>
        <v>0</v>
      </c>
      <c r="AX111" s="12" t="n">
        <f aca="false">(AX20/1000000)/$A111</f>
        <v>0</v>
      </c>
      <c r="AY111" s="12" t="n">
        <f aca="false">(AY20/1000000)/$A111</f>
        <v>0</v>
      </c>
      <c r="AZ111" s="12" t="n">
        <f aca="false">(AZ20/1000000)/$A111</f>
        <v>0</v>
      </c>
      <c r="BA111" s="12" t="n">
        <f aca="false">(BA20/1000000)/$A111</f>
        <v>0</v>
      </c>
      <c r="BB111" s="12" t="n">
        <f aca="false">(BB20/1000000)/$A111</f>
        <v>0</v>
      </c>
      <c r="BC111" s="12" t="n">
        <f aca="false">(BC20/1000000)/$A111</f>
        <v>0</v>
      </c>
      <c r="BD111" s="12" t="n">
        <f aca="false">(BD20/1000000)/$A111</f>
        <v>0</v>
      </c>
      <c r="BE111" s="12" t="n">
        <f aca="false">(BE20/1000000)/$A111</f>
        <v>0</v>
      </c>
      <c r="BF111" s="12" t="n">
        <f aca="false">(BF20/1000000)/$A111</f>
        <v>0</v>
      </c>
      <c r="BG111" s="12" t="n">
        <f aca="false">(BG20/1000000)/$A111</f>
        <v>0</v>
      </c>
      <c r="BH111" s="12" t="n">
        <f aca="false">(BH20/1000000)/$A111</f>
        <v>0</v>
      </c>
      <c r="BI111" s="12" t="n">
        <f aca="false">(BI20/1000000)/$A111</f>
        <v>0</v>
      </c>
      <c r="BJ111" s="12" t="n">
        <f aca="false">(BJ20/1000000)/$A111</f>
        <v>0</v>
      </c>
      <c r="BK111" s="12" t="n">
        <f aca="false">(BK20/1000000)/$A111</f>
        <v>0</v>
      </c>
      <c r="BL111" s="12" t="n">
        <f aca="false">(BL20/1000000)/$A111</f>
        <v>0</v>
      </c>
      <c r="BM111" s="12" t="n">
        <f aca="false">(BM20/1000000)/$A111</f>
        <v>0</v>
      </c>
      <c r="BN111" s="12" t="n">
        <f aca="false">(BN20/1000000)/$A111</f>
        <v>0</v>
      </c>
      <c r="BO111" s="12" t="n">
        <f aca="false">(BO20/1000000)/$A111</f>
        <v>0</v>
      </c>
      <c r="BP111" s="12" t="n">
        <f aca="false">(BP20/1000000)/$A111</f>
        <v>0</v>
      </c>
      <c r="BQ111" s="12" t="n">
        <f aca="false">(BQ20/1000000)/$A111</f>
        <v>0</v>
      </c>
      <c r="BR111" s="12" t="n">
        <f aca="false">(BR20/1000000)/$A111</f>
        <v>0</v>
      </c>
      <c r="BS111" s="12" t="n">
        <f aca="false">(BS20/1000000)/$A111</f>
        <v>0</v>
      </c>
      <c r="BT111" s="12" t="n">
        <f aca="false">(BT20/1000000)/$A111</f>
        <v>0</v>
      </c>
      <c r="BU111" s="12" t="n">
        <f aca="false">(BU20/1000000)/$A111</f>
        <v>0</v>
      </c>
      <c r="BV111" s="12" t="n">
        <f aca="false">(BV20/1000000)/$A111</f>
        <v>0</v>
      </c>
      <c r="BW111" s="12" t="n">
        <f aca="false">(BW20/1000000)/$A111</f>
        <v>0</v>
      </c>
      <c r="BX111" s="12" t="n">
        <f aca="false">(BX20/1000000)/$A111</f>
        <v>0</v>
      </c>
      <c r="BY111" s="12" t="n">
        <f aca="false">(BY20/1000000)/$A111</f>
        <v>0</v>
      </c>
      <c r="BZ111" s="12" t="n">
        <f aca="false">(BZ20/1000000)/$A111</f>
        <v>0</v>
      </c>
      <c r="CA111" s="12" t="n">
        <f aca="false">(CA20/1000000)/$A111</f>
        <v>0</v>
      </c>
      <c r="CB111" s="12" t="n">
        <f aca="false">(CB20/1000000)/$A111</f>
        <v>0</v>
      </c>
      <c r="CC111" s="12" t="n">
        <f aca="false">(CC20/1000000)/$A111</f>
        <v>0</v>
      </c>
      <c r="CD111" s="12" t="n">
        <f aca="false">(CD20/1000000)/$A111</f>
        <v>0</v>
      </c>
      <c r="CE111" s="12" t="n">
        <f aca="false">(CE20/1000000)/$A111</f>
        <v>0</v>
      </c>
      <c r="CF111" s="12" t="n">
        <f aca="false">(CF20/1000000)/$A111</f>
        <v>0</v>
      </c>
      <c r="CG111" s="12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11"/>
      <c r="FU111" s="7"/>
      <c r="FV111" s="7"/>
      <c r="FW111" s="7"/>
    </row>
    <row r="112" customFormat="false" ht="12.75" hidden="false" customHeight="false" outlineLevel="0" collapsed="false">
      <c r="A112" s="0" t="n">
        <v>31</v>
      </c>
      <c r="B112" s="3" t="n">
        <v>34881</v>
      </c>
      <c r="C112" s="12" t="n">
        <f aca="false">(C21/1000000)/$A112</f>
        <v>2.15618809677419</v>
      </c>
      <c r="D112" s="12" t="n">
        <f aca="false">(D21/1000000)/$A112</f>
        <v>0.0366421612903226</v>
      </c>
      <c r="E112" s="12" t="n">
        <f aca="false">(E21/1000000)/$A112</f>
        <v>0.0244187741935484</v>
      </c>
      <c r="F112" s="12" t="n">
        <f aca="false">(F21/1000000)/$A112</f>
        <v>0.029104935483871</v>
      </c>
      <c r="G112" s="12" t="n">
        <f aca="false">(G21/1000000)/$A112</f>
        <v>0.0272356451612903</v>
      </c>
      <c r="H112" s="12" t="n">
        <f aca="false">(H21/1000000)/$A112</f>
        <v>0.025804</v>
      </c>
      <c r="I112" s="12" t="n">
        <f aca="false">(I21/1000000)/$A112</f>
        <v>0.0307231290322581</v>
      </c>
      <c r="J112" s="12" t="n">
        <f aca="false">(J21/1000000)/$A112</f>
        <v>0.0338045161290323</v>
      </c>
      <c r="K112" s="12" t="n">
        <f aca="false">(K21/1000000)/$A112</f>
        <v>0.0290455806451613</v>
      </c>
      <c r="L112" s="12" t="n">
        <f aca="false">(L21/1000000)/$A112</f>
        <v>0.0353101935483871</v>
      </c>
      <c r="M112" s="12" t="n">
        <f aca="false">(M21/1000000)/$A112</f>
        <v>0.0321316774193548</v>
      </c>
      <c r="N112" s="12" t="n">
        <f aca="false">(N21/1000000)/$A112</f>
        <v>0.0325152580645161</v>
      </c>
      <c r="O112" s="12" t="n">
        <f aca="false">(O21/1000000)/$A112</f>
        <v>0.0318398709677419</v>
      </c>
      <c r="P112" s="12" t="n">
        <f aca="false">(P21/1000000)/$A112</f>
        <v>0.0488673225806452</v>
      </c>
      <c r="Q112" s="12" t="n">
        <f aca="false">(Q21/1000000)/$A112</f>
        <v>0.0325858387096774</v>
      </c>
      <c r="R112" s="12" t="n">
        <f aca="false">(R21/1000000)/$A112</f>
        <v>0.0386164838709677</v>
      </c>
      <c r="S112" s="12" t="n">
        <f aca="false">(S21/1000000)/$A112</f>
        <v>0.0379854193548387</v>
      </c>
      <c r="T112" s="12" t="n">
        <f aca="false">(T21/1000000)/$A112</f>
        <v>0.0588630967741936</v>
      </c>
      <c r="U112" s="12" t="n">
        <f aca="false">(U21/1000000)/$A112</f>
        <v>0.0556325806451613</v>
      </c>
      <c r="V112" s="12" t="n">
        <f aca="false">(V21/1000000)/$A112</f>
        <v>0.0339996774193548</v>
      </c>
      <c r="W112" s="12" t="n">
        <f aca="false">(W21/1000000)/$A112</f>
        <v>0</v>
      </c>
      <c r="X112" s="12" t="n">
        <f aca="false">(X21/1000000)/$A112</f>
        <v>0</v>
      </c>
      <c r="Y112" s="12" t="n">
        <f aca="false">(Y21/1000000)/$A112</f>
        <v>0</v>
      </c>
      <c r="Z112" s="12" t="n">
        <f aca="false">(Z21/1000000)/$A112</f>
        <v>0</v>
      </c>
      <c r="AA112" s="12" t="n">
        <f aca="false">(AA21/1000000)/$A112</f>
        <v>0</v>
      </c>
      <c r="AB112" s="12" t="n">
        <f aca="false">(AB21/1000000)/$A112</f>
        <v>0</v>
      </c>
      <c r="AC112" s="12" t="n">
        <f aca="false">(AC21/1000000)/$A112</f>
        <v>0</v>
      </c>
      <c r="AD112" s="12" t="n">
        <f aca="false">(AD21/1000000)/$A112</f>
        <v>0</v>
      </c>
      <c r="AE112" s="12" t="n">
        <f aca="false">(AE21/1000000)/$A112</f>
        <v>0</v>
      </c>
      <c r="AF112" s="12" t="n">
        <f aca="false">(AF21/1000000)/$A112</f>
        <v>0</v>
      </c>
      <c r="AG112" s="12" t="n">
        <f aca="false">(AG21/1000000)/$A112</f>
        <v>0</v>
      </c>
      <c r="AH112" s="12" t="n">
        <f aca="false">(AH21/1000000)/$A112</f>
        <v>0</v>
      </c>
      <c r="AI112" s="12" t="n">
        <f aca="false">(AI21/1000000)/$A112</f>
        <v>0</v>
      </c>
      <c r="AJ112" s="12" t="n">
        <f aca="false">(AJ21/1000000)/$A112</f>
        <v>0</v>
      </c>
      <c r="AK112" s="12" t="n">
        <f aca="false">(AK21/1000000)/$A112</f>
        <v>0</v>
      </c>
      <c r="AL112" s="12" t="n">
        <f aca="false">(AL21/1000000)/$A112</f>
        <v>0</v>
      </c>
      <c r="AM112" s="12" t="n">
        <f aca="false">(AM21/1000000)/$A112</f>
        <v>0</v>
      </c>
      <c r="AN112" s="12" t="n">
        <f aca="false">(AN21/1000000)/$A112</f>
        <v>0</v>
      </c>
      <c r="AO112" s="12" t="n">
        <f aca="false">(AO21/1000000)/$A112</f>
        <v>0</v>
      </c>
      <c r="AP112" s="12" t="n">
        <f aca="false">(AP21/1000000)/$A112</f>
        <v>0</v>
      </c>
      <c r="AQ112" s="12" t="n">
        <f aca="false">(AQ21/1000000)/$A112</f>
        <v>0</v>
      </c>
      <c r="AR112" s="12" t="n">
        <f aca="false">(AR21/1000000)/$A112</f>
        <v>0</v>
      </c>
      <c r="AS112" s="12" t="n">
        <f aca="false">(AS21/1000000)/$A112</f>
        <v>0</v>
      </c>
      <c r="AT112" s="12" t="n">
        <f aca="false">(AT21/1000000)/$A112</f>
        <v>0</v>
      </c>
      <c r="AU112" s="12" t="n">
        <f aca="false">(AU21/1000000)/$A112</f>
        <v>0</v>
      </c>
      <c r="AV112" s="12" t="n">
        <f aca="false">(AV21/1000000)/$A112</f>
        <v>0</v>
      </c>
      <c r="AW112" s="12" t="n">
        <f aca="false">(AW21/1000000)/$A112</f>
        <v>0</v>
      </c>
      <c r="AX112" s="12" t="n">
        <f aca="false">(AX21/1000000)/$A112</f>
        <v>0</v>
      </c>
      <c r="AY112" s="12" t="n">
        <f aca="false">(AY21/1000000)/$A112</f>
        <v>0</v>
      </c>
      <c r="AZ112" s="12" t="n">
        <f aca="false">(AZ21/1000000)/$A112</f>
        <v>0</v>
      </c>
      <c r="BA112" s="12" t="n">
        <f aca="false">(BA21/1000000)/$A112</f>
        <v>0</v>
      </c>
      <c r="BB112" s="12" t="n">
        <f aca="false">(BB21/1000000)/$A112</f>
        <v>0</v>
      </c>
      <c r="BC112" s="12" t="n">
        <f aca="false">(BC21/1000000)/$A112</f>
        <v>0</v>
      </c>
      <c r="BD112" s="12" t="n">
        <f aca="false">(BD21/1000000)/$A112</f>
        <v>0</v>
      </c>
      <c r="BE112" s="12" t="n">
        <f aca="false">(BE21/1000000)/$A112</f>
        <v>0</v>
      </c>
      <c r="BF112" s="12" t="n">
        <f aca="false">(BF21/1000000)/$A112</f>
        <v>0</v>
      </c>
      <c r="BG112" s="12" t="n">
        <f aca="false">(BG21/1000000)/$A112</f>
        <v>0</v>
      </c>
      <c r="BH112" s="12" t="n">
        <f aca="false">(BH21/1000000)/$A112</f>
        <v>0</v>
      </c>
      <c r="BI112" s="12" t="n">
        <f aca="false">(BI21/1000000)/$A112</f>
        <v>0</v>
      </c>
      <c r="BJ112" s="12" t="n">
        <f aca="false">(BJ21/1000000)/$A112</f>
        <v>0</v>
      </c>
      <c r="BK112" s="12" t="n">
        <f aca="false">(BK21/1000000)/$A112</f>
        <v>0</v>
      </c>
      <c r="BL112" s="12" t="n">
        <f aca="false">(BL21/1000000)/$A112</f>
        <v>0</v>
      </c>
      <c r="BM112" s="12" t="n">
        <f aca="false">(BM21/1000000)/$A112</f>
        <v>0</v>
      </c>
      <c r="BN112" s="12" t="n">
        <f aca="false">(BN21/1000000)/$A112</f>
        <v>0</v>
      </c>
      <c r="BO112" s="12" t="n">
        <f aca="false">(BO21/1000000)/$A112</f>
        <v>0</v>
      </c>
      <c r="BP112" s="12" t="n">
        <f aca="false">(BP21/1000000)/$A112</f>
        <v>0</v>
      </c>
      <c r="BQ112" s="12" t="n">
        <f aca="false">(BQ21/1000000)/$A112</f>
        <v>0</v>
      </c>
      <c r="BR112" s="12" t="n">
        <f aca="false">(BR21/1000000)/$A112</f>
        <v>0</v>
      </c>
      <c r="BS112" s="12" t="n">
        <f aca="false">(BS21/1000000)/$A112</f>
        <v>0</v>
      </c>
      <c r="BT112" s="12" t="n">
        <f aca="false">(BT21/1000000)/$A112</f>
        <v>0</v>
      </c>
      <c r="BU112" s="12" t="n">
        <f aca="false">(BU21/1000000)/$A112</f>
        <v>0</v>
      </c>
      <c r="BV112" s="12" t="n">
        <f aca="false">(BV21/1000000)/$A112</f>
        <v>0</v>
      </c>
      <c r="BW112" s="12" t="n">
        <f aca="false">(BW21/1000000)/$A112</f>
        <v>0</v>
      </c>
      <c r="BX112" s="12" t="n">
        <f aca="false">(BX21/1000000)/$A112</f>
        <v>0</v>
      </c>
      <c r="BY112" s="12" t="n">
        <f aca="false">(BY21/1000000)/$A112</f>
        <v>0</v>
      </c>
      <c r="BZ112" s="12" t="n">
        <f aca="false">(BZ21/1000000)/$A112</f>
        <v>0</v>
      </c>
      <c r="CA112" s="12" t="n">
        <f aca="false">(CA21/1000000)/$A112</f>
        <v>0</v>
      </c>
      <c r="CB112" s="12" t="n">
        <f aca="false">(CB21/1000000)/$A112</f>
        <v>0</v>
      </c>
      <c r="CC112" s="12" t="n">
        <f aca="false">(CC21/1000000)/$A112</f>
        <v>0</v>
      </c>
      <c r="CD112" s="12" t="n">
        <f aca="false">(CD21/1000000)/$A112</f>
        <v>0</v>
      </c>
      <c r="CE112" s="12" t="n">
        <f aca="false">(CE21/1000000)/$A112</f>
        <v>0</v>
      </c>
      <c r="CF112" s="12" t="n">
        <f aca="false">(CF21/1000000)/$A112</f>
        <v>0</v>
      </c>
      <c r="CG112" s="12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11"/>
      <c r="FU112" s="7"/>
      <c r="FV112" s="7"/>
      <c r="FW112" s="7"/>
    </row>
    <row r="113" customFormat="false" ht="12.75" hidden="false" customHeight="false" outlineLevel="0" collapsed="false">
      <c r="A113" s="0" t="n">
        <v>31</v>
      </c>
      <c r="B113" s="3" t="n">
        <v>34912</v>
      </c>
      <c r="C113" s="12" t="n">
        <f aca="false">(C22/1000000)/$A113</f>
        <v>2.160302</v>
      </c>
      <c r="D113" s="12" t="n">
        <f aca="false">(D22/1000000)/$A113</f>
        <v>0.0346246451612903</v>
      </c>
      <c r="E113" s="12" t="n">
        <f aca="false">(E22/1000000)/$A113</f>
        <v>0.0226665806451613</v>
      </c>
      <c r="F113" s="12" t="n">
        <f aca="false">(F22/1000000)/$A113</f>
        <v>0.0282285806451613</v>
      </c>
      <c r="G113" s="12" t="n">
        <f aca="false">(G22/1000000)/$A113</f>
        <v>0.0257906129032258</v>
      </c>
      <c r="H113" s="12" t="n">
        <f aca="false">(H22/1000000)/$A113</f>
        <v>0.0249362903225806</v>
      </c>
      <c r="I113" s="12" t="n">
        <f aca="false">(I22/1000000)/$A113</f>
        <v>0.0277681290322581</v>
      </c>
      <c r="J113" s="12" t="n">
        <f aca="false">(J22/1000000)/$A113</f>
        <v>0.0321895161290323</v>
      </c>
      <c r="K113" s="12" t="n">
        <f aca="false">(K22/1000000)/$A113</f>
        <v>0.0273849677419355</v>
      </c>
      <c r="L113" s="12" t="n">
        <f aca="false">(L22/1000000)/$A113</f>
        <v>0.0353542258064516</v>
      </c>
      <c r="M113" s="12" t="n">
        <f aca="false">(M22/1000000)/$A113</f>
        <v>0.0295361612903226</v>
      </c>
      <c r="N113" s="12" t="n">
        <f aca="false">(N22/1000000)/$A113</f>
        <v>0.0307759677419355</v>
      </c>
      <c r="O113" s="12" t="n">
        <f aca="false">(O22/1000000)/$A113</f>
        <v>0.0310023870967742</v>
      </c>
      <c r="P113" s="12" t="n">
        <f aca="false">(P22/1000000)/$A113</f>
        <v>0.0450765483870968</v>
      </c>
      <c r="Q113" s="12" t="n">
        <f aca="false">(Q22/1000000)/$A113</f>
        <v>0.029997</v>
      </c>
      <c r="R113" s="12" t="n">
        <f aca="false">(R22/1000000)/$A113</f>
        <v>0.0363868064516129</v>
      </c>
      <c r="S113" s="12" t="n">
        <f aca="false">(S22/1000000)/$A113</f>
        <v>0.0349843870967742</v>
      </c>
      <c r="T113" s="12" t="n">
        <f aca="false">(T22/1000000)/$A113</f>
        <v>0.0547014838709677</v>
      </c>
      <c r="U113" s="12" t="n">
        <f aca="false">(U22/1000000)/$A113</f>
        <v>0.0481014516129032</v>
      </c>
      <c r="V113" s="12" t="n">
        <f aca="false">(V22/1000000)/$A113</f>
        <v>0.0576784193548387</v>
      </c>
      <c r="W113" s="12" t="n">
        <f aca="false">(W22/1000000)/$A113</f>
        <v>0.041445</v>
      </c>
      <c r="X113" s="12" t="n">
        <f aca="false">(X22/1000000)/$A113</f>
        <v>0</v>
      </c>
      <c r="Y113" s="12" t="n">
        <f aca="false">(Y22/1000000)/$A113</f>
        <v>0</v>
      </c>
      <c r="Z113" s="12" t="n">
        <f aca="false">(Z22/1000000)/$A113</f>
        <v>0</v>
      </c>
      <c r="AA113" s="12" t="n">
        <f aca="false">(AA22/1000000)/$A113</f>
        <v>0</v>
      </c>
      <c r="AB113" s="12" t="n">
        <f aca="false">(AB22/1000000)/$A113</f>
        <v>0</v>
      </c>
      <c r="AC113" s="12" t="n">
        <f aca="false">(AC22/1000000)/$A113</f>
        <v>0</v>
      </c>
      <c r="AD113" s="12" t="n">
        <f aca="false">(AD22/1000000)/$A113</f>
        <v>0</v>
      </c>
      <c r="AE113" s="12" t="n">
        <f aca="false">(AE22/1000000)/$A113</f>
        <v>0</v>
      </c>
      <c r="AF113" s="12" t="n">
        <f aca="false">(AF22/1000000)/$A113</f>
        <v>0</v>
      </c>
      <c r="AG113" s="12" t="n">
        <f aca="false">(AG22/1000000)/$A113</f>
        <v>0</v>
      </c>
      <c r="AH113" s="12" t="n">
        <f aca="false">(AH22/1000000)/$A113</f>
        <v>0</v>
      </c>
      <c r="AI113" s="12" t="n">
        <f aca="false">(AI22/1000000)/$A113</f>
        <v>0</v>
      </c>
      <c r="AJ113" s="12" t="n">
        <f aca="false">(AJ22/1000000)/$A113</f>
        <v>0</v>
      </c>
      <c r="AK113" s="12" t="n">
        <f aca="false">(AK22/1000000)/$A113</f>
        <v>0</v>
      </c>
      <c r="AL113" s="12" t="n">
        <f aca="false">(AL22/1000000)/$A113</f>
        <v>0</v>
      </c>
      <c r="AM113" s="12" t="n">
        <f aca="false">(AM22/1000000)/$A113</f>
        <v>0</v>
      </c>
      <c r="AN113" s="12" t="n">
        <f aca="false">(AN22/1000000)/$A113</f>
        <v>0</v>
      </c>
      <c r="AO113" s="12" t="n">
        <f aca="false">(AO22/1000000)/$A113</f>
        <v>0</v>
      </c>
      <c r="AP113" s="12" t="n">
        <f aca="false">(AP22/1000000)/$A113</f>
        <v>0</v>
      </c>
      <c r="AQ113" s="12" t="n">
        <f aca="false">(AQ22/1000000)/$A113</f>
        <v>0</v>
      </c>
      <c r="AR113" s="12" t="n">
        <f aca="false">(AR22/1000000)/$A113</f>
        <v>0</v>
      </c>
      <c r="AS113" s="12" t="n">
        <f aca="false">(AS22/1000000)/$A113</f>
        <v>0</v>
      </c>
      <c r="AT113" s="12" t="n">
        <f aca="false">(AT22/1000000)/$A113</f>
        <v>0</v>
      </c>
      <c r="AU113" s="12" t="n">
        <f aca="false">(AU22/1000000)/$A113</f>
        <v>0</v>
      </c>
      <c r="AV113" s="12" t="n">
        <f aca="false">(AV22/1000000)/$A113</f>
        <v>0</v>
      </c>
      <c r="AW113" s="12" t="n">
        <f aca="false">(AW22/1000000)/$A113</f>
        <v>0</v>
      </c>
      <c r="AX113" s="12" t="n">
        <f aca="false">(AX22/1000000)/$A113</f>
        <v>0</v>
      </c>
      <c r="AY113" s="12" t="n">
        <f aca="false">(AY22/1000000)/$A113</f>
        <v>0</v>
      </c>
      <c r="AZ113" s="12" t="n">
        <f aca="false">(AZ22/1000000)/$A113</f>
        <v>0</v>
      </c>
      <c r="BA113" s="12" t="n">
        <f aca="false">(BA22/1000000)/$A113</f>
        <v>0</v>
      </c>
      <c r="BB113" s="12" t="n">
        <f aca="false">(BB22/1000000)/$A113</f>
        <v>0</v>
      </c>
      <c r="BC113" s="12" t="n">
        <f aca="false">(BC22/1000000)/$A113</f>
        <v>0</v>
      </c>
      <c r="BD113" s="12" t="n">
        <f aca="false">(BD22/1000000)/$A113</f>
        <v>0</v>
      </c>
      <c r="BE113" s="12" t="n">
        <f aca="false">(BE22/1000000)/$A113</f>
        <v>0</v>
      </c>
      <c r="BF113" s="12" t="n">
        <f aca="false">(BF22/1000000)/$A113</f>
        <v>0</v>
      </c>
      <c r="BG113" s="12" t="n">
        <f aca="false">(BG22/1000000)/$A113</f>
        <v>0</v>
      </c>
      <c r="BH113" s="12" t="n">
        <f aca="false">(BH22/1000000)/$A113</f>
        <v>0</v>
      </c>
      <c r="BI113" s="12" t="n">
        <f aca="false">(BI22/1000000)/$A113</f>
        <v>0</v>
      </c>
      <c r="BJ113" s="12" t="n">
        <f aca="false">(BJ22/1000000)/$A113</f>
        <v>0</v>
      </c>
      <c r="BK113" s="12" t="n">
        <f aca="false">(BK22/1000000)/$A113</f>
        <v>0</v>
      </c>
      <c r="BL113" s="12" t="n">
        <f aca="false">(BL22/1000000)/$A113</f>
        <v>0</v>
      </c>
      <c r="BM113" s="12" t="n">
        <f aca="false">(BM22/1000000)/$A113</f>
        <v>0</v>
      </c>
      <c r="BN113" s="12" t="n">
        <f aca="false">(BN22/1000000)/$A113</f>
        <v>0</v>
      </c>
      <c r="BO113" s="12" t="n">
        <f aca="false">(BO22/1000000)/$A113</f>
        <v>0</v>
      </c>
      <c r="BP113" s="12" t="n">
        <f aca="false">(BP22/1000000)/$A113</f>
        <v>0</v>
      </c>
      <c r="BQ113" s="12" t="n">
        <f aca="false">(BQ22/1000000)/$A113</f>
        <v>0</v>
      </c>
      <c r="BR113" s="12" t="n">
        <f aca="false">(BR22/1000000)/$A113</f>
        <v>0</v>
      </c>
      <c r="BS113" s="12" t="n">
        <f aca="false">(BS22/1000000)/$A113</f>
        <v>0</v>
      </c>
      <c r="BT113" s="12" t="n">
        <f aca="false">(BT22/1000000)/$A113</f>
        <v>0</v>
      </c>
      <c r="BU113" s="12" t="n">
        <f aca="false">(BU22/1000000)/$A113</f>
        <v>0</v>
      </c>
      <c r="BV113" s="12" t="n">
        <f aca="false">(BV22/1000000)/$A113</f>
        <v>0</v>
      </c>
      <c r="BW113" s="12" t="n">
        <f aca="false">(BW22/1000000)/$A113</f>
        <v>0</v>
      </c>
      <c r="BX113" s="12" t="n">
        <f aca="false">(BX22/1000000)/$A113</f>
        <v>0</v>
      </c>
      <c r="BY113" s="12" t="n">
        <f aca="false">(BY22/1000000)/$A113</f>
        <v>0</v>
      </c>
      <c r="BZ113" s="12" t="n">
        <f aca="false">(BZ22/1000000)/$A113</f>
        <v>0</v>
      </c>
      <c r="CA113" s="12" t="n">
        <f aca="false">(CA22/1000000)/$A113</f>
        <v>0</v>
      </c>
      <c r="CB113" s="12" t="n">
        <f aca="false">(CB22/1000000)/$A113</f>
        <v>0</v>
      </c>
      <c r="CC113" s="12" t="n">
        <f aca="false">(CC22/1000000)/$A113</f>
        <v>0</v>
      </c>
      <c r="CD113" s="12" t="n">
        <f aca="false">(CD22/1000000)/$A113</f>
        <v>0</v>
      </c>
      <c r="CE113" s="12" t="n">
        <f aca="false">(CE22/1000000)/$A113</f>
        <v>0</v>
      </c>
      <c r="CF113" s="12" t="n">
        <f aca="false">(CF22/1000000)/$A113</f>
        <v>0</v>
      </c>
      <c r="CG113" s="12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11"/>
      <c r="FU113" s="7"/>
      <c r="FV113" s="7"/>
      <c r="FW113" s="7"/>
    </row>
    <row r="114" customFormat="false" ht="12.75" hidden="false" customHeight="false" outlineLevel="0" collapsed="false">
      <c r="A114" s="0" t="n">
        <v>30</v>
      </c>
      <c r="B114" s="3" t="n">
        <v>34943</v>
      </c>
      <c r="C114" s="12" t="n">
        <f aca="false">(C23/1000000)/$A114</f>
        <v>2.14964166666667</v>
      </c>
      <c r="D114" s="12" t="n">
        <f aca="false">(D23/1000000)/$A114</f>
        <v>0.0335218</v>
      </c>
      <c r="E114" s="12" t="n">
        <f aca="false">(E23/1000000)/$A114</f>
        <v>0.0216368333333333</v>
      </c>
      <c r="F114" s="12" t="n">
        <f aca="false">(F23/1000000)/$A114</f>
        <v>0.0287994</v>
      </c>
      <c r="G114" s="12" t="n">
        <f aca="false">(G23/1000000)/$A114</f>
        <v>0.0242427</v>
      </c>
      <c r="H114" s="12" t="n">
        <f aca="false">(H23/1000000)/$A114</f>
        <v>0.0249471</v>
      </c>
      <c r="I114" s="12" t="n">
        <f aca="false">(I23/1000000)/$A114</f>
        <v>0.0260593333333333</v>
      </c>
      <c r="J114" s="12" t="n">
        <f aca="false">(J23/1000000)/$A114</f>
        <v>0.0325203666666667</v>
      </c>
      <c r="K114" s="12" t="n">
        <f aca="false">(K23/1000000)/$A114</f>
        <v>0.0277767666666667</v>
      </c>
      <c r="L114" s="12" t="n">
        <f aca="false">(L23/1000000)/$A114</f>
        <v>0.0345799666666667</v>
      </c>
      <c r="M114" s="12" t="n">
        <f aca="false">(M23/1000000)/$A114</f>
        <v>0.0293265</v>
      </c>
      <c r="N114" s="12" t="n">
        <f aca="false">(N23/1000000)/$A114</f>
        <v>0.0284350666666667</v>
      </c>
      <c r="O114" s="12" t="n">
        <f aca="false">(O23/1000000)/$A114</f>
        <v>0.0289719666666667</v>
      </c>
      <c r="P114" s="12" t="n">
        <f aca="false">(P23/1000000)/$A114</f>
        <v>0.0423390333333333</v>
      </c>
      <c r="Q114" s="12" t="n">
        <f aca="false">(Q23/1000000)/$A114</f>
        <v>0.0315182666666667</v>
      </c>
      <c r="R114" s="12" t="n">
        <f aca="false">(R23/1000000)/$A114</f>
        <v>0.0335688333333333</v>
      </c>
      <c r="S114" s="12" t="n">
        <f aca="false">(S23/1000000)/$A114</f>
        <v>0.0317569333333333</v>
      </c>
      <c r="T114" s="12" t="n">
        <f aca="false">(T23/1000000)/$A114</f>
        <v>0.0481149666666667</v>
      </c>
      <c r="U114" s="12" t="n">
        <f aca="false">(U23/1000000)/$A114</f>
        <v>0.0426764666666667</v>
      </c>
      <c r="V114" s="12" t="n">
        <f aca="false">(V23/1000000)/$A114</f>
        <v>0.0486874333333333</v>
      </c>
      <c r="W114" s="12" t="n">
        <f aca="false">(W23/1000000)/$A114</f>
        <v>0.0727998666666667</v>
      </c>
      <c r="X114" s="12" t="n">
        <f aca="false">(X23/1000000)/$A114</f>
        <v>0.0259373333333333</v>
      </c>
      <c r="Y114" s="12" t="n">
        <f aca="false">(Y23/1000000)/$A114</f>
        <v>0</v>
      </c>
      <c r="Z114" s="12" t="n">
        <f aca="false">(Z23/1000000)/$A114</f>
        <v>0</v>
      </c>
      <c r="AA114" s="12" t="n">
        <f aca="false">(AA23/1000000)/$A114</f>
        <v>0</v>
      </c>
      <c r="AB114" s="12" t="n">
        <f aca="false">(AB23/1000000)/$A114</f>
        <v>0</v>
      </c>
      <c r="AC114" s="12" t="n">
        <f aca="false">(AC23/1000000)/$A114</f>
        <v>0</v>
      </c>
      <c r="AD114" s="12" t="n">
        <f aca="false">(AD23/1000000)/$A114</f>
        <v>0</v>
      </c>
      <c r="AE114" s="12" t="n">
        <f aca="false">(AE23/1000000)/$A114</f>
        <v>0</v>
      </c>
      <c r="AF114" s="12" t="n">
        <f aca="false">(AF23/1000000)/$A114</f>
        <v>0</v>
      </c>
      <c r="AG114" s="12" t="n">
        <f aca="false">(AG23/1000000)/$A114</f>
        <v>0</v>
      </c>
      <c r="AH114" s="12" t="n">
        <f aca="false">(AH23/1000000)/$A114</f>
        <v>0</v>
      </c>
      <c r="AI114" s="12" t="n">
        <f aca="false">(AI23/1000000)/$A114</f>
        <v>0</v>
      </c>
      <c r="AJ114" s="12" t="n">
        <f aca="false">(AJ23/1000000)/$A114</f>
        <v>0</v>
      </c>
      <c r="AK114" s="12" t="n">
        <f aca="false">(AK23/1000000)/$A114</f>
        <v>0</v>
      </c>
      <c r="AL114" s="12" t="n">
        <f aca="false">(AL23/1000000)/$A114</f>
        <v>0</v>
      </c>
      <c r="AM114" s="12" t="n">
        <f aca="false">(AM23/1000000)/$A114</f>
        <v>0</v>
      </c>
      <c r="AN114" s="12" t="n">
        <f aca="false">(AN23/1000000)/$A114</f>
        <v>0</v>
      </c>
      <c r="AO114" s="12" t="n">
        <f aca="false">(AO23/1000000)/$A114</f>
        <v>0</v>
      </c>
      <c r="AP114" s="12" t="n">
        <f aca="false">(AP23/1000000)/$A114</f>
        <v>0</v>
      </c>
      <c r="AQ114" s="12" t="n">
        <f aca="false">(AQ23/1000000)/$A114</f>
        <v>0</v>
      </c>
      <c r="AR114" s="12" t="n">
        <f aca="false">(AR23/1000000)/$A114</f>
        <v>0</v>
      </c>
      <c r="AS114" s="12" t="n">
        <f aca="false">(AS23/1000000)/$A114</f>
        <v>0</v>
      </c>
      <c r="AT114" s="12" t="n">
        <f aca="false">(AT23/1000000)/$A114</f>
        <v>0</v>
      </c>
      <c r="AU114" s="12" t="n">
        <f aca="false">(AU23/1000000)/$A114</f>
        <v>0</v>
      </c>
      <c r="AV114" s="12" t="n">
        <f aca="false">(AV23/1000000)/$A114</f>
        <v>0</v>
      </c>
      <c r="AW114" s="12" t="n">
        <f aca="false">(AW23/1000000)/$A114</f>
        <v>0</v>
      </c>
      <c r="AX114" s="12" t="n">
        <f aca="false">(AX23/1000000)/$A114</f>
        <v>0</v>
      </c>
      <c r="AY114" s="12" t="n">
        <f aca="false">(AY23/1000000)/$A114</f>
        <v>0</v>
      </c>
      <c r="AZ114" s="12" t="n">
        <f aca="false">(AZ23/1000000)/$A114</f>
        <v>0</v>
      </c>
      <c r="BA114" s="12" t="n">
        <f aca="false">(BA23/1000000)/$A114</f>
        <v>0</v>
      </c>
      <c r="BB114" s="12" t="n">
        <f aca="false">(BB23/1000000)/$A114</f>
        <v>0</v>
      </c>
      <c r="BC114" s="12" t="n">
        <f aca="false">(BC23/1000000)/$A114</f>
        <v>0</v>
      </c>
      <c r="BD114" s="12" t="n">
        <f aca="false">(BD23/1000000)/$A114</f>
        <v>0</v>
      </c>
      <c r="BE114" s="12" t="n">
        <f aca="false">(BE23/1000000)/$A114</f>
        <v>0</v>
      </c>
      <c r="BF114" s="12" t="n">
        <f aca="false">(BF23/1000000)/$A114</f>
        <v>0</v>
      </c>
      <c r="BG114" s="12" t="n">
        <f aca="false">(BG23/1000000)/$A114</f>
        <v>0</v>
      </c>
      <c r="BH114" s="12" t="n">
        <f aca="false">(BH23/1000000)/$A114</f>
        <v>0</v>
      </c>
      <c r="BI114" s="12" t="n">
        <f aca="false">(BI23/1000000)/$A114</f>
        <v>0</v>
      </c>
      <c r="BJ114" s="12" t="n">
        <f aca="false">(BJ23/1000000)/$A114</f>
        <v>0</v>
      </c>
      <c r="BK114" s="12" t="n">
        <f aca="false">(BK23/1000000)/$A114</f>
        <v>0</v>
      </c>
      <c r="BL114" s="12" t="n">
        <f aca="false">(BL23/1000000)/$A114</f>
        <v>0</v>
      </c>
      <c r="BM114" s="12" t="n">
        <f aca="false">(BM23/1000000)/$A114</f>
        <v>0</v>
      </c>
      <c r="BN114" s="12" t="n">
        <f aca="false">(BN23/1000000)/$A114</f>
        <v>0</v>
      </c>
      <c r="BO114" s="12" t="n">
        <f aca="false">(BO23/1000000)/$A114</f>
        <v>0</v>
      </c>
      <c r="BP114" s="12" t="n">
        <f aca="false">(BP23/1000000)/$A114</f>
        <v>0</v>
      </c>
      <c r="BQ114" s="12" t="n">
        <f aca="false">(BQ23/1000000)/$A114</f>
        <v>0</v>
      </c>
      <c r="BR114" s="12" t="n">
        <f aca="false">(BR23/1000000)/$A114</f>
        <v>0</v>
      </c>
      <c r="BS114" s="12" t="n">
        <f aca="false">(BS23/1000000)/$A114</f>
        <v>0</v>
      </c>
      <c r="BT114" s="12" t="n">
        <f aca="false">(BT23/1000000)/$A114</f>
        <v>0</v>
      </c>
      <c r="BU114" s="12" t="n">
        <f aca="false">(BU23/1000000)/$A114</f>
        <v>0</v>
      </c>
      <c r="BV114" s="12" t="n">
        <f aca="false">(BV23/1000000)/$A114</f>
        <v>0</v>
      </c>
      <c r="BW114" s="12" t="n">
        <f aca="false">(BW23/1000000)/$A114</f>
        <v>0</v>
      </c>
      <c r="BX114" s="12" t="n">
        <f aca="false">(BX23/1000000)/$A114</f>
        <v>0</v>
      </c>
      <c r="BY114" s="12" t="n">
        <f aca="false">(BY23/1000000)/$A114</f>
        <v>0</v>
      </c>
      <c r="BZ114" s="12" t="n">
        <f aca="false">(BZ23/1000000)/$A114</f>
        <v>0</v>
      </c>
      <c r="CA114" s="12" t="n">
        <f aca="false">(CA23/1000000)/$A114</f>
        <v>0</v>
      </c>
      <c r="CB114" s="12" t="n">
        <f aca="false">(CB23/1000000)/$A114</f>
        <v>0</v>
      </c>
      <c r="CC114" s="12" t="n">
        <f aca="false">(CC23/1000000)/$A114</f>
        <v>0</v>
      </c>
      <c r="CD114" s="12" t="n">
        <f aca="false">(CD23/1000000)/$A114</f>
        <v>0</v>
      </c>
      <c r="CE114" s="12" t="n">
        <f aca="false">(CE23/1000000)/$A114</f>
        <v>0</v>
      </c>
      <c r="CF114" s="12" t="n">
        <f aca="false">(CF23/1000000)/$A114</f>
        <v>0</v>
      </c>
      <c r="CG114" s="12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11"/>
      <c r="FU114" s="7"/>
      <c r="FV114" s="7"/>
      <c r="FW114" s="7"/>
    </row>
    <row r="115" customFormat="false" ht="12.75" hidden="false" customHeight="false" outlineLevel="0" collapsed="false">
      <c r="A115" s="0" t="n">
        <v>31</v>
      </c>
      <c r="B115" s="3" t="n">
        <v>34973</v>
      </c>
      <c r="C115" s="12" t="n">
        <f aca="false">(C24/1000000)/$A115</f>
        <v>2.04271651612903</v>
      </c>
      <c r="D115" s="12" t="n">
        <f aca="false">(D24/1000000)/$A115</f>
        <v>0.0300828064516129</v>
      </c>
      <c r="E115" s="12" t="n">
        <f aca="false">(E24/1000000)/$A115</f>
        <v>0.0202370322580645</v>
      </c>
      <c r="F115" s="12" t="n">
        <f aca="false">(F24/1000000)/$A115</f>
        <v>0.027525</v>
      </c>
      <c r="G115" s="12" t="n">
        <f aca="false">(G24/1000000)/$A115</f>
        <v>0.0221891290322581</v>
      </c>
      <c r="H115" s="12" t="n">
        <f aca="false">(H24/1000000)/$A115</f>
        <v>0.0216914193548387</v>
      </c>
      <c r="I115" s="12" t="n">
        <f aca="false">(I24/1000000)/$A115</f>
        <v>0.0250505483870968</v>
      </c>
      <c r="J115" s="12" t="n">
        <f aca="false">(J24/1000000)/$A115</f>
        <v>0.0309912258064516</v>
      </c>
      <c r="K115" s="12" t="n">
        <f aca="false">(K24/1000000)/$A115</f>
        <v>0.0241923225806452</v>
      </c>
      <c r="L115" s="12" t="n">
        <f aca="false">(L24/1000000)/$A115</f>
        <v>0.0303314838709677</v>
      </c>
      <c r="M115" s="12" t="n">
        <f aca="false">(M24/1000000)/$A115</f>
        <v>0.025532</v>
      </c>
      <c r="N115" s="12" t="n">
        <f aca="false">(N24/1000000)/$A115</f>
        <v>0.0256843548387097</v>
      </c>
      <c r="O115" s="12" t="n">
        <f aca="false">(O24/1000000)/$A115</f>
        <v>0.0278282580645161</v>
      </c>
      <c r="P115" s="12" t="n">
        <f aca="false">(P24/1000000)/$A115</f>
        <v>0.0380124193548387</v>
      </c>
      <c r="Q115" s="12" t="n">
        <f aca="false">(Q24/1000000)/$A115</f>
        <v>0.0273710967741936</v>
      </c>
      <c r="R115" s="12" t="n">
        <f aca="false">(R24/1000000)/$A115</f>
        <v>0.0321769677419355</v>
      </c>
      <c r="S115" s="12" t="n">
        <f aca="false">(S24/1000000)/$A115</f>
        <v>0.0308029032258065</v>
      </c>
      <c r="T115" s="12" t="n">
        <f aca="false">(T24/1000000)/$A115</f>
        <v>0.0439386774193548</v>
      </c>
      <c r="U115" s="12" t="n">
        <f aca="false">(U24/1000000)/$A115</f>
        <v>0.0339627419354839</v>
      </c>
      <c r="V115" s="12" t="n">
        <f aca="false">(V24/1000000)/$A115</f>
        <v>0.045076935483871</v>
      </c>
      <c r="W115" s="12" t="n">
        <f aca="false">(W24/1000000)/$A115</f>
        <v>0.0674094193548387</v>
      </c>
      <c r="X115" s="12" t="n">
        <f aca="false">(X24/1000000)/$A115</f>
        <v>0.0422567741935484</v>
      </c>
      <c r="Y115" s="12" t="n">
        <f aca="false">(Y24/1000000)/$A115</f>
        <v>0.0404825483870968</v>
      </c>
      <c r="Z115" s="12" t="n">
        <f aca="false">(Z24/1000000)/$A115</f>
        <v>0</v>
      </c>
      <c r="AA115" s="12" t="n">
        <f aca="false">(AA24/1000000)/$A115</f>
        <v>0</v>
      </c>
      <c r="AB115" s="12" t="n">
        <f aca="false">(AB24/1000000)/$A115</f>
        <v>0</v>
      </c>
      <c r="AC115" s="12" t="n">
        <f aca="false">(AC24/1000000)/$A115</f>
        <v>0</v>
      </c>
      <c r="AD115" s="12" t="n">
        <f aca="false">(AD24/1000000)/$A115</f>
        <v>0</v>
      </c>
      <c r="AE115" s="12" t="n">
        <f aca="false">(AE24/1000000)/$A115</f>
        <v>0</v>
      </c>
      <c r="AF115" s="12" t="n">
        <f aca="false">(AF24/1000000)/$A115</f>
        <v>0</v>
      </c>
      <c r="AG115" s="12" t="n">
        <f aca="false">(AG24/1000000)/$A115</f>
        <v>0</v>
      </c>
      <c r="AH115" s="12" t="n">
        <f aca="false">(AH24/1000000)/$A115</f>
        <v>0</v>
      </c>
      <c r="AI115" s="12" t="n">
        <f aca="false">(AI24/1000000)/$A115</f>
        <v>0</v>
      </c>
      <c r="AJ115" s="12" t="n">
        <f aca="false">(AJ24/1000000)/$A115</f>
        <v>0</v>
      </c>
      <c r="AK115" s="12" t="n">
        <f aca="false">(AK24/1000000)/$A115</f>
        <v>0</v>
      </c>
      <c r="AL115" s="12" t="n">
        <f aca="false">(AL24/1000000)/$A115</f>
        <v>0</v>
      </c>
      <c r="AM115" s="12" t="n">
        <f aca="false">(AM24/1000000)/$A115</f>
        <v>0</v>
      </c>
      <c r="AN115" s="12" t="n">
        <f aca="false">(AN24/1000000)/$A115</f>
        <v>0</v>
      </c>
      <c r="AO115" s="12" t="n">
        <f aca="false">(AO24/1000000)/$A115</f>
        <v>0</v>
      </c>
      <c r="AP115" s="12" t="n">
        <f aca="false">(AP24/1000000)/$A115</f>
        <v>0</v>
      </c>
      <c r="AQ115" s="12" t="n">
        <f aca="false">(AQ24/1000000)/$A115</f>
        <v>0</v>
      </c>
      <c r="AR115" s="12" t="n">
        <f aca="false">(AR24/1000000)/$A115</f>
        <v>0</v>
      </c>
      <c r="AS115" s="12" t="n">
        <f aca="false">(AS24/1000000)/$A115</f>
        <v>0</v>
      </c>
      <c r="AT115" s="12" t="n">
        <f aca="false">(AT24/1000000)/$A115</f>
        <v>0</v>
      </c>
      <c r="AU115" s="12" t="n">
        <f aca="false">(AU24/1000000)/$A115</f>
        <v>0</v>
      </c>
      <c r="AV115" s="12" t="n">
        <f aca="false">(AV24/1000000)/$A115</f>
        <v>0</v>
      </c>
      <c r="AW115" s="12" t="n">
        <f aca="false">(AW24/1000000)/$A115</f>
        <v>0</v>
      </c>
      <c r="AX115" s="12" t="n">
        <f aca="false">(AX24/1000000)/$A115</f>
        <v>0</v>
      </c>
      <c r="AY115" s="12" t="n">
        <f aca="false">(AY24/1000000)/$A115</f>
        <v>0</v>
      </c>
      <c r="AZ115" s="12" t="n">
        <f aca="false">(AZ24/1000000)/$A115</f>
        <v>0</v>
      </c>
      <c r="BA115" s="12" t="n">
        <f aca="false">(BA24/1000000)/$A115</f>
        <v>0</v>
      </c>
      <c r="BB115" s="12" t="n">
        <f aca="false">(BB24/1000000)/$A115</f>
        <v>0</v>
      </c>
      <c r="BC115" s="12" t="n">
        <f aca="false">(BC24/1000000)/$A115</f>
        <v>0</v>
      </c>
      <c r="BD115" s="12" t="n">
        <f aca="false">(BD24/1000000)/$A115</f>
        <v>0</v>
      </c>
      <c r="BE115" s="12" t="n">
        <f aca="false">(BE24/1000000)/$A115</f>
        <v>0</v>
      </c>
      <c r="BF115" s="12" t="n">
        <f aca="false">(BF24/1000000)/$A115</f>
        <v>0</v>
      </c>
      <c r="BG115" s="12" t="n">
        <f aca="false">(BG24/1000000)/$A115</f>
        <v>0</v>
      </c>
      <c r="BH115" s="12" t="n">
        <f aca="false">(BH24/1000000)/$A115</f>
        <v>0</v>
      </c>
      <c r="BI115" s="12" t="n">
        <f aca="false">(BI24/1000000)/$A115</f>
        <v>0</v>
      </c>
      <c r="BJ115" s="12" t="n">
        <f aca="false">(BJ24/1000000)/$A115</f>
        <v>0</v>
      </c>
      <c r="BK115" s="12" t="n">
        <f aca="false">(BK24/1000000)/$A115</f>
        <v>0</v>
      </c>
      <c r="BL115" s="12" t="n">
        <f aca="false">(BL24/1000000)/$A115</f>
        <v>0</v>
      </c>
      <c r="BM115" s="12" t="n">
        <f aca="false">(BM24/1000000)/$A115</f>
        <v>0</v>
      </c>
      <c r="BN115" s="12" t="n">
        <f aca="false">(BN24/1000000)/$A115</f>
        <v>0</v>
      </c>
      <c r="BO115" s="12" t="n">
        <f aca="false">(BO24/1000000)/$A115</f>
        <v>0</v>
      </c>
      <c r="BP115" s="12" t="n">
        <f aca="false">(BP24/1000000)/$A115</f>
        <v>0</v>
      </c>
      <c r="BQ115" s="12" t="n">
        <f aca="false">(BQ24/1000000)/$A115</f>
        <v>0</v>
      </c>
      <c r="BR115" s="12" t="n">
        <f aca="false">(BR24/1000000)/$A115</f>
        <v>0</v>
      </c>
      <c r="BS115" s="12" t="n">
        <f aca="false">(BS24/1000000)/$A115</f>
        <v>0</v>
      </c>
      <c r="BT115" s="12" t="n">
        <f aca="false">(BT24/1000000)/$A115</f>
        <v>0</v>
      </c>
      <c r="BU115" s="12" t="n">
        <f aca="false">(BU24/1000000)/$A115</f>
        <v>0</v>
      </c>
      <c r="BV115" s="12" t="n">
        <f aca="false">(BV24/1000000)/$A115</f>
        <v>0</v>
      </c>
      <c r="BW115" s="12" t="n">
        <f aca="false">(BW24/1000000)/$A115</f>
        <v>0</v>
      </c>
      <c r="BX115" s="12" t="n">
        <f aca="false">(BX24/1000000)/$A115</f>
        <v>0</v>
      </c>
      <c r="BY115" s="12" t="n">
        <f aca="false">(BY24/1000000)/$A115</f>
        <v>0</v>
      </c>
      <c r="BZ115" s="12" t="n">
        <f aca="false">(BZ24/1000000)/$A115</f>
        <v>0</v>
      </c>
      <c r="CA115" s="12" t="n">
        <f aca="false">(CA24/1000000)/$A115</f>
        <v>0</v>
      </c>
      <c r="CB115" s="12" t="n">
        <f aca="false">(CB24/1000000)/$A115</f>
        <v>0</v>
      </c>
      <c r="CC115" s="12" t="n">
        <f aca="false">(CC24/1000000)/$A115</f>
        <v>0</v>
      </c>
      <c r="CD115" s="12" t="n">
        <f aca="false">(CD24/1000000)/$A115</f>
        <v>0</v>
      </c>
      <c r="CE115" s="12" t="n">
        <f aca="false">(CE24/1000000)/$A115</f>
        <v>0</v>
      </c>
      <c r="CF115" s="12" t="n">
        <f aca="false">(CF24/1000000)/$A115</f>
        <v>0</v>
      </c>
      <c r="CG115" s="12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11"/>
      <c r="FU115" s="7"/>
      <c r="FV115" s="7"/>
      <c r="FW115" s="7"/>
    </row>
    <row r="116" customFormat="false" ht="12.75" hidden="false" customHeight="false" outlineLevel="0" collapsed="false">
      <c r="A116" s="0" t="n">
        <v>30</v>
      </c>
      <c r="B116" s="3" t="n">
        <v>35004</v>
      </c>
      <c r="C116" s="12" t="n">
        <f aca="false">(C25/1000000)/$A116</f>
        <v>2.1188161</v>
      </c>
      <c r="D116" s="12" t="n">
        <f aca="false">(D25/1000000)/$A116</f>
        <v>0.0310522333333333</v>
      </c>
      <c r="E116" s="12" t="n">
        <f aca="false">(E25/1000000)/$A116</f>
        <v>0.0203216333333333</v>
      </c>
      <c r="F116" s="12" t="n">
        <f aca="false">(F25/1000000)/$A116</f>
        <v>0.0264187333333333</v>
      </c>
      <c r="G116" s="12" t="n">
        <f aca="false">(G25/1000000)/$A116</f>
        <v>0.0242046666666667</v>
      </c>
      <c r="H116" s="12" t="n">
        <f aca="false">(H25/1000000)/$A116</f>
        <v>0.0212662</v>
      </c>
      <c r="I116" s="12" t="n">
        <f aca="false">(I25/1000000)/$A116</f>
        <v>0.0244618666666667</v>
      </c>
      <c r="J116" s="12" t="n">
        <f aca="false">(J25/1000000)/$A116</f>
        <v>0.0324862666666667</v>
      </c>
      <c r="K116" s="12" t="n">
        <f aca="false">(K25/1000000)/$A116</f>
        <v>0.0259745</v>
      </c>
      <c r="L116" s="12" t="n">
        <f aca="false">(L25/1000000)/$A116</f>
        <v>0.0286692666666667</v>
      </c>
      <c r="M116" s="12" t="n">
        <f aca="false">(M25/1000000)/$A116</f>
        <v>0.0246223666666667</v>
      </c>
      <c r="N116" s="12" t="n">
        <f aca="false">(N25/1000000)/$A116</f>
        <v>0.0268666666666667</v>
      </c>
      <c r="O116" s="12" t="n">
        <f aca="false">(O25/1000000)/$A116</f>
        <v>0.0266534</v>
      </c>
      <c r="P116" s="12" t="n">
        <f aca="false">(P25/1000000)/$A116</f>
        <v>0.0374916</v>
      </c>
      <c r="Q116" s="12" t="n">
        <f aca="false">(Q25/1000000)/$A116</f>
        <v>0.0272818666666667</v>
      </c>
      <c r="R116" s="12" t="n">
        <f aca="false">(R25/1000000)/$A116</f>
        <v>0.0319728333333333</v>
      </c>
      <c r="S116" s="12" t="n">
        <f aca="false">(S25/1000000)/$A116</f>
        <v>0.0294834333333333</v>
      </c>
      <c r="T116" s="12" t="n">
        <f aca="false">(T25/1000000)/$A116</f>
        <v>0.0402796333333333</v>
      </c>
      <c r="U116" s="12" t="n">
        <f aca="false">(U25/1000000)/$A116</f>
        <v>0.0331878333333333</v>
      </c>
      <c r="V116" s="12" t="n">
        <f aca="false">(V25/1000000)/$A116</f>
        <v>0.0404692666666667</v>
      </c>
      <c r="W116" s="12" t="n">
        <f aca="false">(W25/1000000)/$A116</f>
        <v>0.0661199</v>
      </c>
      <c r="X116" s="12" t="n">
        <f aca="false">(X25/1000000)/$A116</f>
        <v>0.0420929333333333</v>
      </c>
      <c r="Y116" s="12" t="n">
        <f aca="false">(Y25/1000000)/$A116</f>
        <v>0.0941689333333333</v>
      </c>
      <c r="Z116" s="12" t="n">
        <f aca="false">(Z25/1000000)/$A116</f>
        <v>0.0359130333333333</v>
      </c>
      <c r="AA116" s="12" t="n">
        <f aca="false">(AA25/1000000)/$A116</f>
        <v>0</v>
      </c>
      <c r="AB116" s="12" t="n">
        <f aca="false">(AB25/1000000)/$A116</f>
        <v>0</v>
      </c>
      <c r="AC116" s="12" t="n">
        <f aca="false">(AC25/1000000)/$A116</f>
        <v>0</v>
      </c>
      <c r="AD116" s="12" t="n">
        <f aca="false">(AD25/1000000)/$A116</f>
        <v>0</v>
      </c>
      <c r="AE116" s="12" t="n">
        <f aca="false">(AE25/1000000)/$A116</f>
        <v>0</v>
      </c>
      <c r="AF116" s="12" t="n">
        <f aca="false">(AF25/1000000)/$A116</f>
        <v>0</v>
      </c>
      <c r="AG116" s="12" t="n">
        <f aca="false">(AG25/1000000)/$A116</f>
        <v>0</v>
      </c>
      <c r="AH116" s="12" t="n">
        <f aca="false">(AH25/1000000)/$A116</f>
        <v>0</v>
      </c>
      <c r="AI116" s="12" t="n">
        <f aca="false">(AI25/1000000)/$A116</f>
        <v>0</v>
      </c>
      <c r="AJ116" s="12" t="n">
        <f aca="false">(AJ25/1000000)/$A116</f>
        <v>0</v>
      </c>
      <c r="AK116" s="12" t="n">
        <f aca="false">(AK25/1000000)/$A116</f>
        <v>0</v>
      </c>
      <c r="AL116" s="12" t="n">
        <f aca="false">(AL25/1000000)/$A116</f>
        <v>0</v>
      </c>
      <c r="AM116" s="12" t="n">
        <f aca="false">(AM25/1000000)/$A116</f>
        <v>0</v>
      </c>
      <c r="AN116" s="12" t="n">
        <f aca="false">(AN25/1000000)/$A116</f>
        <v>0</v>
      </c>
      <c r="AO116" s="12" t="n">
        <f aca="false">(AO25/1000000)/$A116</f>
        <v>0</v>
      </c>
      <c r="AP116" s="12" t="n">
        <f aca="false">(AP25/1000000)/$A116</f>
        <v>0</v>
      </c>
      <c r="AQ116" s="12" t="n">
        <f aca="false">(AQ25/1000000)/$A116</f>
        <v>0</v>
      </c>
      <c r="AR116" s="12" t="n">
        <f aca="false">(AR25/1000000)/$A116</f>
        <v>0</v>
      </c>
      <c r="AS116" s="12" t="n">
        <f aca="false">(AS25/1000000)/$A116</f>
        <v>0</v>
      </c>
      <c r="AT116" s="12" t="n">
        <f aca="false">(AT25/1000000)/$A116</f>
        <v>0</v>
      </c>
      <c r="AU116" s="12" t="n">
        <f aca="false">(AU25/1000000)/$A116</f>
        <v>0</v>
      </c>
      <c r="AV116" s="12" t="n">
        <f aca="false">(AV25/1000000)/$A116</f>
        <v>0</v>
      </c>
      <c r="AW116" s="12" t="n">
        <f aca="false">(AW25/1000000)/$A116</f>
        <v>0</v>
      </c>
      <c r="AX116" s="12" t="n">
        <f aca="false">(AX25/1000000)/$A116</f>
        <v>0</v>
      </c>
      <c r="AY116" s="12" t="n">
        <f aca="false">(AY25/1000000)/$A116</f>
        <v>0</v>
      </c>
      <c r="AZ116" s="12" t="n">
        <f aca="false">(AZ25/1000000)/$A116</f>
        <v>0</v>
      </c>
      <c r="BA116" s="12" t="n">
        <f aca="false">(BA25/1000000)/$A116</f>
        <v>0</v>
      </c>
      <c r="BB116" s="12" t="n">
        <f aca="false">(BB25/1000000)/$A116</f>
        <v>0</v>
      </c>
      <c r="BC116" s="12" t="n">
        <f aca="false">(BC25/1000000)/$A116</f>
        <v>0</v>
      </c>
      <c r="BD116" s="12" t="n">
        <f aca="false">(BD25/1000000)/$A116</f>
        <v>0</v>
      </c>
      <c r="BE116" s="12" t="n">
        <f aca="false">(BE25/1000000)/$A116</f>
        <v>0</v>
      </c>
      <c r="BF116" s="12" t="n">
        <f aca="false">(BF25/1000000)/$A116</f>
        <v>0</v>
      </c>
      <c r="BG116" s="12" t="n">
        <f aca="false">(BG25/1000000)/$A116</f>
        <v>0</v>
      </c>
      <c r="BH116" s="12" t="n">
        <f aca="false">(BH25/1000000)/$A116</f>
        <v>0</v>
      </c>
      <c r="BI116" s="12" t="n">
        <f aca="false">(BI25/1000000)/$A116</f>
        <v>0</v>
      </c>
      <c r="BJ116" s="12" t="n">
        <f aca="false">(BJ25/1000000)/$A116</f>
        <v>0</v>
      </c>
      <c r="BK116" s="12" t="n">
        <f aca="false">(BK25/1000000)/$A116</f>
        <v>0</v>
      </c>
      <c r="BL116" s="12" t="n">
        <f aca="false">(BL25/1000000)/$A116</f>
        <v>0</v>
      </c>
      <c r="BM116" s="12" t="n">
        <f aca="false">(BM25/1000000)/$A116</f>
        <v>0</v>
      </c>
      <c r="BN116" s="12" t="n">
        <f aca="false">(BN25/1000000)/$A116</f>
        <v>0</v>
      </c>
      <c r="BO116" s="12" t="n">
        <f aca="false">(BO25/1000000)/$A116</f>
        <v>0</v>
      </c>
      <c r="BP116" s="12" t="n">
        <f aca="false">(BP25/1000000)/$A116</f>
        <v>0</v>
      </c>
      <c r="BQ116" s="12" t="n">
        <f aca="false">(BQ25/1000000)/$A116</f>
        <v>0</v>
      </c>
      <c r="BR116" s="12" t="n">
        <f aca="false">(BR25/1000000)/$A116</f>
        <v>0</v>
      </c>
      <c r="BS116" s="12" t="n">
        <f aca="false">(BS25/1000000)/$A116</f>
        <v>0</v>
      </c>
      <c r="BT116" s="12" t="n">
        <f aca="false">(BT25/1000000)/$A116</f>
        <v>0</v>
      </c>
      <c r="BU116" s="12" t="n">
        <f aca="false">(BU25/1000000)/$A116</f>
        <v>0</v>
      </c>
      <c r="BV116" s="12" t="n">
        <f aca="false">(BV25/1000000)/$A116</f>
        <v>0</v>
      </c>
      <c r="BW116" s="12" t="n">
        <f aca="false">(BW25/1000000)/$A116</f>
        <v>0</v>
      </c>
      <c r="BX116" s="12" t="n">
        <f aca="false">(BX25/1000000)/$A116</f>
        <v>0</v>
      </c>
      <c r="BY116" s="12" t="n">
        <f aca="false">(BY25/1000000)/$A116</f>
        <v>0</v>
      </c>
      <c r="BZ116" s="12" t="n">
        <f aca="false">(BZ25/1000000)/$A116</f>
        <v>0</v>
      </c>
      <c r="CA116" s="12" t="n">
        <f aca="false">(CA25/1000000)/$A116</f>
        <v>0</v>
      </c>
      <c r="CB116" s="12" t="n">
        <f aca="false">(CB25/1000000)/$A116</f>
        <v>0</v>
      </c>
      <c r="CC116" s="12" t="n">
        <f aca="false">(CC25/1000000)/$A116</f>
        <v>0</v>
      </c>
      <c r="CD116" s="12" t="n">
        <f aca="false">(CD25/1000000)/$A116</f>
        <v>0</v>
      </c>
      <c r="CE116" s="12" t="n">
        <f aca="false">(CE25/1000000)/$A116</f>
        <v>0</v>
      </c>
      <c r="CF116" s="12" t="n">
        <f aca="false">(CF25/1000000)/$A116</f>
        <v>0</v>
      </c>
      <c r="CG116" s="12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11"/>
      <c r="FU116" s="7"/>
      <c r="FV116" s="7"/>
      <c r="FW116" s="7"/>
    </row>
    <row r="117" customFormat="false" ht="12.75" hidden="false" customHeight="false" outlineLevel="0" collapsed="false">
      <c r="A117" s="0" t="n">
        <v>31</v>
      </c>
      <c r="B117" s="3" t="n">
        <v>35034</v>
      </c>
      <c r="C117" s="12" t="n">
        <f aca="false">(C26/1000000)/$A117</f>
        <v>2.0489055483871</v>
      </c>
      <c r="D117" s="12" t="n">
        <f aca="false">(D26/1000000)/$A117</f>
        <v>0.0305232903225806</v>
      </c>
      <c r="E117" s="12" t="n">
        <f aca="false">(E26/1000000)/$A117</f>
        <v>0.0207559032258065</v>
      </c>
      <c r="F117" s="12" t="n">
        <f aca="false">(F26/1000000)/$A117</f>
        <v>0.0247435483870968</v>
      </c>
      <c r="G117" s="12" t="n">
        <f aca="false">(G26/1000000)/$A117</f>
        <v>0.0238572580645161</v>
      </c>
      <c r="H117" s="12" t="n">
        <f aca="false">(H26/1000000)/$A117</f>
        <v>0.0213074838709677</v>
      </c>
      <c r="I117" s="12" t="n">
        <f aca="false">(I26/1000000)/$A117</f>
        <v>0.0254175161290323</v>
      </c>
      <c r="J117" s="12" t="n">
        <f aca="false">(J26/1000000)/$A117</f>
        <v>0.0305580322580645</v>
      </c>
      <c r="K117" s="12" t="n">
        <f aca="false">(K26/1000000)/$A117</f>
        <v>0.0230675483870968</v>
      </c>
      <c r="L117" s="12" t="n">
        <f aca="false">(L26/1000000)/$A117</f>
        <v>0.0263908387096774</v>
      </c>
      <c r="M117" s="12" t="n">
        <f aca="false">(M26/1000000)/$A117</f>
        <v>0.0228523225806452</v>
      </c>
      <c r="N117" s="12" t="n">
        <f aca="false">(N26/1000000)/$A117</f>
        <v>0.0261825483870968</v>
      </c>
      <c r="O117" s="12" t="n">
        <f aca="false">(O26/1000000)/$A117</f>
        <v>0.0246917419354839</v>
      </c>
      <c r="P117" s="12" t="n">
        <f aca="false">(P26/1000000)/$A117</f>
        <v>0.0359238387096774</v>
      </c>
      <c r="Q117" s="12" t="n">
        <f aca="false">(Q26/1000000)/$A117</f>
        <v>0.0260421290322581</v>
      </c>
      <c r="R117" s="12" t="n">
        <f aca="false">(R26/1000000)/$A117</f>
        <v>0.0305057096774194</v>
      </c>
      <c r="S117" s="12" t="n">
        <f aca="false">(S26/1000000)/$A117</f>
        <v>0.0283098709677419</v>
      </c>
      <c r="T117" s="12" t="n">
        <f aca="false">(T26/1000000)/$A117</f>
        <v>0.0377915806451613</v>
      </c>
      <c r="U117" s="12" t="n">
        <f aca="false">(U26/1000000)/$A117</f>
        <v>0.0332806129032258</v>
      </c>
      <c r="V117" s="12" t="n">
        <f aca="false">(V26/1000000)/$A117</f>
        <v>0.0382451612903226</v>
      </c>
      <c r="W117" s="12" t="n">
        <f aca="false">(W26/1000000)/$A117</f>
        <v>0.0556385806451613</v>
      </c>
      <c r="X117" s="12" t="n">
        <f aca="false">(X26/1000000)/$A117</f>
        <v>0.0422820322580645</v>
      </c>
      <c r="Y117" s="12" t="n">
        <f aca="false">(Y26/1000000)/$A117</f>
        <v>0.0918191935483871</v>
      </c>
      <c r="Z117" s="12" t="n">
        <f aca="false">(Z26/1000000)/$A117</f>
        <v>0.085253064516129</v>
      </c>
      <c r="AA117" s="12" t="n">
        <f aca="false">(AA26/1000000)/$A117</f>
        <v>0.0292535806451613</v>
      </c>
      <c r="AB117" s="12" t="n">
        <f aca="false">(AB26/1000000)/$A117</f>
        <v>0</v>
      </c>
      <c r="AC117" s="12" t="n">
        <f aca="false">(AC26/1000000)/$A117</f>
        <v>0</v>
      </c>
      <c r="AD117" s="12" t="n">
        <f aca="false">(AD26/1000000)/$A117</f>
        <v>0</v>
      </c>
      <c r="AE117" s="12" t="n">
        <f aca="false">(AE26/1000000)/$A117</f>
        <v>0</v>
      </c>
      <c r="AF117" s="12" t="n">
        <f aca="false">(AF26/1000000)/$A117</f>
        <v>0</v>
      </c>
      <c r="AG117" s="12" t="n">
        <f aca="false">(AG26/1000000)/$A117</f>
        <v>0</v>
      </c>
      <c r="AH117" s="12" t="n">
        <f aca="false">(AH26/1000000)/$A117</f>
        <v>0</v>
      </c>
      <c r="AI117" s="12" t="n">
        <f aca="false">(AI26/1000000)/$A117</f>
        <v>0</v>
      </c>
      <c r="AJ117" s="12" t="n">
        <f aca="false">(AJ26/1000000)/$A117</f>
        <v>0</v>
      </c>
      <c r="AK117" s="12" t="n">
        <f aca="false">(AK26/1000000)/$A117</f>
        <v>0</v>
      </c>
      <c r="AL117" s="12" t="n">
        <f aca="false">(AL26/1000000)/$A117</f>
        <v>0</v>
      </c>
      <c r="AM117" s="12" t="n">
        <f aca="false">(AM26/1000000)/$A117</f>
        <v>0</v>
      </c>
      <c r="AN117" s="12" t="n">
        <f aca="false">(AN26/1000000)/$A117</f>
        <v>0</v>
      </c>
      <c r="AO117" s="12" t="n">
        <f aca="false">(AO26/1000000)/$A117</f>
        <v>0</v>
      </c>
      <c r="AP117" s="12" t="n">
        <f aca="false">(AP26/1000000)/$A117</f>
        <v>0</v>
      </c>
      <c r="AQ117" s="12" t="n">
        <f aca="false">(AQ26/1000000)/$A117</f>
        <v>0</v>
      </c>
      <c r="AR117" s="12" t="n">
        <f aca="false">(AR26/1000000)/$A117</f>
        <v>0</v>
      </c>
      <c r="AS117" s="12" t="n">
        <f aca="false">(AS26/1000000)/$A117</f>
        <v>0</v>
      </c>
      <c r="AT117" s="12" t="n">
        <f aca="false">(AT26/1000000)/$A117</f>
        <v>0</v>
      </c>
      <c r="AU117" s="12" t="n">
        <f aca="false">(AU26/1000000)/$A117</f>
        <v>0</v>
      </c>
      <c r="AV117" s="12" t="n">
        <f aca="false">(AV26/1000000)/$A117</f>
        <v>0</v>
      </c>
      <c r="AW117" s="12" t="n">
        <f aca="false">(AW26/1000000)/$A117</f>
        <v>0</v>
      </c>
      <c r="AX117" s="12" t="n">
        <f aca="false">(AX26/1000000)/$A117</f>
        <v>0</v>
      </c>
      <c r="AY117" s="12" t="n">
        <f aca="false">(AY26/1000000)/$A117</f>
        <v>0</v>
      </c>
      <c r="AZ117" s="12" t="n">
        <f aca="false">(AZ26/1000000)/$A117</f>
        <v>0</v>
      </c>
      <c r="BA117" s="12" t="n">
        <f aca="false">(BA26/1000000)/$A117</f>
        <v>0</v>
      </c>
      <c r="BB117" s="12" t="n">
        <f aca="false">(BB26/1000000)/$A117</f>
        <v>0</v>
      </c>
      <c r="BC117" s="12" t="n">
        <f aca="false">(BC26/1000000)/$A117</f>
        <v>0</v>
      </c>
      <c r="BD117" s="12" t="n">
        <f aca="false">(BD26/1000000)/$A117</f>
        <v>0</v>
      </c>
      <c r="BE117" s="12" t="n">
        <f aca="false">(BE26/1000000)/$A117</f>
        <v>0</v>
      </c>
      <c r="BF117" s="12" t="n">
        <f aca="false">(BF26/1000000)/$A117</f>
        <v>0</v>
      </c>
      <c r="BG117" s="12" t="n">
        <f aca="false">(BG26/1000000)/$A117</f>
        <v>0</v>
      </c>
      <c r="BH117" s="12" t="n">
        <f aca="false">(BH26/1000000)/$A117</f>
        <v>0</v>
      </c>
      <c r="BI117" s="12" t="n">
        <f aca="false">(BI26/1000000)/$A117</f>
        <v>0</v>
      </c>
      <c r="BJ117" s="12" t="n">
        <f aca="false">(BJ26/1000000)/$A117</f>
        <v>0</v>
      </c>
      <c r="BK117" s="12" t="n">
        <f aca="false">(BK26/1000000)/$A117</f>
        <v>0</v>
      </c>
      <c r="BL117" s="12" t="n">
        <f aca="false">(BL26/1000000)/$A117</f>
        <v>0</v>
      </c>
      <c r="BM117" s="12" t="n">
        <f aca="false">(BM26/1000000)/$A117</f>
        <v>0</v>
      </c>
      <c r="BN117" s="12" t="n">
        <f aca="false">(BN26/1000000)/$A117</f>
        <v>0</v>
      </c>
      <c r="BO117" s="12" t="n">
        <f aca="false">(BO26/1000000)/$A117</f>
        <v>0</v>
      </c>
      <c r="BP117" s="12" t="n">
        <f aca="false">(BP26/1000000)/$A117</f>
        <v>0</v>
      </c>
      <c r="BQ117" s="12" t="n">
        <f aca="false">(BQ26/1000000)/$A117</f>
        <v>0</v>
      </c>
      <c r="BR117" s="12" t="n">
        <f aca="false">(BR26/1000000)/$A117</f>
        <v>0</v>
      </c>
      <c r="BS117" s="12" t="n">
        <f aca="false">(BS26/1000000)/$A117</f>
        <v>0</v>
      </c>
      <c r="BT117" s="12" t="n">
        <f aca="false">(BT26/1000000)/$A117</f>
        <v>0</v>
      </c>
      <c r="BU117" s="12" t="n">
        <f aca="false">(BU26/1000000)/$A117</f>
        <v>0</v>
      </c>
      <c r="BV117" s="12" t="n">
        <f aca="false">(BV26/1000000)/$A117</f>
        <v>0</v>
      </c>
      <c r="BW117" s="12" t="n">
        <f aca="false">(BW26/1000000)/$A117</f>
        <v>0</v>
      </c>
      <c r="BX117" s="12" t="n">
        <f aca="false">(BX26/1000000)/$A117</f>
        <v>0</v>
      </c>
      <c r="BY117" s="12" t="n">
        <f aca="false">(BY26/1000000)/$A117</f>
        <v>0</v>
      </c>
      <c r="BZ117" s="12" t="n">
        <f aca="false">(BZ26/1000000)/$A117</f>
        <v>0</v>
      </c>
      <c r="CA117" s="12" t="n">
        <f aca="false">(CA26/1000000)/$A117</f>
        <v>0</v>
      </c>
      <c r="CB117" s="12" t="n">
        <f aca="false">(CB26/1000000)/$A117</f>
        <v>0</v>
      </c>
      <c r="CC117" s="12" t="n">
        <f aca="false">(CC26/1000000)/$A117</f>
        <v>0</v>
      </c>
      <c r="CD117" s="12" t="n">
        <f aca="false">(CD26/1000000)/$A117</f>
        <v>0</v>
      </c>
      <c r="CE117" s="12" t="n">
        <f aca="false">(CE26/1000000)/$A117</f>
        <v>0</v>
      </c>
      <c r="CF117" s="12" t="n">
        <f aca="false">(CF26/1000000)/$A117</f>
        <v>0</v>
      </c>
      <c r="CG117" s="12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11"/>
      <c r="FU117" s="7"/>
      <c r="FV117" s="7"/>
      <c r="FW117" s="7"/>
    </row>
    <row r="118" customFormat="false" ht="12.75" hidden="false" customHeight="false" outlineLevel="0" collapsed="false">
      <c r="A118" s="0" t="n">
        <v>31</v>
      </c>
      <c r="B118" s="3" t="n">
        <v>35065</v>
      </c>
      <c r="C118" s="12" t="n">
        <f aca="false">(C27/1000000)/$A118</f>
        <v>2.04902229032258</v>
      </c>
      <c r="D118" s="12" t="n">
        <f aca="false">(D27/1000000)/$A118</f>
        <v>0.0304835483870968</v>
      </c>
      <c r="E118" s="12" t="n">
        <f aca="false">(E27/1000000)/$A118</f>
        <v>0.0190819677419355</v>
      </c>
      <c r="F118" s="12" t="n">
        <f aca="false">(F27/1000000)/$A118</f>
        <v>0.0269867741935484</v>
      </c>
      <c r="G118" s="12" t="n">
        <f aca="false">(G27/1000000)/$A118</f>
        <v>0.0221115806451613</v>
      </c>
      <c r="H118" s="12" t="n">
        <f aca="false">(H27/1000000)/$A118</f>
        <v>0.0210912580645161</v>
      </c>
      <c r="I118" s="12" t="n">
        <f aca="false">(I27/1000000)/$A118</f>
        <v>0.0239663225806452</v>
      </c>
      <c r="J118" s="12" t="n">
        <f aca="false">(J27/1000000)/$A118</f>
        <v>0.0287792580645161</v>
      </c>
      <c r="K118" s="12" t="n">
        <f aca="false">(K27/1000000)/$A118</f>
        <v>0.0230763225806452</v>
      </c>
      <c r="L118" s="12" t="n">
        <f aca="false">(L27/1000000)/$A118</f>
        <v>0.0304448709677419</v>
      </c>
      <c r="M118" s="12" t="n">
        <f aca="false">(M27/1000000)/$A118</f>
        <v>0.0220322258064516</v>
      </c>
      <c r="N118" s="12" t="n">
        <f aca="false">(N27/1000000)/$A118</f>
        <v>0.0248107741935484</v>
      </c>
      <c r="O118" s="12" t="n">
        <f aca="false">(O27/1000000)/$A118</f>
        <v>0.0228084193548387</v>
      </c>
      <c r="P118" s="12" t="n">
        <f aca="false">(P27/1000000)/$A118</f>
        <v>0.0337189677419355</v>
      </c>
      <c r="Q118" s="12" t="n">
        <f aca="false">(Q27/1000000)/$A118</f>
        <v>0.025633935483871</v>
      </c>
      <c r="R118" s="12" t="n">
        <f aca="false">(R27/1000000)/$A118</f>
        <v>0.0271352903225806</v>
      </c>
      <c r="S118" s="12" t="n">
        <f aca="false">(S27/1000000)/$A118</f>
        <v>0.0280266774193548</v>
      </c>
      <c r="T118" s="12" t="n">
        <f aca="false">(T27/1000000)/$A118</f>
        <v>0.0361731935483871</v>
      </c>
      <c r="U118" s="12" t="n">
        <f aca="false">(U27/1000000)/$A118</f>
        <v>0.0307808709677419</v>
      </c>
      <c r="V118" s="12" t="n">
        <f aca="false">(V27/1000000)/$A118</f>
        <v>0.0361552258064516</v>
      </c>
      <c r="W118" s="12" t="n">
        <f aca="false">(W27/1000000)/$A118</f>
        <v>0.0505595483870968</v>
      </c>
      <c r="X118" s="12" t="n">
        <f aca="false">(X27/1000000)/$A118</f>
        <v>0.0350454193548387</v>
      </c>
      <c r="Y118" s="12" t="n">
        <f aca="false">(Y27/1000000)/$A118</f>
        <v>0.0810682258064516</v>
      </c>
      <c r="Z118" s="12" t="n">
        <f aca="false">(Z27/1000000)/$A118</f>
        <v>0.0809305806451613</v>
      </c>
      <c r="AA118" s="12" t="n">
        <f aca="false">(AA27/1000000)/$A118</f>
        <v>0.0454680322580645</v>
      </c>
      <c r="AB118" s="12" t="n">
        <f aca="false">(AB27/1000000)/$A118</f>
        <v>0.0397301290322581</v>
      </c>
      <c r="AC118" s="12" t="n">
        <f aca="false">(AC27/1000000)/$A118</f>
        <v>0</v>
      </c>
      <c r="AD118" s="12" t="n">
        <f aca="false">(AD27/1000000)/$A118</f>
        <v>0</v>
      </c>
      <c r="AE118" s="12" t="n">
        <f aca="false">(AE27/1000000)/$A118</f>
        <v>0</v>
      </c>
      <c r="AF118" s="12" t="n">
        <f aca="false">(AF27/1000000)/$A118</f>
        <v>0</v>
      </c>
      <c r="AG118" s="12" t="n">
        <f aca="false">(AG27/1000000)/$A118</f>
        <v>0</v>
      </c>
      <c r="AH118" s="12" t="n">
        <f aca="false">(AH27/1000000)/$A118</f>
        <v>0</v>
      </c>
      <c r="AI118" s="12" t="n">
        <f aca="false">(AI27/1000000)/$A118</f>
        <v>0</v>
      </c>
      <c r="AJ118" s="12" t="n">
        <f aca="false">(AJ27/1000000)/$A118</f>
        <v>0</v>
      </c>
      <c r="AK118" s="12" t="n">
        <f aca="false">(AK27/1000000)/$A118</f>
        <v>0</v>
      </c>
      <c r="AL118" s="12" t="n">
        <f aca="false">(AL27/1000000)/$A118</f>
        <v>0</v>
      </c>
      <c r="AM118" s="12" t="n">
        <f aca="false">(AM27/1000000)/$A118</f>
        <v>0</v>
      </c>
      <c r="AN118" s="12" t="n">
        <f aca="false">(AN27/1000000)/$A118</f>
        <v>0</v>
      </c>
      <c r="AO118" s="12" t="n">
        <f aca="false">(AO27/1000000)/$A118</f>
        <v>0</v>
      </c>
      <c r="AP118" s="12" t="n">
        <f aca="false">(AP27/1000000)/$A118</f>
        <v>0</v>
      </c>
      <c r="AQ118" s="12" t="n">
        <f aca="false">(AQ27/1000000)/$A118</f>
        <v>0</v>
      </c>
      <c r="AR118" s="12" t="n">
        <f aca="false">(AR27/1000000)/$A118</f>
        <v>0</v>
      </c>
      <c r="AS118" s="12" t="n">
        <f aca="false">(AS27/1000000)/$A118</f>
        <v>0</v>
      </c>
      <c r="AT118" s="12" t="n">
        <f aca="false">(AT27/1000000)/$A118</f>
        <v>0</v>
      </c>
      <c r="AU118" s="12" t="n">
        <f aca="false">(AU27/1000000)/$A118</f>
        <v>0</v>
      </c>
      <c r="AV118" s="12" t="n">
        <f aca="false">(AV27/1000000)/$A118</f>
        <v>0</v>
      </c>
      <c r="AW118" s="12" t="n">
        <f aca="false">(AW27/1000000)/$A118</f>
        <v>0</v>
      </c>
      <c r="AX118" s="12" t="n">
        <f aca="false">(AX27/1000000)/$A118</f>
        <v>0</v>
      </c>
      <c r="AY118" s="12" t="n">
        <f aca="false">(AY27/1000000)/$A118</f>
        <v>0</v>
      </c>
      <c r="AZ118" s="12" t="n">
        <f aca="false">(AZ27/1000000)/$A118</f>
        <v>0</v>
      </c>
      <c r="BA118" s="12" t="n">
        <f aca="false">(BA27/1000000)/$A118</f>
        <v>0</v>
      </c>
      <c r="BB118" s="12" t="n">
        <f aca="false">(BB27/1000000)/$A118</f>
        <v>0</v>
      </c>
      <c r="BC118" s="12" t="n">
        <f aca="false">(BC27/1000000)/$A118</f>
        <v>0</v>
      </c>
      <c r="BD118" s="12" t="n">
        <f aca="false">(BD27/1000000)/$A118</f>
        <v>0</v>
      </c>
      <c r="BE118" s="12" t="n">
        <f aca="false">(BE27/1000000)/$A118</f>
        <v>0</v>
      </c>
      <c r="BF118" s="12" t="n">
        <f aca="false">(BF27/1000000)/$A118</f>
        <v>0</v>
      </c>
      <c r="BG118" s="12" t="n">
        <f aca="false">(BG27/1000000)/$A118</f>
        <v>0</v>
      </c>
      <c r="BH118" s="12" t="n">
        <f aca="false">(BH27/1000000)/$A118</f>
        <v>0</v>
      </c>
      <c r="BI118" s="12" t="n">
        <f aca="false">(BI27/1000000)/$A118</f>
        <v>0</v>
      </c>
      <c r="BJ118" s="12" t="n">
        <f aca="false">(BJ27/1000000)/$A118</f>
        <v>0</v>
      </c>
      <c r="BK118" s="12" t="n">
        <f aca="false">(BK27/1000000)/$A118</f>
        <v>0</v>
      </c>
      <c r="BL118" s="12" t="n">
        <f aca="false">(BL27/1000000)/$A118</f>
        <v>0</v>
      </c>
      <c r="BM118" s="12" t="n">
        <f aca="false">(BM27/1000000)/$A118</f>
        <v>0</v>
      </c>
      <c r="BN118" s="12" t="n">
        <f aca="false">(BN27/1000000)/$A118</f>
        <v>0</v>
      </c>
      <c r="BO118" s="12" t="n">
        <f aca="false">(BO27/1000000)/$A118</f>
        <v>0</v>
      </c>
      <c r="BP118" s="12" t="n">
        <f aca="false">(BP27/1000000)/$A118</f>
        <v>0</v>
      </c>
      <c r="BQ118" s="12" t="n">
        <f aca="false">(BQ27/1000000)/$A118</f>
        <v>0</v>
      </c>
      <c r="BR118" s="12" t="n">
        <f aca="false">(BR27/1000000)/$A118</f>
        <v>0</v>
      </c>
      <c r="BS118" s="12" t="n">
        <f aca="false">(BS27/1000000)/$A118</f>
        <v>0</v>
      </c>
      <c r="BT118" s="12" t="n">
        <f aca="false">(BT27/1000000)/$A118</f>
        <v>0</v>
      </c>
      <c r="BU118" s="12" t="n">
        <f aca="false">(BU27/1000000)/$A118</f>
        <v>0</v>
      </c>
      <c r="BV118" s="12" t="n">
        <f aca="false">(BV27/1000000)/$A118</f>
        <v>0</v>
      </c>
      <c r="BW118" s="12" t="n">
        <f aca="false">(BW27/1000000)/$A118</f>
        <v>0</v>
      </c>
      <c r="BX118" s="12" t="n">
        <f aca="false">(BX27/1000000)/$A118</f>
        <v>0</v>
      </c>
      <c r="BY118" s="12" t="n">
        <f aca="false">(BY27/1000000)/$A118</f>
        <v>0</v>
      </c>
      <c r="BZ118" s="12" t="n">
        <f aca="false">(BZ27/1000000)/$A118</f>
        <v>0</v>
      </c>
      <c r="CA118" s="12" t="n">
        <f aca="false">(CA27/1000000)/$A118</f>
        <v>0</v>
      </c>
      <c r="CB118" s="12" t="n">
        <f aca="false">(CB27/1000000)/$A118</f>
        <v>0</v>
      </c>
      <c r="CC118" s="12" t="n">
        <f aca="false">(CC27/1000000)/$A118</f>
        <v>0</v>
      </c>
      <c r="CD118" s="12" t="n">
        <f aca="false">(CD27/1000000)/$A118</f>
        <v>0</v>
      </c>
      <c r="CE118" s="12" t="n">
        <f aca="false">(CE27/1000000)/$A118</f>
        <v>0</v>
      </c>
      <c r="CF118" s="12" t="n">
        <f aca="false">(CF27/1000000)/$A118</f>
        <v>0</v>
      </c>
      <c r="CG118" s="12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11"/>
      <c r="FU118" s="7"/>
      <c r="FV118" s="7"/>
      <c r="FW118" s="7"/>
    </row>
    <row r="119" customFormat="false" ht="12.75" hidden="false" customHeight="false" outlineLevel="0" collapsed="false">
      <c r="A119" s="0" t="n">
        <v>29</v>
      </c>
      <c r="B119" s="3" t="n">
        <v>35096</v>
      </c>
      <c r="C119" s="12" t="n">
        <f aca="false">(C28/1000000)/$A119</f>
        <v>2.0474274137931</v>
      </c>
      <c r="D119" s="12" t="n">
        <f aca="false">(D28/1000000)/$A119</f>
        <v>0.0288864137931034</v>
      </c>
      <c r="E119" s="12" t="n">
        <f aca="false">(E28/1000000)/$A119</f>
        <v>0.0197511034482759</v>
      </c>
      <c r="F119" s="12" t="n">
        <f aca="false">(F28/1000000)/$A119</f>
        <v>0.0268082068965517</v>
      </c>
      <c r="G119" s="12" t="n">
        <f aca="false">(G28/1000000)/$A119</f>
        <v>0.0205725517241379</v>
      </c>
      <c r="H119" s="12" t="n">
        <f aca="false">(H28/1000000)/$A119</f>
        <v>0.0202626896551724</v>
      </c>
      <c r="I119" s="12" t="n">
        <f aca="false">(I28/1000000)/$A119</f>
        <v>0.0215985172413793</v>
      </c>
      <c r="J119" s="12" t="n">
        <f aca="false">(J28/1000000)/$A119</f>
        <v>0.0293095862068966</v>
      </c>
      <c r="K119" s="12" t="n">
        <f aca="false">(K28/1000000)/$A119</f>
        <v>0.0214057931034483</v>
      </c>
      <c r="L119" s="12" t="n">
        <f aca="false">(L28/1000000)/$A119</f>
        <v>0.0295959655172414</v>
      </c>
      <c r="M119" s="12" t="n">
        <f aca="false">(M28/1000000)/$A119</f>
        <v>0.0202349310344828</v>
      </c>
      <c r="N119" s="12" t="n">
        <f aca="false">(N28/1000000)/$A119</f>
        <v>0.0252661034482759</v>
      </c>
      <c r="O119" s="12" t="n">
        <f aca="false">(O28/1000000)/$A119</f>
        <v>0.0233134137931035</v>
      </c>
      <c r="P119" s="12" t="n">
        <f aca="false">(P28/1000000)/$A119</f>
        <v>0.0344239655172414</v>
      </c>
      <c r="Q119" s="12" t="n">
        <f aca="false">(Q28/1000000)/$A119</f>
        <v>0.0242283793103448</v>
      </c>
      <c r="R119" s="12" t="n">
        <f aca="false">(R28/1000000)/$A119</f>
        <v>0.0264854137931035</v>
      </c>
      <c r="S119" s="12" t="n">
        <f aca="false">(S28/1000000)/$A119</f>
        <v>0.0268727931034483</v>
      </c>
      <c r="T119" s="12" t="n">
        <f aca="false">(T28/1000000)/$A119</f>
        <v>0.0348111379310345</v>
      </c>
      <c r="U119" s="12" t="n">
        <f aca="false">(U28/1000000)/$A119</f>
        <v>0.0310532413793103</v>
      </c>
      <c r="V119" s="12" t="n">
        <f aca="false">(V28/1000000)/$A119</f>
        <v>0.0330325862068966</v>
      </c>
      <c r="W119" s="12" t="n">
        <f aca="false">(W28/1000000)/$A119</f>
        <v>0.0501547586206897</v>
      </c>
      <c r="X119" s="12" t="n">
        <f aca="false">(X28/1000000)/$A119</f>
        <v>0.0329247931034483</v>
      </c>
      <c r="Y119" s="12" t="n">
        <f aca="false">(Y28/1000000)/$A119</f>
        <v>0.0740947586206897</v>
      </c>
      <c r="Z119" s="12" t="n">
        <f aca="false">(Z28/1000000)/$A119</f>
        <v>0.0760258620689655</v>
      </c>
      <c r="AA119" s="12" t="n">
        <f aca="false">(AA28/1000000)/$A119</f>
        <v>0.0416504137931035</v>
      </c>
      <c r="AB119" s="12" t="n">
        <f aca="false">(AB28/1000000)/$A119</f>
        <v>0.0681098620689655</v>
      </c>
      <c r="AC119" s="12" t="n">
        <f aca="false">(AC28/1000000)/$A119</f>
        <v>0.0406171724137931</v>
      </c>
      <c r="AD119" s="12" t="n">
        <f aca="false">(AD28/1000000)/$A119</f>
        <v>0</v>
      </c>
      <c r="AE119" s="12" t="n">
        <f aca="false">(AE28/1000000)/$A119</f>
        <v>0</v>
      </c>
      <c r="AF119" s="12" t="n">
        <f aca="false">(AF28/1000000)/$A119</f>
        <v>0</v>
      </c>
      <c r="AG119" s="12" t="n">
        <f aca="false">(AG28/1000000)/$A119</f>
        <v>0</v>
      </c>
      <c r="AH119" s="12" t="n">
        <f aca="false">(AH28/1000000)/$A119</f>
        <v>0</v>
      </c>
      <c r="AI119" s="12" t="n">
        <f aca="false">(AI28/1000000)/$A119</f>
        <v>0</v>
      </c>
      <c r="AJ119" s="12" t="n">
        <f aca="false">(AJ28/1000000)/$A119</f>
        <v>0</v>
      </c>
      <c r="AK119" s="12" t="n">
        <f aca="false">(AK28/1000000)/$A119</f>
        <v>0</v>
      </c>
      <c r="AL119" s="12" t="n">
        <f aca="false">(AL28/1000000)/$A119</f>
        <v>0</v>
      </c>
      <c r="AM119" s="12" t="n">
        <f aca="false">(AM28/1000000)/$A119</f>
        <v>0</v>
      </c>
      <c r="AN119" s="12" t="n">
        <f aca="false">(AN28/1000000)/$A119</f>
        <v>0</v>
      </c>
      <c r="AO119" s="12" t="n">
        <f aca="false">(AO28/1000000)/$A119</f>
        <v>0</v>
      </c>
      <c r="AP119" s="12" t="n">
        <f aca="false">(AP28/1000000)/$A119</f>
        <v>0</v>
      </c>
      <c r="AQ119" s="12" t="n">
        <f aca="false">(AQ28/1000000)/$A119</f>
        <v>0</v>
      </c>
      <c r="AR119" s="12" t="n">
        <f aca="false">(AR28/1000000)/$A119</f>
        <v>0</v>
      </c>
      <c r="AS119" s="12" t="n">
        <f aca="false">(AS28/1000000)/$A119</f>
        <v>0</v>
      </c>
      <c r="AT119" s="12" t="n">
        <f aca="false">(AT28/1000000)/$A119</f>
        <v>0</v>
      </c>
      <c r="AU119" s="12" t="n">
        <f aca="false">(AU28/1000000)/$A119</f>
        <v>0</v>
      </c>
      <c r="AV119" s="12" t="n">
        <f aca="false">(AV28/1000000)/$A119</f>
        <v>0</v>
      </c>
      <c r="AW119" s="12" t="n">
        <f aca="false">(AW28/1000000)/$A119</f>
        <v>0</v>
      </c>
      <c r="AX119" s="12" t="n">
        <f aca="false">(AX28/1000000)/$A119</f>
        <v>0</v>
      </c>
      <c r="AY119" s="12" t="n">
        <f aca="false">(AY28/1000000)/$A119</f>
        <v>0</v>
      </c>
      <c r="AZ119" s="12" t="n">
        <f aca="false">(AZ28/1000000)/$A119</f>
        <v>0</v>
      </c>
      <c r="BA119" s="12" t="n">
        <f aca="false">(BA28/1000000)/$A119</f>
        <v>0</v>
      </c>
      <c r="BB119" s="12" t="n">
        <f aca="false">(BB28/1000000)/$A119</f>
        <v>0</v>
      </c>
      <c r="BC119" s="12" t="n">
        <f aca="false">(BC28/1000000)/$A119</f>
        <v>0</v>
      </c>
      <c r="BD119" s="12" t="n">
        <f aca="false">(BD28/1000000)/$A119</f>
        <v>0</v>
      </c>
      <c r="BE119" s="12" t="n">
        <f aca="false">(BE28/1000000)/$A119</f>
        <v>0</v>
      </c>
      <c r="BF119" s="12" t="n">
        <f aca="false">(BF28/1000000)/$A119</f>
        <v>0</v>
      </c>
      <c r="BG119" s="12" t="n">
        <f aca="false">(BG28/1000000)/$A119</f>
        <v>0</v>
      </c>
      <c r="BH119" s="12" t="n">
        <f aca="false">(BH28/1000000)/$A119</f>
        <v>0</v>
      </c>
      <c r="BI119" s="12" t="n">
        <f aca="false">(BI28/1000000)/$A119</f>
        <v>0</v>
      </c>
      <c r="BJ119" s="12" t="n">
        <f aca="false">(BJ28/1000000)/$A119</f>
        <v>0</v>
      </c>
      <c r="BK119" s="12" t="n">
        <f aca="false">(BK28/1000000)/$A119</f>
        <v>0</v>
      </c>
      <c r="BL119" s="12" t="n">
        <f aca="false">(BL28/1000000)/$A119</f>
        <v>0</v>
      </c>
      <c r="BM119" s="12" t="n">
        <f aca="false">(BM28/1000000)/$A119</f>
        <v>0</v>
      </c>
      <c r="BN119" s="12" t="n">
        <f aca="false">(BN28/1000000)/$A119</f>
        <v>0</v>
      </c>
      <c r="BO119" s="12" t="n">
        <f aca="false">(BO28/1000000)/$A119</f>
        <v>0</v>
      </c>
      <c r="BP119" s="12" t="n">
        <f aca="false">(BP28/1000000)/$A119</f>
        <v>0</v>
      </c>
      <c r="BQ119" s="12" t="n">
        <f aca="false">(BQ28/1000000)/$A119</f>
        <v>0</v>
      </c>
      <c r="BR119" s="12" t="n">
        <f aca="false">(BR28/1000000)/$A119</f>
        <v>0</v>
      </c>
      <c r="BS119" s="12" t="n">
        <f aca="false">(BS28/1000000)/$A119</f>
        <v>0</v>
      </c>
      <c r="BT119" s="12" t="n">
        <f aca="false">(BT28/1000000)/$A119</f>
        <v>0</v>
      </c>
      <c r="BU119" s="12" t="n">
        <f aca="false">(BU28/1000000)/$A119</f>
        <v>0</v>
      </c>
      <c r="BV119" s="12" t="n">
        <f aca="false">(BV28/1000000)/$A119</f>
        <v>0</v>
      </c>
      <c r="BW119" s="12" t="n">
        <f aca="false">(BW28/1000000)/$A119</f>
        <v>0</v>
      </c>
      <c r="BX119" s="12" t="n">
        <f aca="false">(BX28/1000000)/$A119</f>
        <v>0</v>
      </c>
      <c r="BY119" s="12" t="n">
        <f aca="false">(BY28/1000000)/$A119</f>
        <v>0</v>
      </c>
      <c r="BZ119" s="12" t="n">
        <f aca="false">(BZ28/1000000)/$A119</f>
        <v>0</v>
      </c>
      <c r="CA119" s="12" t="n">
        <f aca="false">(CA28/1000000)/$A119</f>
        <v>0</v>
      </c>
      <c r="CB119" s="12" t="n">
        <f aca="false">(CB28/1000000)/$A119</f>
        <v>0</v>
      </c>
      <c r="CC119" s="12" t="n">
        <f aca="false">(CC28/1000000)/$A119</f>
        <v>0</v>
      </c>
      <c r="CD119" s="12" t="n">
        <f aca="false">(CD28/1000000)/$A119</f>
        <v>0</v>
      </c>
      <c r="CE119" s="12" t="n">
        <f aca="false">(CE28/1000000)/$A119</f>
        <v>0</v>
      </c>
      <c r="CF119" s="12" t="n">
        <f aca="false">(CF28/1000000)/$A119</f>
        <v>0</v>
      </c>
      <c r="CG119" s="12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11"/>
      <c r="FU119" s="7"/>
      <c r="FV119" s="7"/>
      <c r="FW119" s="7"/>
    </row>
    <row r="120" customFormat="false" ht="12.75" hidden="false" customHeight="false" outlineLevel="0" collapsed="false">
      <c r="A120" s="0" t="n">
        <v>31</v>
      </c>
      <c r="B120" s="3" t="n">
        <v>35125</v>
      </c>
      <c r="C120" s="12" t="n">
        <f aca="false">(C29/1000000)/$A120</f>
        <v>2.05877887096774</v>
      </c>
      <c r="D120" s="12" t="n">
        <f aca="false">(D29/1000000)/$A120</f>
        <v>0.028551</v>
      </c>
      <c r="E120" s="12" t="n">
        <f aca="false">(E29/1000000)/$A120</f>
        <v>0.019588064516129</v>
      </c>
      <c r="F120" s="12" t="n">
        <f aca="false">(F29/1000000)/$A120</f>
        <v>0.0254145161290323</v>
      </c>
      <c r="G120" s="12" t="n">
        <f aca="false">(G29/1000000)/$A120</f>
        <v>0.0201415806451613</v>
      </c>
      <c r="H120" s="12" t="n">
        <f aca="false">(H29/1000000)/$A120</f>
        <v>0.0195407419354839</v>
      </c>
      <c r="I120" s="12" t="n">
        <f aca="false">(I29/1000000)/$A120</f>
        <v>0.0213926129032258</v>
      </c>
      <c r="J120" s="12" t="n">
        <f aca="false">(J29/1000000)/$A120</f>
        <v>0.0279106451612903</v>
      </c>
      <c r="K120" s="12" t="n">
        <f aca="false">(K29/1000000)/$A120</f>
        <v>0.020769</v>
      </c>
      <c r="L120" s="12" t="n">
        <f aca="false">(L29/1000000)/$A120</f>
        <v>0.0278391612903226</v>
      </c>
      <c r="M120" s="12" t="n">
        <f aca="false">(M29/1000000)/$A120</f>
        <v>0.0210835483870968</v>
      </c>
      <c r="N120" s="12" t="n">
        <f aca="false">(N29/1000000)/$A120</f>
        <v>0.0236667741935484</v>
      </c>
      <c r="O120" s="12" t="n">
        <f aca="false">(O29/1000000)/$A120</f>
        <v>0.0230616774193548</v>
      </c>
      <c r="P120" s="12" t="n">
        <f aca="false">(P29/1000000)/$A120</f>
        <v>0.0343740967741935</v>
      </c>
      <c r="Q120" s="12" t="n">
        <f aca="false">(Q29/1000000)/$A120</f>
        <v>0.0226525806451613</v>
      </c>
      <c r="R120" s="12" t="n">
        <f aca="false">(R29/1000000)/$A120</f>
        <v>0.0259406451612903</v>
      </c>
      <c r="S120" s="12" t="n">
        <f aca="false">(S29/1000000)/$A120</f>
        <v>0.0253678709677419</v>
      </c>
      <c r="T120" s="12" t="n">
        <f aca="false">(T29/1000000)/$A120</f>
        <v>0.0328744193548387</v>
      </c>
      <c r="U120" s="12" t="n">
        <f aca="false">(U29/1000000)/$A120</f>
        <v>0.0288525161290323</v>
      </c>
      <c r="V120" s="12" t="n">
        <f aca="false">(V29/1000000)/$A120</f>
        <v>0.0322423225806452</v>
      </c>
      <c r="W120" s="12" t="n">
        <f aca="false">(W29/1000000)/$A120</f>
        <v>0.0488431290322581</v>
      </c>
      <c r="X120" s="12" t="n">
        <f aca="false">(X29/1000000)/$A120</f>
        <v>0.0303298709677419</v>
      </c>
      <c r="Y120" s="12" t="n">
        <f aca="false">(Y29/1000000)/$A120</f>
        <v>0.0700428064516129</v>
      </c>
      <c r="Z120" s="12" t="n">
        <f aca="false">(Z29/1000000)/$A120</f>
        <v>0.0658979677419355</v>
      </c>
      <c r="AA120" s="12" t="n">
        <f aca="false">(AA29/1000000)/$A120</f>
        <v>0.0375184193548387</v>
      </c>
      <c r="AB120" s="12" t="n">
        <f aca="false">(AB29/1000000)/$A120</f>
        <v>0.0578245483870968</v>
      </c>
      <c r="AC120" s="12" t="n">
        <f aca="false">(AC29/1000000)/$A120</f>
        <v>0.0739625483870968</v>
      </c>
      <c r="AD120" s="12" t="n">
        <f aca="false">(AD29/1000000)/$A120</f>
        <v>0.0319261290322581</v>
      </c>
      <c r="AE120" s="12" t="n">
        <f aca="false">(AE29/1000000)/$A120</f>
        <v>0</v>
      </c>
      <c r="AF120" s="12" t="n">
        <f aca="false">(AF29/1000000)/$A120</f>
        <v>0</v>
      </c>
      <c r="AG120" s="12" t="n">
        <f aca="false">(AG29/1000000)/$A120</f>
        <v>0</v>
      </c>
      <c r="AH120" s="12" t="n">
        <f aca="false">(AH29/1000000)/$A120</f>
        <v>0</v>
      </c>
      <c r="AI120" s="12" t="n">
        <f aca="false">(AI29/1000000)/$A120</f>
        <v>0</v>
      </c>
      <c r="AJ120" s="12" t="n">
        <f aca="false">(AJ29/1000000)/$A120</f>
        <v>0</v>
      </c>
      <c r="AK120" s="12" t="n">
        <f aca="false">(AK29/1000000)/$A120</f>
        <v>0</v>
      </c>
      <c r="AL120" s="12" t="n">
        <f aca="false">(AL29/1000000)/$A120</f>
        <v>0</v>
      </c>
      <c r="AM120" s="12" t="n">
        <f aca="false">(AM29/1000000)/$A120</f>
        <v>0</v>
      </c>
      <c r="AN120" s="12" t="n">
        <f aca="false">(AN29/1000000)/$A120</f>
        <v>0</v>
      </c>
      <c r="AO120" s="12" t="n">
        <f aca="false">(AO29/1000000)/$A120</f>
        <v>0</v>
      </c>
      <c r="AP120" s="12" t="n">
        <f aca="false">(AP29/1000000)/$A120</f>
        <v>0</v>
      </c>
      <c r="AQ120" s="12" t="n">
        <f aca="false">(AQ29/1000000)/$A120</f>
        <v>0</v>
      </c>
      <c r="AR120" s="12" t="n">
        <f aca="false">(AR29/1000000)/$A120</f>
        <v>0</v>
      </c>
      <c r="AS120" s="12" t="n">
        <f aca="false">(AS29/1000000)/$A120</f>
        <v>0</v>
      </c>
      <c r="AT120" s="12" t="n">
        <f aca="false">(AT29/1000000)/$A120</f>
        <v>0</v>
      </c>
      <c r="AU120" s="12" t="n">
        <f aca="false">(AU29/1000000)/$A120</f>
        <v>0</v>
      </c>
      <c r="AV120" s="12" t="n">
        <f aca="false">(AV29/1000000)/$A120</f>
        <v>0</v>
      </c>
      <c r="AW120" s="12" t="n">
        <f aca="false">(AW29/1000000)/$A120</f>
        <v>0</v>
      </c>
      <c r="AX120" s="12" t="n">
        <f aca="false">(AX29/1000000)/$A120</f>
        <v>0</v>
      </c>
      <c r="AY120" s="12" t="n">
        <f aca="false">(AY29/1000000)/$A120</f>
        <v>0</v>
      </c>
      <c r="AZ120" s="12" t="n">
        <f aca="false">(AZ29/1000000)/$A120</f>
        <v>0</v>
      </c>
      <c r="BA120" s="12" t="n">
        <f aca="false">(BA29/1000000)/$A120</f>
        <v>0</v>
      </c>
      <c r="BB120" s="12" t="n">
        <f aca="false">(BB29/1000000)/$A120</f>
        <v>0</v>
      </c>
      <c r="BC120" s="12" t="n">
        <f aca="false">(BC29/1000000)/$A120</f>
        <v>0</v>
      </c>
      <c r="BD120" s="12" t="n">
        <f aca="false">(BD29/1000000)/$A120</f>
        <v>0</v>
      </c>
      <c r="BE120" s="12" t="n">
        <f aca="false">(BE29/1000000)/$A120</f>
        <v>0</v>
      </c>
      <c r="BF120" s="12" t="n">
        <f aca="false">(BF29/1000000)/$A120</f>
        <v>0</v>
      </c>
      <c r="BG120" s="12" t="n">
        <f aca="false">(BG29/1000000)/$A120</f>
        <v>0</v>
      </c>
      <c r="BH120" s="12" t="n">
        <f aca="false">(BH29/1000000)/$A120</f>
        <v>0</v>
      </c>
      <c r="BI120" s="12" t="n">
        <f aca="false">(BI29/1000000)/$A120</f>
        <v>0</v>
      </c>
      <c r="BJ120" s="12" t="n">
        <f aca="false">(BJ29/1000000)/$A120</f>
        <v>0</v>
      </c>
      <c r="BK120" s="12" t="n">
        <f aca="false">(BK29/1000000)/$A120</f>
        <v>0</v>
      </c>
      <c r="BL120" s="12" t="n">
        <f aca="false">(BL29/1000000)/$A120</f>
        <v>0</v>
      </c>
      <c r="BM120" s="12" t="n">
        <f aca="false">(BM29/1000000)/$A120</f>
        <v>0</v>
      </c>
      <c r="BN120" s="12" t="n">
        <f aca="false">(BN29/1000000)/$A120</f>
        <v>0</v>
      </c>
      <c r="BO120" s="12" t="n">
        <f aca="false">(BO29/1000000)/$A120</f>
        <v>0</v>
      </c>
      <c r="BP120" s="12" t="n">
        <f aca="false">(BP29/1000000)/$A120</f>
        <v>0</v>
      </c>
      <c r="BQ120" s="12" t="n">
        <f aca="false">(BQ29/1000000)/$A120</f>
        <v>0</v>
      </c>
      <c r="BR120" s="12" t="n">
        <f aca="false">(BR29/1000000)/$A120</f>
        <v>0</v>
      </c>
      <c r="BS120" s="12" t="n">
        <f aca="false">(BS29/1000000)/$A120</f>
        <v>0</v>
      </c>
      <c r="BT120" s="12" t="n">
        <f aca="false">(BT29/1000000)/$A120</f>
        <v>0</v>
      </c>
      <c r="BU120" s="12" t="n">
        <f aca="false">(BU29/1000000)/$A120</f>
        <v>0</v>
      </c>
      <c r="BV120" s="12" t="n">
        <f aca="false">(BV29/1000000)/$A120</f>
        <v>0</v>
      </c>
      <c r="BW120" s="12" t="n">
        <f aca="false">(BW29/1000000)/$A120</f>
        <v>0</v>
      </c>
      <c r="BX120" s="12" t="n">
        <f aca="false">(BX29/1000000)/$A120</f>
        <v>0</v>
      </c>
      <c r="BY120" s="12" t="n">
        <f aca="false">(BY29/1000000)/$A120</f>
        <v>0</v>
      </c>
      <c r="BZ120" s="12" t="n">
        <f aca="false">(BZ29/1000000)/$A120</f>
        <v>0</v>
      </c>
      <c r="CA120" s="12" t="n">
        <f aca="false">(CA29/1000000)/$A120</f>
        <v>0</v>
      </c>
      <c r="CB120" s="12" t="n">
        <f aca="false">(CB29/1000000)/$A120</f>
        <v>0</v>
      </c>
      <c r="CC120" s="12" t="n">
        <f aca="false">(CC29/1000000)/$A120</f>
        <v>0</v>
      </c>
      <c r="CD120" s="12" t="n">
        <f aca="false">(CD29/1000000)/$A120</f>
        <v>0</v>
      </c>
      <c r="CE120" s="12" t="n">
        <f aca="false">(CE29/1000000)/$A120</f>
        <v>0</v>
      </c>
      <c r="CF120" s="12" t="n">
        <f aca="false">(CF29/1000000)/$A120</f>
        <v>0</v>
      </c>
      <c r="CG120" s="12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11"/>
      <c r="FU120" s="7"/>
      <c r="FV120" s="7"/>
      <c r="FW120" s="7"/>
    </row>
    <row r="121" customFormat="false" ht="12.75" hidden="false" customHeight="false" outlineLevel="0" collapsed="false">
      <c r="A121" s="0" t="n">
        <v>30</v>
      </c>
      <c r="B121" s="3" t="n">
        <v>35156</v>
      </c>
      <c r="C121" s="12" t="n">
        <f aca="false">(C30/1000000)/$A121</f>
        <v>2.0329369</v>
      </c>
      <c r="D121" s="12" t="n">
        <f aca="false">(D30/1000000)/$A121</f>
        <v>0.0273861333333333</v>
      </c>
      <c r="E121" s="12" t="n">
        <f aca="false">(E30/1000000)/$A121</f>
        <v>0.0183559333333333</v>
      </c>
      <c r="F121" s="12" t="n">
        <f aca="false">(F30/1000000)/$A121</f>
        <v>0.0242082333333333</v>
      </c>
      <c r="G121" s="12" t="n">
        <f aca="false">(G30/1000000)/$A121</f>
        <v>0.0207242</v>
      </c>
      <c r="H121" s="12" t="n">
        <f aca="false">(H30/1000000)/$A121</f>
        <v>0.0190246333333333</v>
      </c>
      <c r="I121" s="12" t="n">
        <f aca="false">(I30/1000000)/$A121</f>
        <v>0.0194584</v>
      </c>
      <c r="J121" s="12" t="n">
        <f aca="false">(J30/1000000)/$A121</f>
        <v>0.0240006666666667</v>
      </c>
      <c r="K121" s="12" t="n">
        <f aca="false">(K30/1000000)/$A121</f>
        <v>0.0191734</v>
      </c>
      <c r="L121" s="12" t="n">
        <f aca="false">(L30/1000000)/$A121</f>
        <v>0.0285587666666667</v>
      </c>
      <c r="M121" s="12" t="n">
        <f aca="false">(M30/1000000)/$A121</f>
        <v>0.0207246</v>
      </c>
      <c r="N121" s="12" t="n">
        <f aca="false">(N30/1000000)/$A121</f>
        <v>0.0234091333333333</v>
      </c>
      <c r="O121" s="12" t="n">
        <f aca="false">(O30/1000000)/$A121</f>
        <v>0.0224478333333333</v>
      </c>
      <c r="P121" s="12" t="n">
        <f aca="false">(P30/1000000)/$A121</f>
        <v>0.0317940333333333</v>
      </c>
      <c r="Q121" s="12" t="n">
        <f aca="false">(Q30/1000000)/$A121</f>
        <v>0.0215941333333333</v>
      </c>
      <c r="R121" s="12" t="n">
        <f aca="false">(R30/1000000)/$A121</f>
        <v>0.0238019</v>
      </c>
      <c r="S121" s="12" t="n">
        <f aca="false">(S30/1000000)/$A121</f>
        <v>0.0239383</v>
      </c>
      <c r="T121" s="12" t="n">
        <f aca="false">(T30/1000000)/$A121</f>
        <v>0.0314554</v>
      </c>
      <c r="U121" s="12" t="n">
        <f aca="false">(U30/1000000)/$A121</f>
        <v>0.0255279</v>
      </c>
      <c r="V121" s="12" t="n">
        <f aca="false">(V30/1000000)/$A121</f>
        <v>0.0291665333333333</v>
      </c>
      <c r="W121" s="12" t="n">
        <f aca="false">(W30/1000000)/$A121</f>
        <v>0.0475141333333333</v>
      </c>
      <c r="X121" s="12" t="n">
        <f aca="false">(X30/1000000)/$A121</f>
        <v>0.0287040666666667</v>
      </c>
      <c r="Y121" s="12" t="n">
        <f aca="false">(Y30/1000000)/$A121</f>
        <v>0.0603938666666667</v>
      </c>
      <c r="Z121" s="12" t="n">
        <f aca="false">(Z30/1000000)/$A121</f>
        <v>0.0688803666666667</v>
      </c>
      <c r="AA121" s="12" t="n">
        <f aca="false">(AA30/1000000)/$A121</f>
        <v>0.0348153333333333</v>
      </c>
      <c r="AB121" s="12" t="n">
        <f aca="false">(AB30/1000000)/$A121</f>
        <v>0.0504921</v>
      </c>
      <c r="AC121" s="12" t="n">
        <f aca="false">(AC30/1000000)/$A121</f>
        <v>0.0634211666666667</v>
      </c>
      <c r="AD121" s="12" t="n">
        <f aca="false">(AD30/1000000)/$A121</f>
        <v>0.0575437333333333</v>
      </c>
      <c r="AE121" s="12" t="n">
        <f aca="false">(AE30/1000000)/$A121</f>
        <v>0.0369252</v>
      </c>
      <c r="AF121" s="12" t="n">
        <f aca="false">(AF30/1000000)/$A121</f>
        <v>0</v>
      </c>
      <c r="AG121" s="12" t="n">
        <f aca="false">(AG30/1000000)/$A121</f>
        <v>0</v>
      </c>
      <c r="AH121" s="12" t="n">
        <f aca="false">(AH30/1000000)/$A121</f>
        <v>0</v>
      </c>
      <c r="AI121" s="12" t="n">
        <f aca="false">(AI30/1000000)/$A121</f>
        <v>0</v>
      </c>
      <c r="AJ121" s="12" t="n">
        <f aca="false">(AJ30/1000000)/$A121</f>
        <v>0</v>
      </c>
      <c r="AK121" s="12" t="n">
        <f aca="false">(AK30/1000000)/$A121</f>
        <v>0</v>
      </c>
      <c r="AL121" s="12" t="n">
        <f aca="false">(AL30/1000000)/$A121</f>
        <v>0</v>
      </c>
      <c r="AM121" s="12" t="n">
        <f aca="false">(AM30/1000000)/$A121</f>
        <v>0</v>
      </c>
      <c r="AN121" s="12" t="n">
        <f aca="false">(AN30/1000000)/$A121</f>
        <v>0</v>
      </c>
      <c r="AO121" s="12" t="n">
        <f aca="false">(AO30/1000000)/$A121</f>
        <v>0</v>
      </c>
      <c r="AP121" s="12" t="n">
        <f aca="false">(AP30/1000000)/$A121</f>
        <v>0</v>
      </c>
      <c r="AQ121" s="12" t="n">
        <f aca="false">(AQ30/1000000)/$A121</f>
        <v>0</v>
      </c>
      <c r="AR121" s="12" t="n">
        <f aca="false">(AR30/1000000)/$A121</f>
        <v>0</v>
      </c>
      <c r="AS121" s="12" t="n">
        <f aca="false">(AS30/1000000)/$A121</f>
        <v>0</v>
      </c>
      <c r="AT121" s="12" t="n">
        <f aca="false">(AT30/1000000)/$A121</f>
        <v>0</v>
      </c>
      <c r="AU121" s="12" t="n">
        <f aca="false">(AU30/1000000)/$A121</f>
        <v>0</v>
      </c>
      <c r="AV121" s="12" t="n">
        <f aca="false">(AV30/1000000)/$A121</f>
        <v>0</v>
      </c>
      <c r="AW121" s="12" t="n">
        <f aca="false">(AW30/1000000)/$A121</f>
        <v>0</v>
      </c>
      <c r="AX121" s="12" t="n">
        <f aca="false">(AX30/1000000)/$A121</f>
        <v>0</v>
      </c>
      <c r="AY121" s="12" t="n">
        <f aca="false">(AY30/1000000)/$A121</f>
        <v>0</v>
      </c>
      <c r="AZ121" s="12" t="n">
        <f aca="false">(AZ30/1000000)/$A121</f>
        <v>0</v>
      </c>
      <c r="BA121" s="12" t="n">
        <f aca="false">(BA30/1000000)/$A121</f>
        <v>0</v>
      </c>
      <c r="BB121" s="12" t="n">
        <f aca="false">(BB30/1000000)/$A121</f>
        <v>0</v>
      </c>
      <c r="BC121" s="12" t="n">
        <f aca="false">(BC30/1000000)/$A121</f>
        <v>0</v>
      </c>
      <c r="BD121" s="12" t="n">
        <f aca="false">(BD30/1000000)/$A121</f>
        <v>0</v>
      </c>
      <c r="BE121" s="12" t="n">
        <f aca="false">(BE30/1000000)/$A121</f>
        <v>0</v>
      </c>
      <c r="BF121" s="12" t="n">
        <f aca="false">(BF30/1000000)/$A121</f>
        <v>0</v>
      </c>
      <c r="BG121" s="12" t="n">
        <f aca="false">(BG30/1000000)/$A121</f>
        <v>0</v>
      </c>
      <c r="BH121" s="12" t="n">
        <f aca="false">(BH30/1000000)/$A121</f>
        <v>0</v>
      </c>
      <c r="BI121" s="12" t="n">
        <f aca="false">(BI30/1000000)/$A121</f>
        <v>0</v>
      </c>
      <c r="BJ121" s="12" t="n">
        <f aca="false">(BJ30/1000000)/$A121</f>
        <v>0</v>
      </c>
      <c r="BK121" s="12" t="n">
        <f aca="false">(BK30/1000000)/$A121</f>
        <v>0</v>
      </c>
      <c r="BL121" s="12" t="n">
        <f aca="false">(BL30/1000000)/$A121</f>
        <v>0</v>
      </c>
      <c r="BM121" s="12" t="n">
        <f aca="false">(BM30/1000000)/$A121</f>
        <v>0</v>
      </c>
      <c r="BN121" s="12" t="n">
        <f aca="false">(BN30/1000000)/$A121</f>
        <v>0</v>
      </c>
      <c r="BO121" s="12" t="n">
        <f aca="false">(BO30/1000000)/$A121</f>
        <v>0</v>
      </c>
      <c r="BP121" s="12" t="n">
        <f aca="false">(BP30/1000000)/$A121</f>
        <v>0</v>
      </c>
      <c r="BQ121" s="12" t="n">
        <f aca="false">(BQ30/1000000)/$A121</f>
        <v>0</v>
      </c>
      <c r="BR121" s="12" t="n">
        <f aca="false">(BR30/1000000)/$A121</f>
        <v>0</v>
      </c>
      <c r="BS121" s="12" t="n">
        <f aca="false">(BS30/1000000)/$A121</f>
        <v>0</v>
      </c>
      <c r="BT121" s="12" t="n">
        <f aca="false">(BT30/1000000)/$A121</f>
        <v>0</v>
      </c>
      <c r="BU121" s="12" t="n">
        <f aca="false">(BU30/1000000)/$A121</f>
        <v>0</v>
      </c>
      <c r="BV121" s="12" t="n">
        <f aca="false">(BV30/1000000)/$A121</f>
        <v>0</v>
      </c>
      <c r="BW121" s="12" t="n">
        <f aca="false">(BW30/1000000)/$A121</f>
        <v>0</v>
      </c>
      <c r="BX121" s="12" t="n">
        <f aca="false">(BX30/1000000)/$A121</f>
        <v>0</v>
      </c>
      <c r="BY121" s="12" t="n">
        <f aca="false">(BY30/1000000)/$A121</f>
        <v>0</v>
      </c>
      <c r="BZ121" s="12" t="n">
        <f aca="false">(BZ30/1000000)/$A121</f>
        <v>0</v>
      </c>
      <c r="CA121" s="12" t="n">
        <f aca="false">(CA30/1000000)/$A121</f>
        <v>0</v>
      </c>
      <c r="CB121" s="12" t="n">
        <f aca="false">(CB30/1000000)/$A121</f>
        <v>0</v>
      </c>
      <c r="CC121" s="12" t="n">
        <f aca="false">(CC30/1000000)/$A121</f>
        <v>0</v>
      </c>
      <c r="CD121" s="12" t="n">
        <f aca="false">(CD30/1000000)/$A121</f>
        <v>0</v>
      </c>
      <c r="CE121" s="12" t="n">
        <f aca="false">(CE30/1000000)/$A121</f>
        <v>0</v>
      </c>
      <c r="CF121" s="12" t="n">
        <f aca="false">(CF30/1000000)/$A121</f>
        <v>0</v>
      </c>
      <c r="CG121" s="12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11"/>
      <c r="FU121" s="7"/>
      <c r="FV121" s="7"/>
      <c r="FW121" s="7"/>
    </row>
    <row r="122" customFormat="false" ht="12.75" hidden="false" customHeight="false" outlineLevel="0" collapsed="false">
      <c r="A122" s="0" t="n">
        <v>31</v>
      </c>
      <c r="B122" s="3" t="n">
        <v>35186</v>
      </c>
      <c r="C122" s="12" t="n">
        <f aca="false">(C31/1000000)/$A122</f>
        <v>2.00626787096774</v>
      </c>
      <c r="D122" s="12" t="n">
        <f aca="false">(D31/1000000)/$A122</f>
        <v>0.0253314193548387</v>
      </c>
      <c r="E122" s="12" t="n">
        <f aca="false">(E31/1000000)/$A122</f>
        <v>0.016811064516129</v>
      </c>
      <c r="F122" s="12" t="n">
        <f aca="false">(F31/1000000)/$A122</f>
        <v>0.0245994193548387</v>
      </c>
      <c r="G122" s="12" t="n">
        <f aca="false">(G31/1000000)/$A122</f>
        <v>0.0194078064516129</v>
      </c>
      <c r="H122" s="12" t="n">
        <f aca="false">(H31/1000000)/$A122</f>
        <v>0.018851064516129</v>
      </c>
      <c r="I122" s="12" t="n">
        <f aca="false">(I31/1000000)/$A122</f>
        <v>0.0197848387096774</v>
      </c>
      <c r="J122" s="12" t="n">
        <f aca="false">(J31/1000000)/$A122</f>
        <v>0.0239058064516129</v>
      </c>
      <c r="K122" s="12" t="n">
        <f aca="false">(K31/1000000)/$A122</f>
        <v>0.019325</v>
      </c>
      <c r="L122" s="12" t="n">
        <f aca="false">(L31/1000000)/$A122</f>
        <v>0.0275488387096774</v>
      </c>
      <c r="M122" s="12" t="n">
        <f aca="false">(M31/1000000)/$A122</f>
        <v>0.0192024193548387</v>
      </c>
      <c r="N122" s="12" t="n">
        <f aca="false">(N31/1000000)/$A122</f>
        <v>0.0238626129032258</v>
      </c>
      <c r="O122" s="12" t="n">
        <f aca="false">(O31/1000000)/$A122</f>
        <v>0.0232618709677419</v>
      </c>
      <c r="P122" s="12" t="n">
        <f aca="false">(P31/1000000)/$A122</f>
        <v>0.0306227741935484</v>
      </c>
      <c r="Q122" s="12" t="n">
        <f aca="false">(Q31/1000000)/$A122</f>
        <v>0.0218898709677419</v>
      </c>
      <c r="R122" s="12" t="n">
        <f aca="false">(R31/1000000)/$A122</f>
        <v>0.0234243225806452</v>
      </c>
      <c r="S122" s="12" t="n">
        <f aca="false">(S31/1000000)/$A122</f>
        <v>0.0228139032258065</v>
      </c>
      <c r="T122" s="12" t="n">
        <f aca="false">(T31/1000000)/$A122</f>
        <v>0.0297735161290323</v>
      </c>
      <c r="U122" s="12" t="n">
        <f aca="false">(U31/1000000)/$A122</f>
        <v>0.0245364516129032</v>
      </c>
      <c r="V122" s="12" t="n">
        <f aca="false">(V31/1000000)/$A122</f>
        <v>0.0267285806451613</v>
      </c>
      <c r="W122" s="12" t="n">
        <f aca="false">(W31/1000000)/$A122</f>
        <v>0.0443296451612903</v>
      </c>
      <c r="X122" s="12" t="n">
        <f aca="false">(X31/1000000)/$A122</f>
        <v>0.0257414193548387</v>
      </c>
      <c r="Y122" s="12" t="n">
        <f aca="false">(Y31/1000000)/$A122</f>
        <v>0.0558603225806452</v>
      </c>
      <c r="Z122" s="12" t="n">
        <f aca="false">(Z31/1000000)/$A122</f>
        <v>0.0586780322580645</v>
      </c>
      <c r="AA122" s="12" t="n">
        <f aca="false">(AA31/1000000)/$A122</f>
        <v>0.0327960322580645</v>
      </c>
      <c r="AB122" s="12" t="n">
        <f aca="false">(AB31/1000000)/$A122</f>
        <v>0.0441592903225807</v>
      </c>
      <c r="AC122" s="12" t="n">
        <f aca="false">(AC31/1000000)/$A122</f>
        <v>0.0549590967741936</v>
      </c>
      <c r="AD122" s="12" t="n">
        <f aca="false">(AD31/1000000)/$A122</f>
        <v>0.0494966129032258</v>
      </c>
      <c r="AE122" s="12" t="n">
        <f aca="false">(AE31/1000000)/$A122</f>
        <v>0.0794202903225806</v>
      </c>
      <c r="AF122" s="12" t="n">
        <f aca="false">(AF31/1000000)/$A122</f>
        <v>0.0370056129032258</v>
      </c>
      <c r="AG122" s="12" t="n">
        <f aca="false">(AG31/1000000)/$A122</f>
        <v>0</v>
      </c>
      <c r="AH122" s="12" t="n">
        <f aca="false">(AH31/1000000)/$A122</f>
        <v>0</v>
      </c>
      <c r="AI122" s="12" t="n">
        <f aca="false">(AI31/1000000)/$A122</f>
        <v>0</v>
      </c>
      <c r="AJ122" s="12" t="n">
        <f aca="false">(AJ31/1000000)/$A122</f>
        <v>0</v>
      </c>
      <c r="AK122" s="12" t="n">
        <f aca="false">(AK31/1000000)/$A122</f>
        <v>0</v>
      </c>
      <c r="AL122" s="12" t="n">
        <f aca="false">(AL31/1000000)/$A122</f>
        <v>0</v>
      </c>
      <c r="AM122" s="12" t="n">
        <f aca="false">(AM31/1000000)/$A122</f>
        <v>0</v>
      </c>
      <c r="AN122" s="12" t="n">
        <f aca="false">(AN31/1000000)/$A122</f>
        <v>0</v>
      </c>
      <c r="AO122" s="12" t="n">
        <f aca="false">(AO31/1000000)/$A122</f>
        <v>0</v>
      </c>
      <c r="AP122" s="12" t="n">
        <f aca="false">(AP31/1000000)/$A122</f>
        <v>0</v>
      </c>
      <c r="AQ122" s="12" t="n">
        <f aca="false">(AQ31/1000000)/$A122</f>
        <v>0</v>
      </c>
      <c r="AR122" s="12" t="n">
        <f aca="false">(AR31/1000000)/$A122</f>
        <v>0</v>
      </c>
      <c r="AS122" s="12" t="n">
        <f aca="false">(AS31/1000000)/$A122</f>
        <v>0</v>
      </c>
      <c r="AT122" s="12" t="n">
        <f aca="false">(AT31/1000000)/$A122</f>
        <v>0</v>
      </c>
      <c r="AU122" s="12" t="n">
        <f aca="false">(AU31/1000000)/$A122</f>
        <v>0</v>
      </c>
      <c r="AV122" s="12" t="n">
        <f aca="false">(AV31/1000000)/$A122</f>
        <v>0</v>
      </c>
      <c r="AW122" s="12" t="n">
        <f aca="false">(AW31/1000000)/$A122</f>
        <v>0</v>
      </c>
      <c r="AX122" s="12" t="n">
        <f aca="false">(AX31/1000000)/$A122</f>
        <v>0</v>
      </c>
      <c r="AY122" s="12" t="n">
        <f aca="false">(AY31/1000000)/$A122</f>
        <v>0</v>
      </c>
      <c r="AZ122" s="12" t="n">
        <f aca="false">(AZ31/1000000)/$A122</f>
        <v>0</v>
      </c>
      <c r="BA122" s="12" t="n">
        <f aca="false">(BA31/1000000)/$A122</f>
        <v>0</v>
      </c>
      <c r="BB122" s="12" t="n">
        <f aca="false">(BB31/1000000)/$A122</f>
        <v>0</v>
      </c>
      <c r="BC122" s="12" t="n">
        <f aca="false">(BC31/1000000)/$A122</f>
        <v>0</v>
      </c>
      <c r="BD122" s="12" t="n">
        <f aca="false">(BD31/1000000)/$A122</f>
        <v>0</v>
      </c>
      <c r="BE122" s="12" t="n">
        <f aca="false">(BE31/1000000)/$A122</f>
        <v>0</v>
      </c>
      <c r="BF122" s="12" t="n">
        <f aca="false">(BF31/1000000)/$A122</f>
        <v>0</v>
      </c>
      <c r="BG122" s="12" t="n">
        <f aca="false">(BG31/1000000)/$A122</f>
        <v>0</v>
      </c>
      <c r="BH122" s="12" t="n">
        <f aca="false">(BH31/1000000)/$A122</f>
        <v>0</v>
      </c>
      <c r="BI122" s="12" t="n">
        <f aca="false">(BI31/1000000)/$A122</f>
        <v>0</v>
      </c>
      <c r="BJ122" s="12" t="n">
        <f aca="false">(BJ31/1000000)/$A122</f>
        <v>0</v>
      </c>
      <c r="BK122" s="12" t="n">
        <f aca="false">(BK31/1000000)/$A122</f>
        <v>0</v>
      </c>
      <c r="BL122" s="12" t="n">
        <f aca="false">(BL31/1000000)/$A122</f>
        <v>0</v>
      </c>
      <c r="BM122" s="12" t="n">
        <f aca="false">(BM31/1000000)/$A122</f>
        <v>0</v>
      </c>
      <c r="BN122" s="12" t="n">
        <f aca="false">(BN31/1000000)/$A122</f>
        <v>0</v>
      </c>
      <c r="BO122" s="12" t="n">
        <f aca="false">(BO31/1000000)/$A122</f>
        <v>0</v>
      </c>
      <c r="BP122" s="12" t="n">
        <f aca="false">(BP31/1000000)/$A122</f>
        <v>0</v>
      </c>
      <c r="BQ122" s="12" t="n">
        <f aca="false">(BQ31/1000000)/$A122</f>
        <v>0</v>
      </c>
      <c r="BR122" s="12" t="n">
        <f aca="false">(BR31/1000000)/$A122</f>
        <v>0</v>
      </c>
      <c r="BS122" s="12" t="n">
        <f aca="false">(BS31/1000000)/$A122</f>
        <v>0</v>
      </c>
      <c r="BT122" s="12" t="n">
        <f aca="false">(BT31/1000000)/$A122</f>
        <v>0</v>
      </c>
      <c r="BU122" s="12" t="n">
        <f aca="false">(BU31/1000000)/$A122</f>
        <v>0</v>
      </c>
      <c r="BV122" s="12" t="n">
        <f aca="false">(BV31/1000000)/$A122</f>
        <v>0</v>
      </c>
      <c r="BW122" s="12" t="n">
        <f aca="false">(BW31/1000000)/$A122</f>
        <v>0</v>
      </c>
      <c r="BX122" s="12" t="n">
        <f aca="false">(BX31/1000000)/$A122</f>
        <v>0</v>
      </c>
      <c r="BY122" s="12" t="n">
        <f aca="false">(BY31/1000000)/$A122</f>
        <v>0</v>
      </c>
      <c r="BZ122" s="12" t="n">
        <f aca="false">(BZ31/1000000)/$A122</f>
        <v>0</v>
      </c>
      <c r="CA122" s="12" t="n">
        <f aca="false">(CA31/1000000)/$A122</f>
        <v>0</v>
      </c>
      <c r="CB122" s="12" t="n">
        <f aca="false">(CB31/1000000)/$A122</f>
        <v>0</v>
      </c>
      <c r="CC122" s="12" t="n">
        <f aca="false">(CC31/1000000)/$A122</f>
        <v>0</v>
      </c>
      <c r="CD122" s="12" t="n">
        <f aca="false">(CD31/1000000)/$A122</f>
        <v>0</v>
      </c>
      <c r="CE122" s="12" t="n">
        <f aca="false">(CE31/1000000)/$A122</f>
        <v>0</v>
      </c>
      <c r="CF122" s="12" t="n">
        <f aca="false">(CF31/1000000)/$A122</f>
        <v>0</v>
      </c>
      <c r="CG122" s="12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11"/>
      <c r="FU122" s="7"/>
      <c r="FV122" s="7"/>
      <c r="FW122" s="7"/>
    </row>
    <row r="123" customFormat="false" ht="12.75" hidden="false" customHeight="false" outlineLevel="0" collapsed="false">
      <c r="A123" s="0" t="n">
        <v>30</v>
      </c>
      <c r="B123" s="3" t="n">
        <v>35217</v>
      </c>
      <c r="C123" s="12" t="n">
        <f aca="false">(C32/1000000)/$A123</f>
        <v>1.9859566</v>
      </c>
      <c r="D123" s="12" t="n">
        <f aca="false">(D32/1000000)/$A123</f>
        <v>0.0248315</v>
      </c>
      <c r="E123" s="12" t="n">
        <f aca="false">(E32/1000000)/$A123</f>
        <v>0.0159086666666667</v>
      </c>
      <c r="F123" s="12" t="n">
        <f aca="false">(F32/1000000)/$A123</f>
        <v>0.0250899</v>
      </c>
      <c r="G123" s="12" t="n">
        <f aca="false">(G32/1000000)/$A123</f>
        <v>0.0179936666666667</v>
      </c>
      <c r="H123" s="12" t="n">
        <f aca="false">(H32/1000000)/$A123</f>
        <v>0.0178618</v>
      </c>
      <c r="I123" s="12" t="n">
        <f aca="false">(I32/1000000)/$A123</f>
        <v>0.018421</v>
      </c>
      <c r="J123" s="12" t="n">
        <f aca="false">(J32/1000000)/$A123</f>
        <v>0.0250962333333333</v>
      </c>
      <c r="K123" s="12" t="n">
        <f aca="false">(K32/1000000)/$A123</f>
        <v>0.0196555</v>
      </c>
      <c r="L123" s="12" t="n">
        <f aca="false">(L32/1000000)/$A123</f>
        <v>0.0259871666666667</v>
      </c>
      <c r="M123" s="12" t="n">
        <f aca="false">(M32/1000000)/$A123</f>
        <v>0.0180946666666667</v>
      </c>
      <c r="N123" s="12" t="n">
        <f aca="false">(N32/1000000)/$A123</f>
        <v>0.0228187</v>
      </c>
      <c r="O123" s="12" t="n">
        <f aca="false">(O32/1000000)/$A123</f>
        <v>0.0217403666666667</v>
      </c>
      <c r="P123" s="12" t="n">
        <f aca="false">(P32/1000000)/$A123</f>
        <v>0.0287805333333333</v>
      </c>
      <c r="Q123" s="12" t="n">
        <f aca="false">(Q32/1000000)/$A123</f>
        <v>0.0208862333333333</v>
      </c>
      <c r="R123" s="12" t="n">
        <f aca="false">(R32/1000000)/$A123</f>
        <v>0.0217859666666667</v>
      </c>
      <c r="S123" s="12" t="n">
        <f aca="false">(S32/1000000)/$A123</f>
        <v>0.0208127333333333</v>
      </c>
      <c r="T123" s="12" t="n">
        <f aca="false">(T32/1000000)/$A123</f>
        <v>0.0282800333333333</v>
      </c>
      <c r="U123" s="12" t="n">
        <f aca="false">(U32/1000000)/$A123</f>
        <v>0.0238781</v>
      </c>
      <c r="V123" s="12" t="n">
        <f aca="false">(V32/1000000)/$A123</f>
        <v>0.0262316</v>
      </c>
      <c r="W123" s="12" t="n">
        <f aca="false">(W32/1000000)/$A123</f>
        <v>0.0417691666666667</v>
      </c>
      <c r="X123" s="12" t="n">
        <f aca="false">(X32/1000000)/$A123</f>
        <v>0.0230533333333333</v>
      </c>
      <c r="Y123" s="12" t="n">
        <f aca="false">(Y32/1000000)/$A123</f>
        <v>0.0665403</v>
      </c>
      <c r="Z123" s="12" t="n">
        <f aca="false">(Z32/1000000)/$A123</f>
        <v>0.0436564</v>
      </c>
      <c r="AA123" s="12" t="n">
        <f aca="false">(AA32/1000000)/$A123</f>
        <v>0.0297435</v>
      </c>
      <c r="AB123" s="12" t="n">
        <f aca="false">(AB32/1000000)/$A123</f>
        <v>0.0378666666666667</v>
      </c>
      <c r="AC123" s="12" t="n">
        <f aca="false">(AC32/1000000)/$A123</f>
        <v>0.0484257</v>
      </c>
      <c r="AD123" s="12" t="n">
        <f aca="false">(AD32/1000000)/$A123</f>
        <v>0.0424033333333333</v>
      </c>
      <c r="AE123" s="12" t="n">
        <f aca="false">(AE32/1000000)/$A123</f>
        <v>0.0698630666666667</v>
      </c>
      <c r="AF123" s="12" t="n">
        <f aca="false">(AF32/1000000)/$A123</f>
        <v>0.0612774333333333</v>
      </c>
      <c r="AG123" s="12" t="n">
        <f aca="false">(AG32/1000000)/$A123</f>
        <v>0.0329724</v>
      </c>
      <c r="AH123" s="12" t="n">
        <f aca="false">(AH32/1000000)/$A123</f>
        <v>0</v>
      </c>
      <c r="AI123" s="12" t="n">
        <f aca="false">(AI32/1000000)/$A123</f>
        <v>0</v>
      </c>
      <c r="AJ123" s="12" t="n">
        <f aca="false">(AJ32/1000000)/$A123</f>
        <v>0</v>
      </c>
      <c r="AK123" s="12" t="n">
        <f aca="false">(AK32/1000000)/$A123</f>
        <v>0</v>
      </c>
      <c r="AL123" s="12" t="n">
        <f aca="false">(AL32/1000000)/$A123</f>
        <v>0</v>
      </c>
      <c r="AM123" s="12" t="n">
        <f aca="false">(AM32/1000000)/$A123</f>
        <v>0</v>
      </c>
      <c r="AN123" s="12" t="n">
        <f aca="false">(AN32/1000000)/$A123</f>
        <v>0</v>
      </c>
      <c r="AO123" s="12" t="n">
        <f aca="false">(AO32/1000000)/$A123</f>
        <v>0</v>
      </c>
      <c r="AP123" s="12" t="n">
        <f aca="false">(AP32/1000000)/$A123</f>
        <v>0</v>
      </c>
      <c r="AQ123" s="12" t="n">
        <f aca="false">(AQ32/1000000)/$A123</f>
        <v>0</v>
      </c>
      <c r="AR123" s="12" t="n">
        <f aca="false">(AR32/1000000)/$A123</f>
        <v>0</v>
      </c>
      <c r="AS123" s="12" t="n">
        <f aca="false">(AS32/1000000)/$A123</f>
        <v>0</v>
      </c>
      <c r="AT123" s="12" t="n">
        <f aca="false">(AT32/1000000)/$A123</f>
        <v>0</v>
      </c>
      <c r="AU123" s="12" t="n">
        <f aca="false">(AU32/1000000)/$A123</f>
        <v>0</v>
      </c>
      <c r="AV123" s="12" t="n">
        <f aca="false">(AV32/1000000)/$A123</f>
        <v>0</v>
      </c>
      <c r="AW123" s="12" t="n">
        <f aca="false">(AW32/1000000)/$A123</f>
        <v>0</v>
      </c>
      <c r="AX123" s="12" t="n">
        <f aca="false">(AX32/1000000)/$A123</f>
        <v>0</v>
      </c>
      <c r="AY123" s="12" t="n">
        <f aca="false">(AY32/1000000)/$A123</f>
        <v>0</v>
      </c>
      <c r="AZ123" s="12" t="n">
        <f aca="false">(AZ32/1000000)/$A123</f>
        <v>0</v>
      </c>
      <c r="BA123" s="12" t="n">
        <f aca="false">(BA32/1000000)/$A123</f>
        <v>0</v>
      </c>
      <c r="BB123" s="12" t="n">
        <f aca="false">(BB32/1000000)/$A123</f>
        <v>0</v>
      </c>
      <c r="BC123" s="12" t="n">
        <f aca="false">(BC32/1000000)/$A123</f>
        <v>0</v>
      </c>
      <c r="BD123" s="12" t="n">
        <f aca="false">(BD32/1000000)/$A123</f>
        <v>0</v>
      </c>
      <c r="BE123" s="12" t="n">
        <f aca="false">(BE32/1000000)/$A123</f>
        <v>0</v>
      </c>
      <c r="BF123" s="12" t="n">
        <f aca="false">(BF32/1000000)/$A123</f>
        <v>0</v>
      </c>
      <c r="BG123" s="12" t="n">
        <f aca="false">(BG32/1000000)/$A123</f>
        <v>0</v>
      </c>
      <c r="BH123" s="12" t="n">
        <f aca="false">(BH32/1000000)/$A123</f>
        <v>0</v>
      </c>
      <c r="BI123" s="12" t="n">
        <f aca="false">(BI32/1000000)/$A123</f>
        <v>0</v>
      </c>
      <c r="BJ123" s="12" t="n">
        <f aca="false">(BJ32/1000000)/$A123</f>
        <v>0</v>
      </c>
      <c r="BK123" s="12" t="n">
        <f aca="false">(BK32/1000000)/$A123</f>
        <v>0</v>
      </c>
      <c r="BL123" s="12" t="n">
        <f aca="false">(BL32/1000000)/$A123</f>
        <v>0</v>
      </c>
      <c r="BM123" s="12" t="n">
        <f aca="false">(BM32/1000000)/$A123</f>
        <v>0</v>
      </c>
      <c r="BN123" s="12" t="n">
        <f aca="false">(BN32/1000000)/$A123</f>
        <v>0</v>
      </c>
      <c r="BO123" s="12" t="n">
        <f aca="false">(BO32/1000000)/$A123</f>
        <v>0</v>
      </c>
      <c r="BP123" s="12" t="n">
        <f aca="false">(BP32/1000000)/$A123</f>
        <v>0</v>
      </c>
      <c r="BQ123" s="12" t="n">
        <f aca="false">(BQ32/1000000)/$A123</f>
        <v>0</v>
      </c>
      <c r="BR123" s="12" t="n">
        <f aca="false">(BR32/1000000)/$A123</f>
        <v>0</v>
      </c>
      <c r="BS123" s="12" t="n">
        <f aca="false">(BS32/1000000)/$A123</f>
        <v>0</v>
      </c>
      <c r="BT123" s="12" t="n">
        <f aca="false">(BT32/1000000)/$A123</f>
        <v>0</v>
      </c>
      <c r="BU123" s="12" t="n">
        <f aca="false">(BU32/1000000)/$A123</f>
        <v>0</v>
      </c>
      <c r="BV123" s="12" t="n">
        <f aca="false">(BV32/1000000)/$A123</f>
        <v>0</v>
      </c>
      <c r="BW123" s="12" t="n">
        <f aca="false">(BW32/1000000)/$A123</f>
        <v>0</v>
      </c>
      <c r="BX123" s="12" t="n">
        <f aca="false">(BX32/1000000)/$A123</f>
        <v>0</v>
      </c>
      <c r="BY123" s="12" t="n">
        <f aca="false">(BY32/1000000)/$A123</f>
        <v>0</v>
      </c>
      <c r="BZ123" s="12" t="n">
        <f aca="false">(BZ32/1000000)/$A123</f>
        <v>0</v>
      </c>
      <c r="CA123" s="12" t="n">
        <f aca="false">(CA32/1000000)/$A123</f>
        <v>0</v>
      </c>
      <c r="CB123" s="12" t="n">
        <f aca="false">(CB32/1000000)/$A123</f>
        <v>0</v>
      </c>
      <c r="CC123" s="12" t="n">
        <f aca="false">(CC32/1000000)/$A123</f>
        <v>0</v>
      </c>
      <c r="CD123" s="12" t="n">
        <f aca="false">(CD32/1000000)/$A123</f>
        <v>0</v>
      </c>
      <c r="CE123" s="12" t="n">
        <f aca="false">(CE32/1000000)/$A123</f>
        <v>0</v>
      </c>
      <c r="CF123" s="12" t="n">
        <f aca="false">(CF32/1000000)/$A123</f>
        <v>0</v>
      </c>
      <c r="CG123" s="12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11"/>
      <c r="FU123" s="7"/>
      <c r="FV123" s="7"/>
      <c r="FW123" s="7"/>
    </row>
    <row r="124" customFormat="false" ht="12.75" hidden="false" customHeight="false" outlineLevel="0" collapsed="false">
      <c r="A124" s="0" t="n">
        <v>31</v>
      </c>
      <c r="B124" s="3" t="n">
        <v>35247</v>
      </c>
      <c r="C124" s="12" t="n">
        <f aca="false">(C33/1000000)/$A124</f>
        <v>1.96641412903226</v>
      </c>
      <c r="D124" s="12" t="n">
        <f aca="false">(D33/1000000)/$A124</f>
        <v>0.0258791935483871</v>
      </c>
      <c r="E124" s="12" t="n">
        <f aca="false">(E33/1000000)/$A124</f>
        <v>0.0157428064516129</v>
      </c>
      <c r="F124" s="12" t="n">
        <f aca="false">(F33/1000000)/$A124</f>
        <v>0.0240373548387097</v>
      </c>
      <c r="G124" s="12" t="n">
        <f aca="false">(G33/1000000)/$A124</f>
        <v>0.0185526774193548</v>
      </c>
      <c r="H124" s="12" t="n">
        <f aca="false">(H33/1000000)/$A124</f>
        <v>0.0178030322580645</v>
      </c>
      <c r="I124" s="12" t="n">
        <f aca="false">(I33/1000000)/$A124</f>
        <v>0.0196324193548387</v>
      </c>
      <c r="J124" s="12" t="n">
        <f aca="false">(J33/1000000)/$A124</f>
        <v>0.0245524516129032</v>
      </c>
      <c r="K124" s="12" t="n">
        <f aca="false">(K33/1000000)/$A124</f>
        <v>0.0177516774193548</v>
      </c>
      <c r="L124" s="12" t="n">
        <f aca="false">(L33/1000000)/$A124</f>
        <v>0.0247954193548387</v>
      </c>
      <c r="M124" s="12" t="n">
        <f aca="false">(M33/1000000)/$A124</f>
        <v>0.0177883225806452</v>
      </c>
      <c r="N124" s="12" t="n">
        <f aca="false">(N33/1000000)/$A124</f>
        <v>0.0218064838709677</v>
      </c>
      <c r="O124" s="12" t="n">
        <f aca="false">(O33/1000000)/$A124</f>
        <v>0.0214721290322581</v>
      </c>
      <c r="P124" s="12" t="n">
        <f aca="false">(P33/1000000)/$A124</f>
        <v>0.0296825806451613</v>
      </c>
      <c r="Q124" s="12" t="n">
        <f aca="false">(Q33/1000000)/$A124</f>
        <v>0.0199998709677419</v>
      </c>
      <c r="R124" s="12" t="n">
        <f aca="false">(R33/1000000)/$A124</f>
        <v>0.02133</v>
      </c>
      <c r="S124" s="12" t="n">
        <f aca="false">(S33/1000000)/$A124</f>
        <v>0.0199326129032258</v>
      </c>
      <c r="T124" s="12" t="n">
        <f aca="false">(T33/1000000)/$A124</f>
        <v>0.0278282258064516</v>
      </c>
      <c r="U124" s="12" t="n">
        <f aca="false">(U33/1000000)/$A124</f>
        <v>0.0232848064516129</v>
      </c>
      <c r="V124" s="12" t="n">
        <f aca="false">(V33/1000000)/$A124</f>
        <v>0.0254086774193548</v>
      </c>
      <c r="W124" s="12" t="n">
        <f aca="false">(W33/1000000)/$A124</f>
        <v>0.0386544516129032</v>
      </c>
      <c r="X124" s="12" t="n">
        <f aca="false">(X33/1000000)/$A124</f>
        <v>0.0217907419354839</v>
      </c>
      <c r="Y124" s="12" t="n">
        <f aca="false">(Y33/1000000)/$A124</f>
        <v>0.0693254193548387</v>
      </c>
      <c r="Z124" s="12" t="n">
        <f aca="false">(Z33/1000000)/$A124</f>
        <v>0.0525995161290323</v>
      </c>
      <c r="AA124" s="12" t="n">
        <f aca="false">(AA33/1000000)/$A124</f>
        <v>0.0293087741935484</v>
      </c>
      <c r="AB124" s="12" t="n">
        <f aca="false">(AB33/1000000)/$A124</f>
        <v>0.0384041612903226</v>
      </c>
      <c r="AC124" s="12" t="n">
        <f aca="false">(AC33/1000000)/$A124</f>
        <v>0.0455218709677419</v>
      </c>
      <c r="AD124" s="12" t="n">
        <f aca="false">(AD33/1000000)/$A124</f>
        <v>0.0404038709677419</v>
      </c>
      <c r="AE124" s="12" t="n">
        <f aca="false">(AE33/1000000)/$A124</f>
        <v>0.0654003225806452</v>
      </c>
      <c r="AF124" s="12" t="n">
        <f aca="false">(AF33/1000000)/$A124</f>
        <v>0.0560064516129032</v>
      </c>
      <c r="AG124" s="12" t="n">
        <f aca="false">(AG33/1000000)/$A124</f>
        <v>0.054237</v>
      </c>
      <c r="AH124" s="12" t="n">
        <f aca="false">(AH33/1000000)/$A124</f>
        <v>0.0457916451612903</v>
      </c>
      <c r="AI124" s="12" t="n">
        <f aca="false">(AI33/1000000)/$A124</f>
        <v>0</v>
      </c>
      <c r="AJ124" s="12" t="n">
        <f aca="false">(AJ33/1000000)/$A124</f>
        <v>0</v>
      </c>
      <c r="AK124" s="12" t="n">
        <f aca="false">(AK33/1000000)/$A124</f>
        <v>0</v>
      </c>
      <c r="AL124" s="12" t="n">
        <f aca="false">(AL33/1000000)/$A124</f>
        <v>0</v>
      </c>
      <c r="AM124" s="12" t="n">
        <f aca="false">(AM33/1000000)/$A124</f>
        <v>0</v>
      </c>
      <c r="AN124" s="12" t="n">
        <f aca="false">(AN33/1000000)/$A124</f>
        <v>0</v>
      </c>
      <c r="AO124" s="12" t="n">
        <f aca="false">(AO33/1000000)/$A124</f>
        <v>0</v>
      </c>
      <c r="AP124" s="12" t="n">
        <f aca="false">(AP33/1000000)/$A124</f>
        <v>0</v>
      </c>
      <c r="AQ124" s="12" t="n">
        <f aca="false">(AQ33/1000000)/$A124</f>
        <v>0</v>
      </c>
      <c r="AR124" s="12" t="n">
        <f aca="false">(AR33/1000000)/$A124</f>
        <v>0</v>
      </c>
      <c r="AS124" s="12" t="n">
        <f aca="false">(AS33/1000000)/$A124</f>
        <v>0</v>
      </c>
      <c r="AT124" s="12" t="n">
        <f aca="false">(AT33/1000000)/$A124</f>
        <v>0</v>
      </c>
      <c r="AU124" s="12" t="n">
        <f aca="false">(AU33/1000000)/$A124</f>
        <v>0</v>
      </c>
      <c r="AV124" s="12" t="n">
        <f aca="false">(AV33/1000000)/$A124</f>
        <v>0</v>
      </c>
      <c r="AW124" s="12" t="n">
        <f aca="false">(AW33/1000000)/$A124</f>
        <v>0</v>
      </c>
      <c r="AX124" s="12" t="n">
        <f aca="false">(AX33/1000000)/$A124</f>
        <v>0</v>
      </c>
      <c r="AY124" s="12" t="n">
        <f aca="false">(AY33/1000000)/$A124</f>
        <v>0</v>
      </c>
      <c r="AZ124" s="12" t="n">
        <f aca="false">(AZ33/1000000)/$A124</f>
        <v>0</v>
      </c>
      <c r="BA124" s="12" t="n">
        <f aca="false">(BA33/1000000)/$A124</f>
        <v>0</v>
      </c>
      <c r="BB124" s="12" t="n">
        <f aca="false">(BB33/1000000)/$A124</f>
        <v>0</v>
      </c>
      <c r="BC124" s="12" t="n">
        <f aca="false">(BC33/1000000)/$A124</f>
        <v>0</v>
      </c>
      <c r="BD124" s="12" t="n">
        <f aca="false">(BD33/1000000)/$A124</f>
        <v>0</v>
      </c>
      <c r="BE124" s="12" t="n">
        <f aca="false">(BE33/1000000)/$A124</f>
        <v>0</v>
      </c>
      <c r="BF124" s="12" t="n">
        <f aca="false">(BF33/1000000)/$A124</f>
        <v>0</v>
      </c>
      <c r="BG124" s="12" t="n">
        <f aca="false">(BG33/1000000)/$A124</f>
        <v>0</v>
      </c>
      <c r="BH124" s="12" t="n">
        <f aca="false">(BH33/1000000)/$A124</f>
        <v>0</v>
      </c>
      <c r="BI124" s="12" t="n">
        <f aca="false">(BI33/1000000)/$A124</f>
        <v>0</v>
      </c>
      <c r="BJ124" s="12" t="n">
        <f aca="false">(BJ33/1000000)/$A124</f>
        <v>0</v>
      </c>
      <c r="BK124" s="12" t="n">
        <f aca="false">(BK33/1000000)/$A124</f>
        <v>0</v>
      </c>
      <c r="BL124" s="12" t="n">
        <f aca="false">(BL33/1000000)/$A124</f>
        <v>0</v>
      </c>
      <c r="BM124" s="12" t="n">
        <f aca="false">(BM33/1000000)/$A124</f>
        <v>0</v>
      </c>
      <c r="BN124" s="12" t="n">
        <f aca="false">(BN33/1000000)/$A124</f>
        <v>0</v>
      </c>
      <c r="BO124" s="12" t="n">
        <f aca="false">(BO33/1000000)/$A124</f>
        <v>0</v>
      </c>
      <c r="BP124" s="12" t="n">
        <f aca="false">(BP33/1000000)/$A124</f>
        <v>0</v>
      </c>
      <c r="BQ124" s="12" t="n">
        <f aca="false">(BQ33/1000000)/$A124</f>
        <v>0</v>
      </c>
      <c r="BR124" s="12" t="n">
        <f aca="false">(BR33/1000000)/$A124</f>
        <v>0</v>
      </c>
      <c r="BS124" s="12" t="n">
        <f aca="false">(BS33/1000000)/$A124</f>
        <v>0</v>
      </c>
      <c r="BT124" s="12" t="n">
        <f aca="false">(BT33/1000000)/$A124</f>
        <v>0</v>
      </c>
      <c r="BU124" s="12" t="n">
        <f aca="false">(BU33/1000000)/$A124</f>
        <v>0</v>
      </c>
      <c r="BV124" s="12" t="n">
        <f aca="false">(BV33/1000000)/$A124</f>
        <v>0</v>
      </c>
      <c r="BW124" s="12" t="n">
        <f aca="false">(BW33/1000000)/$A124</f>
        <v>0</v>
      </c>
      <c r="BX124" s="12" t="n">
        <f aca="false">(BX33/1000000)/$A124</f>
        <v>0</v>
      </c>
      <c r="BY124" s="12" t="n">
        <f aca="false">(BY33/1000000)/$A124</f>
        <v>0</v>
      </c>
      <c r="BZ124" s="12" t="n">
        <f aca="false">(BZ33/1000000)/$A124</f>
        <v>0</v>
      </c>
      <c r="CA124" s="12" t="n">
        <f aca="false">(CA33/1000000)/$A124</f>
        <v>0</v>
      </c>
      <c r="CB124" s="12" t="n">
        <f aca="false">(CB33/1000000)/$A124</f>
        <v>0</v>
      </c>
      <c r="CC124" s="12" t="n">
        <f aca="false">(CC33/1000000)/$A124</f>
        <v>0</v>
      </c>
      <c r="CD124" s="12" t="n">
        <f aca="false">(CD33/1000000)/$A124</f>
        <v>0</v>
      </c>
      <c r="CE124" s="12" t="n">
        <f aca="false">(CE33/1000000)/$A124</f>
        <v>0</v>
      </c>
      <c r="CF124" s="12" t="n">
        <f aca="false">(CF33/1000000)/$A124</f>
        <v>0</v>
      </c>
      <c r="CG124" s="12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11"/>
      <c r="FU124" s="7"/>
      <c r="FV124" s="7"/>
      <c r="FW124" s="7"/>
    </row>
    <row r="125" customFormat="false" ht="12.75" hidden="false" customHeight="false" outlineLevel="0" collapsed="false">
      <c r="A125" s="0" t="n">
        <v>31</v>
      </c>
      <c r="B125" s="3" t="n">
        <v>35278</v>
      </c>
      <c r="C125" s="12" t="n">
        <f aca="false">(C34/1000000)/$A125</f>
        <v>1.96242980645161</v>
      </c>
      <c r="D125" s="12" t="n">
        <f aca="false">(D34/1000000)/$A125</f>
        <v>0.0251450967741936</v>
      </c>
      <c r="E125" s="12" t="n">
        <f aca="false">(E34/1000000)/$A125</f>
        <v>0.0172104838709677</v>
      </c>
      <c r="F125" s="12" t="n">
        <f aca="false">(F34/1000000)/$A125</f>
        <v>0.0234610322580645</v>
      </c>
      <c r="G125" s="12" t="n">
        <f aca="false">(G34/1000000)/$A125</f>
        <v>0.0194380322580645</v>
      </c>
      <c r="H125" s="12" t="n">
        <f aca="false">(H34/1000000)/$A125</f>
        <v>0.0185497741935484</v>
      </c>
      <c r="I125" s="12" t="n">
        <f aca="false">(I34/1000000)/$A125</f>
        <v>0.0191708064516129</v>
      </c>
      <c r="J125" s="12" t="n">
        <f aca="false">(J34/1000000)/$A125</f>
        <v>0.0233942903225806</v>
      </c>
      <c r="K125" s="12" t="n">
        <f aca="false">(K34/1000000)/$A125</f>
        <v>0.0180268064516129</v>
      </c>
      <c r="L125" s="12" t="n">
        <f aca="false">(L34/1000000)/$A125</f>
        <v>0.0246305806451613</v>
      </c>
      <c r="M125" s="12" t="n">
        <f aca="false">(M34/1000000)/$A125</f>
        <v>0.0178104193548387</v>
      </c>
      <c r="N125" s="12" t="n">
        <f aca="false">(N34/1000000)/$A125</f>
        <v>0.021319</v>
      </c>
      <c r="O125" s="12" t="n">
        <f aca="false">(O34/1000000)/$A125</f>
        <v>0.0206580967741935</v>
      </c>
      <c r="P125" s="12" t="n">
        <f aca="false">(P34/1000000)/$A125</f>
        <v>0.029228</v>
      </c>
      <c r="Q125" s="12" t="n">
        <f aca="false">(Q34/1000000)/$A125</f>
        <v>0.0194610967741935</v>
      </c>
      <c r="R125" s="12" t="n">
        <f aca="false">(R34/1000000)/$A125</f>
        <v>0.0204650322580645</v>
      </c>
      <c r="S125" s="12" t="n">
        <f aca="false">(S34/1000000)/$A125</f>
        <v>0.0202269677419355</v>
      </c>
      <c r="T125" s="12" t="n">
        <f aca="false">(T34/1000000)/$A125</f>
        <v>0.0273225483870968</v>
      </c>
      <c r="U125" s="12" t="n">
        <f aca="false">(U34/1000000)/$A125</f>
        <v>0.0221839032258065</v>
      </c>
      <c r="V125" s="12" t="n">
        <f aca="false">(V34/1000000)/$A125</f>
        <v>0.0255452580645161</v>
      </c>
      <c r="W125" s="12" t="n">
        <f aca="false">(W34/1000000)/$A125</f>
        <v>0.0321643225806452</v>
      </c>
      <c r="X125" s="12" t="n">
        <f aca="false">(X34/1000000)/$A125</f>
        <v>0.0219137741935484</v>
      </c>
      <c r="Y125" s="12" t="n">
        <f aca="false">(Y34/1000000)/$A125</f>
        <v>0.0620263225806452</v>
      </c>
      <c r="Z125" s="12" t="n">
        <f aca="false">(Z34/1000000)/$A125</f>
        <v>0.0423144516129032</v>
      </c>
      <c r="AA125" s="12" t="n">
        <f aca="false">(AA34/1000000)/$A125</f>
        <v>0.0277163870967742</v>
      </c>
      <c r="AB125" s="12" t="n">
        <f aca="false">(AB34/1000000)/$A125</f>
        <v>0.0353611612903226</v>
      </c>
      <c r="AC125" s="12" t="n">
        <f aca="false">(AC34/1000000)/$A125</f>
        <v>0.0413659032258065</v>
      </c>
      <c r="AD125" s="12" t="n">
        <f aca="false">(AD34/1000000)/$A125</f>
        <v>0.0367661290322581</v>
      </c>
      <c r="AE125" s="12" t="n">
        <f aca="false">(AE34/1000000)/$A125</f>
        <v>0.0547985161290323</v>
      </c>
      <c r="AF125" s="12" t="n">
        <f aca="false">(AF34/1000000)/$A125</f>
        <v>0.0497375806451613</v>
      </c>
      <c r="AG125" s="12" t="n">
        <f aca="false">(AG34/1000000)/$A125</f>
        <v>0.0501436774193548</v>
      </c>
      <c r="AH125" s="12" t="n">
        <f aca="false">(AH34/1000000)/$A125</f>
        <v>0.0753598064516129</v>
      </c>
      <c r="AI125" s="12" t="n">
        <f aca="false">(AI34/1000000)/$A125</f>
        <v>0.0485021290322581</v>
      </c>
      <c r="AJ125" s="12" t="n">
        <f aca="false">(AJ34/1000000)/$A125</f>
        <v>0</v>
      </c>
      <c r="AK125" s="12" t="n">
        <f aca="false">(AK34/1000000)/$A125</f>
        <v>0</v>
      </c>
      <c r="AL125" s="12" t="n">
        <f aca="false">(AL34/1000000)/$A125</f>
        <v>0</v>
      </c>
      <c r="AM125" s="12" t="n">
        <f aca="false">(AM34/1000000)/$A125</f>
        <v>0</v>
      </c>
      <c r="AN125" s="12" t="n">
        <f aca="false">(AN34/1000000)/$A125</f>
        <v>0</v>
      </c>
      <c r="AO125" s="12" t="n">
        <f aca="false">(AO34/1000000)/$A125</f>
        <v>0</v>
      </c>
      <c r="AP125" s="12" t="n">
        <f aca="false">(AP34/1000000)/$A125</f>
        <v>0</v>
      </c>
      <c r="AQ125" s="12" t="n">
        <f aca="false">(AQ34/1000000)/$A125</f>
        <v>0</v>
      </c>
      <c r="AR125" s="12" t="n">
        <f aca="false">(AR34/1000000)/$A125</f>
        <v>0</v>
      </c>
      <c r="AS125" s="12" t="n">
        <f aca="false">(AS34/1000000)/$A125</f>
        <v>0</v>
      </c>
      <c r="AT125" s="12" t="n">
        <f aca="false">(AT34/1000000)/$A125</f>
        <v>0</v>
      </c>
      <c r="AU125" s="12" t="n">
        <f aca="false">(AU34/1000000)/$A125</f>
        <v>0</v>
      </c>
      <c r="AV125" s="12" t="n">
        <f aca="false">(AV34/1000000)/$A125</f>
        <v>0</v>
      </c>
      <c r="AW125" s="12" t="n">
        <f aca="false">(AW34/1000000)/$A125</f>
        <v>0</v>
      </c>
      <c r="AX125" s="12" t="n">
        <f aca="false">(AX34/1000000)/$A125</f>
        <v>0</v>
      </c>
      <c r="AY125" s="12" t="n">
        <f aca="false">(AY34/1000000)/$A125</f>
        <v>0</v>
      </c>
      <c r="AZ125" s="12" t="n">
        <f aca="false">(AZ34/1000000)/$A125</f>
        <v>0</v>
      </c>
      <c r="BA125" s="12" t="n">
        <f aca="false">(BA34/1000000)/$A125</f>
        <v>0</v>
      </c>
      <c r="BB125" s="12" t="n">
        <f aca="false">(BB34/1000000)/$A125</f>
        <v>0</v>
      </c>
      <c r="BC125" s="12" t="n">
        <f aca="false">(BC34/1000000)/$A125</f>
        <v>0</v>
      </c>
      <c r="BD125" s="12" t="n">
        <f aca="false">(BD34/1000000)/$A125</f>
        <v>0</v>
      </c>
      <c r="BE125" s="12" t="n">
        <f aca="false">(BE34/1000000)/$A125</f>
        <v>0</v>
      </c>
      <c r="BF125" s="12" t="n">
        <f aca="false">(BF34/1000000)/$A125</f>
        <v>0</v>
      </c>
      <c r="BG125" s="12" t="n">
        <f aca="false">(BG34/1000000)/$A125</f>
        <v>0</v>
      </c>
      <c r="BH125" s="12" t="n">
        <f aca="false">(BH34/1000000)/$A125</f>
        <v>0</v>
      </c>
      <c r="BI125" s="12" t="n">
        <f aca="false">(BI34/1000000)/$A125</f>
        <v>0</v>
      </c>
      <c r="BJ125" s="12" t="n">
        <f aca="false">(BJ34/1000000)/$A125</f>
        <v>0</v>
      </c>
      <c r="BK125" s="12" t="n">
        <f aca="false">(BK34/1000000)/$A125</f>
        <v>0</v>
      </c>
      <c r="BL125" s="12" t="n">
        <f aca="false">(BL34/1000000)/$A125</f>
        <v>0</v>
      </c>
      <c r="BM125" s="12" t="n">
        <f aca="false">(BM34/1000000)/$A125</f>
        <v>0</v>
      </c>
      <c r="BN125" s="12" t="n">
        <f aca="false">(BN34/1000000)/$A125</f>
        <v>0</v>
      </c>
      <c r="BO125" s="12" t="n">
        <f aca="false">(BO34/1000000)/$A125</f>
        <v>0</v>
      </c>
      <c r="BP125" s="12" t="n">
        <f aca="false">(BP34/1000000)/$A125</f>
        <v>0</v>
      </c>
      <c r="BQ125" s="12" t="n">
        <f aca="false">(BQ34/1000000)/$A125</f>
        <v>0</v>
      </c>
      <c r="BR125" s="12" t="n">
        <f aca="false">(BR34/1000000)/$A125</f>
        <v>0</v>
      </c>
      <c r="BS125" s="12" t="n">
        <f aca="false">(BS34/1000000)/$A125</f>
        <v>0</v>
      </c>
      <c r="BT125" s="12" t="n">
        <f aca="false">(BT34/1000000)/$A125</f>
        <v>0</v>
      </c>
      <c r="BU125" s="12" t="n">
        <f aca="false">(BU34/1000000)/$A125</f>
        <v>0</v>
      </c>
      <c r="BV125" s="12" t="n">
        <f aca="false">(BV34/1000000)/$A125</f>
        <v>0</v>
      </c>
      <c r="BW125" s="12" t="n">
        <f aca="false">(BW34/1000000)/$A125</f>
        <v>0</v>
      </c>
      <c r="BX125" s="12" t="n">
        <f aca="false">(BX34/1000000)/$A125</f>
        <v>0</v>
      </c>
      <c r="BY125" s="12" t="n">
        <f aca="false">(BY34/1000000)/$A125</f>
        <v>0</v>
      </c>
      <c r="BZ125" s="12" t="n">
        <f aca="false">(BZ34/1000000)/$A125</f>
        <v>0</v>
      </c>
      <c r="CA125" s="12" t="n">
        <f aca="false">(CA34/1000000)/$A125</f>
        <v>0</v>
      </c>
      <c r="CB125" s="12" t="n">
        <f aca="false">(CB34/1000000)/$A125</f>
        <v>0</v>
      </c>
      <c r="CC125" s="12" t="n">
        <f aca="false">(CC34/1000000)/$A125</f>
        <v>0</v>
      </c>
      <c r="CD125" s="12" t="n">
        <f aca="false">(CD34/1000000)/$A125</f>
        <v>0</v>
      </c>
      <c r="CE125" s="12" t="n">
        <f aca="false">(CE34/1000000)/$A125</f>
        <v>0</v>
      </c>
      <c r="CF125" s="12" t="n">
        <f aca="false">(CF34/1000000)/$A125</f>
        <v>0</v>
      </c>
      <c r="CG125" s="12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11"/>
      <c r="FU125" s="7"/>
      <c r="FV125" s="7"/>
      <c r="FW125" s="7"/>
    </row>
    <row r="126" customFormat="false" ht="12.75" hidden="false" customHeight="false" outlineLevel="0" collapsed="false">
      <c r="A126" s="0" t="n">
        <v>30</v>
      </c>
      <c r="B126" s="3" t="n">
        <v>35309</v>
      </c>
      <c r="C126" s="12" t="n">
        <f aca="false">(C35/1000000)/$A126</f>
        <v>1.935134</v>
      </c>
      <c r="D126" s="12" t="n">
        <f aca="false">(D35/1000000)/$A126</f>
        <v>0.0260412666666667</v>
      </c>
      <c r="E126" s="12" t="n">
        <f aca="false">(E35/1000000)/$A126</f>
        <v>0.0176723666666667</v>
      </c>
      <c r="F126" s="12" t="n">
        <f aca="false">(F35/1000000)/$A126</f>
        <v>0.022595</v>
      </c>
      <c r="G126" s="12" t="n">
        <f aca="false">(G35/1000000)/$A126</f>
        <v>0.017984</v>
      </c>
      <c r="H126" s="12" t="n">
        <f aca="false">(H35/1000000)/$A126</f>
        <v>0.0184757666666667</v>
      </c>
      <c r="I126" s="12" t="n">
        <f aca="false">(I35/1000000)/$A126</f>
        <v>0.0184624666666667</v>
      </c>
      <c r="J126" s="12" t="n">
        <f aca="false">(J35/1000000)/$A126</f>
        <v>0.0228715333333333</v>
      </c>
      <c r="K126" s="12" t="n">
        <f aca="false">(K35/1000000)/$A126</f>
        <v>0.0170243</v>
      </c>
      <c r="L126" s="12" t="n">
        <f aca="false">(L35/1000000)/$A126</f>
        <v>0.0244165</v>
      </c>
      <c r="M126" s="12" t="n">
        <f aca="false">(M35/1000000)/$A126</f>
        <v>0.0172247</v>
      </c>
      <c r="N126" s="12" t="n">
        <f aca="false">(N35/1000000)/$A126</f>
        <v>0.0218038333333333</v>
      </c>
      <c r="O126" s="12" t="n">
        <f aca="false">(O35/1000000)/$A126</f>
        <v>0.0202611333333333</v>
      </c>
      <c r="P126" s="12" t="n">
        <f aca="false">(P35/1000000)/$A126</f>
        <v>0.0276371333333333</v>
      </c>
      <c r="Q126" s="12" t="n">
        <f aca="false">(Q35/1000000)/$A126</f>
        <v>0.0184528</v>
      </c>
      <c r="R126" s="12" t="n">
        <f aca="false">(R35/1000000)/$A126</f>
        <v>0.0196732333333333</v>
      </c>
      <c r="S126" s="12" t="n">
        <f aca="false">(S35/1000000)/$A126</f>
        <v>0.0192738666666667</v>
      </c>
      <c r="T126" s="12" t="n">
        <f aca="false">(T35/1000000)/$A126</f>
        <v>0.0272806</v>
      </c>
      <c r="U126" s="12" t="n">
        <f aca="false">(U35/1000000)/$A126</f>
        <v>0.0217582666666667</v>
      </c>
      <c r="V126" s="12" t="n">
        <f aca="false">(V35/1000000)/$A126</f>
        <v>0.0229959666666667</v>
      </c>
      <c r="W126" s="12" t="n">
        <f aca="false">(W35/1000000)/$A126</f>
        <v>0.0341958666666667</v>
      </c>
      <c r="X126" s="12" t="n">
        <f aca="false">(X35/1000000)/$A126</f>
        <v>0.0194435</v>
      </c>
      <c r="Y126" s="12" t="n">
        <f aca="false">(Y35/1000000)/$A126</f>
        <v>0.0597612</v>
      </c>
      <c r="Z126" s="12" t="n">
        <f aca="false">(Z35/1000000)/$A126</f>
        <v>0.0501358666666667</v>
      </c>
      <c r="AA126" s="12" t="n">
        <f aca="false">(AA35/1000000)/$A126</f>
        <v>0.0257306666666667</v>
      </c>
      <c r="AB126" s="12" t="n">
        <f aca="false">(AB35/1000000)/$A126</f>
        <v>0.0320363333333333</v>
      </c>
      <c r="AC126" s="12" t="n">
        <f aca="false">(AC35/1000000)/$A126</f>
        <v>0.0384719</v>
      </c>
      <c r="AD126" s="12" t="n">
        <f aca="false">(AD35/1000000)/$A126</f>
        <v>0.0373587666666667</v>
      </c>
      <c r="AE126" s="12" t="n">
        <f aca="false">(AE35/1000000)/$A126</f>
        <v>0.0516158333333333</v>
      </c>
      <c r="AF126" s="12" t="n">
        <f aca="false">(AF35/1000000)/$A126</f>
        <v>0.0431564333333333</v>
      </c>
      <c r="AG126" s="12" t="n">
        <f aca="false">(AG35/1000000)/$A126</f>
        <v>0.0415880333333333</v>
      </c>
      <c r="AH126" s="12" t="n">
        <f aca="false">(AH35/1000000)/$A126</f>
        <v>0.0677240333333333</v>
      </c>
      <c r="AI126" s="12" t="n">
        <f aca="false">(AI35/1000000)/$A126</f>
        <v>0.0791679</v>
      </c>
      <c r="AJ126" s="12" t="n">
        <f aca="false">(AJ35/1000000)/$A126</f>
        <v>0.0707412</v>
      </c>
      <c r="AK126" s="12" t="n">
        <f aca="false">(AK35/1000000)/$A126</f>
        <v>0</v>
      </c>
      <c r="AL126" s="12" t="n">
        <f aca="false">(AL35/1000000)/$A126</f>
        <v>0</v>
      </c>
      <c r="AM126" s="12" t="n">
        <f aca="false">(AM35/1000000)/$A126</f>
        <v>0</v>
      </c>
      <c r="AN126" s="12" t="n">
        <f aca="false">(AN35/1000000)/$A126</f>
        <v>0</v>
      </c>
      <c r="AO126" s="12" t="n">
        <f aca="false">(AO35/1000000)/$A126</f>
        <v>0</v>
      </c>
      <c r="AP126" s="12" t="n">
        <f aca="false">(AP35/1000000)/$A126</f>
        <v>0</v>
      </c>
      <c r="AQ126" s="12" t="n">
        <f aca="false">(AQ35/1000000)/$A126</f>
        <v>0</v>
      </c>
      <c r="AR126" s="12" t="n">
        <f aca="false">(AR35/1000000)/$A126</f>
        <v>0</v>
      </c>
      <c r="AS126" s="12" t="n">
        <f aca="false">(AS35/1000000)/$A126</f>
        <v>0</v>
      </c>
      <c r="AT126" s="12" t="n">
        <f aca="false">(AT35/1000000)/$A126</f>
        <v>0</v>
      </c>
      <c r="AU126" s="12" t="n">
        <f aca="false">(AU35/1000000)/$A126</f>
        <v>0</v>
      </c>
      <c r="AV126" s="12" t="n">
        <f aca="false">(AV35/1000000)/$A126</f>
        <v>0</v>
      </c>
      <c r="AW126" s="12" t="n">
        <f aca="false">(AW35/1000000)/$A126</f>
        <v>0</v>
      </c>
      <c r="AX126" s="12" t="n">
        <f aca="false">(AX35/1000000)/$A126</f>
        <v>0</v>
      </c>
      <c r="AY126" s="12" t="n">
        <f aca="false">(AY35/1000000)/$A126</f>
        <v>0</v>
      </c>
      <c r="AZ126" s="12" t="n">
        <f aca="false">(AZ35/1000000)/$A126</f>
        <v>0</v>
      </c>
      <c r="BA126" s="12" t="n">
        <f aca="false">(BA35/1000000)/$A126</f>
        <v>0</v>
      </c>
      <c r="BB126" s="12" t="n">
        <f aca="false">(BB35/1000000)/$A126</f>
        <v>0</v>
      </c>
      <c r="BC126" s="12" t="n">
        <f aca="false">(BC35/1000000)/$A126</f>
        <v>0</v>
      </c>
      <c r="BD126" s="12" t="n">
        <f aca="false">(BD35/1000000)/$A126</f>
        <v>0</v>
      </c>
      <c r="BE126" s="12" t="n">
        <f aca="false">(BE35/1000000)/$A126</f>
        <v>0</v>
      </c>
      <c r="BF126" s="12" t="n">
        <f aca="false">(BF35/1000000)/$A126</f>
        <v>0</v>
      </c>
      <c r="BG126" s="12" t="n">
        <f aca="false">(BG35/1000000)/$A126</f>
        <v>0</v>
      </c>
      <c r="BH126" s="12" t="n">
        <f aca="false">(BH35/1000000)/$A126</f>
        <v>0</v>
      </c>
      <c r="BI126" s="12" t="n">
        <f aca="false">(BI35/1000000)/$A126</f>
        <v>0</v>
      </c>
      <c r="BJ126" s="12" t="n">
        <f aca="false">(BJ35/1000000)/$A126</f>
        <v>0</v>
      </c>
      <c r="BK126" s="12" t="n">
        <f aca="false">(BK35/1000000)/$A126</f>
        <v>0</v>
      </c>
      <c r="BL126" s="12" t="n">
        <f aca="false">(BL35/1000000)/$A126</f>
        <v>0</v>
      </c>
      <c r="BM126" s="12" t="n">
        <f aca="false">(BM35/1000000)/$A126</f>
        <v>0</v>
      </c>
      <c r="BN126" s="12" t="n">
        <f aca="false">(BN35/1000000)/$A126</f>
        <v>0</v>
      </c>
      <c r="BO126" s="12" t="n">
        <f aca="false">(BO35/1000000)/$A126</f>
        <v>0</v>
      </c>
      <c r="BP126" s="12" t="n">
        <f aca="false">(BP35/1000000)/$A126</f>
        <v>0</v>
      </c>
      <c r="BQ126" s="12" t="n">
        <f aca="false">(BQ35/1000000)/$A126</f>
        <v>0</v>
      </c>
      <c r="BR126" s="12" t="n">
        <f aca="false">(BR35/1000000)/$A126</f>
        <v>0</v>
      </c>
      <c r="BS126" s="12" t="n">
        <f aca="false">(BS35/1000000)/$A126</f>
        <v>0</v>
      </c>
      <c r="BT126" s="12" t="n">
        <f aca="false">(BT35/1000000)/$A126</f>
        <v>0</v>
      </c>
      <c r="BU126" s="12" t="n">
        <f aca="false">(BU35/1000000)/$A126</f>
        <v>0</v>
      </c>
      <c r="BV126" s="12" t="n">
        <f aca="false">(BV35/1000000)/$A126</f>
        <v>0</v>
      </c>
      <c r="BW126" s="12" t="n">
        <f aca="false">(BW35/1000000)/$A126</f>
        <v>0</v>
      </c>
      <c r="BX126" s="12" t="n">
        <f aca="false">(BX35/1000000)/$A126</f>
        <v>0</v>
      </c>
      <c r="BY126" s="12" t="n">
        <f aca="false">(BY35/1000000)/$A126</f>
        <v>0</v>
      </c>
      <c r="BZ126" s="12" t="n">
        <f aca="false">(BZ35/1000000)/$A126</f>
        <v>0</v>
      </c>
      <c r="CA126" s="12" t="n">
        <f aca="false">(CA35/1000000)/$A126</f>
        <v>0</v>
      </c>
      <c r="CB126" s="12" t="n">
        <f aca="false">(CB35/1000000)/$A126</f>
        <v>0</v>
      </c>
      <c r="CC126" s="12" t="n">
        <f aca="false">(CC35/1000000)/$A126</f>
        <v>0</v>
      </c>
      <c r="CD126" s="12" t="n">
        <f aca="false">(CD35/1000000)/$A126</f>
        <v>0</v>
      </c>
      <c r="CE126" s="12" t="n">
        <f aca="false">(CE35/1000000)/$A126</f>
        <v>0</v>
      </c>
      <c r="CF126" s="12" t="n">
        <f aca="false">(CF35/1000000)/$A126</f>
        <v>0</v>
      </c>
      <c r="CG126" s="12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11"/>
      <c r="FU126" s="7"/>
      <c r="FV126" s="7"/>
      <c r="FW126" s="7"/>
    </row>
    <row r="127" customFormat="false" ht="12.75" hidden="false" customHeight="false" outlineLevel="0" collapsed="false">
      <c r="A127" s="0" t="n">
        <v>31</v>
      </c>
      <c r="B127" s="3" t="n">
        <v>35339</v>
      </c>
      <c r="C127" s="12" t="n">
        <f aca="false">(C36/1000000)/$A127</f>
        <v>1.92106229032258</v>
      </c>
      <c r="D127" s="12" t="n">
        <f aca="false">(D36/1000000)/$A127</f>
        <v>0.0262551935483871</v>
      </c>
      <c r="E127" s="12" t="n">
        <f aca="false">(E36/1000000)/$A127</f>
        <v>0.0168076451612903</v>
      </c>
      <c r="F127" s="12" t="n">
        <f aca="false">(F36/1000000)/$A127</f>
        <v>0.0235514838709677</v>
      </c>
      <c r="G127" s="12" t="n">
        <f aca="false">(G36/1000000)/$A127</f>
        <v>0.0180601612903226</v>
      </c>
      <c r="H127" s="12" t="n">
        <f aca="false">(H36/1000000)/$A127</f>
        <v>0.0175469677419355</v>
      </c>
      <c r="I127" s="12" t="n">
        <f aca="false">(I36/1000000)/$A127</f>
        <v>0.017598</v>
      </c>
      <c r="J127" s="12" t="n">
        <f aca="false">(J36/1000000)/$A127</f>
        <v>0.0219013548387097</v>
      </c>
      <c r="K127" s="12" t="n">
        <f aca="false">(K36/1000000)/$A127</f>
        <v>0.0155653225806452</v>
      </c>
      <c r="L127" s="12" t="n">
        <f aca="false">(L36/1000000)/$A127</f>
        <v>0.0222867096774194</v>
      </c>
      <c r="M127" s="12" t="n">
        <f aca="false">(M36/1000000)/$A127</f>
        <v>0.0170667741935484</v>
      </c>
      <c r="N127" s="12" t="n">
        <f aca="false">(N36/1000000)/$A127</f>
        <v>0.0213344838709677</v>
      </c>
      <c r="O127" s="12" t="n">
        <f aca="false">(O36/1000000)/$A127</f>
        <v>0.019479064516129</v>
      </c>
      <c r="P127" s="12" t="n">
        <f aca="false">(P36/1000000)/$A127</f>
        <v>0.0259074516129032</v>
      </c>
      <c r="Q127" s="12" t="n">
        <f aca="false">(Q36/1000000)/$A127</f>
        <v>0.0181417096774194</v>
      </c>
      <c r="R127" s="12" t="n">
        <f aca="false">(R36/1000000)/$A127</f>
        <v>0.0185887096774194</v>
      </c>
      <c r="S127" s="12" t="n">
        <f aca="false">(S36/1000000)/$A127</f>
        <v>0.020331935483871</v>
      </c>
      <c r="T127" s="12" t="n">
        <f aca="false">(T36/1000000)/$A127</f>
        <v>0.0242637096774194</v>
      </c>
      <c r="U127" s="12" t="n">
        <f aca="false">(U36/1000000)/$A127</f>
        <v>0.0237977419354839</v>
      </c>
      <c r="V127" s="12" t="n">
        <f aca="false">(V36/1000000)/$A127</f>
        <v>0.0215923548387097</v>
      </c>
      <c r="W127" s="12" t="n">
        <f aca="false">(W36/1000000)/$A127</f>
        <v>0.0314562580645161</v>
      </c>
      <c r="X127" s="12" t="n">
        <f aca="false">(X36/1000000)/$A127</f>
        <v>0.0197995806451613</v>
      </c>
      <c r="Y127" s="12" t="n">
        <f aca="false">(Y36/1000000)/$A127</f>
        <v>0.0591674193548387</v>
      </c>
      <c r="Z127" s="12" t="n">
        <f aca="false">(Z36/1000000)/$A127</f>
        <v>0.0486641290322581</v>
      </c>
      <c r="AA127" s="12" t="n">
        <f aca="false">(AA36/1000000)/$A127</f>
        <v>0.0227457419354839</v>
      </c>
      <c r="AB127" s="12" t="n">
        <f aca="false">(AB36/1000000)/$A127</f>
        <v>0.0317014838709677</v>
      </c>
      <c r="AC127" s="12" t="n">
        <f aca="false">(AC36/1000000)/$A127</f>
        <v>0.0378951290322581</v>
      </c>
      <c r="AD127" s="12" t="n">
        <f aca="false">(AD36/1000000)/$A127</f>
        <v>0.0341958709677419</v>
      </c>
      <c r="AE127" s="12" t="n">
        <f aca="false">(AE36/1000000)/$A127</f>
        <v>0.0453073225806452</v>
      </c>
      <c r="AF127" s="12" t="n">
        <f aca="false">(AF36/1000000)/$A127</f>
        <v>0.038877935483871</v>
      </c>
      <c r="AG127" s="12" t="n">
        <f aca="false">(AG36/1000000)/$A127</f>
        <v>0.0391095161290323</v>
      </c>
      <c r="AH127" s="12" t="n">
        <f aca="false">(AH36/1000000)/$A127</f>
        <v>0.0600828387096774</v>
      </c>
      <c r="AI127" s="12" t="n">
        <f aca="false">(AI36/1000000)/$A127</f>
        <v>0.0655534516129032</v>
      </c>
      <c r="AJ127" s="12" t="n">
        <f aca="false">(AJ36/1000000)/$A127</f>
        <v>0.0992057741935484</v>
      </c>
      <c r="AK127" s="12" t="n">
        <f aca="false">(AK36/1000000)/$A127</f>
        <v>0.0515209032258065</v>
      </c>
      <c r="AL127" s="12" t="n">
        <f aca="false">(AL36/1000000)/$A127</f>
        <v>0</v>
      </c>
      <c r="AM127" s="12" t="n">
        <f aca="false">(AM36/1000000)/$A127</f>
        <v>0</v>
      </c>
      <c r="AN127" s="12" t="n">
        <f aca="false">(AN36/1000000)/$A127</f>
        <v>0</v>
      </c>
      <c r="AO127" s="12" t="n">
        <f aca="false">(AO36/1000000)/$A127</f>
        <v>0</v>
      </c>
      <c r="AP127" s="12" t="n">
        <f aca="false">(AP36/1000000)/$A127</f>
        <v>0</v>
      </c>
      <c r="AQ127" s="12" t="n">
        <f aca="false">(AQ36/1000000)/$A127</f>
        <v>0</v>
      </c>
      <c r="AR127" s="12" t="n">
        <f aca="false">(AR36/1000000)/$A127</f>
        <v>0</v>
      </c>
      <c r="AS127" s="12" t="n">
        <f aca="false">(AS36/1000000)/$A127</f>
        <v>0</v>
      </c>
      <c r="AT127" s="12" t="n">
        <f aca="false">(AT36/1000000)/$A127</f>
        <v>0</v>
      </c>
      <c r="AU127" s="12" t="n">
        <f aca="false">(AU36/1000000)/$A127</f>
        <v>0</v>
      </c>
      <c r="AV127" s="12" t="n">
        <f aca="false">(AV36/1000000)/$A127</f>
        <v>0</v>
      </c>
      <c r="AW127" s="12" t="n">
        <f aca="false">(AW36/1000000)/$A127</f>
        <v>0</v>
      </c>
      <c r="AX127" s="12" t="n">
        <f aca="false">(AX36/1000000)/$A127</f>
        <v>0</v>
      </c>
      <c r="AY127" s="12" t="n">
        <f aca="false">(AY36/1000000)/$A127</f>
        <v>0</v>
      </c>
      <c r="AZ127" s="12" t="n">
        <f aca="false">(AZ36/1000000)/$A127</f>
        <v>0</v>
      </c>
      <c r="BA127" s="12" t="n">
        <f aca="false">(BA36/1000000)/$A127</f>
        <v>0</v>
      </c>
      <c r="BB127" s="12" t="n">
        <f aca="false">(BB36/1000000)/$A127</f>
        <v>0</v>
      </c>
      <c r="BC127" s="12" t="n">
        <f aca="false">(BC36/1000000)/$A127</f>
        <v>0</v>
      </c>
      <c r="BD127" s="12" t="n">
        <f aca="false">(BD36/1000000)/$A127</f>
        <v>0</v>
      </c>
      <c r="BE127" s="12" t="n">
        <f aca="false">(BE36/1000000)/$A127</f>
        <v>0</v>
      </c>
      <c r="BF127" s="12" t="n">
        <f aca="false">(BF36/1000000)/$A127</f>
        <v>0</v>
      </c>
      <c r="BG127" s="12" t="n">
        <f aca="false">(BG36/1000000)/$A127</f>
        <v>0</v>
      </c>
      <c r="BH127" s="12" t="n">
        <f aca="false">(BH36/1000000)/$A127</f>
        <v>0</v>
      </c>
      <c r="BI127" s="12" t="n">
        <f aca="false">(BI36/1000000)/$A127</f>
        <v>0</v>
      </c>
      <c r="BJ127" s="12" t="n">
        <f aca="false">(BJ36/1000000)/$A127</f>
        <v>0</v>
      </c>
      <c r="BK127" s="12" t="n">
        <f aca="false">(BK36/1000000)/$A127</f>
        <v>0</v>
      </c>
      <c r="BL127" s="12" t="n">
        <f aca="false">(BL36/1000000)/$A127</f>
        <v>0</v>
      </c>
      <c r="BM127" s="12" t="n">
        <f aca="false">(BM36/1000000)/$A127</f>
        <v>0</v>
      </c>
      <c r="BN127" s="12" t="n">
        <f aca="false">(BN36/1000000)/$A127</f>
        <v>0</v>
      </c>
      <c r="BO127" s="12" t="n">
        <f aca="false">(BO36/1000000)/$A127</f>
        <v>0</v>
      </c>
      <c r="BP127" s="12" t="n">
        <f aca="false">(BP36/1000000)/$A127</f>
        <v>0</v>
      </c>
      <c r="BQ127" s="12" t="n">
        <f aca="false">(BQ36/1000000)/$A127</f>
        <v>0</v>
      </c>
      <c r="BR127" s="12" t="n">
        <f aca="false">(BR36/1000000)/$A127</f>
        <v>0</v>
      </c>
      <c r="BS127" s="12" t="n">
        <f aca="false">(BS36/1000000)/$A127</f>
        <v>0</v>
      </c>
      <c r="BT127" s="12" t="n">
        <f aca="false">(BT36/1000000)/$A127</f>
        <v>0</v>
      </c>
      <c r="BU127" s="12" t="n">
        <f aca="false">(BU36/1000000)/$A127</f>
        <v>0</v>
      </c>
      <c r="BV127" s="12" t="n">
        <f aca="false">(BV36/1000000)/$A127</f>
        <v>0</v>
      </c>
      <c r="BW127" s="12" t="n">
        <f aca="false">(BW36/1000000)/$A127</f>
        <v>0</v>
      </c>
      <c r="BX127" s="12" t="n">
        <f aca="false">(BX36/1000000)/$A127</f>
        <v>0</v>
      </c>
      <c r="BY127" s="12" t="n">
        <f aca="false">(BY36/1000000)/$A127</f>
        <v>0</v>
      </c>
      <c r="BZ127" s="12" t="n">
        <f aca="false">(BZ36/1000000)/$A127</f>
        <v>0</v>
      </c>
      <c r="CA127" s="12" t="n">
        <f aca="false">(CA36/1000000)/$A127</f>
        <v>0</v>
      </c>
      <c r="CB127" s="12" t="n">
        <f aca="false">(CB36/1000000)/$A127</f>
        <v>0</v>
      </c>
      <c r="CC127" s="12" t="n">
        <f aca="false">(CC36/1000000)/$A127</f>
        <v>0</v>
      </c>
      <c r="CD127" s="12" t="n">
        <f aca="false">(CD36/1000000)/$A127</f>
        <v>0</v>
      </c>
      <c r="CE127" s="12" t="n">
        <f aca="false">(CE36/1000000)/$A127</f>
        <v>0</v>
      </c>
      <c r="CF127" s="12" t="n">
        <f aca="false">(CF36/1000000)/$A127</f>
        <v>0</v>
      </c>
      <c r="CG127" s="12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11"/>
      <c r="FU127" s="7"/>
      <c r="FV127" s="7"/>
      <c r="FW127" s="7"/>
    </row>
    <row r="128" customFormat="false" ht="12.75" hidden="false" customHeight="false" outlineLevel="0" collapsed="false">
      <c r="A128" s="0" t="n">
        <v>30</v>
      </c>
      <c r="B128" s="3" t="n">
        <v>35370</v>
      </c>
      <c r="C128" s="12" t="n">
        <f aca="false">(C37/1000000)/$A128</f>
        <v>1.89028833333333</v>
      </c>
      <c r="D128" s="12" t="n">
        <f aca="false">(D37/1000000)/$A128</f>
        <v>0.024987</v>
      </c>
      <c r="E128" s="12" t="n">
        <f aca="false">(E37/1000000)/$A128</f>
        <v>0.0159935666666667</v>
      </c>
      <c r="F128" s="12" t="n">
        <f aca="false">(F37/1000000)/$A128</f>
        <v>0.0237491</v>
      </c>
      <c r="G128" s="12" t="n">
        <f aca="false">(G37/1000000)/$A128</f>
        <v>0.0163660666666667</v>
      </c>
      <c r="H128" s="12" t="n">
        <f aca="false">(H37/1000000)/$A128</f>
        <v>0.0162380333333333</v>
      </c>
      <c r="I128" s="12" t="n">
        <f aca="false">(I37/1000000)/$A128</f>
        <v>0.0171853666666667</v>
      </c>
      <c r="J128" s="12" t="n">
        <f aca="false">(J37/1000000)/$A128</f>
        <v>0.0215953333333333</v>
      </c>
      <c r="K128" s="12" t="n">
        <f aca="false">(K37/1000000)/$A128</f>
        <v>0.0159349333333333</v>
      </c>
      <c r="L128" s="12" t="n">
        <f aca="false">(L37/1000000)/$A128</f>
        <v>0.0225367333333333</v>
      </c>
      <c r="M128" s="12" t="n">
        <f aca="false">(M37/1000000)/$A128</f>
        <v>0.0185379</v>
      </c>
      <c r="N128" s="12" t="n">
        <f aca="false">(N37/1000000)/$A128</f>
        <v>0.0199872333333333</v>
      </c>
      <c r="O128" s="12" t="n">
        <f aca="false">(O37/1000000)/$A128</f>
        <v>0.0185698666666667</v>
      </c>
      <c r="P128" s="12" t="n">
        <f aca="false">(P37/1000000)/$A128</f>
        <v>0.0258644333333333</v>
      </c>
      <c r="Q128" s="12" t="n">
        <f aca="false">(Q37/1000000)/$A128</f>
        <v>0.0175666</v>
      </c>
      <c r="R128" s="12" t="n">
        <f aca="false">(R37/1000000)/$A128</f>
        <v>0.0186665666666667</v>
      </c>
      <c r="S128" s="12" t="n">
        <f aca="false">(S37/1000000)/$A128</f>
        <v>0.0205921666666667</v>
      </c>
      <c r="T128" s="12" t="n">
        <f aca="false">(T37/1000000)/$A128</f>
        <v>0.0255333333333333</v>
      </c>
      <c r="U128" s="12" t="n">
        <f aca="false">(U37/1000000)/$A128</f>
        <v>0.0223807</v>
      </c>
      <c r="V128" s="12" t="n">
        <f aca="false">(V37/1000000)/$A128</f>
        <v>0.0197375</v>
      </c>
      <c r="W128" s="12" t="n">
        <f aca="false">(W37/1000000)/$A128</f>
        <v>0.0306044</v>
      </c>
      <c r="X128" s="12" t="n">
        <f aca="false">(X37/1000000)/$A128</f>
        <v>0.0197073</v>
      </c>
      <c r="Y128" s="12" t="n">
        <f aca="false">(Y37/1000000)/$A128</f>
        <v>0.0575427666666667</v>
      </c>
      <c r="Z128" s="12" t="n">
        <f aca="false">(Z37/1000000)/$A128</f>
        <v>0.0487590333333333</v>
      </c>
      <c r="AA128" s="12" t="n">
        <f aca="false">(AA37/1000000)/$A128</f>
        <v>0.0204340666666667</v>
      </c>
      <c r="AB128" s="12" t="n">
        <f aca="false">(AB37/1000000)/$A128</f>
        <v>0.0296666</v>
      </c>
      <c r="AC128" s="12" t="n">
        <f aca="false">(AC37/1000000)/$A128</f>
        <v>0.0352792</v>
      </c>
      <c r="AD128" s="12" t="n">
        <f aca="false">(AD37/1000000)/$A128</f>
        <v>0.0312556333333333</v>
      </c>
      <c r="AE128" s="12" t="n">
        <f aca="false">(AE37/1000000)/$A128</f>
        <v>0.0436909333333333</v>
      </c>
      <c r="AF128" s="12" t="n">
        <f aca="false">(AF37/1000000)/$A128</f>
        <v>0.0360044333333333</v>
      </c>
      <c r="AG128" s="12" t="n">
        <f aca="false">(AG37/1000000)/$A128</f>
        <v>0.0354968</v>
      </c>
      <c r="AH128" s="12" t="n">
        <f aca="false">(AH37/1000000)/$A128</f>
        <v>0.0535113666666667</v>
      </c>
      <c r="AI128" s="12" t="n">
        <f aca="false">(AI37/1000000)/$A128</f>
        <v>0.0567418666666667</v>
      </c>
      <c r="AJ128" s="12" t="n">
        <f aca="false">(AJ37/1000000)/$A128</f>
        <v>0.0883081666666667</v>
      </c>
      <c r="AK128" s="12" t="n">
        <f aca="false">(AK37/1000000)/$A128</f>
        <v>0.0762280333333333</v>
      </c>
      <c r="AL128" s="12" t="n">
        <f aca="false">(AL37/1000000)/$A128</f>
        <v>0.0431121</v>
      </c>
      <c r="AM128" s="12" t="n">
        <f aca="false">(AM37/1000000)/$A128</f>
        <v>0</v>
      </c>
      <c r="AN128" s="12" t="n">
        <f aca="false">(AN37/1000000)/$A128</f>
        <v>0</v>
      </c>
      <c r="AO128" s="12" t="n">
        <f aca="false">(AO37/1000000)/$A128</f>
        <v>0</v>
      </c>
      <c r="AP128" s="12" t="n">
        <f aca="false">(AP37/1000000)/$A128</f>
        <v>0</v>
      </c>
      <c r="AQ128" s="12" t="n">
        <f aca="false">(AQ37/1000000)/$A128</f>
        <v>0</v>
      </c>
      <c r="AR128" s="12" t="n">
        <f aca="false">(AR37/1000000)/$A128</f>
        <v>0</v>
      </c>
      <c r="AS128" s="12" t="n">
        <f aca="false">(AS37/1000000)/$A128</f>
        <v>0</v>
      </c>
      <c r="AT128" s="12" t="n">
        <f aca="false">(AT37/1000000)/$A128</f>
        <v>0</v>
      </c>
      <c r="AU128" s="12" t="n">
        <f aca="false">(AU37/1000000)/$A128</f>
        <v>0</v>
      </c>
      <c r="AV128" s="12" t="n">
        <f aca="false">(AV37/1000000)/$A128</f>
        <v>0</v>
      </c>
      <c r="AW128" s="12" t="n">
        <f aca="false">(AW37/1000000)/$A128</f>
        <v>0</v>
      </c>
      <c r="AX128" s="12" t="n">
        <f aca="false">(AX37/1000000)/$A128</f>
        <v>0</v>
      </c>
      <c r="AY128" s="12" t="n">
        <f aca="false">(AY37/1000000)/$A128</f>
        <v>0</v>
      </c>
      <c r="AZ128" s="12" t="n">
        <f aca="false">(AZ37/1000000)/$A128</f>
        <v>0</v>
      </c>
      <c r="BA128" s="12" t="n">
        <f aca="false">(BA37/1000000)/$A128</f>
        <v>0</v>
      </c>
      <c r="BB128" s="12" t="n">
        <f aca="false">(BB37/1000000)/$A128</f>
        <v>0</v>
      </c>
      <c r="BC128" s="12" t="n">
        <f aca="false">(BC37/1000000)/$A128</f>
        <v>0</v>
      </c>
      <c r="BD128" s="12" t="n">
        <f aca="false">(BD37/1000000)/$A128</f>
        <v>0</v>
      </c>
      <c r="BE128" s="12" t="n">
        <f aca="false">(BE37/1000000)/$A128</f>
        <v>0</v>
      </c>
      <c r="BF128" s="12" t="n">
        <f aca="false">(BF37/1000000)/$A128</f>
        <v>0</v>
      </c>
      <c r="BG128" s="12" t="n">
        <f aca="false">(BG37/1000000)/$A128</f>
        <v>0</v>
      </c>
      <c r="BH128" s="12" t="n">
        <f aca="false">(BH37/1000000)/$A128</f>
        <v>0</v>
      </c>
      <c r="BI128" s="12" t="n">
        <f aca="false">(BI37/1000000)/$A128</f>
        <v>0</v>
      </c>
      <c r="BJ128" s="12" t="n">
        <f aca="false">(BJ37/1000000)/$A128</f>
        <v>0</v>
      </c>
      <c r="BK128" s="12" t="n">
        <f aca="false">(BK37/1000000)/$A128</f>
        <v>0</v>
      </c>
      <c r="BL128" s="12" t="n">
        <f aca="false">(BL37/1000000)/$A128</f>
        <v>0</v>
      </c>
      <c r="BM128" s="12" t="n">
        <f aca="false">(BM37/1000000)/$A128</f>
        <v>0</v>
      </c>
      <c r="BN128" s="12" t="n">
        <f aca="false">(BN37/1000000)/$A128</f>
        <v>0</v>
      </c>
      <c r="BO128" s="12" t="n">
        <f aca="false">(BO37/1000000)/$A128</f>
        <v>0</v>
      </c>
      <c r="BP128" s="12" t="n">
        <f aca="false">(BP37/1000000)/$A128</f>
        <v>0</v>
      </c>
      <c r="BQ128" s="12" t="n">
        <f aca="false">(BQ37/1000000)/$A128</f>
        <v>0</v>
      </c>
      <c r="BR128" s="12" t="n">
        <f aca="false">(BR37/1000000)/$A128</f>
        <v>0</v>
      </c>
      <c r="BS128" s="12" t="n">
        <f aca="false">(BS37/1000000)/$A128</f>
        <v>0</v>
      </c>
      <c r="BT128" s="12" t="n">
        <f aca="false">(BT37/1000000)/$A128</f>
        <v>0</v>
      </c>
      <c r="BU128" s="12" t="n">
        <f aca="false">(BU37/1000000)/$A128</f>
        <v>0</v>
      </c>
      <c r="BV128" s="12" t="n">
        <f aca="false">(BV37/1000000)/$A128</f>
        <v>0</v>
      </c>
      <c r="BW128" s="12" t="n">
        <f aca="false">(BW37/1000000)/$A128</f>
        <v>0</v>
      </c>
      <c r="BX128" s="12" t="n">
        <f aca="false">(BX37/1000000)/$A128</f>
        <v>0</v>
      </c>
      <c r="BY128" s="12" t="n">
        <f aca="false">(BY37/1000000)/$A128</f>
        <v>0</v>
      </c>
      <c r="BZ128" s="12" t="n">
        <f aca="false">(BZ37/1000000)/$A128</f>
        <v>0</v>
      </c>
      <c r="CA128" s="12" t="n">
        <f aca="false">(CA37/1000000)/$A128</f>
        <v>0</v>
      </c>
      <c r="CB128" s="12" t="n">
        <f aca="false">(CB37/1000000)/$A128</f>
        <v>0</v>
      </c>
      <c r="CC128" s="12" t="n">
        <f aca="false">(CC37/1000000)/$A128</f>
        <v>0</v>
      </c>
      <c r="CD128" s="12" t="n">
        <f aca="false">(CD37/1000000)/$A128</f>
        <v>0</v>
      </c>
      <c r="CE128" s="12" t="n">
        <f aca="false">(CE37/1000000)/$A128</f>
        <v>0</v>
      </c>
      <c r="CF128" s="12" t="n">
        <f aca="false">(CF37/1000000)/$A128</f>
        <v>0</v>
      </c>
      <c r="CG128" s="12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11"/>
      <c r="FU128" s="7"/>
      <c r="FV128" s="7"/>
      <c r="FW128" s="7"/>
    </row>
    <row r="129" customFormat="false" ht="12.75" hidden="false" customHeight="false" outlineLevel="0" collapsed="false">
      <c r="A129" s="0" t="n">
        <v>31</v>
      </c>
      <c r="B129" s="3" t="n">
        <v>35400</v>
      </c>
      <c r="C129" s="12" t="n">
        <f aca="false">(C38/1000000)/$A129</f>
        <v>1.88037287096774</v>
      </c>
      <c r="D129" s="12" t="n">
        <f aca="false">(D38/1000000)/$A129</f>
        <v>0.0238954516129032</v>
      </c>
      <c r="E129" s="12" t="n">
        <f aca="false">(E38/1000000)/$A129</f>
        <v>0.0154479677419355</v>
      </c>
      <c r="F129" s="12" t="n">
        <f aca="false">(F38/1000000)/$A129</f>
        <v>0.0212938064516129</v>
      </c>
      <c r="G129" s="12" t="n">
        <f aca="false">(G38/1000000)/$A129</f>
        <v>0.0164273225806452</v>
      </c>
      <c r="H129" s="12" t="n">
        <f aca="false">(H38/1000000)/$A129</f>
        <v>0.0161666774193548</v>
      </c>
      <c r="I129" s="12" t="n">
        <f aca="false">(I38/1000000)/$A129</f>
        <v>0.0173219677419355</v>
      </c>
      <c r="J129" s="12" t="n">
        <f aca="false">(J38/1000000)/$A129</f>
        <v>0.0201664838709677</v>
      </c>
      <c r="K129" s="12" t="n">
        <f aca="false">(K38/1000000)/$A129</f>
        <v>0.0155230322580645</v>
      </c>
      <c r="L129" s="12" t="n">
        <f aca="false">(L38/1000000)/$A129</f>
        <v>0.0212232258064516</v>
      </c>
      <c r="M129" s="12" t="n">
        <f aca="false">(M38/1000000)/$A129</f>
        <v>0.0171257741935484</v>
      </c>
      <c r="N129" s="12" t="n">
        <f aca="false">(N38/1000000)/$A129</f>
        <v>0.0204845806451613</v>
      </c>
      <c r="O129" s="12" t="n">
        <f aca="false">(O38/1000000)/$A129</f>
        <v>0.0182014193548387</v>
      </c>
      <c r="P129" s="12" t="n">
        <f aca="false">(P38/1000000)/$A129</f>
        <v>0.0259919677419355</v>
      </c>
      <c r="Q129" s="12" t="n">
        <f aca="false">(Q38/1000000)/$A129</f>
        <v>0.0161563225806452</v>
      </c>
      <c r="R129" s="12" t="n">
        <f aca="false">(R38/1000000)/$A129</f>
        <v>0.0179764193548387</v>
      </c>
      <c r="S129" s="12" t="n">
        <f aca="false">(S38/1000000)/$A129</f>
        <v>0.0193984516129032</v>
      </c>
      <c r="T129" s="12" t="n">
        <f aca="false">(T38/1000000)/$A129</f>
        <v>0.0236678387096774</v>
      </c>
      <c r="U129" s="12" t="n">
        <f aca="false">(U38/1000000)/$A129</f>
        <v>0.0220163225806452</v>
      </c>
      <c r="V129" s="12" t="n">
        <f aca="false">(V38/1000000)/$A129</f>
        <v>0.0204991290322581</v>
      </c>
      <c r="W129" s="12" t="n">
        <f aca="false">(W38/1000000)/$A129</f>
        <v>0.0298568709677419</v>
      </c>
      <c r="X129" s="12" t="n">
        <f aca="false">(X38/1000000)/$A129</f>
        <v>0.0181615806451613</v>
      </c>
      <c r="Y129" s="12" t="n">
        <f aca="false">(Y38/1000000)/$A129</f>
        <v>0.0543482580645161</v>
      </c>
      <c r="Z129" s="12" t="n">
        <f aca="false">(Z38/1000000)/$A129</f>
        <v>0.0432066451612903</v>
      </c>
      <c r="AA129" s="12" t="n">
        <f aca="false">(AA38/1000000)/$A129</f>
        <v>0.0197048387096774</v>
      </c>
      <c r="AB129" s="12" t="n">
        <f aca="false">(AB38/1000000)/$A129</f>
        <v>0.0271952903225806</v>
      </c>
      <c r="AC129" s="12" t="n">
        <f aca="false">(AC38/1000000)/$A129</f>
        <v>0.0328474838709677</v>
      </c>
      <c r="AD129" s="12" t="n">
        <f aca="false">(AD38/1000000)/$A129</f>
        <v>0.0304694838709677</v>
      </c>
      <c r="AE129" s="12" t="n">
        <f aca="false">(AE38/1000000)/$A129</f>
        <v>0.0384157741935484</v>
      </c>
      <c r="AF129" s="12" t="n">
        <f aca="false">(AF38/1000000)/$A129</f>
        <v>0.033355935483871</v>
      </c>
      <c r="AG129" s="12" t="n">
        <f aca="false">(AG38/1000000)/$A129</f>
        <v>0.0349105483870968</v>
      </c>
      <c r="AH129" s="12" t="n">
        <f aca="false">(AH38/1000000)/$A129</f>
        <v>0.0492066129032258</v>
      </c>
      <c r="AI129" s="12" t="n">
        <f aca="false">(AI38/1000000)/$A129</f>
        <v>0.0489895806451613</v>
      </c>
      <c r="AJ129" s="12" t="n">
        <f aca="false">(AJ38/1000000)/$A129</f>
        <v>0.0801199677419355</v>
      </c>
      <c r="AK129" s="12" t="n">
        <f aca="false">(AK38/1000000)/$A129</f>
        <v>0.071365</v>
      </c>
      <c r="AL129" s="12" t="n">
        <f aca="false">(AL38/1000000)/$A129</f>
        <v>0.075528064516129</v>
      </c>
      <c r="AM129" s="12" t="n">
        <f aca="false">(AM38/1000000)/$A129</f>
        <v>0.0684021935483871</v>
      </c>
      <c r="AN129" s="12" t="n">
        <f aca="false">(AN38/1000000)/$A129</f>
        <v>0</v>
      </c>
      <c r="AO129" s="12" t="n">
        <f aca="false">(AO38/1000000)/$A129</f>
        <v>0</v>
      </c>
      <c r="AP129" s="12" t="n">
        <f aca="false">(AP38/1000000)/$A129</f>
        <v>0</v>
      </c>
      <c r="AQ129" s="12" t="n">
        <f aca="false">(AQ38/1000000)/$A129</f>
        <v>0</v>
      </c>
      <c r="AR129" s="12" t="n">
        <f aca="false">(AR38/1000000)/$A129</f>
        <v>0</v>
      </c>
      <c r="AS129" s="12" t="n">
        <f aca="false">(AS38/1000000)/$A129</f>
        <v>0</v>
      </c>
      <c r="AT129" s="12" t="n">
        <f aca="false">(AT38/1000000)/$A129</f>
        <v>0</v>
      </c>
      <c r="AU129" s="12" t="n">
        <f aca="false">(AU38/1000000)/$A129</f>
        <v>0</v>
      </c>
      <c r="AV129" s="12" t="n">
        <f aca="false">(AV38/1000000)/$A129</f>
        <v>0</v>
      </c>
      <c r="AW129" s="12" t="n">
        <f aca="false">(AW38/1000000)/$A129</f>
        <v>0</v>
      </c>
      <c r="AX129" s="12" t="n">
        <f aca="false">(AX38/1000000)/$A129</f>
        <v>0</v>
      </c>
      <c r="AY129" s="12" t="n">
        <f aca="false">(AY38/1000000)/$A129</f>
        <v>0</v>
      </c>
      <c r="AZ129" s="12" t="n">
        <f aca="false">(AZ38/1000000)/$A129</f>
        <v>0</v>
      </c>
      <c r="BA129" s="12" t="n">
        <f aca="false">(BA38/1000000)/$A129</f>
        <v>0</v>
      </c>
      <c r="BB129" s="12" t="n">
        <f aca="false">(BB38/1000000)/$A129</f>
        <v>0</v>
      </c>
      <c r="BC129" s="12" t="n">
        <f aca="false">(BC38/1000000)/$A129</f>
        <v>0</v>
      </c>
      <c r="BD129" s="12" t="n">
        <f aca="false">(BD38/1000000)/$A129</f>
        <v>0</v>
      </c>
      <c r="BE129" s="12" t="n">
        <f aca="false">(BE38/1000000)/$A129</f>
        <v>0</v>
      </c>
      <c r="BF129" s="12" t="n">
        <f aca="false">(BF38/1000000)/$A129</f>
        <v>0</v>
      </c>
      <c r="BG129" s="12" t="n">
        <f aca="false">(BG38/1000000)/$A129</f>
        <v>0</v>
      </c>
      <c r="BH129" s="12" t="n">
        <f aca="false">(BH38/1000000)/$A129</f>
        <v>0</v>
      </c>
      <c r="BI129" s="12" t="n">
        <f aca="false">(BI38/1000000)/$A129</f>
        <v>0</v>
      </c>
      <c r="BJ129" s="12" t="n">
        <f aca="false">(BJ38/1000000)/$A129</f>
        <v>0</v>
      </c>
      <c r="BK129" s="12" t="n">
        <f aca="false">(BK38/1000000)/$A129</f>
        <v>0</v>
      </c>
      <c r="BL129" s="12" t="n">
        <f aca="false">(BL38/1000000)/$A129</f>
        <v>0</v>
      </c>
      <c r="BM129" s="12" t="n">
        <f aca="false">(BM38/1000000)/$A129</f>
        <v>0</v>
      </c>
      <c r="BN129" s="12" t="n">
        <f aca="false">(BN38/1000000)/$A129</f>
        <v>0</v>
      </c>
      <c r="BO129" s="12" t="n">
        <f aca="false">(BO38/1000000)/$A129</f>
        <v>0</v>
      </c>
      <c r="BP129" s="12" t="n">
        <f aca="false">(BP38/1000000)/$A129</f>
        <v>0</v>
      </c>
      <c r="BQ129" s="12" t="n">
        <f aca="false">(BQ38/1000000)/$A129</f>
        <v>0</v>
      </c>
      <c r="BR129" s="12" t="n">
        <f aca="false">(BR38/1000000)/$A129</f>
        <v>0</v>
      </c>
      <c r="BS129" s="12" t="n">
        <f aca="false">(BS38/1000000)/$A129</f>
        <v>0</v>
      </c>
      <c r="BT129" s="12" t="n">
        <f aca="false">(BT38/1000000)/$A129</f>
        <v>0</v>
      </c>
      <c r="BU129" s="12" t="n">
        <f aca="false">(BU38/1000000)/$A129</f>
        <v>0</v>
      </c>
      <c r="BV129" s="12" t="n">
        <f aca="false">(BV38/1000000)/$A129</f>
        <v>0</v>
      </c>
      <c r="BW129" s="12" t="n">
        <f aca="false">(BW38/1000000)/$A129</f>
        <v>0</v>
      </c>
      <c r="BX129" s="12" t="n">
        <f aca="false">(BX38/1000000)/$A129</f>
        <v>0</v>
      </c>
      <c r="BY129" s="12" t="n">
        <f aca="false">(BY38/1000000)/$A129</f>
        <v>0</v>
      </c>
      <c r="BZ129" s="12" t="n">
        <f aca="false">(BZ38/1000000)/$A129</f>
        <v>0</v>
      </c>
      <c r="CA129" s="12" t="n">
        <f aca="false">(CA38/1000000)/$A129</f>
        <v>0</v>
      </c>
      <c r="CB129" s="12" t="n">
        <f aca="false">(CB38/1000000)/$A129</f>
        <v>0</v>
      </c>
      <c r="CC129" s="12" t="n">
        <f aca="false">(CC38/1000000)/$A129</f>
        <v>0</v>
      </c>
      <c r="CD129" s="12" t="n">
        <f aca="false">(CD38/1000000)/$A129</f>
        <v>0</v>
      </c>
      <c r="CE129" s="12" t="n">
        <f aca="false">(CE38/1000000)/$A129</f>
        <v>0</v>
      </c>
      <c r="CF129" s="12" t="n">
        <f aca="false">(CF38/1000000)/$A129</f>
        <v>0</v>
      </c>
      <c r="CG129" s="12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11"/>
      <c r="FU129" s="7"/>
      <c r="FV129" s="7"/>
      <c r="FW129" s="7"/>
    </row>
    <row r="130" customFormat="false" ht="12.75" hidden="false" customHeight="false" outlineLevel="0" collapsed="false">
      <c r="A130" s="0" t="n">
        <v>31</v>
      </c>
      <c r="B130" s="3" t="n">
        <v>35431</v>
      </c>
      <c r="C130" s="12" t="n">
        <f aca="false">(C39/1000000)/$A130</f>
        <v>1.85496206451613</v>
      </c>
      <c r="D130" s="12" t="n">
        <f aca="false">(D39/1000000)/$A130</f>
        <v>0.0236564838709677</v>
      </c>
      <c r="E130" s="12" t="n">
        <f aca="false">(E39/1000000)/$A130</f>
        <v>0.0141729032258065</v>
      </c>
      <c r="F130" s="12" t="n">
        <f aca="false">(F39/1000000)/$A130</f>
        <v>0.0213583225806452</v>
      </c>
      <c r="G130" s="12" t="n">
        <f aca="false">(G39/1000000)/$A130</f>
        <v>0.0158330967741935</v>
      </c>
      <c r="H130" s="12" t="n">
        <f aca="false">(H39/1000000)/$A130</f>
        <v>0.0155323225806452</v>
      </c>
      <c r="I130" s="12" t="n">
        <f aca="false">(I39/1000000)/$A130</f>
        <v>0.0165033548387097</v>
      </c>
      <c r="J130" s="12" t="n">
        <f aca="false">(J39/1000000)/$A130</f>
        <v>0.0203111290322581</v>
      </c>
      <c r="K130" s="12" t="n">
        <f aca="false">(K39/1000000)/$A130</f>
        <v>0.0155058709677419</v>
      </c>
      <c r="L130" s="12" t="n">
        <f aca="false">(L39/1000000)/$A130</f>
        <v>0.0205675483870968</v>
      </c>
      <c r="M130" s="12" t="n">
        <f aca="false">(M39/1000000)/$A130</f>
        <v>0.0165057096774194</v>
      </c>
      <c r="N130" s="12" t="n">
        <f aca="false">(N39/1000000)/$A130</f>
        <v>0.0194885161290323</v>
      </c>
      <c r="O130" s="12" t="n">
        <f aca="false">(O39/1000000)/$A130</f>
        <v>0.0174116774193548</v>
      </c>
      <c r="P130" s="12" t="n">
        <f aca="false">(P39/1000000)/$A130</f>
        <v>0.0247534838709677</v>
      </c>
      <c r="Q130" s="12" t="n">
        <f aca="false">(Q39/1000000)/$A130</f>
        <v>0.0157830967741936</v>
      </c>
      <c r="R130" s="12" t="n">
        <f aca="false">(R39/1000000)/$A130</f>
        <v>0.0167836129032258</v>
      </c>
      <c r="S130" s="12" t="n">
        <f aca="false">(S39/1000000)/$A130</f>
        <v>0.0186246129032258</v>
      </c>
      <c r="T130" s="12" t="n">
        <f aca="false">(T39/1000000)/$A130</f>
        <v>0.022142</v>
      </c>
      <c r="U130" s="12" t="n">
        <f aca="false">(U39/1000000)/$A130</f>
        <v>0.0204170322580645</v>
      </c>
      <c r="V130" s="12" t="n">
        <f aca="false">(V39/1000000)/$A130</f>
        <v>0.0206534193548387</v>
      </c>
      <c r="W130" s="12" t="n">
        <f aca="false">(W39/1000000)/$A130</f>
        <v>0.0281254193548387</v>
      </c>
      <c r="X130" s="12" t="n">
        <f aca="false">(X39/1000000)/$A130</f>
        <v>0.0177549032258065</v>
      </c>
      <c r="Y130" s="12" t="n">
        <f aca="false">(Y39/1000000)/$A130</f>
        <v>0.0525976774193548</v>
      </c>
      <c r="Z130" s="12" t="n">
        <f aca="false">(Z39/1000000)/$A130</f>
        <v>0.0399275161290323</v>
      </c>
      <c r="AA130" s="12" t="n">
        <f aca="false">(AA39/1000000)/$A130</f>
        <v>0.0189381290322581</v>
      </c>
      <c r="AB130" s="12" t="n">
        <f aca="false">(AB39/1000000)/$A130</f>
        <v>0.0259455161290323</v>
      </c>
      <c r="AC130" s="12" t="n">
        <f aca="false">(AC39/1000000)/$A130</f>
        <v>0.0500833225806452</v>
      </c>
      <c r="AD130" s="12" t="n">
        <f aca="false">(AD39/1000000)/$A130</f>
        <v>0.0290084193548387</v>
      </c>
      <c r="AE130" s="12" t="n">
        <f aca="false">(AE39/1000000)/$A130</f>
        <v>0.0387029032258065</v>
      </c>
      <c r="AF130" s="12" t="n">
        <f aca="false">(AF39/1000000)/$A130</f>
        <v>0.031655064516129</v>
      </c>
      <c r="AG130" s="12" t="n">
        <f aca="false">(AG39/1000000)/$A130</f>
        <v>0.033397064516129</v>
      </c>
      <c r="AH130" s="12" t="n">
        <f aca="false">(AH39/1000000)/$A130</f>
        <v>0.0462302580645161</v>
      </c>
      <c r="AI130" s="12" t="n">
        <f aca="false">(AI39/1000000)/$A130</f>
        <v>0.0461442903225807</v>
      </c>
      <c r="AJ130" s="12" t="n">
        <f aca="false">(AJ39/1000000)/$A130</f>
        <v>0.0746192258064516</v>
      </c>
      <c r="AK130" s="12" t="n">
        <f aca="false">(AK39/1000000)/$A130</f>
        <v>0.0597948387096774</v>
      </c>
      <c r="AL130" s="12" t="n">
        <f aca="false">(AL39/1000000)/$A130</f>
        <v>0.0673854193548387</v>
      </c>
      <c r="AM130" s="12" t="n">
        <f aca="false">(AM39/1000000)/$A130</f>
        <v>0.084031</v>
      </c>
      <c r="AN130" s="12" t="n">
        <f aca="false">(AN39/1000000)/$A130</f>
        <v>0.0392668387096774</v>
      </c>
      <c r="AO130" s="12" t="n">
        <f aca="false">(AO39/1000000)/$A130</f>
        <v>0</v>
      </c>
      <c r="AP130" s="12" t="n">
        <f aca="false">(AP39/1000000)/$A130</f>
        <v>0</v>
      </c>
      <c r="AQ130" s="12" t="n">
        <f aca="false">(AQ39/1000000)/$A130</f>
        <v>0</v>
      </c>
      <c r="AR130" s="12" t="n">
        <f aca="false">(AR39/1000000)/$A130</f>
        <v>0</v>
      </c>
      <c r="AS130" s="12" t="n">
        <f aca="false">(AS39/1000000)/$A130</f>
        <v>0</v>
      </c>
      <c r="AT130" s="12" t="n">
        <f aca="false">(AT39/1000000)/$A130</f>
        <v>0</v>
      </c>
      <c r="AU130" s="12" t="n">
        <f aca="false">(AU39/1000000)/$A130</f>
        <v>0</v>
      </c>
      <c r="AV130" s="12" t="n">
        <f aca="false">(AV39/1000000)/$A130</f>
        <v>0</v>
      </c>
      <c r="AW130" s="12" t="n">
        <f aca="false">(AW39/1000000)/$A130</f>
        <v>0</v>
      </c>
      <c r="AX130" s="12" t="n">
        <f aca="false">(AX39/1000000)/$A130</f>
        <v>0</v>
      </c>
      <c r="AY130" s="12" t="n">
        <f aca="false">(AY39/1000000)/$A130</f>
        <v>0</v>
      </c>
      <c r="AZ130" s="12" t="n">
        <f aca="false">(AZ39/1000000)/$A130</f>
        <v>0</v>
      </c>
      <c r="BA130" s="12" t="n">
        <f aca="false">(BA39/1000000)/$A130</f>
        <v>0</v>
      </c>
      <c r="BB130" s="12" t="n">
        <f aca="false">(BB39/1000000)/$A130</f>
        <v>0</v>
      </c>
      <c r="BC130" s="12" t="n">
        <f aca="false">(BC39/1000000)/$A130</f>
        <v>0</v>
      </c>
      <c r="BD130" s="12" t="n">
        <f aca="false">(BD39/1000000)/$A130</f>
        <v>0</v>
      </c>
      <c r="BE130" s="12" t="n">
        <f aca="false">(BE39/1000000)/$A130</f>
        <v>0</v>
      </c>
      <c r="BF130" s="12" t="n">
        <f aca="false">(BF39/1000000)/$A130</f>
        <v>0</v>
      </c>
      <c r="BG130" s="12" t="n">
        <f aca="false">(BG39/1000000)/$A130</f>
        <v>0</v>
      </c>
      <c r="BH130" s="12" t="n">
        <f aca="false">(BH39/1000000)/$A130</f>
        <v>0</v>
      </c>
      <c r="BI130" s="12" t="n">
        <f aca="false">(BI39/1000000)/$A130</f>
        <v>0</v>
      </c>
      <c r="BJ130" s="12" t="n">
        <f aca="false">(BJ39/1000000)/$A130</f>
        <v>0</v>
      </c>
      <c r="BK130" s="12" t="n">
        <f aca="false">(BK39/1000000)/$A130</f>
        <v>0</v>
      </c>
      <c r="BL130" s="12" t="n">
        <f aca="false">(BL39/1000000)/$A130</f>
        <v>0</v>
      </c>
      <c r="BM130" s="12" t="n">
        <f aca="false">(BM39/1000000)/$A130</f>
        <v>0</v>
      </c>
      <c r="BN130" s="12" t="n">
        <f aca="false">(BN39/1000000)/$A130</f>
        <v>0</v>
      </c>
      <c r="BO130" s="12" t="n">
        <f aca="false">(BO39/1000000)/$A130</f>
        <v>0</v>
      </c>
      <c r="BP130" s="12" t="n">
        <f aca="false">(BP39/1000000)/$A130</f>
        <v>0</v>
      </c>
      <c r="BQ130" s="12" t="n">
        <f aca="false">(BQ39/1000000)/$A130</f>
        <v>0</v>
      </c>
      <c r="BR130" s="12" t="n">
        <f aca="false">(BR39/1000000)/$A130</f>
        <v>0</v>
      </c>
      <c r="BS130" s="12" t="n">
        <f aca="false">(BS39/1000000)/$A130</f>
        <v>0</v>
      </c>
      <c r="BT130" s="12" t="n">
        <f aca="false">(BT39/1000000)/$A130</f>
        <v>0</v>
      </c>
      <c r="BU130" s="12" t="n">
        <f aca="false">(BU39/1000000)/$A130</f>
        <v>0</v>
      </c>
      <c r="BV130" s="12" t="n">
        <f aca="false">(BV39/1000000)/$A130</f>
        <v>0</v>
      </c>
      <c r="BW130" s="12" t="n">
        <f aca="false">(BW39/1000000)/$A130</f>
        <v>0</v>
      </c>
      <c r="BX130" s="12" t="n">
        <f aca="false">(BX39/1000000)/$A130</f>
        <v>0</v>
      </c>
      <c r="BY130" s="12" t="n">
        <f aca="false">(BY39/1000000)/$A130</f>
        <v>0</v>
      </c>
      <c r="BZ130" s="12" t="n">
        <f aca="false">(BZ39/1000000)/$A130</f>
        <v>0</v>
      </c>
      <c r="CA130" s="12" t="n">
        <f aca="false">(CA39/1000000)/$A130</f>
        <v>0</v>
      </c>
      <c r="CB130" s="12" t="n">
        <f aca="false">(CB39/1000000)/$A130</f>
        <v>0</v>
      </c>
      <c r="CC130" s="12" t="n">
        <f aca="false">(CC39/1000000)/$A130</f>
        <v>0</v>
      </c>
      <c r="CD130" s="12" t="n">
        <f aca="false">(CD39/1000000)/$A130</f>
        <v>0</v>
      </c>
      <c r="CE130" s="12" t="n">
        <f aca="false">(CE39/1000000)/$A130</f>
        <v>0</v>
      </c>
      <c r="CF130" s="12" t="n">
        <f aca="false">(CF39/1000000)/$A130</f>
        <v>0</v>
      </c>
      <c r="CG130" s="12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11"/>
      <c r="FU130" s="7"/>
      <c r="FV130" s="7"/>
      <c r="FW130" s="7"/>
    </row>
    <row r="131" customFormat="false" ht="12.75" hidden="false" customHeight="false" outlineLevel="0" collapsed="false">
      <c r="A131" s="0" t="n">
        <v>28</v>
      </c>
      <c r="B131" s="3" t="n">
        <v>35462</v>
      </c>
      <c r="C131" s="12" t="n">
        <f aca="false">(C40/1000000)/$A131</f>
        <v>1.85575507142857</v>
      </c>
      <c r="D131" s="12" t="n">
        <f aca="false">(D40/1000000)/$A131</f>
        <v>0.0235364285714286</v>
      </c>
      <c r="E131" s="12" t="n">
        <f aca="false">(E40/1000000)/$A131</f>
        <v>0.0140658214285714</v>
      </c>
      <c r="F131" s="12" t="n">
        <f aca="false">(F40/1000000)/$A131</f>
        <v>0.0219078571428571</v>
      </c>
      <c r="G131" s="12" t="n">
        <f aca="false">(G40/1000000)/$A131</f>
        <v>0.0156516428571429</v>
      </c>
      <c r="H131" s="12" t="n">
        <f aca="false">(H40/1000000)/$A131</f>
        <v>0.0152994285714286</v>
      </c>
      <c r="I131" s="12" t="n">
        <f aca="false">(I40/1000000)/$A131</f>
        <v>0.0161758928571429</v>
      </c>
      <c r="J131" s="12" t="n">
        <f aca="false">(J40/1000000)/$A131</f>
        <v>0.0191366785714286</v>
      </c>
      <c r="K131" s="12" t="n">
        <f aca="false">(K40/1000000)/$A131</f>
        <v>0.0149120357142857</v>
      </c>
      <c r="L131" s="12" t="n">
        <f aca="false">(L40/1000000)/$A131</f>
        <v>0.0210535</v>
      </c>
      <c r="M131" s="12" t="n">
        <f aca="false">(M40/1000000)/$A131</f>
        <v>0.0167042857142857</v>
      </c>
      <c r="N131" s="12" t="n">
        <f aca="false">(N40/1000000)/$A131</f>
        <v>0.01854675</v>
      </c>
      <c r="O131" s="12" t="n">
        <f aca="false">(O40/1000000)/$A131</f>
        <v>0.0178915714285714</v>
      </c>
      <c r="P131" s="12" t="n">
        <f aca="false">(P40/1000000)/$A131</f>
        <v>0.0241255714285714</v>
      </c>
      <c r="Q131" s="12" t="n">
        <f aca="false">(Q40/1000000)/$A131</f>
        <v>0.0154532857142857</v>
      </c>
      <c r="R131" s="12" t="n">
        <f aca="false">(R40/1000000)/$A131</f>
        <v>0.0162404642857143</v>
      </c>
      <c r="S131" s="12" t="n">
        <f aca="false">(S40/1000000)/$A131</f>
        <v>0.01785675</v>
      </c>
      <c r="T131" s="12" t="n">
        <f aca="false">(T40/1000000)/$A131</f>
        <v>0.0212932857142857</v>
      </c>
      <c r="U131" s="12" t="n">
        <f aca="false">(U40/1000000)/$A131</f>
        <v>0.0194808214285714</v>
      </c>
      <c r="V131" s="12" t="n">
        <f aca="false">(V40/1000000)/$A131</f>
        <v>0.0208481785714286</v>
      </c>
      <c r="W131" s="12" t="n">
        <f aca="false">(W40/1000000)/$A131</f>
        <v>0.0278680714285714</v>
      </c>
      <c r="X131" s="12" t="n">
        <f aca="false">(X40/1000000)/$A131</f>
        <v>0.0167322857142857</v>
      </c>
      <c r="Y131" s="12" t="n">
        <f aca="false">(Y40/1000000)/$A131</f>
        <v>0.0487975357142857</v>
      </c>
      <c r="Z131" s="12" t="n">
        <f aca="false">(Z40/1000000)/$A131</f>
        <v>0.0396044642857143</v>
      </c>
      <c r="AA131" s="12" t="n">
        <f aca="false">(AA40/1000000)/$A131</f>
        <v>0.0172283928571429</v>
      </c>
      <c r="AB131" s="12" t="n">
        <f aca="false">(AB40/1000000)/$A131</f>
        <v>0.02438875</v>
      </c>
      <c r="AC131" s="12" t="n">
        <f aca="false">(AC40/1000000)/$A131</f>
        <v>0.0525516785714286</v>
      </c>
      <c r="AD131" s="12" t="n">
        <f aca="false">(AD40/1000000)/$A131</f>
        <v>0.0272199642857143</v>
      </c>
      <c r="AE131" s="12" t="n">
        <f aca="false">(AE40/1000000)/$A131</f>
        <v>0.0356300357142857</v>
      </c>
      <c r="AF131" s="12" t="n">
        <f aca="false">(AF40/1000000)/$A131</f>
        <v>0.03029025</v>
      </c>
      <c r="AG131" s="12" t="n">
        <f aca="false">(AG40/1000000)/$A131</f>
        <v>0.0309085</v>
      </c>
      <c r="AH131" s="12" t="n">
        <f aca="false">(AH40/1000000)/$A131</f>
        <v>0.0432019642857143</v>
      </c>
      <c r="AI131" s="12" t="n">
        <f aca="false">(AI40/1000000)/$A131</f>
        <v>0.0436061428571429</v>
      </c>
      <c r="AJ131" s="12" t="n">
        <f aca="false">(AJ40/1000000)/$A131</f>
        <v>0.0663603571428571</v>
      </c>
      <c r="AK131" s="12" t="n">
        <f aca="false">(AK40/1000000)/$A131</f>
        <v>0.0492549642857143</v>
      </c>
      <c r="AL131" s="12" t="n">
        <f aca="false">(AL40/1000000)/$A131</f>
        <v>0.0604538928571429</v>
      </c>
      <c r="AM131" s="12" t="n">
        <f aca="false">(AM40/1000000)/$A131</f>
        <v>0.0711367857142857</v>
      </c>
      <c r="AN131" s="12" t="n">
        <f aca="false">(AN40/1000000)/$A131</f>
        <v>0.0630709285714286</v>
      </c>
      <c r="AO131" s="12" t="n">
        <f aca="false">(AO40/1000000)/$A131</f>
        <v>0.0376013571428571</v>
      </c>
      <c r="AP131" s="12" t="n">
        <f aca="false">(AP40/1000000)/$A131</f>
        <v>0</v>
      </c>
      <c r="AQ131" s="12" t="n">
        <f aca="false">(AQ40/1000000)/$A131</f>
        <v>0</v>
      </c>
      <c r="AR131" s="12" t="n">
        <f aca="false">(AR40/1000000)/$A131</f>
        <v>0</v>
      </c>
      <c r="AS131" s="12" t="n">
        <f aca="false">(AS40/1000000)/$A131</f>
        <v>0</v>
      </c>
      <c r="AT131" s="12" t="n">
        <f aca="false">(AT40/1000000)/$A131</f>
        <v>0</v>
      </c>
      <c r="AU131" s="12" t="n">
        <f aca="false">(AU40/1000000)/$A131</f>
        <v>0</v>
      </c>
      <c r="AV131" s="12" t="n">
        <f aca="false">(AV40/1000000)/$A131</f>
        <v>0</v>
      </c>
      <c r="AW131" s="12" t="n">
        <f aca="false">(AW40/1000000)/$A131</f>
        <v>0</v>
      </c>
      <c r="AX131" s="12" t="n">
        <f aca="false">(AX40/1000000)/$A131</f>
        <v>0</v>
      </c>
      <c r="AY131" s="12" t="n">
        <f aca="false">(AY40/1000000)/$A131</f>
        <v>0</v>
      </c>
      <c r="AZ131" s="12" t="n">
        <f aca="false">(AZ40/1000000)/$A131</f>
        <v>0</v>
      </c>
      <c r="BA131" s="12" t="n">
        <f aca="false">(BA40/1000000)/$A131</f>
        <v>0</v>
      </c>
      <c r="BB131" s="12" t="n">
        <f aca="false">(BB40/1000000)/$A131</f>
        <v>0</v>
      </c>
      <c r="BC131" s="12" t="n">
        <f aca="false">(BC40/1000000)/$A131</f>
        <v>0</v>
      </c>
      <c r="BD131" s="12" t="n">
        <f aca="false">(BD40/1000000)/$A131</f>
        <v>0</v>
      </c>
      <c r="BE131" s="12" t="n">
        <f aca="false">(BE40/1000000)/$A131</f>
        <v>0</v>
      </c>
      <c r="BF131" s="12" t="n">
        <f aca="false">(BF40/1000000)/$A131</f>
        <v>0</v>
      </c>
      <c r="BG131" s="12" t="n">
        <f aca="false">(BG40/1000000)/$A131</f>
        <v>0</v>
      </c>
      <c r="BH131" s="12" t="n">
        <f aca="false">(BH40/1000000)/$A131</f>
        <v>0</v>
      </c>
      <c r="BI131" s="12" t="n">
        <f aca="false">(BI40/1000000)/$A131</f>
        <v>0</v>
      </c>
      <c r="BJ131" s="12" t="n">
        <f aca="false">(BJ40/1000000)/$A131</f>
        <v>0</v>
      </c>
      <c r="BK131" s="12" t="n">
        <f aca="false">(BK40/1000000)/$A131</f>
        <v>0</v>
      </c>
      <c r="BL131" s="12" t="n">
        <f aca="false">(BL40/1000000)/$A131</f>
        <v>0</v>
      </c>
      <c r="BM131" s="12" t="n">
        <f aca="false">(BM40/1000000)/$A131</f>
        <v>0</v>
      </c>
      <c r="BN131" s="12" t="n">
        <f aca="false">(BN40/1000000)/$A131</f>
        <v>0</v>
      </c>
      <c r="BO131" s="12" t="n">
        <f aca="false">(BO40/1000000)/$A131</f>
        <v>0</v>
      </c>
      <c r="BP131" s="12" t="n">
        <f aca="false">(BP40/1000000)/$A131</f>
        <v>0</v>
      </c>
      <c r="BQ131" s="12" t="n">
        <f aca="false">(BQ40/1000000)/$A131</f>
        <v>0</v>
      </c>
      <c r="BR131" s="12" t="n">
        <f aca="false">(BR40/1000000)/$A131</f>
        <v>0</v>
      </c>
      <c r="BS131" s="12" t="n">
        <f aca="false">(BS40/1000000)/$A131</f>
        <v>0</v>
      </c>
      <c r="BT131" s="12" t="n">
        <f aca="false">(BT40/1000000)/$A131</f>
        <v>0</v>
      </c>
      <c r="BU131" s="12" t="n">
        <f aca="false">(BU40/1000000)/$A131</f>
        <v>0</v>
      </c>
      <c r="BV131" s="12" t="n">
        <f aca="false">(BV40/1000000)/$A131</f>
        <v>0</v>
      </c>
      <c r="BW131" s="12" t="n">
        <f aca="false">(BW40/1000000)/$A131</f>
        <v>0</v>
      </c>
      <c r="BX131" s="12" t="n">
        <f aca="false">(BX40/1000000)/$A131</f>
        <v>0</v>
      </c>
      <c r="BY131" s="12" t="n">
        <f aca="false">(BY40/1000000)/$A131</f>
        <v>0</v>
      </c>
      <c r="BZ131" s="12" t="n">
        <f aca="false">(BZ40/1000000)/$A131</f>
        <v>0</v>
      </c>
      <c r="CA131" s="12" t="n">
        <f aca="false">(CA40/1000000)/$A131</f>
        <v>0</v>
      </c>
      <c r="CB131" s="12" t="n">
        <f aca="false">(CB40/1000000)/$A131</f>
        <v>0</v>
      </c>
      <c r="CC131" s="12" t="n">
        <f aca="false">(CC40/1000000)/$A131</f>
        <v>0</v>
      </c>
      <c r="CD131" s="12" t="n">
        <f aca="false">(CD40/1000000)/$A131</f>
        <v>0</v>
      </c>
      <c r="CE131" s="12" t="n">
        <f aca="false">(CE40/1000000)/$A131</f>
        <v>0</v>
      </c>
      <c r="CF131" s="12" t="n">
        <f aca="false">(CF40/1000000)/$A131</f>
        <v>0</v>
      </c>
      <c r="CG131" s="12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11"/>
      <c r="FU131" s="7"/>
      <c r="FV131" s="7"/>
      <c r="FW131" s="7"/>
    </row>
    <row r="132" customFormat="false" ht="12.75" hidden="false" customHeight="false" outlineLevel="0" collapsed="false">
      <c r="A132" s="0" t="n">
        <v>31</v>
      </c>
      <c r="B132" s="3" t="n">
        <v>35490</v>
      </c>
      <c r="C132" s="12" t="n">
        <f aca="false">(C41/1000000)/$A132</f>
        <v>1.83030664516129</v>
      </c>
      <c r="D132" s="12" t="n">
        <f aca="false">(D41/1000000)/$A132</f>
        <v>0.0223864838709677</v>
      </c>
      <c r="E132" s="12" t="n">
        <f aca="false">(E41/1000000)/$A132</f>
        <v>0.0146052580645161</v>
      </c>
      <c r="F132" s="12" t="n">
        <f aca="false">(F41/1000000)/$A132</f>
        <v>0.0209938064516129</v>
      </c>
      <c r="G132" s="12" t="n">
        <f aca="false">(G41/1000000)/$A132</f>
        <v>0.0152301290322581</v>
      </c>
      <c r="H132" s="12" t="n">
        <f aca="false">(H41/1000000)/$A132</f>
        <v>0.0160302258064516</v>
      </c>
      <c r="I132" s="12" t="n">
        <f aca="false">(I41/1000000)/$A132</f>
        <v>0.0156317741935484</v>
      </c>
      <c r="J132" s="12" t="n">
        <f aca="false">(J41/1000000)/$A132</f>
        <v>0.0180734516129032</v>
      </c>
      <c r="K132" s="12" t="n">
        <f aca="false">(K41/1000000)/$A132</f>
        <v>0.015250064516129</v>
      </c>
      <c r="L132" s="12" t="n">
        <f aca="false">(L41/1000000)/$A132</f>
        <v>0.0199986451612903</v>
      </c>
      <c r="M132" s="12" t="n">
        <f aca="false">(M41/1000000)/$A132</f>
        <v>0.0151266451612903</v>
      </c>
      <c r="N132" s="12" t="n">
        <f aca="false">(N41/1000000)/$A132</f>
        <v>0.0189836451612903</v>
      </c>
      <c r="O132" s="12" t="n">
        <f aca="false">(O41/1000000)/$A132</f>
        <v>0.016774</v>
      </c>
      <c r="P132" s="12" t="n">
        <f aca="false">(P41/1000000)/$A132</f>
        <v>0.0250216451612903</v>
      </c>
      <c r="Q132" s="12" t="n">
        <f aca="false">(Q41/1000000)/$A132</f>
        <v>0.0155146129032258</v>
      </c>
      <c r="R132" s="12" t="n">
        <f aca="false">(R41/1000000)/$A132</f>
        <v>0.015693935483871</v>
      </c>
      <c r="S132" s="12" t="n">
        <f aca="false">(S41/1000000)/$A132</f>
        <v>0.0173977419354839</v>
      </c>
      <c r="T132" s="12" t="n">
        <f aca="false">(T41/1000000)/$A132</f>
        <v>0.0220786774193548</v>
      </c>
      <c r="U132" s="12" t="n">
        <f aca="false">(U41/1000000)/$A132</f>
        <v>0.0190352903225806</v>
      </c>
      <c r="V132" s="12" t="n">
        <f aca="false">(V41/1000000)/$A132</f>
        <v>0.0204412580645161</v>
      </c>
      <c r="W132" s="12" t="n">
        <f aca="false">(W41/1000000)/$A132</f>
        <v>0.027892935483871</v>
      </c>
      <c r="X132" s="12" t="n">
        <f aca="false">(X41/1000000)/$A132</f>
        <v>0.015509</v>
      </c>
      <c r="Y132" s="12" t="n">
        <f aca="false">(Y41/1000000)/$A132</f>
        <v>0.0494631935483871</v>
      </c>
      <c r="Z132" s="12" t="n">
        <f aca="false">(Z41/1000000)/$A132</f>
        <v>0.0394063870967742</v>
      </c>
      <c r="AA132" s="12" t="n">
        <f aca="false">(AA41/1000000)/$A132</f>
        <v>0.0163949677419355</v>
      </c>
      <c r="AB132" s="12" t="n">
        <f aca="false">(AB41/1000000)/$A132</f>
        <v>0.0237443870967742</v>
      </c>
      <c r="AC132" s="12" t="n">
        <f aca="false">(AC41/1000000)/$A132</f>
        <v>0.0622817419354839</v>
      </c>
      <c r="AD132" s="12" t="n">
        <f aca="false">(AD41/1000000)/$A132</f>
        <v>0.0263412580645161</v>
      </c>
      <c r="AE132" s="12" t="n">
        <f aca="false">(AE41/1000000)/$A132</f>
        <v>0.0420118064516129</v>
      </c>
      <c r="AF132" s="12" t="n">
        <f aca="false">(AF41/1000000)/$A132</f>
        <v>0.0282160967741936</v>
      </c>
      <c r="AG132" s="12" t="n">
        <f aca="false">(AG41/1000000)/$A132</f>
        <v>0.0296747096774194</v>
      </c>
      <c r="AH132" s="12" t="n">
        <f aca="false">(AH41/1000000)/$A132</f>
        <v>0.0411092580645161</v>
      </c>
      <c r="AI132" s="12" t="n">
        <f aca="false">(AI41/1000000)/$A132</f>
        <v>0.0404045483870968</v>
      </c>
      <c r="AJ132" s="12" t="n">
        <f aca="false">(AJ41/1000000)/$A132</f>
        <v>0.0689917741935484</v>
      </c>
      <c r="AK132" s="12" t="n">
        <f aca="false">(AK41/1000000)/$A132</f>
        <v>0.0465244516129032</v>
      </c>
      <c r="AL132" s="12" t="n">
        <f aca="false">(AL41/1000000)/$A132</f>
        <v>0.0534162258064516</v>
      </c>
      <c r="AM132" s="12" t="n">
        <f aca="false">(AM41/1000000)/$A132</f>
        <v>0.0649246774193548</v>
      </c>
      <c r="AN132" s="12" t="n">
        <f aca="false">(AN41/1000000)/$A132</f>
        <v>0.0547147096774194</v>
      </c>
      <c r="AO132" s="12" t="n">
        <f aca="false">(AO41/1000000)/$A132</f>
        <v>0.0828248064516129</v>
      </c>
      <c r="AP132" s="12" t="n">
        <f aca="false">(AP41/1000000)/$A132</f>
        <v>0.0334118064516129</v>
      </c>
      <c r="AQ132" s="12" t="n">
        <f aca="false">(AQ41/1000000)/$A132</f>
        <v>0</v>
      </c>
      <c r="AR132" s="12" t="n">
        <f aca="false">(AR41/1000000)/$A132</f>
        <v>0</v>
      </c>
      <c r="AS132" s="12" t="n">
        <f aca="false">(AS41/1000000)/$A132</f>
        <v>0</v>
      </c>
      <c r="AT132" s="12" t="n">
        <f aca="false">(AT41/1000000)/$A132</f>
        <v>0</v>
      </c>
      <c r="AU132" s="12" t="n">
        <f aca="false">(AU41/1000000)/$A132</f>
        <v>0</v>
      </c>
      <c r="AV132" s="12" t="n">
        <f aca="false">(AV41/1000000)/$A132</f>
        <v>0</v>
      </c>
      <c r="AW132" s="12" t="n">
        <f aca="false">(AW41/1000000)/$A132</f>
        <v>0</v>
      </c>
      <c r="AX132" s="12" t="n">
        <f aca="false">(AX41/1000000)/$A132</f>
        <v>0</v>
      </c>
      <c r="AY132" s="12" t="n">
        <f aca="false">(AY41/1000000)/$A132</f>
        <v>0</v>
      </c>
      <c r="AZ132" s="12" t="n">
        <f aca="false">(AZ41/1000000)/$A132</f>
        <v>0</v>
      </c>
      <c r="BA132" s="12" t="n">
        <f aca="false">(BA41/1000000)/$A132</f>
        <v>0</v>
      </c>
      <c r="BB132" s="12" t="n">
        <f aca="false">(BB41/1000000)/$A132</f>
        <v>0</v>
      </c>
      <c r="BC132" s="12" t="n">
        <f aca="false">(BC41/1000000)/$A132</f>
        <v>0</v>
      </c>
      <c r="BD132" s="12" t="n">
        <f aca="false">(BD41/1000000)/$A132</f>
        <v>0</v>
      </c>
      <c r="BE132" s="12" t="n">
        <f aca="false">(BE41/1000000)/$A132</f>
        <v>0</v>
      </c>
      <c r="BF132" s="12" t="n">
        <f aca="false">(BF41/1000000)/$A132</f>
        <v>0</v>
      </c>
      <c r="BG132" s="12" t="n">
        <f aca="false">(BG41/1000000)/$A132</f>
        <v>0</v>
      </c>
      <c r="BH132" s="12" t="n">
        <f aca="false">(BH41/1000000)/$A132</f>
        <v>0</v>
      </c>
      <c r="BI132" s="12" t="n">
        <f aca="false">(BI41/1000000)/$A132</f>
        <v>0</v>
      </c>
      <c r="BJ132" s="12" t="n">
        <f aca="false">(BJ41/1000000)/$A132</f>
        <v>0</v>
      </c>
      <c r="BK132" s="12" t="n">
        <f aca="false">(BK41/1000000)/$A132</f>
        <v>0</v>
      </c>
      <c r="BL132" s="12" t="n">
        <f aca="false">(BL41/1000000)/$A132</f>
        <v>0</v>
      </c>
      <c r="BM132" s="12" t="n">
        <f aca="false">(BM41/1000000)/$A132</f>
        <v>0</v>
      </c>
      <c r="BN132" s="12" t="n">
        <f aca="false">(BN41/1000000)/$A132</f>
        <v>0</v>
      </c>
      <c r="BO132" s="12" t="n">
        <f aca="false">(BO41/1000000)/$A132</f>
        <v>0</v>
      </c>
      <c r="BP132" s="12" t="n">
        <f aca="false">(BP41/1000000)/$A132</f>
        <v>0</v>
      </c>
      <c r="BQ132" s="12" t="n">
        <f aca="false">(BQ41/1000000)/$A132</f>
        <v>0</v>
      </c>
      <c r="BR132" s="12" t="n">
        <f aca="false">(BR41/1000000)/$A132</f>
        <v>0</v>
      </c>
      <c r="BS132" s="12" t="n">
        <f aca="false">(BS41/1000000)/$A132</f>
        <v>0</v>
      </c>
      <c r="BT132" s="12" t="n">
        <f aca="false">(BT41/1000000)/$A132</f>
        <v>0</v>
      </c>
      <c r="BU132" s="12" t="n">
        <f aca="false">(BU41/1000000)/$A132</f>
        <v>0</v>
      </c>
      <c r="BV132" s="12" t="n">
        <f aca="false">(BV41/1000000)/$A132</f>
        <v>0</v>
      </c>
      <c r="BW132" s="12" t="n">
        <f aca="false">(BW41/1000000)/$A132</f>
        <v>0</v>
      </c>
      <c r="BX132" s="12" t="n">
        <f aca="false">(BX41/1000000)/$A132</f>
        <v>0</v>
      </c>
      <c r="BY132" s="12" t="n">
        <f aca="false">(BY41/1000000)/$A132</f>
        <v>0</v>
      </c>
      <c r="BZ132" s="12" t="n">
        <f aca="false">(BZ41/1000000)/$A132</f>
        <v>0</v>
      </c>
      <c r="CA132" s="12" t="n">
        <f aca="false">(CA41/1000000)/$A132</f>
        <v>0</v>
      </c>
      <c r="CB132" s="12" t="n">
        <f aca="false">(CB41/1000000)/$A132</f>
        <v>0</v>
      </c>
      <c r="CC132" s="12" t="n">
        <f aca="false">(CC41/1000000)/$A132</f>
        <v>0</v>
      </c>
      <c r="CD132" s="12" t="n">
        <f aca="false">(CD41/1000000)/$A132</f>
        <v>0</v>
      </c>
      <c r="CE132" s="12" t="n">
        <f aca="false">(CE41/1000000)/$A132</f>
        <v>0</v>
      </c>
      <c r="CF132" s="12" t="n">
        <f aca="false">(CF41/1000000)/$A132</f>
        <v>0</v>
      </c>
      <c r="CG132" s="12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11"/>
      <c r="FU132" s="7"/>
      <c r="FV132" s="7"/>
      <c r="FW132" s="7"/>
    </row>
    <row r="133" customFormat="false" ht="12.75" hidden="false" customHeight="false" outlineLevel="0" collapsed="false">
      <c r="A133" s="0" t="n">
        <v>30</v>
      </c>
      <c r="B133" s="3" t="n">
        <v>35521</v>
      </c>
      <c r="C133" s="12" t="n">
        <f aca="false">(C42/1000000)/$A133</f>
        <v>1.7785288</v>
      </c>
      <c r="D133" s="12" t="n">
        <f aca="false">(D42/1000000)/$A133</f>
        <v>0.0217803</v>
      </c>
      <c r="E133" s="12" t="n">
        <f aca="false">(E42/1000000)/$A133</f>
        <v>0.0148783</v>
      </c>
      <c r="F133" s="12" t="n">
        <f aca="false">(F42/1000000)/$A133</f>
        <v>0.0213662666666667</v>
      </c>
      <c r="G133" s="12" t="n">
        <f aca="false">(G42/1000000)/$A133</f>
        <v>0.0142689333333333</v>
      </c>
      <c r="H133" s="12" t="n">
        <f aca="false">(H42/1000000)/$A133</f>
        <v>0.0149333666666667</v>
      </c>
      <c r="I133" s="12" t="n">
        <f aca="false">(I42/1000000)/$A133</f>
        <v>0.0151065666666667</v>
      </c>
      <c r="J133" s="12" t="n">
        <f aca="false">(J42/1000000)/$A133</f>
        <v>0.0177482666666667</v>
      </c>
      <c r="K133" s="12" t="n">
        <f aca="false">(K42/1000000)/$A133</f>
        <v>0.0150602</v>
      </c>
      <c r="L133" s="12" t="n">
        <f aca="false">(L42/1000000)/$A133</f>
        <v>0.0188143</v>
      </c>
      <c r="M133" s="12" t="n">
        <f aca="false">(M42/1000000)/$A133</f>
        <v>0.0147047</v>
      </c>
      <c r="N133" s="12" t="n">
        <f aca="false">(N42/1000000)/$A133</f>
        <v>0.0184605333333333</v>
      </c>
      <c r="O133" s="12" t="n">
        <f aca="false">(O42/1000000)/$A133</f>
        <v>0.0158579666666667</v>
      </c>
      <c r="P133" s="12" t="n">
        <f aca="false">(P42/1000000)/$A133</f>
        <v>0.0230689333333333</v>
      </c>
      <c r="Q133" s="12" t="n">
        <f aca="false">(Q42/1000000)/$A133</f>
        <v>0.0154383333333333</v>
      </c>
      <c r="R133" s="12" t="n">
        <f aca="false">(R42/1000000)/$A133</f>
        <v>0.0154301333333333</v>
      </c>
      <c r="S133" s="12" t="n">
        <f aca="false">(S42/1000000)/$A133</f>
        <v>0.0174074333333333</v>
      </c>
      <c r="T133" s="12" t="n">
        <f aca="false">(T42/1000000)/$A133</f>
        <v>0.0204955666666667</v>
      </c>
      <c r="U133" s="12" t="n">
        <f aca="false">(U42/1000000)/$A133</f>
        <v>0.0180009333333333</v>
      </c>
      <c r="V133" s="12" t="n">
        <f aca="false">(V42/1000000)/$A133</f>
        <v>0.0195815333333333</v>
      </c>
      <c r="W133" s="12" t="n">
        <f aca="false">(W42/1000000)/$A133</f>
        <v>0.0261431333333333</v>
      </c>
      <c r="X133" s="12" t="n">
        <f aca="false">(X42/1000000)/$A133</f>
        <v>0.0145447333333333</v>
      </c>
      <c r="Y133" s="12" t="n">
        <f aca="false">(Y42/1000000)/$A133</f>
        <v>0.0462457666666667</v>
      </c>
      <c r="Z133" s="12" t="n">
        <f aca="false">(Z42/1000000)/$A133</f>
        <v>0.0377318333333333</v>
      </c>
      <c r="AA133" s="12" t="n">
        <f aca="false">(AA42/1000000)/$A133</f>
        <v>0.0156144666666667</v>
      </c>
      <c r="AB133" s="12" t="n">
        <f aca="false">(AB42/1000000)/$A133</f>
        <v>0.0224446666666667</v>
      </c>
      <c r="AC133" s="12" t="n">
        <f aca="false">(AC42/1000000)/$A133</f>
        <v>0.0583361333333333</v>
      </c>
      <c r="AD133" s="12" t="n">
        <f aca="false">(AD42/1000000)/$A133</f>
        <v>0.0257733666666667</v>
      </c>
      <c r="AE133" s="12" t="n">
        <f aca="false">(AE42/1000000)/$A133</f>
        <v>0.0381365666666667</v>
      </c>
      <c r="AF133" s="12" t="n">
        <f aca="false">(AF42/1000000)/$A133</f>
        <v>0.0258379333333333</v>
      </c>
      <c r="AG133" s="12" t="n">
        <f aca="false">(AG42/1000000)/$A133</f>
        <v>0.0283271333333333</v>
      </c>
      <c r="AH133" s="12" t="n">
        <f aca="false">(AH42/1000000)/$A133</f>
        <v>0.0403819666666667</v>
      </c>
      <c r="AI133" s="12" t="n">
        <f aca="false">(AI42/1000000)/$A133</f>
        <v>0.0361492666666667</v>
      </c>
      <c r="AJ133" s="12" t="n">
        <f aca="false">(AJ42/1000000)/$A133</f>
        <v>0.0631927666666667</v>
      </c>
      <c r="AK133" s="12" t="n">
        <f aca="false">(AK42/1000000)/$A133</f>
        <v>0.0421174</v>
      </c>
      <c r="AL133" s="12" t="n">
        <f aca="false">(AL42/1000000)/$A133</f>
        <v>0.0507520333333333</v>
      </c>
      <c r="AM133" s="12" t="n">
        <f aca="false">(AM42/1000000)/$A133</f>
        <v>0.055362</v>
      </c>
      <c r="AN133" s="12" t="n">
        <f aca="false">(AN42/1000000)/$A133</f>
        <v>0.0483192</v>
      </c>
      <c r="AO133" s="12" t="n">
        <f aca="false">(AO42/1000000)/$A133</f>
        <v>0.0715285</v>
      </c>
      <c r="AP133" s="12" t="n">
        <f aca="false">(AP42/1000000)/$A133</f>
        <v>0.0608018</v>
      </c>
      <c r="AQ133" s="12" t="n">
        <f aca="false">(AQ42/1000000)/$A133</f>
        <v>0.0528636666666667</v>
      </c>
      <c r="AR133" s="12" t="n">
        <f aca="false">(AR42/1000000)/$A133</f>
        <v>0</v>
      </c>
      <c r="AS133" s="12" t="n">
        <f aca="false">(AS42/1000000)/$A133</f>
        <v>0</v>
      </c>
      <c r="AT133" s="12" t="n">
        <f aca="false">(AT42/1000000)/$A133</f>
        <v>0</v>
      </c>
      <c r="AU133" s="12" t="n">
        <f aca="false">(AU42/1000000)/$A133</f>
        <v>0</v>
      </c>
      <c r="AV133" s="12" t="n">
        <f aca="false">(AV42/1000000)/$A133</f>
        <v>0</v>
      </c>
      <c r="AW133" s="12" t="n">
        <f aca="false">(AW42/1000000)/$A133</f>
        <v>0</v>
      </c>
      <c r="AX133" s="12" t="n">
        <f aca="false">(AX42/1000000)/$A133</f>
        <v>0</v>
      </c>
      <c r="AY133" s="12" t="n">
        <f aca="false">(AY42/1000000)/$A133</f>
        <v>0</v>
      </c>
      <c r="AZ133" s="12" t="n">
        <f aca="false">(AZ42/1000000)/$A133</f>
        <v>0</v>
      </c>
      <c r="BA133" s="12" t="n">
        <f aca="false">(BA42/1000000)/$A133</f>
        <v>0</v>
      </c>
      <c r="BB133" s="12" t="n">
        <f aca="false">(BB42/1000000)/$A133</f>
        <v>0</v>
      </c>
      <c r="BC133" s="12" t="n">
        <f aca="false">(BC42/1000000)/$A133</f>
        <v>0</v>
      </c>
      <c r="BD133" s="12" t="n">
        <f aca="false">(BD42/1000000)/$A133</f>
        <v>0</v>
      </c>
      <c r="BE133" s="12" t="n">
        <f aca="false">(BE42/1000000)/$A133</f>
        <v>0</v>
      </c>
      <c r="BF133" s="12" t="n">
        <f aca="false">(BF42/1000000)/$A133</f>
        <v>0</v>
      </c>
      <c r="BG133" s="12" t="n">
        <f aca="false">(BG42/1000000)/$A133</f>
        <v>0</v>
      </c>
      <c r="BH133" s="12" t="n">
        <f aca="false">(BH42/1000000)/$A133</f>
        <v>0</v>
      </c>
      <c r="BI133" s="12" t="n">
        <f aca="false">(BI42/1000000)/$A133</f>
        <v>0</v>
      </c>
      <c r="BJ133" s="12" t="n">
        <f aca="false">(BJ42/1000000)/$A133</f>
        <v>0</v>
      </c>
      <c r="BK133" s="12" t="n">
        <f aca="false">(BK42/1000000)/$A133</f>
        <v>0</v>
      </c>
      <c r="BL133" s="12" t="n">
        <f aca="false">(BL42/1000000)/$A133</f>
        <v>0</v>
      </c>
      <c r="BM133" s="12" t="n">
        <f aca="false">(BM42/1000000)/$A133</f>
        <v>0</v>
      </c>
      <c r="BN133" s="12" t="n">
        <f aca="false">(BN42/1000000)/$A133</f>
        <v>0</v>
      </c>
      <c r="BO133" s="12" t="n">
        <f aca="false">(BO42/1000000)/$A133</f>
        <v>0</v>
      </c>
      <c r="BP133" s="12" t="n">
        <f aca="false">(BP42/1000000)/$A133</f>
        <v>0</v>
      </c>
      <c r="BQ133" s="12" t="n">
        <f aca="false">(BQ42/1000000)/$A133</f>
        <v>0</v>
      </c>
      <c r="BR133" s="12" t="n">
        <f aca="false">(BR42/1000000)/$A133</f>
        <v>0</v>
      </c>
      <c r="BS133" s="12" t="n">
        <f aca="false">(BS42/1000000)/$A133</f>
        <v>0</v>
      </c>
      <c r="BT133" s="12" t="n">
        <f aca="false">(BT42/1000000)/$A133</f>
        <v>0</v>
      </c>
      <c r="BU133" s="12" t="n">
        <f aca="false">(BU42/1000000)/$A133</f>
        <v>0</v>
      </c>
      <c r="BV133" s="12" t="n">
        <f aca="false">(BV42/1000000)/$A133</f>
        <v>0</v>
      </c>
      <c r="BW133" s="12" t="n">
        <f aca="false">(BW42/1000000)/$A133</f>
        <v>0</v>
      </c>
      <c r="BX133" s="12" t="n">
        <f aca="false">(BX42/1000000)/$A133</f>
        <v>0</v>
      </c>
      <c r="BY133" s="12" t="n">
        <f aca="false">(BY42/1000000)/$A133</f>
        <v>0</v>
      </c>
      <c r="BZ133" s="12" t="n">
        <f aca="false">(BZ42/1000000)/$A133</f>
        <v>0</v>
      </c>
      <c r="CA133" s="12" t="n">
        <f aca="false">(CA42/1000000)/$A133</f>
        <v>0</v>
      </c>
      <c r="CB133" s="12" t="n">
        <f aca="false">(CB42/1000000)/$A133</f>
        <v>0</v>
      </c>
      <c r="CC133" s="12" t="n">
        <f aca="false">(CC42/1000000)/$A133</f>
        <v>0</v>
      </c>
      <c r="CD133" s="12" t="n">
        <f aca="false">(CD42/1000000)/$A133</f>
        <v>0</v>
      </c>
      <c r="CE133" s="12" t="n">
        <f aca="false">(CE42/1000000)/$A133</f>
        <v>0</v>
      </c>
      <c r="CF133" s="12" t="n">
        <f aca="false">(CF42/1000000)/$A133</f>
        <v>0</v>
      </c>
      <c r="CG133" s="12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11"/>
      <c r="FU133" s="7"/>
      <c r="FV133" s="7"/>
      <c r="FW133" s="7"/>
    </row>
    <row r="134" customFormat="false" ht="12.75" hidden="false" customHeight="false" outlineLevel="0" collapsed="false">
      <c r="A134" s="0" t="n">
        <v>31</v>
      </c>
      <c r="B134" s="3" t="n">
        <v>35551</v>
      </c>
      <c r="C134" s="12" t="n">
        <f aca="false">(C43/1000000)/$A134</f>
        <v>1.7949414516129</v>
      </c>
      <c r="D134" s="12" t="n">
        <f aca="false">(D43/1000000)/$A134</f>
        <v>0.0210615483870968</v>
      </c>
      <c r="E134" s="12" t="n">
        <f aca="false">(E43/1000000)/$A134</f>
        <v>0.0130753225806452</v>
      </c>
      <c r="F134" s="12" t="n">
        <f aca="false">(F43/1000000)/$A134</f>
        <v>0.0213458709677419</v>
      </c>
      <c r="G134" s="12" t="n">
        <f aca="false">(G43/1000000)/$A134</f>
        <v>0.0142052258064516</v>
      </c>
      <c r="H134" s="12" t="n">
        <f aca="false">(H43/1000000)/$A134</f>
        <v>0.0144253548387097</v>
      </c>
      <c r="I134" s="12" t="n">
        <f aca="false">(I43/1000000)/$A134</f>
        <v>0.0157057741935484</v>
      </c>
      <c r="J134" s="12" t="n">
        <f aca="false">(J43/1000000)/$A134</f>
        <v>0.0168277419354839</v>
      </c>
      <c r="K134" s="12" t="n">
        <f aca="false">(K43/1000000)/$A134</f>
        <v>0.0143735483870968</v>
      </c>
      <c r="L134" s="12" t="n">
        <f aca="false">(L43/1000000)/$A134</f>
        <v>0.0254583548387097</v>
      </c>
      <c r="M134" s="12" t="n">
        <f aca="false">(M43/1000000)/$A134</f>
        <v>0.0139098064516129</v>
      </c>
      <c r="N134" s="12" t="n">
        <f aca="false">(N43/1000000)/$A134</f>
        <v>0.0169391612903226</v>
      </c>
      <c r="O134" s="12" t="n">
        <f aca="false">(O43/1000000)/$A134</f>
        <v>0.0163168709677419</v>
      </c>
      <c r="P134" s="12" t="n">
        <f aca="false">(P43/1000000)/$A134</f>
        <v>0.0221200322580645</v>
      </c>
      <c r="Q134" s="12" t="n">
        <f aca="false">(Q43/1000000)/$A134</f>
        <v>0.0147810322580645</v>
      </c>
      <c r="R134" s="12" t="n">
        <f aca="false">(R43/1000000)/$A134</f>
        <v>0.0153514838709677</v>
      </c>
      <c r="S134" s="12" t="n">
        <f aca="false">(S43/1000000)/$A134</f>
        <v>0.0169378064516129</v>
      </c>
      <c r="T134" s="12" t="n">
        <f aca="false">(T43/1000000)/$A134</f>
        <v>0.0206171612903226</v>
      </c>
      <c r="U134" s="12" t="n">
        <f aca="false">(U43/1000000)/$A134</f>
        <v>0.0178677096774194</v>
      </c>
      <c r="V134" s="12" t="n">
        <f aca="false">(V43/1000000)/$A134</f>
        <v>0.0191999032258065</v>
      </c>
      <c r="W134" s="12" t="n">
        <f aca="false">(W43/1000000)/$A134</f>
        <v>0.0286960967741936</v>
      </c>
      <c r="X134" s="12" t="n">
        <f aca="false">(X43/1000000)/$A134</f>
        <v>0.0144009032258065</v>
      </c>
      <c r="Y134" s="12" t="n">
        <f aca="false">(Y43/1000000)/$A134</f>
        <v>0.0476084838709677</v>
      </c>
      <c r="Z134" s="12" t="n">
        <f aca="false">(Z43/1000000)/$A134</f>
        <v>0.0366477741935484</v>
      </c>
      <c r="AA134" s="12" t="n">
        <f aca="false">(AA43/1000000)/$A134</f>
        <v>0.0147163548387097</v>
      </c>
      <c r="AB134" s="12" t="n">
        <f aca="false">(AB43/1000000)/$A134</f>
        <v>0.02275</v>
      </c>
      <c r="AC134" s="12" t="n">
        <f aca="false">(AC43/1000000)/$A134</f>
        <v>0.0589831935483871</v>
      </c>
      <c r="AD134" s="12" t="n">
        <f aca="false">(AD43/1000000)/$A134</f>
        <v>0.0255696774193548</v>
      </c>
      <c r="AE134" s="12" t="n">
        <f aca="false">(AE43/1000000)/$A134</f>
        <v>0.0374412903225806</v>
      </c>
      <c r="AF134" s="12" t="n">
        <f aca="false">(AF43/1000000)/$A134</f>
        <v>0.0242663870967742</v>
      </c>
      <c r="AG134" s="12" t="n">
        <f aca="false">(AG43/1000000)/$A134</f>
        <v>0.0267373548387097</v>
      </c>
      <c r="AH134" s="12" t="n">
        <f aca="false">(AH43/1000000)/$A134</f>
        <v>0.0363261290322581</v>
      </c>
      <c r="AI134" s="12" t="n">
        <f aca="false">(AI43/1000000)/$A134</f>
        <v>0.0340690322580645</v>
      </c>
      <c r="AJ134" s="12" t="n">
        <f aca="false">(AJ43/1000000)/$A134</f>
        <v>0.0608822258064516</v>
      </c>
      <c r="AK134" s="12" t="n">
        <f aca="false">(AK43/1000000)/$A134</f>
        <v>0.0386387741935484</v>
      </c>
      <c r="AL134" s="12" t="n">
        <f aca="false">(AL43/1000000)/$A134</f>
        <v>0.0478818387096774</v>
      </c>
      <c r="AM134" s="12" t="n">
        <f aca="false">(AM43/1000000)/$A134</f>
        <v>0.0443699032258065</v>
      </c>
      <c r="AN134" s="12" t="n">
        <f aca="false">(AN43/1000000)/$A134</f>
        <v>0.044099064516129</v>
      </c>
      <c r="AO134" s="12" t="n">
        <f aca="false">(AO43/1000000)/$A134</f>
        <v>0.0576154516129032</v>
      </c>
      <c r="AP134" s="12" t="n">
        <f aca="false">(AP43/1000000)/$A134</f>
        <v>0.0555302258064516</v>
      </c>
      <c r="AQ134" s="12" t="n">
        <f aca="false">(AQ43/1000000)/$A134</f>
        <v>0.0816778064516129</v>
      </c>
      <c r="AR134" s="12" t="n">
        <f aca="false">(AR43/1000000)/$A134</f>
        <v>0.0481086451612903</v>
      </c>
      <c r="AS134" s="12" t="n">
        <f aca="false">(AS43/1000000)/$A134</f>
        <v>0</v>
      </c>
      <c r="AT134" s="12" t="n">
        <f aca="false">(AT43/1000000)/$A134</f>
        <v>0</v>
      </c>
      <c r="AU134" s="12" t="n">
        <f aca="false">(AU43/1000000)/$A134</f>
        <v>0</v>
      </c>
      <c r="AV134" s="12" t="n">
        <f aca="false">(AV43/1000000)/$A134</f>
        <v>0</v>
      </c>
      <c r="AW134" s="12" t="n">
        <f aca="false">(AW43/1000000)/$A134</f>
        <v>0</v>
      </c>
      <c r="AX134" s="12" t="n">
        <f aca="false">(AX43/1000000)/$A134</f>
        <v>0</v>
      </c>
      <c r="AY134" s="12" t="n">
        <f aca="false">(AY43/1000000)/$A134</f>
        <v>0</v>
      </c>
      <c r="AZ134" s="12" t="n">
        <f aca="false">(AZ43/1000000)/$A134</f>
        <v>0</v>
      </c>
      <c r="BA134" s="12" t="n">
        <f aca="false">(BA43/1000000)/$A134</f>
        <v>0</v>
      </c>
      <c r="BB134" s="12" t="n">
        <f aca="false">(BB43/1000000)/$A134</f>
        <v>0</v>
      </c>
      <c r="BC134" s="12" t="n">
        <f aca="false">(BC43/1000000)/$A134</f>
        <v>0</v>
      </c>
      <c r="BD134" s="12" t="n">
        <f aca="false">(BD43/1000000)/$A134</f>
        <v>0</v>
      </c>
      <c r="BE134" s="12" t="n">
        <f aca="false">(BE43/1000000)/$A134</f>
        <v>0</v>
      </c>
      <c r="BF134" s="12" t="n">
        <f aca="false">(BF43/1000000)/$A134</f>
        <v>0</v>
      </c>
      <c r="BG134" s="12" t="n">
        <f aca="false">(BG43/1000000)/$A134</f>
        <v>0</v>
      </c>
      <c r="BH134" s="12" t="n">
        <f aca="false">(BH43/1000000)/$A134</f>
        <v>0</v>
      </c>
      <c r="BI134" s="12" t="n">
        <f aca="false">(BI43/1000000)/$A134</f>
        <v>0</v>
      </c>
      <c r="BJ134" s="12" t="n">
        <f aca="false">(BJ43/1000000)/$A134</f>
        <v>0</v>
      </c>
      <c r="BK134" s="12" t="n">
        <f aca="false">(BK43/1000000)/$A134</f>
        <v>0</v>
      </c>
      <c r="BL134" s="12" t="n">
        <f aca="false">(BL43/1000000)/$A134</f>
        <v>0</v>
      </c>
      <c r="BM134" s="12" t="n">
        <f aca="false">(BM43/1000000)/$A134</f>
        <v>0</v>
      </c>
      <c r="BN134" s="12" t="n">
        <f aca="false">(BN43/1000000)/$A134</f>
        <v>0</v>
      </c>
      <c r="BO134" s="12" t="n">
        <f aca="false">(BO43/1000000)/$A134</f>
        <v>0</v>
      </c>
      <c r="BP134" s="12" t="n">
        <f aca="false">(BP43/1000000)/$A134</f>
        <v>0</v>
      </c>
      <c r="BQ134" s="12" t="n">
        <f aca="false">(BQ43/1000000)/$A134</f>
        <v>0</v>
      </c>
      <c r="BR134" s="12" t="n">
        <f aca="false">(BR43/1000000)/$A134</f>
        <v>0</v>
      </c>
      <c r="BS134" s="12" t="n">
        <f aca="false">(BS43/1000000)/$A134</f>
        <v>0</v>
      </c>
      <c r="BT134" s="12" t="n">
        <f aca="false">(BT43/1000000)/$A134</f>
        <v>0</v>
      </c>
      <c r="BU134" s="12" t="n">
        <f aca="false">(BU43/1000000)/$A134</f>
        <v>0</v>
      </c>
      <c r="BV134" s="12" t="n">
        <f aca="false">(BV43/1000000)/$A134</f>
        <v>0</v>
      </c>
      <c r="BW134" s="12" t="n">
        <f aca="false">(BW43/1000000)/$A134</f>
        <v>0</v>
      </c>
      <c r="BX134" s="12" t="n">
        <f aca="false">(BX43/1000000)/$A134</f>
        <v>0</v>
      </c>
      <c r="BY134" s="12" t="n">
        <f aca="false">(BY43/1000000)/$A134</f>
        <v>0</v>
      </c>
      <c r="BZ134" s="12" t="n">
        <f aca="false">(BZ43/1000000)/$A134</f>
        <v>0</v>
      </c>
      <c r="CA134" s="12" t="n">
        <f aca="false">(CA43/1000000)/$A134</f>
        <v>0</v>
      </c>
      <c r="CB134" s="12" t="n">
        <f aca="false">(CB43/1000000)/$A134</f>
        <v>0</v>
      </c>
      <c r="CC134" s="12" t="n">
        <f aca="false">(CC43/1000000)/$A134</f>
        <v>0</v>
      </c>
      <c r="CD134" s="12" t="n">
        <f aca="false">(CD43/1000000)/$A134</f>
        <v>0</v>
      </c>
      <c r="CE134" s="12" t="n">
        <f aca="false">(CE43/1000000)/$A134</f>
        <v>0</v>
      </c>
      <c r="CF134" s="12" t="n">
        <f aca="false">(CF43/1000000)/$A134</f>
        <v>0</v>
      </c>
      <c r="CG134" s="12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11"/>
      <c r="FU134" s="7"/>
      <c r="FV134" s="7"/>
      <c r="FW134" s="7"/>
    </row>
    <row r="135" customFormat="false" ht="12.75" hidden="false" customHeight="false" outlineLevel="0" collapsed="false">
      <c r="A135" s="0" t="n">
        <v>30</v>
      </c>
      <c r="B135" s="3" t="n">
        <v>35582</v>
      </c>
      <c r="C135" s="12" t="n">
        <f aca="false">(C44/1000000)/$A135</f>
        <v>1.77975286666667</v>
      </c>
      <c r="D135" s="12" t="n">
        <f aca="false">(D44/1000000)/$A135</f>
        <v>0.0199162666666667</v>
      </c>
      <c r="E135" s="12" t="n">
        <f aca="false">(E44/1000000)/$A135</f>
        <v>0.0129175666666667</v>
      </c>
      <c r="F135" s="12" t="n">
        <f aca="false">(F44/1000000)/$A135</f>
        <v>0.0203044</v>
      </c>
      <c r="G135" s="12" t="n">
        <f aca="false">(G44/1000000)/$A135</f>
        <v>0.0149359333333333</v>
      </c>
      <c r="H135" s="12" t="n">
        <f aca="false">(H44/1000000)/$A135</f>
        <v>0.0143173333333333</v>
      </c>
      <c r="I135" s="12" t="n">
        <f aca="false">(I44/1000000)/$A135</f>
        <v>0.0159644666666667</v>
      </c>
      <c r="J135" s="12" t="n">
        <f aca="false">(J44/1000000)/$A135</f>
        <v>0.0170611333333333</v>
      </c>
      <c r="K135" s="12" t="n">
        <f aca="false">(K44/1000000)/$A135</f>
        <v>0.0134613333333333</v>
      </c>
      <c r="L135" s="12" t="n">
        <f aca="false">(L44/1000000)/$A135</f>
        <v>0.0204848666666667</v>
      </c>
      <c r="M135" s="12" t="n">
        <f aca="false">(M44/1000000)/$A135</f>
        <v>0.0138522333333333</v>
      </c>
      <c r="N135" s="12" t="n">
        <f aca="false">(N44/1000000)/$A135</f>
        <v>0.0168357666666667</v>
      </c>
      <c r="O135" s="12" t="n">
        <f aca="false">(O44/1000000)/$A135</f>
        <v>0.0158943666666667</v>
      </c>
      <c r="P135" s="12" t="n">
        <f aca="false">(P44/1000000)/$A135</f>
        <v>0.0221463333333333</v>
      </c>
      <c r="Q135" s="12" t="n">
        <f aca="false">(Q44/1000000)/$A135</f>
        <v>0.0144922666666667</v>
      </c>
      <c r="R135" s="12" t="n">
        <f aca="false">(R44/1000000)/$A135</f>
        <v>0.0143725</v>
      </c>
      <c r="S135" s="12" t="n">
        <f aca="false">(S44/1000000)/$A135</f>
        <v>0.0160867666666667</v>
      </c>
      <c r="T135" s="12" t="n">
        <f aca="false">(T44/1000000)/$A135</f>
        <v>0.0203483</v>
      </c>
      <c r="U135" s="12" t="n">
        <f aca="false">(U44/1000000)/$A135</f>
        <v>0.0167564</v>
      </c>
      <c r="V135" s="12" t="n">
        <f aca="false">(V44/1000000)/$A135</f>
        <v>0.0188945666666667</v>
      </c>
      <c r="W135" s="12" t="n">
        <f aca="false">(W44/1000000)/$A135</f>
        <v>0.0271412</v>
      </c>
      <c r="X135" s="12" t="n">
        <f aca="false">(X44/1000000)/$A135</f>
        <v>0.0142915333333333</v>
      </c>
      <c r="Y135" s="12" t="n">
        <f aca="false">(Y44/1000000)/$A135</f>
        <v>0.0505645666666667</v>
      </c>
      <c r="Z135" s="12" t="n">
        <f aca="false">(Z44/1000000)/$A135</f>
        <v>0.0359613</v>
      </c>
      <c r="AA135" s="12" t="n">
        <f aca="false">(AA44/1000000)/$A135</f>
        <v>0.0141550666666667</v>
      </c>
      <c r="AB135" s="12" t="n">
        <f aca="false">(AB44/1000000)/$A135</f>
        <v>0.0221990666666667</v>
      </c>
      <c r="AC135" s="12" t="n">
        <f aca="false">(AC44/1000000)/$A135</f>
        <v>0.0573844</v>
      </c>
      <c r="AD135" s="12" t="n">
        <f aca="false">(AD44/1000000)/$A135</f>
        <v>0.0248829666666667</v>
      </c>
      <c r="AE135" s="12" t="n">
        <f aca="false">(AE44/1000000)/$A135</f>
        <v>0.0365274</v>
      </c>
      <c r="AF135" s="12" t="n">
        <f aca="false">(AF44/1000000)/$A135</f>
        <v>0.0239016666666667</v>
      </c>
      <c r="AG135" s="12" t="n">
        <f aca="false">(AG44/1000000)/$A135</f>
        <v>0.0246786333333333</v>
      </c>
      <c r="AH135" s="12" t="n">
        <f aca="false">(AH44/1000000)/$A135</f>
        <v>0.032723</v>
      </c>
      <c r="AI135" s="12" t="n">
        <f aca="false">(AI44/1000000)/$A135</f>
        <v>0.0333047333333333</v>
      </c>
      <c r="AJ135" s="12" t="n">
        <f aca="false">(AJ44/1000000)/$A135</f>
        <v>0.054893</v>
      </c>
      <c r="AK135" s="12" t="n">
        <f aca="false">(AK44/1000000)/$A135</f>
        <v>0.0362822666666667</v>
      </c>
      <c r="AL135" s="12" t="n">
        <f aca="false">(AL44/1000000)/$A135</f>
        <v>0.0447620333333333</v>
      </c>
      <c r="AM135" s="12" t="n">
        <f aca="false">(AM44/1000000)/$A135</f>
        <v>0.040245</v>
      </c>
      <c r="AN135" s="12" t="n">
        <f aca="false">(AN44/1000000)/$A135</f>
        <v>0.0395013</v>
      </c>
      <c r="AO135" s="12" t="n">
        <f aca="false">(AO44/1000000)/$A135</f>
        <v>0.0538948666666667</v>
      </c>
      <c r="AP135" s="12" t="n">
        <f aca="false">(AP44/1000000)/$A135</f>
        <v>0.0501751333333333</v>
      </c>
      <c r="AQ135" s="12" t="n">
        <f aca="false">(AQ44/1000000)/$A135</f>
        <v>0.0743240666666667</v>
      </c>
      <c r="AR135" s="12" t="n">
        <f aca="false">(AR44/1000000)/$A135</f>
        <v>0.0657647333333333</v>
      </c>
      <c r="AS135" s="12" t="n">
        <f aca="false">(AS44/1000000)/$A135</f>
        <v>0.0549703666666667</v>
      </c>
      <c r="AT135" s="12" t="n">
        <f aca="false">(AT44/1000000)/$A135</f>
        <v>0</v>
      </c>
      <c r="AU135" s="12" t="n">
        <f aca="false">(AU44/1000000)/$A135</f>
        <v>0</v>
      </c>
      <c r="AV135" s="12" t="n">
        <f aca="false">(AV44/1000000)/$A135</f>
        <v>0</v>
      </c>
      <c r="AW135" s="12" t="n">
        <f aca="false">(AW44/1000000)/$A135</f>
        <v>0</v>
      </c>
      <c r="AX135" s="12" t="n">
        <f aca="false">(AX44/1000000)/$A135</f>
        <v>0</v>
      </c>
      <c r="AY135" s="12" t="n">
        <f aca="false">(AY44/1000000)/$A135</f>
        <v>0</v>
      </c>
      <c r="AZ135" s="12" t="n">
        <f aca="false">(AZ44/1000000)/$A135</f>
        <v>0</v>
      </c>
      <c r="BA135" s="12" t="n">
        <f aca="false">(BA44/1000000)/$A135</f>
        <v>0</v>
      </c>
      <c r="BB135" s="12" t="n">
        <f aca="false">(BB44/1000000)/$A135</f>
        <v>0</v>
      </c>
      <c r="BC135" s="12" t="n">
        <f aca="false">(BC44/1000000)/$A135</f>
        <v>0</v>
      </c>
      <c r="BD135" s="12" t="n">
        <f aca="false">(BD44/1000000)/$A135</f>
        <v>0</v>
      </c>
      <c r="BE135" s="12" t="n">
        <f aca="false">(BE44/1000000)/$A135</f>
        <v>0</v>
      </c>
      <c r="BF135" s="12" t="n">
        <f aca="false">(BF44/1000000)/$A135</f>
        <v>0</v>
      </c>
      <c r="BG135" s="12" t="n">
        <f aca="false">(BG44/1000000)/$A135</f>
        <v>0</v>
      </c>
      <c r="BH135" s="12" t="n">
        <f aca="false">(BH44/1000000)/$A135</f>
        <v>0</v>
      </c>
      <c r="BI135" s="12" t="n">
        <f aca="false">(BI44/1000000)/$A135</f>
        <v>0</v>
      </c>
      <c r="BJ135" s="12" t="n">
        <f aca="false">(BJ44/1000000)/$A135</f>
        <v>0</v>
      </c>
      <c r="BK135" s="12" t="n">
        <f aca="false">(BK44/1000000)/$A135</f>
        <v>0</v>
      </c>
      <c r="BL135" s="12" t="n">
        <f aca="false">(BL44/1000000)/$A135</f>
        <v>0</v>
      </c>
      <c r="BM135" s="12" t="n">
        <f aca="false">(BM44/1000000)/$A135</f>
        <v>0</v>
      </c>
      <c r="BN135" s="12" t="n">
        <f aca="false">(BN44/1000000)/$A135</f>
        <v>0</v>
      </c>
      <c r="BO135" s="12" t="n">
        <f aca="false">(BO44/1000000)/$A135</f>
        <v>0</v>
      </c>
      <c r="BP135" s="12" t="n">
        <f aca="false">(BP44/1000000)/$A135</f>
        <v>0</v>
      </c>
      <c r="BQ135" s="12" t="n">
        <f aca="false">(BQ44/1000000)/$A135</f>
        <v>0</v>
      </c>
      <c r="BR135" s="12" t="n">
        <f aca="false">(BR44/1000000)/$A135</f>
        <v>0</v>
      </c>
      <c r="BS135" s="12" t="n">
        <f aca="false">(BS44/1000000)/$A135</f>
        <v>0</v>
      </c>
      <c r="BT135" s="12" t="n">
        <f aca="false">(BT44/1000000)/$A135</f>
        <v>0</v>
      </c>
      <c r="BU135" s="12" t="n">
        <f aca="false">(BU44/1000000)/$A135</f>
        <v>0</v>
      </c>
      <c r="BV135" s="12" t="n">
        <f aca="false">(BV44/1000000)/$A135</f>
        <v>0</v>
      </c>
      <c r="BW135" s="12" t="n">
        <f aca="false">(BW44/1000000)/$A135</f>
        <v>0</v>
      </c>
      <c r="BX135" s="12" t="n">
        <f aca="false">(BX44/1000000)/$A135</f>
        <v>0</v>
      </c>
      <c r="BY135" s="12" t="n">
        <f aca="false">(BY44/1000000)/$A135</f>
        <v>0</v>
      </c>
      <c r="BZ135" s="12" t="n">
        <f aca="false">(BZ44/1000000)/$A135</f>
        <v>0</v>
      </c>
      <c r="CA135" s="12" t="n">
        <f aca="false">(CA44/1000000)/$A135</f>
        <v>0</v>
      </c>
      <c r="CB135" s="12" t="n">
        <f aca="false">(CB44/1000000)/$A135</f>
        <v>0</v>
      </c>
      <c r="CC135" s="12" t="n">
        <f aca="false">(CC44/1000000)/$A135</f>
        <v>0</v>
      </c>
      <c r="CD135" s="12" t="n">
        <f aca="false">(CD44/1000000)/$A135</f>
        <v>0</v>
      </c>
      <c r="CE135" s="12" t="n">
        <f aca="false">(CE44/1000000)/$A135</f>
        <v>0</v>
      </c>
      <c r="CF135" s="12" t="n">
        <f aca="false">(CF44/1000000)/$A135</f>
        <v>0</v>
      </c>
      <c r="CG135" s="12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11"/>
      <c r="FU135" s="7"/>
      <c r="FV135" s="7"/>
      <c r="FW135" s="7"/>
    </row>
    <row r="136" customFormat="false" ht="12.75" hidden="false" customHeight="false" outlineLevel="0" collapsed="false">
      <c r="A136" s="0" t="n">
        <v>31</v>
      </c>
      <c r="B136" s="3" t="n">
        <v>35612</v>
      </c>
      <c r="C136" s="12" t="n">
        <f aca="false">(C45/1000000)/$A136</f>
        <v>1.77681048387097</v>
      </c>
      <c r="D136" s="12" t="n">
        <f aca="false">(D45/1000000)/$A136</f>
        <v>0.0200701935483871</v>
      </c>
      <c r="E136" s="12" t="n">
        <f aca="false">(E45/1000000)/$A136</f>
        <v>0.0132971612903226</v>
      </c>
      <c r="F136" s="12" t="n">
        <f aca="false">(F45/1000000)/$A136</f>
        <v>0.0200452903225806</v>
      </c>
      <c r="G136" s="12" t="n">
        <f aca="false">(G45/1000000)/$A136</f>
        <v>0.0148073225806452</v>
      </c>
      <c r="H136" s="12" t="n">
        <f aca="false">(H45/1000000)/$A136</f>
        <v>0.0138075483870968</v>
      </c>
      <c r="I136" s="12" t="n">
        <f aca="false">(I45/1000000)/$A136</f>
        <v>0.0150709677419355</v>
      </c>
      <c r="J136" s="12" t="n">
        <f aca="false">(J45/1000000)/$A136</f>
        <v>0.0169191290322581</v>
      </c>
      <c r="K136" s="12" t="n">
        <f aca="false">(K45/1000000)/$A136</f>
        <v>0.0126872903225806</v>
      </c>
      <c r="L136" s="12" t="n">
        <f aca="false">(L45/1000000)/$A136</f>
        <v>0.0195223870967742</v>
      </c>
      <c r="M136" s="12" t="n">
        <f aca="false">(M45/1000000)/$A136</f>
        <v>0.0129505483870968</v>
      </c>
      <c r="N136" s="12" t="n">
        <f aca="false">(N45/1000000)/$A136</f>
        <v>0.0163085483870968</v>
      </c>
      <c r="O136" s="12" t="n">
        <f aca="false">(O45/1000000)/$A136</f>
        <v>0.0160762580645161</v>
      </c>
      <c r="P136" s="12" t="n">
        <f aca="false">(P45/1000000)/$A136</f>
        <v>0.021015935483871</v>
      </c>
      <c r="Q136" s="12" t="n">
        <f aca="false">(Q45/1000000)/$A136</f>
        <v>0.0135865483870968</v>
      </c>
      <c r="R136" s="12" t="n">
        <f aca="false">(R45/1000000)/$A136</f>
        <v>0.014773</v>
      </c>
      <c r="S136" s="12" t="n">
        <f aca="false">(S45/1000000)/$A136</f>
        <v>0.0153409032258065</v>
      </c>
      <c r="T136" s="12" t="n">
        <f aca="false">(T45/1000000)/$A136</f>
        <v>0.0198576774193548</v>
      </c>
      <c r="U136" s="12" t="n">
        <f aca="false">(U45/1000000)/$A136</f>
        <v>0.0152901612903226</v>
      </c>
      <c r="V136" s="12" t="n">
        <f aca="false">(V45/1000000)/$A136</f>
        <v>0.0181208709677419</v>
      </c>
      <c r="W136" s="12" t="n">
        <f aca="false">(W45/1000000)/$A136</f>
        <v>0.0271505161290323</v>
      </c>
      <c r="X136" s="12" t="n">
        <f aca="false">(X45/1000000)/$A136</f>
        <v>0.013064064516129</v>
      </c>
      <c r="Y136" s="12" t="n">
        <f aca="false">(Y45/1000000)/$A136</f>
        <v>0.0482946451612903</v>
      </c>
      <c r="Z136" s="12" t="n">
        <f aca="false">(Z45/1000000)/$A136</f>
        <v>0.0346483870967742</v>
      </c>
      <c r="AA136" s="12" t="n">
        <f aca="false">(AA45/1000000)/$A136</f>
        <v>0.0149761290322581</v>
      </c>
      <c r="AB136" s="12" t="n">
        <f aca="false">(AB45/1000000)/$A136</f>
        <v>0.0216359677419355</v>
      </c>
      <c r="AC136" s="12" t="n">
        <f aca="false">(AC45/1000000)/$A136</f>
        <v>0.0557868064516129</v>
      </c>
      <c r="AD136" s="12" t="n">
        <f aca="false">(AD45/1000000)/$A136</f>
        <v>0.0249423870967742</v>
      </c>
      <c r="AE136" s="12" t="n">
        <f aca="false">(AE45/1000000)/$A136</f>
        <v>0.0318667419354839</v>
      </c>
      <c r="AF136" s="12" t="n">
        <f aca="false">(AF45/1000000)/$A136</f>
        <v>0.024324064516129</v>
      </c>
      <c r="AG136" s="12" t="n">
        <f aca="false">(AG45/1000000)/$A136</f>
        <v>0.0232576451612903</v>
      </c>
      <c r="AH136" s="12" t="n">
        <f aca="false">(AH45/1000000)/$A136</f>
        <v>0.0327921290322581</v>
      </c>
      <c r="AI136" s="12" t="n">
        <f aca="false">(AI45/1000000)/$A136</f>
        <v>0.0318784193548387</v>
      </c>
      <c r="AJ136" s="12" t="n">
        <f aca="false">(AJ45/1000000)/$A136</f>
        <v>0.0484608064516129</v>
      </c>
      <c r="AK136" s="12" t="n">
        <f aca="false">(AK45/1000000)/$A136</f>
        <v>0.0353561935483871</v>
      </c>
      <c r="AL136" s="12" t="n">
        <f aca="false">(AL45/1000000)/$A136</f>
        <v>0.0421846451612903</v>
      </c>
      <c r="AM136" s="12" t="n">
        <f aca="false">(AM45/1000000)/$A136</f>
        <v>0.0353157419354839</v>
      </c>
      <c r="AN136" s="12" t="n">
        <f aca="false">(AN45/1000000)/$A136</f>
        <v>0.0367876774193548</v>
      </c>
      <c r="AO136" s="12" t="n">
        <f aca="false">(AO45/1000000)/$A136</f>
        <v>0.0511824838709677</v>
      </c>
      <c r="AP136" s="12" t="n">
        <f aca="false">(AP45/1000000)/$A136</f>
        <v>0.0493263870967742</v>
      </c>
      <c r="AQ136" s="12" t="n">
        <f aca="false">(AQ45/1000000)/$A136</f>
        <v>0.0640606451612903</v>
      </c>
      <c r="AR136" s="12" t="n">
        <f aca="false">(AR45/1000000)/$A136</f>
        <v>0.0565714193548387</v>
      </c>
      <c r="AS136" s="12" t="n">
        <f aca="false">(AS45/1000000)/$A136</f>
        <v>0.0821807419354839</v>
      </c>
      <c r="AT136" s="12" t="n">
        <f aca="false">(AT45/1000000)/$A136</f>
        <v>0.0429926451612903</v>
      </c>
      <c r="AU136" s="12" t="n">
        <f aca="false">(AU45/1000000)/$A136</f>
        <v>0</v>
      </c>
      <c r="AV136" s="12" t="n">
        <f aca="false">(AV45/1000000)/$A136</f>
        <v>0</v>
      </c>
      <c r="AW136" s="12" t="n">
        <f aca="false">(AW45/1000000)/$A136</f>
        <v>0</v>
      </c>
      <c r="AX136" s="12" t="n">
        <f aca="false">(AX45/1000000)/$A136</f>
        <v>0</v>
      </c>
      <c r="AY136" s="12" t="n">
        <f aca="false">(AY45/1000000)/$A136</f>
        <v>0</v>
      </c>
      <c r="AZ136" s="12" t="n">
        <f aca="false">(AZ45/1000000)/$A136</f>
        <v>0</v>
      </c>
      <c r="BA136" s="12" t="n">
        <f aca="false">(BA45/1000000)/$A136</f>
        <v>0</v>
      </c>
      <c r="BB136" s="12" t="n">
        <f aca="false">(BB45/1000000)/$A136</f>
        <v>0</v>
      </c>
      <c r="BC136" s="12" t="n">
        <f aca="false">(BC45/1000000)/$A136</f>
        <v>0</v>
      </c>
      <c r="BD136" s="12" t="n">
        <f aca="false">(BD45/1000000)/$A136</f>
        <v>0</v>
      </c>
      <c r="BE136" s="12" t="n">
        <f aca="false">(BE45/1000000)/$A136</f>
        <v>0</v>
      </c>
      <c r="BF136" s="12" t="n">
        <f aca="false">(BF45/1000000)/$A136</f>
        <v>0</v>
      </c>
      <c r="BG136" s="12" t="n">
        <f aca="false">(BG45/1000000)/$A136</f>
        <v>0</v>
      </c>
      <c r="BH136" s="12" t="n">
        <f aca="false">(BH45/1000000)/$A136</f>
        <v>0</v>
      </c>
      <c r="BI136" s="12" t="n">
        <f aca="false">(BI45/1000000)/$A136</f>
        <v>0</v>
      </c>
      <c r="BJ136" s="12" t="n">
        <f aca="false">(BJ45/1000000)/$A136</f>
        <v>0</v>
      </c>
      <c r="BK136" s="12" t="n">
        <f aca="false">(BK45/1000000)/$A136</f>
        <v>0</v>
      </c>
      <c r="BL136" s="12" t="n">
        <f aca="false">(BL45/1000000)/$A136</f>
        <v>0</v>
      </c>
      <c r="BM136" s="12" t="n">
        <f aca="false">(BM45/1000000)/$A136</f>
        <v>0</v>
      </c>
      <c r="BN136" s="12" t="n">
        <f aca="false">(BN45/1000000)/$A136</f>
        <v>0</v>
      </c>
      <c r="BO136" s="12" t="n">
        <f aca="false">(BO45/1000000)/$A136</f>
        <v>0</v>
      </c>
      <c r="BP136" s="12" t="n">
        <f aca="false">(BP45/1000000)/$A136</f>
        <v>0</v>
      </c>
      <c r="BQ136" s="12" t="n">
        <f aca="false">(BQ45/1000000)/$A136</f>
        <v>0</v>
      </c>
      <c r="BR136" s="12" t="n">
        <f aca="false">(BR45/1000000)/$A136</f>
        <v>0</v>
      </c>
      <c r="BS136" s="12" t="n">
        <f aca="false">(BS45/1000000)/$A136</f>
        <v>0</v>
      </c>
      <c r="BT136" s="12" t="n">
        <f aca="false">(BT45/1000000)/$A136</f>
        <v>0</v>
      </c>
      <c r="BU136" s="12" t="n">
        <f aca="false">(BU45/1000000)/$A136</f>
        <v>0</v>
      </c>
      <c r="BV136" s="12" t="n">
        <f aca="false">(BV45/1000000)/$A136</f>
        <v>0</v>
      </c>
      <c r="BW136" s="12" t="n">
        <f aca="false">(BW45/1000000)/$A136</f>
        <v>0</v>
      </c>
      <c r="BX136" s="12" t="n">
        <f aca="false">(BX45/1000000)/$A136</f>
        <v>0</v>
      </c>
      <c r="BY136" s="12" t="n">
        <f aca="false">(BY45/1000000)/$A136</f>
        <v>0</v>
      </c>
      <c r="BZ136" s="12" t="n">
        <f aca="false">(BZ45/1000000)/$A136</f>
        <v>0</v>
      </c>
      <c r="CA136" s="12" t="n">
        <f aca="false">(CA45/1000000)/$A136</f>
        <v>0</v>
      </c>
      <c r="CB136" s="12" t="n">
        <f aca="false">(CB45/1000000)/$A136</f>
        <v>0</v>
      </c>
      <c r="CC136" s="12" t="n">
        <f aca="false">(CC45/1000000)/$A136</f>
        <v>0</v>
      </c>
      <c r="CD136" s="12" t="n">
        <f aca="false">(CD45/1000000)/$A136</f>
        <v>0</v>
      </c>
      <c r="CE136" s="12" t="n">
        <f aca="false">(CE45/1000000)/$A136</f>
        <v>0</v>
      </c>
      <c r="CF136" s="12" t="n">
        <f aca="false">(CF45/1000000)/$A136</f>
        <v>0</v>
      </c>
      <c r="CG136" s="12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11"/>
      <c r="FU136" s="7"/>
      <c r="FV136" s="7"/>
      <c r="FW136" s="7"/>
    </row>
    <row r="137" customFormat="false" ht="12.75" hidden="false" customHeight="false" outlineLevel="0" collapsed="false">
      <c r="A137" s="0" t="n">
        <v>31</v>
      </c>
      <c r="B137" s="3" t="n">
        <v>35643</v>
      </c>
      <c r="C137" s="12" t="n">
        <f aca="false">(C46/1000000)/$A137</f>
        <v>1.76732861290323</v>
      </c>
      <c r="D137" s="12" t="n">
        <f aca="false">(D46/1000000)/$A137</f>
        <v>0.0200426129032258</v>
      </c>
      <c r="E137" s="12" t="n">
        <f aca="false">(E46/1000000)/$A137</f>
        <v>0.0129379032258065</v>
      </c>
      <c r="F137" s="12" t="n">
        <f aca="false">(F46/1000000)/$A137</f>
        <v>0.0194031935483871</v>
      </c>
      <c r="G137" s="12" t="n">
        <f aca="false">(G46/1000000)/$A137</f>
        <v>0.014559</v>
      </c>
      <c r="H137" s="12" t="n">
        <f aca="false">(H46/1000000)/$A137</f>
        <v>0.0134549032258065</v>
      </c>
      <c r="I137" s="12" t="n">
        <f aca="false">(I46/1000000)/$A137</f>
        <v>0.0148391290322581</v>
      </c>
      <c r="J137" s="12" t="n">
        <f aca="false">(J46/1000000)/$A137</f>
        <v>0.0161402580645161</v>
      </c>
      <c r="K137" s="12" t="n">
        <f aca="false">(K46/1000000)/$A137</f>
        <v>0.0128234193548387</v>
      </c>
      <c r="L137" s="12" t="n">
        <f aca="false">(L46/1000000)/$A137</f>
        <v>0.0187277096774194</v>
      </c>
      <c r="M137" s="12" t="n">
        <f aca="false">(M46/1000000)/$A137</f>
        <v>0.0131461935483871</v>
      </c>
      <c r="N137" s="12" t="n">
        <f aca="false">(N46/1000000)/$A137</f>
        <v>0.0158364838709677</v>
      </c>
      <c r="O137" s="12" t="n">
        <f aca="false">(O46/1000000)/$A137</f>
        <v>0.0152168387096774</v>
      </c>
      <c r="P137" s="12" t="n">
        <f aca="false">(P46/1000000)/$A137</f>
        <v>0.0202724193548387</v>
      </c>
      <c r="Q137" s="12" t="n">
        <f aca="false">(Q46/1000000)/$A137</f>
        <v>0.0133341290322581</v>
      </c>
      <c r="R137" s="12" t="n">
        <f aca="false">(R46/1000000)/$A137</f>
        <v>0.0144908064516129</v>
      </c>
      <c r="S137" s="12" t="n">
        <f aca="false">(S46/1000000)/$A137</f>
        <v>0.0151552580645161</v>
      </c>
      <c r="T137" s="12" t="n">
        <f aca="false">(T46/1000000)/$A137</f>
        <v>0.0192678387096774</v>
      </c>
      <c r="U137" s="12" t="n">
        <f aca="false">(U46/1000000)/$A137</f>
        <v>0.0155248064516129</v>
      </c>
      <c r="V137" s="12" t="n">
        <f aca="false">(V46/1000000)/$A137</f>
        <v>0.0175969677419355</v>
      </c>
      <c r="W137" s="12" t="n">
        <f aca="false">(W46/1000000)/$A137</f>
        <v>0.0268144516129032</v>
      </c>
      <c r="X137" s="12" t="n">
        <f aca="false">(X46/1000000)/$A137</f>
        <v>0.0132977741935484</v>
      </c>
      <c r="Y137" s="12" t="n">
        <f aca="false">(Y46/1000000)/$A137</f>
        <v>0.0512293548387097</v>
      </c>
      <c r="Z137" s="12" t="n">
        <f aca="false">(Z46/1000000)/$A137</f>
        <v>0.0315388387096774</v>
      </c>
      <c r="AA137" s="12" t="n">
        <f aca="false">(AA46/1000000)/$A137</f>
        <v>0.0139398709677419</v>
      </c>
      <c r="AB137" s="12" t="n">
        <f aca="false">(AB46/1000000)/$A137</f>
        <v>0.0219422903225806</v>
      </c>
      <c r="AC137" s="12" t="n">
        <f aca="false">(AC46/1000000)/$A137</f>
        <v>0.0553157741935484</v>
      </c>
      <c r="AD137" s="12" t="n">
        <f aca="false">(AD46/1000000)/$A137</f>
        <v>0.0236032580645161</v>
      </c>
      <c r="AE137" s="12" t="n">
        <f aca="false">(AE46/1000000)/$A137</f>
        <v>0.0224238064516129</v>
      </c>
      <c r="AF137" s="12" t="n">
        <f aca="false">(AF46/1000000)/$A137</f>
        <v>0.0237578709677419</v>
      </c>
      <c r="AG137" s="12" t="n">
        <f aca="false">(AG46/1000000)/$A137</f>
        <v>0.0237864193548387</v>
      </c>
      <c r="AH137" s="12" t="n">
        <f aca="false">(AH46/1000000)/$A137</f>
        <v>0.0326932258064516</v>
      </c>
      <c r="AI137" s="12" t="n">
        <f aca="false">(AI46/1000000)/$A137</f>
        <v>0.0295929677419355</v>
      </c>
      <c r="AJ137" s="12" t="n">
        <f aca="false">(AJ46/1000000)/$A137</f>
        <v>0.0454175806451613</v>
      </c>
      <c r="AK137" s="12" t="n">
        <f aca="false">(AK46/1000000)/$A137</f>
        <v>0.0326332903225806</v>
      </c>
      <c r="AL137" s="12" t="n">
        <f aca="false">(AL46/1000000)/$A137</f>
        <v>0.0406521612903226</v>
      </c>
      <c r="AM137" s="12" t="n">
        <f aca="false">(AM46/1000000)/$A137</f>
        <v>0.0335535483870968</v>
      </c>
      <c r="AN137" s="12" t="n">
        <f aca="false">(AN46/1000000)/$A137</f>
        <v>0.0335459032258065</v>
      </c>
      <c r="AO137" s="12" t="n">
        <f aca="false">(AO46/1000000)/$A137</f>
        <v>0.0493892580645161</v>
      </c>
      <c r="AP137" s="12" t="n">
        <f aca="false">(AP46/1000000)/$A137</f>
        <v>0.0466843870967742</v>
      </c>
      <c r="AQ137" s="12" t="n">
        <f aca="false">(AQ46/1000000)/$A137</f>
        <v>0.0590450322580645</v>
      </c>
      <c r="AR137" s="12" t="n">
        <f aca="false">(AR46/1000000)/$A137</f>
        <v>0.0483236451612903</v>
      </c>
      <c r="AS137" s="12" t="n">
        <f aca="false">(AS46/1000000)/$A137</f>
        <v>0.0700496451612903</v>
      </c>
      <c r="AT137" s="12" t="n">
        <f aca="false">(AT46/1000000)/$A137</f>
        <v>0.0672296451612903</v>
      </c>
      <c r="AU137" s="12" t="n">
        <f aca="false">(AU46/1000000)/$A137</f>
        <v>0.0553173225806452</v>
      </c>
      <c r="AV137" s="12" t="n">
        <f aca="false">(AV46/1000000)/$A137</f>
        <v>0</v>
      </c>
      <c r="AW137" s="12" t="n">
        <f aca="false">(AW46/1000000)/$A137</f>
        <v>0</v>
      </c>
      <c r="AX137" s="12" t="n">
        <f aca="false">(AX46/1000000)/$A137</f>
        <v>0</v>
      </c>
      <c r="AY137" s="12" t="n">
        <f aca="false">(AY46/1000000)/$A137</f>
        <v>0</v>
      </c>
      <c r="AZ137" s="12" t="n">
        <f aca="false">(AZ46/1000000)/$A137</f>
        <v>0</v>
      </c>
      <c r="BA137" s="12" t="n">
        <f aca="false">(BA46/1000000)/$A137</f>
        <v>0</v>
      </c>
      <c r="BB137" s="12" t="n">
        <f aca="false">(BB46/1000000)/$A137</f>
        <v>0</v>
      </c>
      <c r="BC137" s="12" t="n">
        <f aca="false">(BC46/1000000)/$A137</f>
        <v>0</v>
      </c>
      <c r="BD137" s="12" t="n">
        <f aca="false">(BD46/1000000)/$A137</f>
        <v>0</v>
      </c>
      <c r="BE137" s="12" t="n">
        <f aca="false">(BE46/1000000)/$A137</f>
        <v>0</v>
      </c>
      <c r="BF137" s="12" t="n">
        <f aca="false">(BF46/1000000)/$A137</f>
        <v>0</v>
      </c>
      <c r="BG137" s="12" t="n">
        <f aca="false">(BG46/1000000)/$A137</f>
        <v>0</v>
      </c>
      <c r="BH137" s="12" t="n">
        <f aca="false">(BH46/1000000)/$A137</f>
        <v>0</v>
      </c>
      <c r="BI137" s="12" t="n">
        <f aca="false">(BI46/1000000)/$A137</f>
        <v>0</v>
      </c>
      <c r="BJ137" s="12" t="n">
        <f aca="false">(BJ46/1000000)/$A137</f>
        <v>0</v>
      </c>
      <c r="BK137" s="12" t="n">
        <f aca="false">(BK46/1000000)/$A137</f>
        <v>0</v>
      </c>
      <c r="BL137" s="12" t="n">
        <f aca="false">(BL46/1000000)/$A137</f>
        <v>0</v>
      </c>
      <c r="BM137" s="12" t="n">
        <f aca="false">(BM46/1000000)/$A137</f>
        <v>0</v>
      </c>
      <c r="BN137" s="12" t="n">
        <f aca="false">(BN46/1000000)/$A137</f>
        <v>0</v>
      </c>
      <c r="BO137" s="12" t="n">
        <f aca="false">(BO46/1000000)/$A137</f>
        <v>0</v>
      </c>
      <c r="BP137" s="12" t="n">
        <f aca="false">(BP46/1000000)/$A137</f>
        <v>0</v>
      </c>
      <c r="BQ137" s="12" t="n">
        <f aca="false">(BQ46/1000000)/$A137</f>
        <v>0</v>
      </c>
      <c r="BR137" s="12" t="n">
        <f aca="false">(BR46/1000000)/$A137</f>
        <v>0</v>
      </c>
      <c r="BS137" s="12" t="n">
        <f aca="false">(BS46/1000000)/$A137</f>
        <v>0</v>
      </c>
      <c r="BT137" s="12" t="n">
        <f aca="false">(BT46/1000000)/$A137</f>
        <v>0</v>
      </c>
      <c r="BU137" s="12" t="n">
        <f aca="false">(BU46/1000000)/$A137</f>
        <v>0</v>
      </c>
      <c r="BV137" s="12" t="n">
        <f aca="false">(BV46/1000000)/$A137</f>
        <v>0</v>
      </c>
      <c r="BW137" s="12" t="n">
        <f aca="false">(BW46/1000000)/$A137</f>
        <v>0</v>
      </c>
      <c r="BX137" s="12" t="n">
        <f aca="false">(BX46/1000000)/$A137</f>
        <v>0</v>
      </c>
      <c r="BY137" s="12" t="n">
        <f aca="false">(BY46/1000000)/$A137</f>
        <v>0</v>
      </c>
      <c r="BZ137" s="12" t="n">
        <f aca="false">(BZ46/1000000)/$A137</f>
        <v>0</v>
      </c>
      <c r="CA137" s="12" t="n">
        <f aca="false">(CA46/1000000)/$A137</f>
        <v>0</v>
      </c>
      <c r="CB137" s="12" t="n">
        <f aca="false">(CB46/1000000)/$A137</f>
        <v>0</v>
      </c>
      <c r="CC137" s="12" t="n">
        <f aca="false">(CC46/1000000)/$A137</f>
        <v>0</v>
      </c>
      <c r="CD137" s="12" t="n">
        <f aca="false">(CD46/1000000)/$A137</f>
        <v>0</v>
      </c>
      <c r="CE137" s="12" t="n">
        <f aca="false">(CE46/1000000)/$A137</f>
        <v>0</v>
      </c>
      <c r="CF137" s="12" t="n">
        <f aca="false">(CF46/1000000)/$A137</f>
        <v>0</v>
      </c>
      <c r="CG137" s="12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11"/>
      <c r="FU137" s="7"/>
      <c r="FV137" s="7"/>
      <c r="FW137" s="7"/>
    </row>
    <row r="138" customFormat="false" ht="12.75" hidden="false" customHeight="false" outlineLevel="0" collapsed="false">
      <c r="A138" s="0" t="n">
        <v>30</v>
      </c>
      <c r="B138" s="3" t="n">
        <v>35674</v>
      </c>
      <c r="C138" s="12" t="n">
        <f aca="false">(C47/1000000)/$A138</f>
        <v>1.76635016666667</v>
      </c>
      <c r="D138" s="12" t="n">
        <f aca="false">(D47/1000000)/$A138</f>
        <v>0.0197581</v>
      </c>
      <c r="E138" s="12" t="n">
        <f aca="false">(E47/1000000)/$A138</f>
        <v>0.0127462333333333</v>
      </c>
      <c r="F138" s="12" t="n">
        <f aca="false">(F47/1000000)/$A138</f>
        <v>0.0192137</v>
      </c>
      <c r="G138" s="12" t="n">
        <f aca="false">(G47/1000000)/$A138</f>
        <v>0.0136432666666667</v>
      </c>
      <c r="H138" s="12" t="n">
        <f aca="false">(H47/1000000)/$A138</f>
        <v>0.0134156</v>
      </c>
      <c r="I138" s="12" t="n">
        <f aca="false">(I47/1000000)/$A138</f>
        <v>0.0149514666666667</v>
      </c>
      <c r="J138" s="12" t="n">
        <f aca="false">(J47/1000000)/$A138</f>
        <v>0.0160123666666667</v>
      </c>
      <c r="K138" s="12" t="n">
        <f aca="false">(K47/1000000)/$A138</f>
        <v>0.0129100666666667</v>
      </c>
      <c r="L138" s="12" t="n">
        <f aca="false">(L47/1000000)/$A138</f>
        <v>0.0175944333333333</v>
      </c>
      <c r="M138" s="12" t="n">
        <f aca="false">(M47/1000000)/$A138</f>
        <v>0.0132519666666667</v>
      </c>
      <c r="N138" s="12" t="n">
        <f aca="false">(N47/1000000)/$A138</f>
        <v>0.0162912333333333</v>
      </c>
      <c r="O138" s="12" t="n">
        <f aca="false">(O47/1000000)/$A138</f>
        <v>0.0144996</v>
      </c>
      <c r="P138" s="12" t="n">
        <f aca="false">(P47/1000000)/$A138</f>
        <v>0.0200220333333333</v>
      </c>
      <c r="Q138" s="12" t="n">
        <f aca="false">(Q47/1000000)/$A138</f>
        <v>0.0133802</v>
      </c>
      <c r="R138" s="12" t="n">
        <f aca="false">(R47/1000000)/$A138</f>
        <v>0.0145384666666667</v>
      </c>
      <c r="S138" s="12" t="n">
        <f aca="false">(S47/1000000)/$A138</f>
        <v>0.0144792</v>
      </c>
      <c r="T138" s="12" t="n">
        <f aca="false">(T47/1000000)/$A138</f>
        <v>0.0185284333333333</v>
      </c>
      <c r="U138" s="12" t="n">
        <f aca="false">(U47/1000000)/$A138</f>
        <v>0.0159580333333333</v>
      </c>
      <c r="V138" s="12" t="n">
        <f aca="false">(V47/1000000)/$A138</f>
        <v>0.0170114</v>
      </c>
      <c r="W138" s="12" t="n">
        <f aca="false">(W47/1000000)/$A138</f>
        <v>0.0252535</v>
      </c>
      <c r="X138" s="12" t="n">
        <f aca="false">(X47/1000000)/$A138</f>
        <v>0.012733</v>
      </c>
      <c r="Y138" s="12" t="n">
        <f aca="false">(Y47/1000000)/$A138</f>
        <v>0.0476238666666667</v>
      </c>
      <c r="Z138" s="12" t="n">
        <f aca="false">(Z47/1000000)/$A138</f>
        <v>0.0304686666666667</v>
      </c>
      <c r="AA138" s="12" t="n">
        <f aca="false">(AA47/1000000)/$A138</f>
        <v>0.0133552</v>
      </c>
      <c r="AB138" s="12" t="n">
        <f aca="false">(AB47/1000000)/$A138</f>
        <v>0.0216870666666667</v>
      </c>
      <c r="AC138" s="12" t="n">
        <f aca="false">(AC47/1000000)/$A138</f>
        <v>0.0532307666666667</v>
      </c>
      <c r="AD138" s="12" t="n">
        <f aca="false">(AD47/1000000)/$A138</f>
        <v>0.0213970666666667</v>
      </c>
      <c r="AE138" s="12" t="n">
        <f aca="false">(AE47/1000000)/$A138</f>
        <v>0.0277849333333333</v>
      </c>
      <c r="AF138" s="12" t="n">
        <f aca="false">(AF47/1000000)/$A138</f>
        <v>0.0232304</v>
      </c>
      <c r="AG138" s="12" t="n">
        <f aca="false">(AG47/1000000)/$A138</f>
        <v>0.0236911</v>
      </c>
      <c r="AH138" s="12" t="n">
        <f aca="false">(AH47/1000000)/$A138</f>
        <v>0.0325477333333333</v>
      </c>
      <c r="AI138" s="12" t="n">
        <f aca="false">(AI47/1000000)/$A138</f>
        <v>0.0279696666666667</v>
      </c>
      <c r="AJ138" s="12" t="n">
        <f aca="false">(AJ47/1000000)/$A138</f>
        <v>0.0427366333333333</v>
      </c>
      <c r="AK138" s="12" t="n">
        <f aca="false">(AK47/1000000)/$A138</f>
        <v>0.0318207333333333</v>
      </c>
      <c r="AL138" s="12" t="n">
        <f aca="false">(AL47/1000000)/$A138</f>
        <v>0.0377679666666667</v>
      </c>
      <c r="AM138" s="12" t="n">
        <f aca="false">(AM47/1000000)/$A138</f>
        <v>0.0329347333333333</v>
      </c>
      <c r="AN138" s="12" t="n">
        <f aca="false">(AN47/1000000)/$A138</f>
        <v>0.033335</v>
      </c>
      <c r="AO138" s="12" t="n">
        <f aca="false">(AO47/1000000)/$A138</f>
        <v>0.0580280333333333</v>
      </c>
      <c r="AP138" s="12" t="n">
        <f aca="false">(AP47/1000000)/$A138</f>
        <v>0.0449158666666667</v>
      </c>
      <c r="AQ138" s="12" t="n">
        <f aca="false">(AQ47/1000000)/$A138</f>
        <v>0.0541817</v>
      </c>
      <c r="AR138" s="12" t="n">
        <f aca="false">(AR47/1000000)/$A138</f>
        <v>0.0425083333333333</v>
      </c>
      <c r="AS138" s="12" t="n">
        <f aca="false">(AS47/1000000)/$A138</f>
        <v>0.0617987666666667</v>
      </c>
      <c r="AT138" s="12" t="n">
        <f aca="false">(AT47/1000000)/$A138</f>
        <v>0.0606360333333333</v>
      </c>
      <c r="AU138" s="12" t="n">
        <f aca="false">(AU47/1000000)/$A138</f>
        <v>0.0733994666666667</v>
      </c>
      <c r="AV138" s="12" t="n">
        <f aca="false">(AV47/1000000)/$A138</f>
        <v>0.0492971333333333</v>
      </c>
      <c r="AW138" s="12" t="n">
        <f aca="false">(AW47/1000000)/$A138</f>
        <v>0</v>
      </c>
      <c r="AX138" s="12" t="n">
        <f aca="false">(AX47/1000000)/$A138</f>
        <v>0</v>
      </c>
      <c r="AY138" s="12" t="n">
        <f aca="false">(AY47/1000000)/$A138</f>
        <v>0</v>
      </c>
      <c r="AZ138" s="12" t="n">
        <f aca="false">(AZ47/1000000)/$A138</f>
        <v>0</v>
      </c>
      <c r="BA138" s="12" t="n">
        <f aca="false">(BA47/1000000)/$A138</f>
        <v>0</v>
      </c>
      <c r="BB138" s="12" t="n">
        <f aca="false">(BB47/1000000)/$A138</f>
        <v>0</v>
      </c>
      <c r="BC138" s="12" t="n">
        <f aca="false">(BC47/1000000)/$A138</f>
        <v>0</v>
      </c>
      <c r="BD138" s="12" t="n">
        <f aca="false">(BD47/1000000)/$A138</f>
        <v>0</v>
      </c>
      <c r="BE138" s="12" t="n">
        <f aca="false">(BE47/1000000)/$A138</f>
        <v>0</v>
      </c>
      <c r="BF138" s="12" t="n">
        <f aca="false">(BF47/1000000)/$A138</f>
        <v>0</v>
      </c>
      <c r="BG138" s="12" t="n">
        <f aca="false">(BG47/1000000)/$A138</f>
        <v>0</v>
      </c>
      <c r="BH138" s="12" t="n">
        <f aca="false">(BH47/1000000)/$A138</f>
        <v>0</v>
      </c>
      <c r="BI138" s="12" t="n">
        <f aca="false">(BI47/1000000)/$A138</f>
        <v>0</v>
      </c>
      <c r="BJ138" s="12" t="n">
        <f aca="false">(BJ47/1000000)/$A138</f>
        <v>0</v>
      </c>
      <c r="BK138" s="12" t="n">
        <f aca="false">(BK47/1000000)/$A138</f>
        <v>0</v>
      </c>
      <c r="BL138" s="12" t="n">
        <f aca="false">(BL47/1000000)/$A138</f>
        <v>0</v>
      </c>
      <c r="BM138" s="12" t="n">
        <f aca="false">(BM47/1000000)/$A138</f>
        <v>0</v>
      </c>
      <c r="BN138" s="12" t="n">
        <f aca="false">(BN47/1000000)/$A138</f>
        <v>0</v>
      </c>
      <c r="BO138" s="12" t="n">
        <f aca="false">(BO47/1000000)/$A138</f>
        <v>0</v>
      </c>
      <c r="BP138" s="12" t="n">
        <f aca="false">(BP47/1000000)/$A138</f>
        <v>0</v>
      </c>
      <c r="BQ138" s="12" t="n">
        <f aca="false">(BQ47/1000000)/$A138</f>
        <v>0</v>
      </c>
      <c r="BR138" s="12" t="n">
        <f aca="false">(BR47/1000000)/$A138</f>
        <v>0</v>
      </c>
      <c r="BS138" s="12" t="n">
        <f aca="false">(BS47/1000000)/$A138</f>
        <v>0</v>
      </c>
      <c r="BT138" s="12" t="n">
        <f aca="false">(BT47/1000000)/$A138</f>
        <v>0</v>
      </c>
      <c r="BU138" s="12" t="n">
        <f aca="false">(BU47/1000000)/$A138</f>
        <v>0</v>
      </c>
      <c r="BV138" s="12" t="n">
        <f aca="false">(BV47/1000000)/$A138</f>
        <v>0</v>
      </c>
      <c r="BW138" s="12" t="n">
        <f aca="false">(BW47/1000000)/$A138</f>
        <v>0</v>
      </c>
      <c r="BX138" s="12" t="n">
        <f aca="false">(BX47/1000000)/$A138</f>
        <v>0</v>
      </c>
      <c r="BY138" s="12" t="n">
        <f aca="false">(BY47/1000000)/$A138</f>
        <v>0</v>
      </c>
      <c r="BZ138" s="12" t="n">
        <f aca="false">(BZ47/1000000)/$A138</f>
        <v>0</v>
      </c>
      <c r="CA138" s="12" t="n">
        <f aca="false">(CA47/1000000)/$A138</f>
        <v>0</v>
      </c>
      <c r="CB138" s="12" t="n">
        <f aca="false">(CB47/1000000)/$A138</f>
        <v>0</v>
      </c>
      <c r="CC138" s="12" t="n">
        <f aca="false">(CC47/1000000)/$A138</f>
        <v>0</v>
      </c>
      <c r="CD138" s="12" t="n">
        <f aca="false">(CD47/1000000)/$A138</f>
        <v>0</v>
      </c>
      <c r="CE138" s="12" t="n">
        <f aca="false">(CE47/1000000)/$A138</f>
        <v>0</v>
      </c>
      <c r="CF138" s="12" t="n">
        <f aca="false">(CF47/1000000)/$A138</f>
        <v>0</v>
      </c>
      <c r="CG138" s="12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11"/>
      <c r="FU138" s="7"/>
      <c r="FV138" s="7"/>
      <c r="FW138" s="7"/>
    </row>
    <row r="139" customFormat="false" ht="12.75" hidden="false" customHeight="false" outlineLevel="0" collapsed="false">
      <c r="A139" s="0" t="n">
        <v>31</v>
      </c>
      <c r="B139" s="3" t="n">
        <v>35704</v>
      </c>
      <c r="C139" s="12" t="n">
        <f aca="false">(C48/1000000)/$A139</f>
        <v>1.75722890322581</v>
      </c>
      <c r="D139" s="12" t="n">
        <f aca="false">(D48/1000000)/$A139</f>
        <v>0.0199049032258065</v>
      </c>
      <c r="E139" s="12" t="n">
        <f aca="false">(E48/1000000)/$A139</f>
        <v>0.012813</v>
      </c>
      <c r="F139" s="12" t="n">
        <f aca="false">(F48/1000000)/$A139</f>
        <v>0.0184264516129032</v>
      </c>
      <c r="G139" s="12" t="n">
        <f aca="false">(G48/1000000)/$A139</f>
        <v>0.0129027096774194</v>
      </c>
      <c r="H139" s="12" t="n">
        <f aca="false">(H48/1000000)/$A139</f>
        <v>0.0135682580645161</v>
      </c>
      <c r="I139" s="12" t="n">
        <f aca="false">(I48/1000000)/$A139</f>
        <v>0.0153037419354839</v>
      </c>
      <c r="J139" s="12" t="n">
        <f aca="false">(J48/1000000)/$A139</f>
        <v>0.0154598387096774</v>
      </c>
      <c r="K139" s="12" t="n">
        <f aca="false">(K48/1000000)/$A139</f>
        <v>0.0133241612903226</v>
      </c>
      <c r="L139" s="12" t="n">
        <f aca="false">(L48/1000000)/$A139</f>
        <v>0.0177184193548387</v>
      </c>
      <c r="M139" s="12" t="n">
        <f aca="false">(M48/1000000)/$A139</f>
        <v>0.0128216129032258</v>
      </c>
      <c r="N139" s="12" t="n">
        <f aca="false">(N48/1000000)/$A139</f>
        <v>0.0160769032258065</v>
      </c>
      <c r="O139" s="12" t="n">
        <f aca="false">(O48/1000000)/$A139</f>
        <v>0.0147336129032258</v>
      </c>
      <c r="P139" s="12" t="n">
        <f aca="false">(P48/1000000)/$A139</f>
        <v>0.0197006129032258</v>
      </c>
      <c r="Q139" s="12" t="n">
        <f aca="false">(Q48/1000000)/$A139</f>
        <v>0.013279064516129</v>
      </c>
      <c r="R139" s="12" t="n">
        <f aca="false">(R48/1000000)/$A139</f>
        <v>0.0136896451612903</v>
      </c>
      <c r="S139" s="12" t="n">
        <f aca="false">(S48/1000000)/$A139</f>
        <v>0.0146187419354839</v>
      </c>
      <c r="T139" s="12" t="n">
        <f aca="false">(T48/1000000)/$A139</f>
        <v>0.0176430967741935</v>
      </c>
      <c r="U139" s="12" t="n">
        <f aca="false">(U48/1000000)/$A139</f>
        <v>0.0145054838709677</v>
      </c>
      <c r="V139" s="12" t="n">
        <f aca="false">(V48/1000000)/$A139</f>
        <v>0.0167943870967742</v>
      </c>
      <c r="W139" s="12" t="n">
        <f aca="false">(W48/1000000)/$A139</f>
        <v>0.0241508064516129</v>
      </c>
      <c r="X139" s="12" t="n">
        <f aca="false">(X48/1000000)/$A139</f>
        <v>0.0121181612903226</v>
      </c>
      <c r="Y139" s="12" t="n">
        <f aca="false">(Y48/1000000)/$A139</f>
        <v>0.044783064516129</v>
      </c>
      <c r="Z139" s="12" t="n">
        <f aca="false">(Z48/1000000)/$A139</f>
        <v>0.0286842903225806</v>
      </c>
      <c r="AA139" s="12" t="n">
        <f aca="false">(AA48/1000000)/$A139</f>
        <v>0.0113785806451613</v>
      </c>
      <c r="AB139" s="12" t="n">
        <f aca="false">(AB48/1000000)/$A139</f>
        <v>0.0205310322580645</v>
      </c>
      <c r="AC139" s="12" t="n">
        <f aca="false">(AC48/1000000)/$A139</f>
        <v>0.0512525161290323</v>
      </c>
      <c r="AD139" s="12" t="n">
        <f aca="false">(AD48/1000000)/$A139</f>
        <v>0.0215254516129032</v>
      </c>
      <c r="AE139" s="12" t="n">
        <f aca="false">(AE48/1000000)/$A139</f>
        <v>0.0320540967741936</v>
      </c>
      <c r="AF139" s="12" t="n">
        <f aca="false">(AF48/1000000)/$A139</f>
        <v>0.022184064516129</v>
      </c>
      <c r="AG139" s="12" t="n">
        <f aca="false">(AG48/1000000)/$A139</f>
        <v>0.0221211935483871</v>
      </c>
      <c r="AH139" s="12" t="n">
        <f aca="false">(AH48/1000000)/$A139</f>
        <v>0.0314503548387097</v>
      </c>
      <c r="AI139" s="12" t="n">
        <f aca="false">(AI48/1000000)/$A139</f>
        <v>0.0274014516129032</v>
      </c>
      <c r="AJ139" s="12" t="n">
        <f aca="false">(AJ48/1000000)/$A139</f>
        <v>0.0432744193548387</v>
      </c>
      <c r="AK139" s="12" t="n">
        <f aca="false">(AK48/1000000)/$A139</f>
        <v>0.0299054838709677</v>
      </c>
      <c r="AL139" s="12" t="n">
        <f aca="false">(AL48/1000000)/$A139</f>
        <v>0.0375216451612903</v>
      </c>
      <c r="AM139" s="12" t="n">
        <f aca="false">(AM48/1000000)/$A139</f>
        <v>0.0321412580645161</v>
      </c>
      <c r="AN139" s="12" t="n">
        <f aca="false">(AN48/1000000)/$A139</f>
        <v>0.0316446451612903</v>
      </c>
      <c r="AO139" s="12" t="n">
        <f aca="false">(AO48/1000000)/$A139</f>
        <v>0.0539977419354839</v>
      </c>
      <c r="AP139" s="12" t="n">
        <f aca="false">(AP48/1000000)/$A139</f>
        <v>0.0435677741935484</v>
      </c>
      <c r="AQ139" s="12" t="n">
        <f aca="false">(AQ48/1000000)/$A139</f>
        <v>0.051846</v>
      </c>
      <c r="AR139" s="12" t="n">
        <f aca="false">(AR48/1000000)/$A139</f>
        <v>0.0382444838709677</v>
      </c>
      <c r="AS139" s="12" t="n">
        <f aca="false">(AS48/1000000)/$A139</f>
        <v>0.0554667096774194</v>
      </c>
      <c r="AT139" s="12" t="n">
        <f aca="false">(AT48/1000000)/$A139</f>
        <v>0.0529726451612903</v>
      </c>
      <c r="AU139" s="12" t="n">
        <f aca="false">(AU48/1000000)/$A139</f>
        <v>0.0658563225806452</v>
      </c>
      <c r="AV139" s="12" t="n">
        <f aca="false">(AV48/1000000)/$A139</f>
        <v>0.0813412258064516</v>
      </c>
      <c r="AW139" s="12" t="n">
        <f aca="false">(AW48/1000000)/$A139</f>
        <v>0.0950921290322581</v>
      </c>
      <c r="AX139" s="12" t="n">
        <f aca="false">(AX48/1000000)/$A139</f>
        <v>0</v>
      </c>
      <c r="AY139" s="12" t="n">
        <f aca="false">(AY48/1000000)/$A139</f>
        <v>0</v>
      </c>
      <c r="AZ139" s="12" t="n">
        <f aca="false">(AZ48/1000000)/$A139</f>
        <v>0</v>
      </c>
      <c r="BA139" s="12" t="n">
        <f aca="false">(BA48/1000000)/$A139</f>
        <v>0</v>
      </c>
      <c r="BB139" s="12" t="n">
        <f aca="false">(BB48/1000000)/$A139</f>
        <v>0</v>
      </c>
      <c r="BC139" s="12" t="n">
        <f aca="false">(BC48/1000000)/$A139</f>
        <v>0</v>
      </c>
      <c r="BD139" s="12" t="n">
        <f aca="false">(BD48/1000000)/$A139</f>
        <v>0</v>
      </c>
      <c r="BE139" s="12" t="n">
        <f aca="false">(BE48/1000000)/$A139</f>
        <v>0</v>
      </c>
      <c r="BF139" s="12" t="n">
        <f aca="false">(BF48/1000000)/$A139</f>
        <v>0</v>
      </c>
      <c r="BG139" s="12" t="n">
        <f aca="false">(BG48/1000000)/$A139</f>
        <v>0</v>
      </c>
      <c r="BH139" s="12" t="n">
        <f aca="false">(BH48/1000000)/$A139</f>
        <v>0</v>
      </c>
      <c r="BI139" s="12" t="n">
        <f aca="false">(BI48/1000000)/$A139</f>
        <v>0</v>
      </c>
      <c r="BJ139" s="12" t="n">
        <f aca="false">(BJ48/1000000)/$A139</f>
        <v>0</v>
      </c>
      <c r="BK139" s="12" t="n">
        <f aca="false">(BK48/1000000)/$A139</f>
        <v>0</v>
      </c>
      <c r="BL139" s="12" t="n">
        <f aca="false">(BL48/1000000)/$A139</f>
        <v>0</v>
      </c>
      <c r="BM139" s="12" t="n">
        <f aca="false">(BM48/1000000)/$A139</f>
        <v>0</v>
      </c>
      <c r="BN139" s="12" t="n">
        <f aca="false">(BN48/1000000)/$A139</f>
        <v>0</v>
      </c>
      <c r="BO139" s="12" t="n">
        <f aca="false">(BO48/1000000)/$A139</f>
        <v>0</v>
      </c>
      <c r="BP139" s="12" t="n">
        <f aca="false">(BP48/1000000)/$A139</f>
        <v>0</v>
      </c>
      <c r="BQ139" s="12" t="n">
        <f aca="false">(BQ48/1000000)/$A139</f>
        <v>0</v>
      </c>
      <c r="BR139" s="12" t="n">
        <f aca="false">(BR48/1000000)/$A139</f>
        <v>0</v>
      </c>
      <c r="BS139" s="12" t="n">
        <f aca="false">(BS48/1000000)/$A139</f>
        <v>0</v>
      </c>
      <c r="BT139" s="12" t="n">
        <f aca="false">(BT48/1000000)/$A139</f>
        <v>0</v>
      </c>
      <c r="BU139" s="12" t="n">
        <f aca="false">(BU48/1000000)/$A139</f>
        <v>0</v>
      </c>
      <c r="BV139" s="12" t="n">
        <f aca="false">(BV48/1000000)/$A139</f>
        <v>0</v>
      </c>
      <c r="BW139" s="12" t="n">
        <f aca="false">(BW48/1000000)/$A139</f>
        <v>0</v>
      </c>
      <c r="BX139" s="12" t="n">
        <f aca="false">(BX48/1000000)/$A139</f>
        <v>0</v>
      </c>
      <c r="BY139" s="12" t="n">
        <f aca="false">(BY48/1000000)/$A139</f>
        <v>0</v>
      </c>
      <c r="BZ139" s="12" t="n">
        <f aca="false">(BZ48/1000000)/$A139</f>
        <v>0</v>
      </c>
      <c r="CA139" s="12" t="n">
        <f aca="false">(CA48/1000000)/$A139</f>
        <v>0</v>
      </c>
      <c r="CB139" s="12" t="n">
        <f aca="false">(CB48/1000000)/$A139</f>
        <v>0</v>
      </c>
      <c r="CC139" s="12" t="n">
        <f aca="false">(CC48/1000000)/$A139</f>
        <v>0</v>
      </c>
      <c r="CD139" s="12" t="n">
        <f aca="false">(CD48/1000000)/$A139</f>
        <v>0</v>
      </c>
      <c r="CE139" s="12" t="n">
        <f aca="false">(CE48/1000000)/$A139</f>
        <v>0</v>
      </c>
      <c r="CF139" s="12" t="n">
        <f aca="false">(CF48/1000000)/$A139</f>
        <v>0</v>
      </c>
      <c r="CG139" s="12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11"/>
      <c r="FU139" s="7"/>
      <c r="FV139" s="7"/>
      <c r="FW139" s="7"/>
    </row>
    <row r="140" customFormat="false" ht="12.75" hidden="false" customHeight="false" outlineLevel="0" collapsed="false">
      <c r="A140" s="0" t="n">
        <v>30</v>
      </c>
      <c r="B140" s="3" t="n">
        <v>35735</v>
      </c>
      <c r="C140" s="12" t="n">
        <f aca="false">(C49/1000000)/$A140</f>
        <v>1.675018</v>
      </c>
      <c r="D140" s="12" t="n">
        <f aca="false">(D49/1000000)/$A140</f>
        <v>0.0199307</v>
      </c>
      <c r="E140" s="12" t="n">
        <f aca="false">(E49/1000000)/$A140</f>
        <v>0.0128009666666667</v>
      </c>
      <c r="F140" s="12" t="n">
        <f aca="false">(F49/1000000)/$A140</f>
        <v>0.0185399</v>
      </c>
      <c r="G140" s="12" t="n">
        <f aca="false">(G49/1000000)/$A140</f>
        <v>0.0124151333333333</v>
      </c>
      <c r="H140" s="12" t="n">
        <f aca="false">(H49/1000000)/$A140</f>
        <v>0.0129586</v>
      </c>
      <c r="I140" s="12" t="n">
        <f aca="false">(I49/1000000)/$A140</f>
        <v>0.0147254</v>
      </c>
      <c r="J140" s="12" t="n">
        <f aca="false">(J49/1000000)/$A140</f>
        <v>0.0151916</v>
      </c>
      <c r="K140" s="12" t="n">
        <f aca="false">(K49/1000000)/$A140</f>
        <v>0.0136212666666667</v>
      </c>
      <c r="L140" s="12" t="n">
        <f aca="false">(L49/1000000)/$A140</f>
        <v>0.0179334333333333</v>
      </c>
      <c r="M140" s="12" t="n">
        <f aca="false">(M49/1000000)/$A140</f>
        <v>0.0127087333333333</v>
      </c>
      <c r="N140" s="12" t="n">
        <f aca="false">(N49/1000000)/$A140</f>
        <v>0.0159498333333333</v>
      </c>
      <c r="O140" s="12" t="n">
        <f aca="false">(O49/1000000)/$A140</f>
        <v>0.0142382333333333</v>
      </c>
      <c r="P140" s="12" t="n">
        <f aca="false">(P49/1000000)/$A140</f>
        <v>0.0196302</v>
      </c>
      <c r="Q140" s="12" t="n">
        <f aca="false">(Q49/1000000)/$A140</f>
        <v>0.0128300666666667</v>
      </c>
      <c r="R140" s="12" t="n">
        <f aca="false">(R49/1000000)/$A140</f>
        <v>0.0131147333333333</v>
      </c>
      <c r="S140" s="12" t="n">
        <f aca="false">(S49/1000000)/$A140</f>
        <v>0.0144766666666667</v>
      </c>
      <c r="T140" s="12" t="n">
        <f aca="false">(T49/1000000)/$A140</f>
        <v>0.0179439</v>
      </c>
      <c r="U140" s="12" t="n">
        <f aca="false">(U49/1000000)/$A140</f>
        <v>0.0151340333333333</v>
      </c>
      <c r="V140" s="12" t="n">
        <f aca="false">(V49/1000000)/$A140</f>
        <v>0.0169610666666667</v>
      </c>
      <c r="W140" s="12" t="n">
        <f aca="false">(W49/1000000)/$A140</f>
        <v>0.0231909666666667</v>
      </c>
      <c r="X140" s="12" t="n">
        <f aca="false">(X49/1000000)/$A140</f>
        <v>0.0130972666666667</v>
      </c>
      <c r="Y140" s="12" t="n">
        <f aca="false">(Y49/1000000)/$A140</f>
        <v>0.0454616</v>
      </c>
      <c r="Z140" s="12" t="n">
        <f aca="false">(Z49/1000000)/$A140</f>
        <v>0.0287536</v>
      </c>
      <c r="AA140" s="12" t="n">
        <f aca="false">(AA49/1000000)/$A140</f>
        <v>0.0131875666666667</v>
      </c>
      <c r="AB140" s="12" t="n">
        <f aca="false">(AB49/1000000)/$A140</f>
        <v>0.0201517</v>
      </c>
      <c r="AC140" s="12" t="n">
        <f aca="false">(AC49/1000000)/$A140</f>
        <v>0.0517832</v>
      </c>
      <c r="AD140" s="12" t="n">
        <f aca="false">(AD49/1000000)/$A140</f>
        <v>0.0206512666666667</v>
      </c>
      <c r="AE140" s="12" t="n">
        <f aca="false">(AE49/1000000)/$A140</f>
        <v>0.0362837333333333</v>
      </c>
      <c r="AF140" s="12" t="n">
        <f aca="false">(AF49/1000000)/$A140</f>
        <v>0.0226348333333333</v>
      </c>
      <c r="AG140" s="12" t="n">
        <f aca="false">(AG49/1000000)/$A140</f>
        <v>0.0215572</v>
      </c>
      <c r="AH140" s="12" t="n">
        <f aca="false">(AH49/1000000)/$A140</f>
        <v>0.0303076</v>
      </c>
      <c r="AI140" s="12" t="n">
        <f aca="false">(AI49/1000000)/$A140</f>
        <v>0.0262251333333333</v>
      </c>
      <c r="AJ140" s="12" t="n">
        <f aca="false">(AJ49/1000000)/$A140</f>
        <v>0.0411851333333333</v>
      </c>
      <c r="AK140" s="12" t="n">
        <f aca="false">(AK49/1000000)/$A140</f>
        <v>0.0287771</v>
      </c>
      <c r="AL140" s="12" t="n">
        <f aca="false">(AL49/1000000)/$A140</f>
        <v>0.0361063333333333</v>
      </c>
      <c r="AM140" s="12" t="n">
        <f aca="false">(AM49/1000000)/$A140</f>
        <v>0.0347579666666667</v>
      </c>
      <c r="AN140" s="12" t="n">
        <f aca="false">(AN49/1000000)/$A140</f>
        <v>0.0300762333333333</v>
      </c>
      <c r="AO140" s="12" t="n">
        <f aca="false">(AO49/1000000)/$A140</f>
        <v>0.0521306</v>
      </c>
      <c r="AP140" s="12" t="n">
        <f aca="false">(AP49/1000000)/$A140</f>
        <v>0.0412145</v>
      </c>
      <c r="AQ140" s="12" t="n">
        <f aca="false">(AQ49/1000000)/$A140</f>
        <v>0.0474864333333333</v>
      </c>
      <c r="AR140" s="12" t="n">
        <f aca="false">(AR49/1000000)/$A140</f>
        <v>0.0352310666666667</v>
      </c>
      <c r="AS140" s="12" t="n">
        <f aca="false">(AS49/1000000)/$A140</f>
        <v>0.0478072333333333</v>
      </c>
      <c r="AT140" s="12" t="n">
        <f aca="false">(AT49/1000000)/$A140</f>
        <v>0.047447</v>
      </c>
      <c r="AU140" s="12" t="n">
        <f aca="false">(AU49/1000000)/$A140</f>
        <v>0.0595803</v>
      </c>
      <c r="AV140" s="12" t="n">
        <f aca="false">(AV49/1000000)/$A140</f>
        <v>0.0954288333333333</v>
      </c>
      <c r="AW140" s="12" t="n">
        <f aca="false">(AW49/1000000)/$A140</f>
        <v>0.1409341</v>
      </c>
      <c r="AX140" s="12" t="n">
        <f aca="false">(AX49/1000000)/$A140</f>
        <v>0.0360857</v>
      </c>
      <c r="AY140" s="12" t="n">
        <f aca="false">(AY49/1000000)/$A140</f>
        <v>0</v>
      </c>
      <c r="AZ140" s="12" t="n">
        <f aca="false">(AZ49/1000000)/$A140</f>
        <v>0</v>
      </c>
      <c r="BA140" s="12" t="n">
        <f aca="false">(BA49/1000000)/$A140</f>
        <v>0</v>
      </c>
      <c r="BB140" s="12" t="n">
        <f aca="false">(BB49/1000000)/$A140</f>
        <v>0</v>
      </c>
      <c r="BC140" s="12" t="n">
        <f aca="false">(BC49/1000000)/$A140</f>
        <v>0</v>
      </c>
      <c r="BD140" s="12" t="n">
        <f aca="false">(BD49/1000000)/$A140</f>
        <v>0</v>
      </c>
      <c r="BE140" s="12" t="n">
        <f aca="false">(BE49/1000000)/$A140</f>
        <v>0</v>
      </c>
      <c r="BF140" s="12" t="n">
        <f aca="false">(BF49/1000000)/$A140</f>
        <v>0</v>
      </c>
      <c r="BG140" s="12" t="n">
        <f aca="false">(BG49/1000000)/$A140</f>
        <v>0</v>
      </c>
      <c r="BH140" s="12" t="n">
        <f aca="false">(BH49/1000000)/$A140</f>
        <v>0</v>
      </c>
      <c r="BI140" s="12" t="n">
        <f aca="false">(BI49/1000000)/$A140</f>
        <v>0</v>
      </c>
      <c r="BJ140" s="12" t="n">
        <f aca="false">(BJ49/1000000)/$A140</f>
        <v>0</v>
      </c>
      <c r="BK140" s="12" t="n">
        <f aca="false">(BK49/1000000)/$A140</f>
        <v>0</v>
      </c>
      <c r="BL140" s="12" t="n">
        <f aca="false">(BL49/1000000)/$A140</f>
        <v>0</v>
      </c>
      <c r="BM140" s="12" t="n">
        <f aca="false">(BM49/1000000)/$A140</f>
        <v>0</v>
      </c>
      <c r="BN140" s="12" t="n">
        <f aca="false">(BN49/1000000)/$A140</f>
        <v>0</v>
      </c>
      <c r="BO140" s="12" t="n">
        <f aca="false">(BO49/1000000)/$A140</f>
        <v>0</v>
      </c>
      <c r="BP140" s="12" t="n">
        <f aca="false">(BP49/1000000)/$A140</f>
        <v>0</v>
      </c>
      <c r="BQ140" s="12" t="n">
        <f aca="false">(BQ49/1000000)/$A140</f>
        <v>0</v>
      </c>
      <c r="BR140" s="12" t="n">
        <f aca="false">(BR49/1000000)/$A140</f>
        <v>0</v>
      </c>
      <c r="BS140" s="12" t="n">
        <f aca="false">(BS49/1000000)/$A140</f>
        <v>0</v>
      </c>
      <c r="BT140" s="12" t="n">
        <f aca="false">(BT49/1000000)/$A140</f>
        <v>0</v>
      </c>
      <c r="BU140" s="12" t="n">
        <f aca="false">(BU49/1000000)/$A140</f>
        <v>0</v>
      </c>
      <c r="BV140" s="12" t="n">
        <f aca="false">(BV49/1000000)/$A140</f>
        <v>0</v>
      </c>
      <c r="BW140" s="12" t="n">
        <f aca="false">(BW49/1000000)/$A140</f>
        <v>0</v>
      </c>
      <c r="BX140" s="12" t="n">
        <f aca="false">(BX49/1000000)/$A140</f>
        <v>0</v>
      </c>
      <c r="BY140" s="12" t="n">
        <f aca="false">(BY49/1000000)/$A140</f>
        <v>0</v>
      </c>
      <c r="BZ140" s="12" t="n">
        <f aca="false">(BZ49/1000000)/$A140</f>
        <v>0</v>
      </c>
      <c r="CA140" s="12" t="n">
        <f aca="false">(CA49/1000000)/$A140</f>
        <v>0</v>
      </c>
      <c r="CB140" s="12" t="n">
        <f aca="false">(CB49/1000000)/$A140</f>
        <v>0</v>
      </c>
      <c r="CC140" s="12" t="n">
        <f aca="false">(CC49/1000000)/$A140</f>
        <v>0</v>
      </c>
      <c r="CD140" s="12" t="n">
        <f aca="false">(CD49/1000000)/$A140</f>
        <v>0</v>
      </c>
      <c r="CE140" s="12" t="n">
        <f aca="false">(CE49/1000000)/$A140</f>
        <v>0</v>
      </c>
      <c r="CF140" s="12" t="n">
        <f aca="false">(CF49/1000000)/$A140</f>
        <v>0</v>
      </c>
      <c r="CG140" s="12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11"/>
      <c r="FU140" s="7"/>
      <c r="FV140" s="7"/>
      <c r="FW140" s="7"/>
    </row>
    <row r="141" customFormat="false" ht="12.75" hidden="false" customHeight="false" outlineLevel="0" collapsed="false">
      <c r="A141" s="0" t="n">
        <v>31</v>
      </c>
      <c r="B141" s="3" t="n">
        <v>35765</v>
      </c>
      <c r="C141" s="12" t="n">
        <f aca="false">(C50/1000000)/$A141</f>
        <v>1.65206612903226</v>
      </c>
      <c r="D141" s="12" t="n">
        <f aca="false">(D50/1000000)/$A141</f>
        <v>0.0184965161290323</v>
      </c>
      <c r="E141" s="12" t="n">
        <f aca="false">(E50/1000000)/$A141</f>
        <v>0.0125933548387097</v>
      </c>
      <c r="F141" s="12" t="n">
        <f aca="false">(F50/1000000)/$A141</f>
        <v>0.0178957419354839</v>
      </c>
      <c r="G141" s="12" t="n">
        <f aca="false">(G50/1000000)/$A141</f>
        <v>0.01185</v>
      </c>
      <c r="H141" s="12" t="n">
        <f aca="false">(H50/1000000)/$A141</f>
        <v>0.0130778387096774</v>
      </c>
      <c r="I141" s="12" t="n">
        <f aca="false">(I50/1000000)/$A141</f>
        <v>0.0138943225806452</v>
      </c>
      <c r="J141" s="12" t="n">
        <f aca="false">(J50/1000000)/$A141</f>
        <v>0.0145519677419355</v>
      </c>
      <c r="K141" s="12" t="n">
        <f aca="false">(K50/1000000)/$A141</f>
        <v>0.0138294838709677</v>
      </c>
      <c r="L141" s="12" t="n">
        <f aca="false">(L50/1000000)/$A141</f>
        <v>0.0166613870967742</v>
      </c>
      <c r="M141" s="12" t="n">
        <f aca="false">(M50/1000000)/$A141</f>
        <v>0.0129621935483871</v>
      </c>
      <c r="N141" s="12" t="n">
        <f aca="false">(N50/1000000)/$A141</f>
        <v>0.0151279032258065</v>
      </c>
      <c r="O141" s="12" t="n">
        <f aca="false">(O50/1000000)/$A141</f>
        <v>0.0134686129032258</v>
      </c>
      <c r="P141" s="12" t="n">
        <f aca="false">(P50/1000000)/$A141</f>
        <v>0.0175588064516129</v>
      </c>
      <c r="Q141" s="12" t="n">
        <f aca="false">(Q50/1000000)/$A141</f>
        <v>0.0122501935483871</v>
      </c>
      <c r="R141" s="12" t="n">
        <f aca="false">(R50/1000000)/$A141</f>
        <v>0.0132782258064516</v>
      </c>
      <c r="S141" s="12" t="n">
        <f aca="false">(S50/1000000)/$A141</f>
        <v>0.0148350322580645</v>
      </c>
      <c r="T141" s="12" t="n">
        <f aca="false">(T50/1000000)/$A141</f>
        <v>0.0155114516129032</v>
      </c>
      <c r="U141" s="12" t="n">
        <f aca="false">(U50/1000000)/$A141</f>
        <v>0.0145436451612903</v>
      </c>
      <c r="V141" s="12" t="n">
        <f aca="false">(V50/1000000)/$A141</f>
        <v>0.0166263225806452</v>
      </c>
      <c r="W141" s="12" t="n">
        <f aca="false">(W50/1000000)/$A141</f>
        <v>0.0229488064516129</v>
      </c>
      <c r="X141" s="12" t="n">
        <f aca="false">(X50/1000000)/$A141</f>
        <v>0.0130935483870968</v>
      </c>
      <c r="Y141" s="12" t="n">
        <f aca="false">(Y50/1000000)/$A141</f>
        <v>0.0436281290322581</v>
      </c>
      <c r="Z141" s="12" t="n">
        <f aca="false">(Z50/1000000)/$A141</f>
        <v>0.0270844838709677</v>
      </c>
      <c r="AA141" s="12" t="n">
        <f aca="false">(AA50/1000000)/$A141</f>
        <v>0.0129028387096774</v>
      </c>
      <c r="AB141" s="12" t="n">
        <f aca="false">(AB50/1000000)/$A141</f>
        <v>0.0191902580645161</v>
      </c>
      <c r="AC141" s="12" t="n">
        <f aca="false">(AC50/1000000)/$A141</f>
        <v>0.0506263870967742</v>
      </c>
      <c r="AD141" s="12" t="n">
        <f aca="false">(AD50/1000000)/$A141</f>
        <v>0.0200538387096774</v>
      </c>
      <c r="AE141" s="12" t="n">
        <f aca="false">(AE50/1000000)/$A141</f>
        <v>0.0246967096774194</v>
      </c>
      <c r="AF141" s="12" t="n">
        <f aca="false">(AF50/1000000)/$A141</f>
        <v>0.0252511612903226</v>
      </c>
      <c r="AG141" s="12" t="n">
        <f aca="false">(AG50/1000000)/$A141</f>
        <v>0.0202975483870968</v>
      </c>
      <c r="AH141" s="12" t="n">
        <f aca="false">(AH50/1000000)/$A141</f>
        <v>0.0293350322580645</v>
      </c>
      <c r="AI141" s="12" t="n">
        <f aca="false">(AI50/1000000)/$A141</f>
        <v>0.0263562258064516</v>
      </c>
      <c r="AJ141" s="12" t="n">
        <f aca="false">(AJ50/1000000)/$A141</f>
        <v>0.0395351612903226</v>
      </c>
      <c r="AK141" s="12" t="n">
        <f aca="false">(AK50/1000000)/$A141</f>
        <v>0.0274940967741936</v>
      </c>
      <c r="AL141" s="12" t="n">
        <f aca="false">(AL50/1000000)/$A141</f>
        <v>0.0345714516129032</v>
      </c>
      <c r="AM141" s="12" t="n">
        <f aca="false">(AM50/1000000)/$A141</f>
        <v>0.0311825806451613</v>
      </c>
      <c r="AN141" s="12" t="n">
        <f aca="false">(AN50/1000000)/$A141</f>
        <v>0.0278228387096774</v>
      </c>
      <c r="AO141" s="12" t="n">
        <f aca="false">(AO50/1000000)/$A141</f>
        <v>0.0515218064516129</v>
      </c>
      <c r="AP141" s="12" t="n">
        <f aca="false">(AP50/1000000)/$A141</f>
        <v>0.0379655483870968</v>
      </c>
      <c r="AQ141" s="12" t="n">
        <f aca="false">(AQ50/1000000)/$A141</f>
        <v>0.0429125161290323</v>
      </c>
      <c r="AR141" s="12" t="n">
        <f aca="false">(AR50/1000000)/$A141</f>
        <v>0.0330582903225807</v>
      </c>
      <c r="AS141" s="12" t="n">
        <f aca="false">(AS50/1000000)/$A141</f>
        <v>0.0434756129032258</v>
      </c>
      <c r="AT141" s="12" t="n">
        <f aca="false">(AT50/1000000)/$A141</f>
        <v>0.0442708387096774</v>
      </c>
      <c r="AU141" s="12" t="n">
        <f aca="false">(AU50/1000000)/$A141</f>
        <v>0.0531363225806452</v>
      </c>
      <c r="AV141" s="12" t="n">
        <f aca="false">(AV50/1000000)/$A141</f>
        <v>0.0953686451612903</v>
      </c>
      <c r="AW141" s="12" t="n">
        <f aca="false">(AW50/1000000)/$A141</f>
        <v>0.127312419354839</v>
      </c>
      <c r="AX141" s="12" t="n">
        <f aca="false">(AX50/1000000)/$A141</f>
        <v>0.0686481935483871</v>
      </c>
      <c r="AY141" s="12" t="n">
        <f aca="false">(AY50/1000000)/$A141</f>
        <v>0.0358316774193548</v>
      </c>
      <c r="AZ141" s="12" t="n">
        <f aca="false">(AZ50/1000000)/$A141</f>
        <v>0</v>
      </c>
      <c r="BA141" s="12" t="n">
        <f aca="false">(BA50/1000000)/$A141</f>
        <v>0</v>
      </c>
      <c r="BB141" s="12" t="n">
        <f aca="false">(BB50/1000000)/$A141</f>
        <v>0</v>
      </c>
      <c r="BC141" s="12" t="n">
        <f aca="false">(BC50/1000000)/$A141</f>
        <v>0</v>
      </c>
      <c r="BD141" s="12" t="n">
        <f aca="false">(BD50/1000000)/$A141</f>
        <v>0</v>
      </c>
      <c r="BE141" s="12" t="n">
        <f aca="false">(BE50/1000000)/$A141</f>
        <v>0</v>
      </c>
      <c r="BF141" s="12" t="n">
        <f aca="false">(BF50/1000000)/$A141</f>
        <v>0</v>
      </c>
      <c r="BG141" s="12" t="n">
        <f aca="false">(BG50/1000000)/$A141</f>
        <v>0</v>
      </c>
      <c r="BH141" s="12" t="n">
        <f aca="false">(BH50/1000000)/$A141</f>
        <v>0</v>
      </c>
      <c r="BI141" s="12" t="n">
        <f aca="false">(BI50/1000000)/$A141</f>
        <v>0</v>
      </c>
      <c r="BJ141" s="12" t="n">
        <f aca="false">(BJ50/1000000)/$A141</f>
        <v>0</v>
      </c>
      <c r="BK141" s="12" t="n">
        <f aca="false">(BK50/1000000)/$A141</f>
        <v>0</v>
      </c>
      <c r="BL141" s="12" t="n">
        <f aca="false">(BL50/1000000)/$A141</f>
        <v>0</v>
      </c>
      <c r="BM141" s="12" t="n">
        <f aca="false">(BM50/1000000)/$A141</f>
        <v>0</v>
      </c>
      <c r="BN141" s="12" t="n">
        <f aca="false">(BN50/1000000)/$A141</f>
        <v>0</v>
      </c>
      <c r="BO141" s="12" t="n">
        <f aca="false">(BO50/1000000)/$A141</f>
        <v>0</v>
      </c>
      <c r="BP141" s="12" t="n">
        <f aca="false">(BP50/1000000)/$A141</f>
        <v>0</v>
      </c>
      <c r="BQ141" s="12" t="n">
        <f aca="false">(BQ50/1000000)/$A141</f>
        <v>0</v>
      </c>
      <c r="BR141" s="12" t="n">
        <f aca="false">(BR50/1000000)/$A141</f>
        <v>0</v>
      </c>
      <c r="BS141" s="12" t="n">
        <f aca="false">(BS50/1000000)/$A141</f>
        <v>0</v>
      </c>
      <c r="BT141" s="12" t="n">
        <f aca="false">(BT50/1000000)/$A141</f>
        <v>0</v>
      </c>
      <c r="BU141" s="12" t="n">
        <f aca="false">(BU50/1000000)/$A141</f>
        <v>0</v>
      </c>
      <c r="BV141" s="12" t="n">
        <f aca="false">(BV50/1000000)/$A141</f>
        <v>0</v>
      </c>
      <c r="BW141" s="12" t="n">
        <f aca="false">(BW50/1000000)/$A141</f>
        <v>0</v>
      </c>
      <c r="BX141" s="12" t="n">
        <f aca="false">(BX50/1000000)/$A141</f>
        <v>0</v>
      </c>
      <c r="BY141" s="12" t="n">
        <f aca="false">(BY50/1000000)/$A141</f>
        <v>0</v>
      </c>
      <c r="BZ141" s="12" t="n">
        <f aca="false">(BZ50/1000000)/$A141</f>
        <v>0</v>
      </c>
      <c r="CA141" s="12" t="n">
        <f aca="false">(CA50/1000000)/$A141</f>
        <v>0</v>
      </c>
      <c r="CB141" s="12" t="n">
        <f aca="false">(CB50/1000000)/$A141</f>
        <v>0</v>
      </c>
      <c r="CC141" s="12" t="n">
        <f aca="false">(CC50/1000000)/$A141</f>
        <v>0</v>
      </c>
      <c r="CD141" s="12" t="n">
        <f aca="false">(CD50/1000000)/$A141</f>
        <v>0</v>
      </c>
      <c r="CE141" s="12" t="n">
        <f aca="false">(CE50/1000000)/$A141</f>
        <v>0</v>
      </c>
      <c r="CF141" s="12" t="n">
        <f aca="false">(CF50/1000000)/$A141</f>
        <v>0</v>
      </c>
      <c r="CG141" s="12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11"/>
      <c r="FU141" s="7"/>
      <c r="FV141" s="7"/>
      <c r="FW141" s="7"/>
    </row>
    <row r="142" customFormat="false" ht="12.75" hidden="false" customHeight="false" outlineLevel="0" collapsed="false">
      <c r="A142" s="0" t="n">
        <v>31</v>
      </c>
      <c r="B142" s="3" t="n">
        <v>35796</v>
      </c>
      <c r="C142" s="12" t="n">
        <f aca="false">(C51/1000000)/$A142</f>
        <v>1.64662364516129</v>
      </c>
      <c r="D142" s="12" t="n">
        <f aca="false">(D51/1000000)/$A142</f>
        <v>0.0188298387096774</v>
      </c>
      <c r="E142" s="12" t="n">
        <f aca="false">(E51/1000000)/$A142</f>
        <v>0.0120773225806452</v>
      </c>
      <c r="F142" s="12" t="n">
        <f aca="false">(F51/1000000)/$A142</f>
        <v>0.0180217419354839</v>
      </c>
      <c r="G142" s="12" t="n">
        <f aca="false">(G51/1000000)/$A142</f>
        <v>0.0118317741935484</v>
      </c>
      <c r="H142" s="12" t="n">
        <f aca="false">(H51/1000000)/$A142</f>
        <v>0.013050935483871</v>
      </c>
      <c r="I142" s="12" t="n">
        <f aca="false">(I51/1000000)/$A142</f>
        <v>0.0144085806451613</v>
      </c>
      <c r="J142" s="12" t="n">
        <f aca="false">(J51/1000000)/$A142</f>
        <v>0.0130891935483871</v>
      </c>
      <c r="K142" s="12" t="n">
        <f aca="false">(K51/1000000)/$A142</f>
        <v>0.0127108064516129</v>
      </c>
      <c r="L142" s="12" t="n">
        <f aca="false">(L51/1000000)/$A142</f>
        <v>0.0168560322580645</v>
      </c>
      <c r="M142" s="12" t="n">
        <f aca="false">(M51/1000000)/$A142</f>
        <v>0.0126286451612903</v>
      </c>
      <c r="N142" s="12" t="n">
        <f aca="false">(N51/1000000)/$A142</f>
        <v>0.0136294193548387</v>
      </c>
      <c r="O142" s="12" t="n">
        <f aca="false">(O51/1000000)/$A142</f>
        <v>0.0142714516129032</v>
      </c>
      <c r="P142" s="12" t="n">
        <f aca="false">(P51/1000000)/$A142</f>
        <v>0.0175824193548387</v>
      </c>
      <c r="Q142" s="12" t="n">
        <f aca="false">(Q51/1000000)/$A142</f>
        <v>0.0125751612903226</v>
      </c>
      <c r="R142" s="12" t="n">
        <f aca="false">(R51/1000000)/$A142</f>
        <v>0.0119297096774194</v>
      </c>
      <c r="S142" s="12" t="n">
        <f aca="false">(S51/1000000)/$A142</f>
        <v>0.0144046774193548</v>
      </c>
      <c r="T142" s="12" t="n">
        <f aca="false">(T51/1000000)/$A142</f>
        <v>0.0162241612903226</v>
      </c>
      <c r="U142" s="12" t="n">
        <f aca="false">(U51/1000000)/$A142</f>
        <v>0.0142611935483871</v>
      </c>
      <c r="V142" s="12" t="n">
        <f aca="false">(V51/1000000)/$A142</f>
        <v>0.0180422258064516</v>
      </c>
      <c r="W142" s="12" t="n">
        <f aca="false">(W51/1000000)/$A142</f>
        <v>0.0222294193548387</v>
      </c>
      <c r="X142" s="12" t="n">
        <f aca="false">(X51/1000000)/$A142</f>
        <v>0.0129843548387097</v>
      </c>
      <c r="Y142" s="12" t="n">
        <f aca="false">(Y51/1000000)/$A142</f>
        <v>0.0408816774193548</v>
      </c>
      <c r="Z142" s="12" t="n">
        <f aca="false">(Z51/1000000)/$A142</f>
        <v>0.0259678709677419</v>
      </c>
      <c r="AA142" s="12" t="n">
        <f aca="false">(AA51/1000000)/$A142</f>
        <v>0.0125324193548387</v>
      </c>
      <c r="AB142" s="12" t="n">
        <f aca="false">(AB51/1000000)/$A142</f>
        <v>0.0191376451612903</v>
      </c>
      <c r="AC142" s="12" t="n">
        <f aca="false">(AC51/1000000)/$A142</f>
        <v>0.0472546774193548</v>
      </c>
      <c r="AD142" s="12" t="n">
        <f aca="false">(AD51/1000000)/$A142</f>
        <v>0.0204826774193548</v>
      </c>
      <c r="AE142" s="12" t="n">
        <f aca="false">(AE51/1000000)/$A142</f>
        <v>0.0221742258064516</v>
      </c>
      <c r="AF142" s="12" t="n">
        <f aca="false">(AF51/1000000)/$A142</f>
        <v>0.0238798064516129</v>
      </c>
      <c r="AG142" s="12" t="n">
        <f aca="false">(AG51/1000000)/$A142</f>
        <v>0.0189336129032258</v>
      </c>
      <c r="AH142" s="12" t="n">
        <f aca="false">(AH51/1000000)/$A142</f>
        <v>0.0286921612903226</v>
      </c>
      <c r="AI142" s="12" t="n">
        <f aca="false">(AI51/1000000)/$A142</f>
        <v>0.025384064516129</v>
      </c>
      <c r="AJ142" s="12" t="n">
        <f aca="false">(AJ51/1000000)/$A142</f>
        <v>0.0381247419354839</v>
      </c>
      <c r="AK142" s="12" t="n">
        <f aca="false">(AK51/1000000)/$A142</f>
        <v>0.0259192580645161</v>
      </c>
      <c r="AL142" s="12" t="n">
        <f aca="false">(AL51/1000000)/$A142</f>
        <v>0.0331593870967742</v>
      </c>
      <c r="AM142" s="12" t="n">
        <f aca="false">(AM51/1000000)/$A142</f>
        <v>0.030140064516129</v>
      </c>
      <c r="AN142" s="12" t="n">
        <f aca="false">(AN51/1000000)/$A142</f>
        <v>0.027150935483871</v>
      </c>
      <c r="AO142" s="12" t="n">
        <f aca="false">(AO51/1000000)/$A142</f>
        <v>0.0442823548387097</v>
      </c>
      <c r="AP142" s="12" t="n">
        <f aca="false">(AP51/1000000)/$A142</f>
        <v>0.0369863225806452</v>
      </c>
      <c r="AQ142" s="12" t="n">
        <f aca="false">(AQ51/1000000)/$A142</f>
        <v>0.0412262903225806</v>
      </c>
      <c r="AR142" s="12" t="n">
        <f aca="false">(AR51/1000000)/$A142</f>
        <v>0.0304261290322581</v>
      </c>
      <c r="AS142" s="12" t="n">
        <f aca="false">(AS51/1000000)/$A142</f>
        <v>0.0394994838709677</v>
      </c>
      <c r="AT142" s="12" t="n">
        <f aca="false">(AT51/1000000)/$A142</f>
        <v>0.0430248387096774</v>
      </c>
      <c r="AU142" s="12" t="n">
        <f aca="false">(AU51/1000000)/$A142</f>
        <v>0.0487865161290323</v>
      </c>
      <c r="AV142" s="12" t="n">
        <f aca="false">(AV51/1000000)/$A142</f>
        <v>0.0847257096774194</v>
      </c>
      <c r="AW142" s="12" t="n">
        <f aca="false">(AW51/1000000)/$A142</f>
        <v>0.118434483870968</v>
      </c>
      <c r="AX142" s="12" t="n">
        <f aca="false">(AX51/1000000)/$A142</f>
        <v>0.0572867741935484</v>
      </c>
      <c r="AY142" s="12" t="n">
        <f aca="false">(AY51/1000000)/$A142</f>
        <v>0.0478307419354839</v>
      </c>
      <c r="AZ142" s="12" t="n">
        <f aca="false">(AZ51/1000000)/$A142</f>
        <v>0.0590171612903226</v>
      </c>
      <c r="BA142" s="12" t="n">
        <f aca="false">(BA51/1000000)/$A142</f>
        <v>0</v>
      </c>
      <c r="BB142" s="12" t="n">
        <f aca="false">(BB51/1000000)/$A142</f>
        <v>0</v>
      </c>
      <c r="BC142" s="12" t="n">
        <f aca="false">(BC51/1000000)/$A142</f>
        <v>0</v>
      </c>
      <c r="BD142" s="12" t="n">
        <f aca="false">(BD51/1000000)/$A142</f>
        <v>0</v>
      </c>
      <c r="BE142" s="12" t="n">
        <f aca="false">(BE51/1000000)/$A142</f>
        <v>0</v>
      </c>
      <c r="BF142" s="12" t="n">
        <f aca="false">(BF51/1000000)/$A142</f>
        <v>0</v>
      </c>
      <c r="BG142" s="12" t="n">
        <f aca="false">(BG51/1000000)/$A142</f>
        <v>0</v>
      </c>
      <c r="BH142" s="12" t="n">
        <f aca="false">(BH51/1000000)/$A142</f>
        <v>0</v>
      </c>
      <c r="BI142" s="12" t="n">
        <f aca="false">(BI51/1000000)/$A142</f>
        <v>0</v>
      </c>
      <c r="BJ142" s="12" t="n">
        <f aca="false">(BJ51/1000000)/$A142</f>
        <v>0</v>
      </c>
      <c r="BK142" s="12" t="n">
        <f aca="false">(BK51/1000000)/$A142</f>
        <v>0</v>
      </c>
      <c r="BL142" s="12" t="n">
        <f aca="false">(BL51/1000000)/$A142</f>
        <v>0</v>
      </c>
      <c r="BM142" s="12" t="n">
        <f aca="false">(BM51/1000000)/$A142</f>
        <v>0</v>
      </c>
      <c r="BN142" s="12" t="n">
        <f aca="false">(BN51/1000000)/$A142</f>
        <v>0</v>
      </c>
      <c r="BO142" s="12" t="n">
        <f aca="false">(BO51/1000000)/$A142</f>
        <v>0</v>
      </c>
      <c r="BP142" s="12" t="n">
        <f aca="false">(BP51/1000000)/$A142</f>
        <v>0</v>
      </c>
      <c r="BQ142" s="12" t="n">
        <f aca="false">(BQ51/1000000)/$A142</f>
        <v>0</v>
      </c>
      <c r="BR142" s="12" t="n">
        <f aca="false">(BR51/1000000)/$A142</f>
        <v>0</v>
      </c>
      <c r="BS142" s="12" t="n">
        <f aca="false">(BS51/1000000)/$A142</f>
        <v>0</v>
      </c>
      <c r="BT142" s="12" t="n">
        <f aca="false">(BT51/1000000)/$A142</f>
        <v>0</v>
      </c>
      <c r="BU142" s="12" t="n">
        <f aca="false">(BU51/1000000)/$A142</f>
        <v>0</v>
      </c>
      <c r="BV142" s="12" t="n">
        <f aca="false">(BV51/1000000)/$A142</f>
        <v>0</v>
      </c>
      <c r="BW142" s="12" t="n">
        <f aca="false">(BW51/1000000)/$A142</f>
        <v>0</v>
      </c>
      <c r="BX142" s="12" t="n">
        <f aca="false">(BX51/1000000)/$A142</f>
        <v>0</v>
      </c>
      <c r="BY142" s="12" t="n">
        <f aca="false">(BY51/1000000)/$A142</f>
        <v>0</v>
      </c>
      <c r="BZ142" s="12" t="n">
        <f aca="false">(BZ51/1000000)/$A142</f>
        <v>0</v>
      </c>
      <c r="CA142" s="12" t="n">
        <f aca="false">(CA51/1000000)/$A142</f>
        <v>0</v>
      </c>
      <c r="CB142" s="12" t="n">
        <f aca="false">(CB51/1000000)/$A142</f>
        <v>0</v>
      </c>
      <c r="CC142" s="12" t="n">
        <f aca="false">(CC51/1000000)/$A142</f>
        <v>0</v>
      </c>
      <c r="CD142" s="12" t="n">
        <f aca="false">(CD51/1000000)/$A142</f>
        <v>0</v>
      </c>
      <c r="CE142" s="12" t="n">
        <f aca="false">(CE51/1000000)/$A142</f>
        <v>0</v>
      </c>
      <c r="CF142" s="12" t="n">
        <f aca="false">(CF51/1000000)/$A142</f>
        <v>0</v>
      </c>
      <c r="CG142" s="12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11"/>
      <c r="FU142" s="7"/>
      <c r="FV142" s="7"/>
      <c r="FW142" s="7"/>
    </row>
    <row r="143" customFormat="false" ht="12.75" hidden="false" customHeight="false" outlineLevel="0" collapsed="false">
      <c r="A143" s="0" t="n">
        <v>28</v>
      </c>
      <c r="B143" s="3" t="n">
        <v>35827</v>
      </c>
      <c r="C143" s="12" t="n">
        <f aca="false">(C52/1000000)/$A143</f>
        <v>1.63188053571429</v>
      </c>
      <c r="D143" s="12" t="n">
        <f aca="false">(D52/1000000)/$A143</f>
        <v>0.0184659285714286</v>
      </c>
      <c r="E143" s="12" t="n">
        <f aca="false">(E52/1000000)/$A143</f>
        <v>0.0122958214285714</v>
      </c>
      <c r="F143" s="12" t="n">
        <f aca="false">(F52/1000000)/$A143</f>
        <v>0.0214567857142857</v>
      </c>
      <c r="G143" s="12" t="n">
        <f aca="false">(G52/1000000)/$A143</f>
        <v>0.0117423571428571</v>
      </c>
      <c r="H143" s="12" t="n">
        <f aca="false">(H52/1000000)/$A143</f>
        <v>0.0133205</v>
      </c>
      <c r="I143" s="12" t="n">
        <f aca="false">(I52/1000000)/$A143</f>
        <v>0.0133315714285714</v>
      </c>
      <c r="J143" s="12" t="n">
        <f aca="false">(J52/1000000)/$A143</f>
        <v>0.0126854285714286</v>
      </c>
      <c r="K143" s="12" t="n">
        <f aca="false">(K52/1000000)/$A143</f>
        <v>0.0131276428571429</v>
      </c>
      <c r="L143" s="12" t="n">
        <f aca="false">(L52/1000000)/$A143</f>
        <v>0.0165726428571429</v>
      </c>
      <c r="M143" s="12" t="n">
        <f aca="false">(M52/1000000)/$A143</f>
        <v>0.0120682857142857</v>
      </c>
      <c r="N143" s="12" t="n">
        <f aca="false">(N52/1000000)/$A143</f>
        <v>0.0130030714285714</v>
      </c>
      <c r="O143" s="12" t="n">
        <f aca="false">(O52/1000000)/$A143</f>
        <v>0.0141197857142857</v>
      </c>
      <c r="P143" s="12" t="n">
        <f aca="false">(P52/1000000)/$A143</f>
        <v>0.0174616428571429</v>
      </c>
      <c r="Q143" s="12" t="n">
        <f aca="false">(Q52/1000000)/$A143</f>
        <v>0.0110017142857143</v>
      </c>
      <c r="R143" s="12" t="n">
        <f aca="false">(R52/1000000)/$A143</f>
        <v>0.0116985714285714</v>
      </c>
      <c r="S143" s="12" t="n">
        <f aca="false">(S52/1000000)/$A143</f>
        <v>0.0138036428571429</v>
      </c>
      <c r="T143" s="12" t="n">
        <f aca="false">(T52/1000000)/$A143</f>
        <v>0.0152688928571429</v>
      </c>
      <c r="U143" s="12" t="n">
        <f aca="false">(U52/1000000)/$A143</f>
        <v>0.0146146785714286</v>
      </c>
      <c r="V143" s="12" t="n">
        <f aca="false">(V52/1000000)/$A143</f>
        <v>0.0183244642857143</v>
      </c>
      <c r="W143" s="12" t="n">
        <f aca="false">(W52/1000000)/$A143</f>
        <v>0.0211265357142857</v>
      </c>
      <c r="X143" s="12" t="n">
        <f aca="false">(X52/1000000)/$A143</f>
        <v>0.012737</v>
      </c>
      <c r="Y143" s="12" t="n">
        <f aca="false">(Y52/1000000)/$A143</f>
        <v>0.0398489285714286</v>
      </c>
      <c r="Z143" s="12" t="n">
        <f aca="false">(Z52/1000000)/$A143</f>
        <v>0.0261135</v>
      </c>
      <c r="AA143" s="12" t="n">
        <f aca="false">(AA52/1000000)/$A143</f>
        <v>0.0116629285714286</v>
      </c>
      <c r="AB143" s="12" t="n">
        <f aca="false">(AB52/1000000)/$A143</f>
        <v>0.0186414285714286</v>
      </c>
      <c r="AC143" s="12" t="n">
        <f aca="false">(AC52/1000000)/$A143</f>
        <v>0.0451765714285714</v>
      </c>
      <c r="AD143" s="12" t="n">
        <f aca="false">(AD52/1000000)/$A143</f>
        <v>0.0201345357142857</v>
      </c>
      <c r="AE143" s="12" t="n">
        <f aca="false">(AE52/1000000)/$A143</f>
        <v>0.0205195357142857</v>
      </c>
      <c r="AF143" s="12" t="n">
        <f aca="false">(AF52/1000000)/$A143</f>
        <v>0.0218194642857143</v>
      </c>
      <c r="AG143" s="12" t="n">
        <f aca="false">(AG52/1000000)/$A143</f>
        <v>0.0182406428571429</v>
      </c>
      <c r="AH143" s="12" t="n">
        <f aca="false">(AH52/1000000)/$A143</f>
        <v>0.0281090357142857</v>
      </c>
      <c r="AI143" s="12" t="n">
        <f aca="false">(AI52/1000000)/$A143</f>
        <v>0.0231480714285714</v>
      </c>
      <c r="AJ143" s="12" t="n">
        <f aca="false">(AJ52/1000000)/$A143</f>
        <v>0.0360608571428571</v>
      </c>
      <c r="AK143" s="12" t="n">
        <f aca="false">(AK52/1000000)/$A143</f>
        <v>0.0250024642857143</v>
      </c>
      <c r="AL143" s="12" t="n">
        <f aca="false">(AL52/1000000)/$A143</f>
        <v>0.0315298571428571</v>
      </c>
      <c r="AM143" s="12" t="n">
        <f aca="false">(AM52/1000000)/$A143</f>
        <v>0.0278676785714286</v>
      </c>
      <c r="AN143" s="12" t="n">
        <f aca="false">(AN52/1000000)/$A143</f>
        <v>0.0267704285714286</v>
      </c>
      <c r="AO143" s="12" t="n">
        <f aca="false">(AO52/1000000)/$A143</f>
        <v>0.0401218214285714</v>
      </c>
      <c r="AP143" s="12" t="n">
        <f aca="false">(AP52/1000000)/$A143</f>
        <v>0.0357307857142857</v>
      </c>
      <c r="AQ143" s="12" t="n">
        <f aca="false">(AQ52/1000000)/$A143</f>
        <v>0.0396026428571429</v>
      </c>
      <c r="AR143" s="12" t="n">
        <f aca="false">(AR52/1000000)/$A143</f>
        <v>0.0284786071428571</v>
      </c>
      <c r="AS143" s="12" t="n">
        <f aca="false">(AS52/1000000)/$A143</f>
        <v>0.0380536785714286</v>
      </c>
      <c r="AT143" s="12" t="n">
        <f aca="false">(AT52/1000000)/$A143</f>
        <v>0.0402269642857143</v>
      </c>
      <c r="AU143" s="12" t="n">
        <f aca="false">(AU52/1000000)/$A143</f>
        <v>0.0443776071428571</v>
      </c>
      <c r="AV143" s="12" t="n">
        <f aca="false">(AV52/1000000)/$A143</f>
        <v>0.0809702142857143</v>
      </c>
      <c r="AW143" s="12" t="n">
        <f aca="false">(AW52/1000000)/$A143</f>
        <v>0.106498642857143</v>
      </c>
      <c r="AX143" s="12" t="n">
        <f aca="false">(AX52/1000000)/$A143</f>
        <v>0.0498885</v>
      </c>
      <c r="AY143" s="12" t="n">
        <f aca="false">(AY52/1000000)/$A143</f>
        <v>0.0419953571428571</v>
      </c>
      <c r="AZ143" s="12" t="n">
        <f aca="false">(AZ52/1000000)/$A143</f>
        <v>0.121850214285714</v>
      </c>
      <c r="BA143" s="12" t="n">
        <f aca="false">(BA52/1000000)/$A143</f>
        <v>0.07834575</v>
      </c>
      <c r="BB143" s="12" t="n">
        <f aca="false">(BB52/1000000)/$A143</f>
        <v>0</v>
      </c>
      <c r="BC143" s="12" t="n">
        <f aca="false">(BC52/1000000)/$A143</f>
        <v>0</v>
      </c>
      <c r="BD143" s="12" t="n">
        <f aca="false">(BD52/1000000)/$A143</f>
        <v>0</v>
      </c>
      <c r="BE143" s="12" t="n">
        <f aca="false">(BE52/1000000)/$A143</f>
        <v>0</v>
      </c>
      <c r="BF143" s="12" t="n">
        <f aca="false">(BF52/1000000)/$A143</f>
        <v>0</v>
      </c>
      <c r="BG143" s="12" t="n">
        <f aca="false">(BG52/1000000)/$A143</f>
        <v>0</v>
      </c>
      <c r="BH143" s="12" t="n">
        <f aca="false">(BH52/1000000)/$A143</f>
        <v>0</v>
      </c>
      <c r="BI143" s="12" t="n">
        <f aca="false">(BI52/1000000)/$A143</f>
        <v>0</v>
      </c>
      <c r="BJ143" s="12" t="n">
        <f aca="false">(BJ52/1000000)/$A143</f>
        <v>0</v>
      </c>
      <c r="BK143" s="12" t="n">
        <f aca="false">(BK52/1000000)/$A143</f>
        <v>0</v>
      </c>
      <c r="BL143" s="12" t="n">
        <f aca="false">(BL52/1000000)/$A143</f>
        <v>0</v>
      </c>
      <c r="BM143" s="12" t="n">
        <f aca="false">(BM52/1000000)/$A143</f>
        <v>0</v>
      </c>
      <c r="BN143" s="12" t="n">
        <f aca="false">(BN52/1000000)/$A143</f>
        <v>0</v>
      </c>
      <c r="BO143" s="12" t="n">
        <f aca="false">(BO52/1000000)/$A143</f>
        <v>0</v>
      </c>
      <c r="BP143" s="12" t="n">
        <f aca="false">(BP52/1000000)/$A143</f>
        <v>0</v>
      </c>
      <c r="BQ143" s="12" t="n">
        <f aca="false">(BQ52/1000000)/$A143</f>
        <v>0</v>
      </c>
      <c r="BR143" s="12" t="n">
        <f aca="false">(BR52/1000000)/$A143</f>
        <v>0</v>
      </c>
      <c r="BS143" s="12" t="n">
        <f aca="false">(BS52/1000000)/$A143</f>
        <v>0</v>
      </c>
      <c r="BT143" s="12" t="n">
        <f aca="false">(BT52/1000000)/$A143</f>
        <v>0</v>
      </c>
      <c r="BU143" s="12" t="n">
        <f aca="false">(BU52/1000000)/$A143</f>
        <v>0</v>
      </c>
      <c r="BV143" s="12" t="n">
        <f aca="false">(BV52/1000000)/$A143</f>
        <v>0</v>
      </c>
      <c r="BW143" s="12" t="n">
        <f aca="false">(BW52/1000000)/$A143</f>
        <v>0</v>
      </c>
      <c r="BX143" s="12" t="n">
        <f aca="false">(BX52/1000000)/$A143</f>
        <v>0</v>
      </c>
      <c r="BY143" s="12" t="n">
        <f aca="false">(BY52/1000000)/$A143</f>
        <v>0</v>
      </c>
      <c r="BZ143" s="12" t="n">
        <f aca="false">(BZ52/1000000)/$A143</f>
        <v>0</v>
      </c>
      <c r="CA143" s="12" t="n">
        <f aca="false">(CA52/1000000)/$A143</f>
        <v>0</v>
      </c>
      <c r="CB143" s="12" t="n">
        <f aca="false">(CB52/1000000)/$A143</f>
        <v>0</v>
      </c>
      <c r="CC143" s="12" t="n">
        <f aca="false">(CC52/1000000)/$A143</f>
        <v>0</v>
      </c>
      <c r="CD143" s="12" t="n">
        <f aca="false">(CD52/1000000)/$A143</f>
        <v>0</v>
      </c>
      <c r="CE143" s="12" t="n">
        <f aca="false">(CE52/1000000)/$A143</f>
        <v>0</v>
      </c>
      <c r="CF143" s="12" t="n">
        <f aca="false">(CF52/1000000)/$A143</f>
        <v>0</v>
      </c>
      <c r="CG143" s="12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11"/>
      <c r="FU143" s="7"/>
      <c r="FV143" s="7"/>
      <c r="FW143" s="7"/>
    </row>
    <row r="144" customFormat="false" ht="12.75" hidden="false" customHeight="false" outlineLevel="0" collapsed="false">
      <c r="A144" s="0" t="n">
        <v>31</v>
      </c>
      <c r="B144" s="3" t="n">
        <v>35855</v>
      </c>
      <c r="C144" s="12" t="n">
        <f aca="false">(C53/1000000)/$A144</f>
        <v>1.61694625806452</v>
      </c>
      <c r="D144" s="12" t="n">
        <f aca="false">(D53/1000000)/$A144</f>
        <v>0.0188141612903226</v>
      </c>
      <c r="E144" s="12" t="n">
        <f aca="false">(E53/1000000)/$A144</f>
        <v>0.0117025161290323</v>
      </c>
      <c r="F144" s="12" t="n">
        <f aca="false">(F53/1000000)/$A144</f>
        <v>0.0163985806451613</v>
      </c>
      <c r="G144" s="12" t="n">
        <f aca="false">(G53/1000000)/$A144</f>
        <v>0.0112604516129032</v>
      </c>
      <c r="H144" s="12" t="n">
        <f aca="false">(H53/1000000)/$A144</f>
        <v>0.0130148709677419</v>
      </c>
      <c r="I144" s="12" t="n">
        <f aca="false">(I53/1000000)/$A144</f>
        <v>0.0131432258064516</v>
      </c>
      <c r="J144" s="12" t="n">
        <f aca="false">(J53/1000000)/$A144</f>
        <v>0.0128052903225806</v>
      </c>
      <c r="K144" s="12" t="n">
        <f aca="false">(K53/1000000)/$A144</f>
        <v>0.0140333870967742</v>
      </c>
      <c r="L144" s="12" t="n">
        <f aca="false">(L53/1000000)/$A144</f>
        <v>0.016100935483871</v>
      </c>
      <c r="M144" s="12" t="n">
        <f aca="false">(M53/1000000)/$A144</f>
        <v>0.0116859032258065</v>
      </c>
      <c r="N144" s="12" t="n">
        <f aca="false">(N53/1000000)/$A144</f>
        <v>0.0134682903225806</v>
      </c>
      <c r="O144" s="12" t="n">
        <f aca="false">(O53/1000000)/$A144</f>
        <v>0.013771064516129</v>
      </c>
      <c r="P144" s="12" t="n">
        <f aca="false">(P53/1000000)/$A144</f>
        <v>0.0172817419354839</v>
      </c>
      <c r="Q144" s="12" t="n">
        <f aca="false">(Q53/1000000)/$A144</f>
        <v>0.0116642580645161</v>
      </c>
      <c r="R144" s="12" t="n">
        <f aca="false">(R53/1000000)/$A144</f>
        <v>0.0120461612903226</v>
      </c>
      <c r="S144" s="12" t="n">
        <f aca="false">(S53/1000000)/$A144</f>
        <v>0.0136127741935484</v>
      </c>
      <c r="T144" s="12" t="n">
        <f aca="false">(T53/1000000)/$A144</f>
        <v>0.0162702258064516</v>
      </c>
      <c r="U144" s="12" t="n">
        <f aca="false">(U53/1000000)/$A144</f>
        <v>0.0143401290322581</v>
      </c>
      <c r="V144" s="12" t="n">
        <f aca="false">(V53/1000000)/$A144</f>
        <v>0.0166028064516129</v>
      </c>
      <c r="W144" s="12" t="n">
        <f aca="false">(W53/1000000)/$A144</f>
        <v>0.0210922258064516</v>
      </c>
      <c r="X144" s="12" t="n">
        <f aca="false">(X53/1000000)/$A144</f>
        <v>0.0122291290322581</v>
      </c>
      <c r="Y144" s="12" t="n">
        <f aca="false">(Y53/1000000)/$A144</f>
        <v>0.0394461290322581</v>
      </c>
      <c r="Z144" s="12" t="n">
        <f aca="false">(Z53/1000000)/$A144</f>
        <v>0.0320990322580645</v>
      </c>
      <c r="AA144" s="12" t="n">
        <f aca="false">(AA53/1000000)/$A144</f>
        <v>0.0115487419354839</v>
      </c>
      <c r="AB144" s="12" t="n">
        <f aca="false">(AB53/1000000)/$A144</f>
        <v>0.0187723225806452</v>
      </c>
      <c r="AC144" s="12" t="n">
        <f aca="false">(AC53/1000000)/$A144</f>
        <v>0.0445758387096774</v>
      </c>
      <c r="AD144" s="12" t="n">
        <f aca="false">(AD53/1000000)/$A144</f>
        <v>0.0192227741935484</v>
      </c>
      <c r="AE144" s="12" t="n">
        <f aca="false">(AE53/1000000)/$A144</f>
        <v>0.0196333870967742</v>
      </c>
      <c r="AF144" s="12" t="n">
        <f aca="false">(AF53/1000000)/$A144</f>
        <v>0.0214748709677419</v>
      </c>
      <c r="AG144" s="12" t="n">
        <f aca="false">(AG53/1000000)/$A144</f>
        <v>0.0181060967741935</v>
      </c>
      <c r="AH144" s="12" t="n">
        <f aca="false">(AH53/1000000)/$A144</f>
        <v>0.0280557096774194</v>
      </c>
      <c r="AI144" s="12" t="n">
        <f aca="false">(AI53/1000000)/$A144</f>
        <v>0.0218001612903226</v>
      </c>
      <c r="AJ144" s="12" t="n">
        <f aca="false">(AJ53/1000000)/$A144</f>
        <v>0.0320802580645161</v>
      </c>
      <c r="AK144" s="12" t="n">
        <f aca="false">(AK53/1000000)/$A144</f>
        <v>0.0234507741935484</v>
      </c>
      <c r="AL144" s="12" t="n">
        <f aca="false">(AL53/1000000)/$A144</f>
        <v>0.0297511290322581</v>
      </c>
      <c r="AM144" s="12" t="n">
        <f aca="false">(AM53/1000000)/$A144</f>
        <v>0.0270838709677419</v>
      </c>
      <c r="AN144" s="12" t="n">
        <f aca="false">(AN53/1000000)/$A144</f>
        <v>0.0249952580645161</v>
      </c>
      <c r="AO144" s="12" t="n">
        <f aca="false">(AO53/1000000)/$A144</f>
        <v>0.0364175806451613</v>
      </c>
      <c r="AP144" s="12" t="n">
        <f aca="false">(AP53/1000000)/$A144</f>
        <v>0.0336613225806452</v>
      </c>
      <c r="AQ144" s="12" t="n">
        <f aca="false">(AQ53/1000000)/$A144</f>
        <v>0.0378797419354839</v>
      </c>
      <c r="AR144" s="12" t="n">
        <f aca="false">(AR53/1000000)/$A144</f>
        <v>0.0250331612903226</v>
      </c>
      <c r="AS144" s="12" t="n">
        <f aca="false">(AS53/1000000)/$A144</f>
        <v>0.0354503225806452</v>
      </c>
      <c r="AT144" s="12" t="n">
        <f aca="false">(AT53/1000000)/$A144</f>
        <v>0.0379444838709677</v>
      </c>
      <c r="AU144" s="12" t="n">
        <f aca="false">(AU53/1000000)/$A144</f>
        <v>0.0413122903225806</v>
      </c>
      <c r="AV144" s="12" t="n">
        <f aca="false">(AV53/1000000)/$A144</f>
        <v>0.0785936129032258</v>
      </c>
      <c r="AW144" s="12" t="n">
        <f aca="false">(AW53/1000000)/$A144</f>
        <v>0.0873756774193548</v>
      </c>
      <c r="AX144" s="12" t="n">
        <f aca="false">(AX53/1000000)/$A144</f>
        <v>0.045948</v>
      </c>
      <c r="AY144" s="12" t="n">
        <f aca="false">(AY53/1000000)/$A144</f>
        <v>0.0427442903225806</v>
      </c>
      <c r="AZ144" s="12" t="n">
        <f aca="false">(AZ53/1000000)/$A144</f>
        <v>0.0825482903225807</v>
      </c>
      <c r="BA144" s="12" t="n">
        <f aca="false">(BA53/1000000)/$A144</f>
        <v>0.097417</v>
      </c>
      <c r="BB144" s="12" t="n">
        <f aca="false">(BB53/1000000)/$A144</f>
        <v>0.0596832258064516</v>
      </c>
      <c r="BC144" s="12" t="n">
        <f aca="false">(BC53/1000000)/$A144</f>
        <v>0</v>
      </c>
      <c r="BD144" s="12" t="n">
        <f aca="false">(BD53/1000000)/$A144</f>
        <v>0</v>
      </c>
      <c r="BE144" s="12" t="n">
        <f aca="false">(BE53/1000000)/$A144</f>
        <v>0</v>
      </c>
      <c r="BF144" s="12" t="n">
        <f aca="false">(BF53/1000000)/$A144</f>
        <v>0</v>
      </c>
      <c r="BG144" s="12" t="n">
        <f aca="false">(BG53/1000000)/$A144</f>
        <v>0</v>
      </c>
      <c r="BH144" s="12" t="n">
        <f aca="false">(BH53/1000000)/$A144</f>
        <v>0</v>
      </c>
      <c r="BI144" s="12" t="n">
        <f aca="false">(BI53/1000000)/$A144</f>
        <v>0</v>
      </c>
      <c r="BJ144" s="12" t="n">
        <f aca="false">(BJ53/1000000)/$A144</f>
        <v>0</v>
      </c>
      <c r="BK144" s="12" t="n">
        <f aca="false">(BK53/1000000)/$A144</f>
        <v>0</v>
      </c>
      <c r="BL144" s="12" t="n">
        <f aca="false">(BL53/1000000)/$A144</f>
        <v>0</v>
      </c>
      <c r="BM144" s="12" t="n">
        <f aca="false">(BM53/1000000)/$A144</f>
        <v>0</v>
      </c>
      <c r="BN144" s="12" t="n">
        <f aca="false">(BN53/1000000)/$A144</f>
        <v>0</v>
      </c>
      <c r="BO144" s="12" t="n">
        <f aca="false">(BO53/1000000)/$A144</f>
        <v>0</v>
      </c>
      <c r="BP144" s="12" t="n">
        <f aca="false">(BP53/1000000)/$A144</f>
        <v>0</v>
      </c>
      <c r="BQ144" s="12" t="n">
        <f aca="false">(BQ53/1000000)/$A144</f>
        <v>0</v>
      </c>
      <c r="BR144" s="12" t="n">
        <f aca="false">(BR53/1000000)/$A144</f>
        <v>0</v>
      </c>
      <c r="BS144" s="12" t="n">
        <f aca="false">(BS53/1000000)/$A144</f>
        <v>0</v>
      </c>
      <c r="BT144" s="12" t="n">
        <f aca="false">(BT53/1000000)/$A144</f>
        <v>0</v>
      </c>
      <c r="BU144" s="12" t="n">
        <f aca="false">(BU53/1000000)/$A144</f>
        <v>0</v>
      </c>
      <c r="BV144" s="12" t="n">
        <f aca="false">(BV53/1000000)/$A144</f>
        <v>0</v>
      </c>
      <c r="BW144" s="12" t="n">
        <f aca="false">(BW53/1000000)/$A144</f>
        <v>0</v>
      </c>
      <c r="BX144" s="12" t="n">
        <f aca="false">(BX53/1000000)/$A144</f>
        <v>0</v>
      </c>
      <c r="BY144" s="12" t="n">
        <f aca="false">(BY53/1000000)/$A144</f>
        <v>0</v>
      </c>
      <c r="BZ144" s="12" t="n">
        <f aca="false">(BZ53/1000000)/$A144</f>
        <v>0</v>
      </c>
      <c r="CA144" s="12" t="n">
        <f aca="false">(CA53/1000000)/$A144</f>
        <v>0</v>
      </c>
      <c r="CB144" s="12" t="n">
        <f aca="false">(CB53/1000000)/$A144</f>
        <v>0</v>
      </c>
      <c r="CC144" s="12" t="n">
        <f aca="false">(CC53/1000000)/$A144</f>
        <v>0</v>
      </c>
      <c r="CD144" s="12" t="n">
        <f aca="false">(CD53/1000000)/$A144</f>
        <v>0</v>
      </c>
      <c r="CE144" s="12" t="n">
        <f aca="false">(CE53/1000000)/$A144</f>
        <v>0</v>
      </c>
      <c r="CF144" s="12" t="n">
        <f aca="false">(CF53/1000000)/$A144</f>
        <v>0</v>
      </c>
      <c r="CG144" s="12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11"/>
      <c r="FU144" s="7"/>
      <c r="FV144" s="7"/>
      <c r="FW144" s="7"/>
    </row>
    <row r="145" customFormat="false" ht="12.75" hidden="false" customHeight="false" outlineLevel="0" collapsed="false">
      <c r="A145" s="0" t="n">
        <v>30</v>
      </c>
      <c r="B145" s="3" t="n">
        <v>35886</v>
      </c>
      <c r="C145" s="12" t="n">
        <f aca="false">(C54/1000000)/$A145</f>
        <v>1.60560426666667</v>
      </c>
      <c r="D145" s="12" t="n">
        <f aca="false">(D54/1000000)/$A145</f>
        <v>0.0185249333333333</v>
      </c>
      <c r="E145" s="12" t="n">
        <f aca="false">(E54/1000000)/$A145</f>
        <v>0.0122914666666667</v>
      </c>
      <c r="F145" s="12" t="n">
        <f aca="false">(F54/1000000)/$A145</f>
        <v>0.0169792333333333</v>
      </c>
      <c r="G145" s="12" t="n">
        <f aca="false">(G54/1000000)/$A145</f>
        <v>0.0109395</v>
      </c>
      <c r="H145" s="12" t="n">
        <f aca="false">(H54/1000000)/$A145</f>
        <v>0.0116723</v>
      </c>
      <c r="I145" s="12" t="n">
        <f aca="false">(I54/1000000)/$A145</f>
        <v>0.0127172666666667</v>
      </c>
      <c r="J145" s="12" t="n">
        <f aca="false">(J54/1000000)/$A145</f>
        <v>0.0135070666666667</v>
      </c>
      <c r="K145" s="12" t="n">
        <f aca="false">(K54/1000000)/$A145</f>
        <v>0.0136478666666667</v>
      </c>
      <c r="L145" s="12" t="n">
        <f aca="false">(L54/1000000)/$A145</f>
        <v>0.0156324333333333</v>
      </c>
      <c r="M145" s="12" t="n">
        <f aca="false">(M54/1000000)/$A145</f>
        <v>0.0114448666666667</v>
      </c>
      <c r="N145" s="12" t="n">
        <f aca="false">(N54/1000000)/$A145</f>
        <v>0.0134854333333333</v>
      </c>
      <c r="O145" s="12" t="n">
        <f aca="false">(O54/1000000)/$A145</f>
        <v>0.0133134333333333</v>
      </c>
      <c r="P145" s="12" t="n">
        <f aca="false">(P54/1000000)/$A145</f>
        <v>0.0171791666666667</v>
      </c>
      <c r="Q145" s="12" t="n">
        <f aca="false">(Q54/1000000)/$A145</f>
        <v>0.0114714</v>
      </c>
      <c r="R145" s="12" t="n">
        <f aca="false">(R54/1000000)/$A145</f>
        <v>0.0112588</v>
      </c>
      <c r="S145" s="12" t="n">
        <f aca="false">(S54/1000000)/$A145</f>
        <v>0.0133974666666667</v>
      </c>
      <c r="T145" s="12" t="n">
        <f aca="false">(T54/1000000)/$A145</f>
        <v>0.0174282</v>
      </c>
      <c r="U145" s="12" t="n">
        <f aca="false">(U54/1000000)/$A145</f>
        <v>0.0140694</v>
      </c>
      <c r="V145" s="12" t="n">
        <f aca="false">(V54/1000000)/$A145</f>
        <v>0.0168886</v>
      </c>
      <c r="W145" s="12" t="n">
        <f aca="false">(W54/1000000)/$A145</f>
        <v>0.0240386333333333</v>
      </c>
      <c r="X145" s="12" t="n">
        <f aca="false">(X54/1000000)/$A145</f>
        <v>0.0118116</v>
      </c>
      <c r="Y145" s="12" t="n">
        <f aca="false">(Y54/1000000)/$A145</f>
        <v>0.0374225666666667</v>
      </c>
      <c r="Z145" s="12" t="n">
        <f aca="false">(Z54/1000000)/$A145</f>
        <v>0.0306041333333333</v>
      </c>
      <c r="AA145" s="12" t="n">
        <f aca="false">(AA54/1000000)/$A145</f>
        <v>0.0111665666666667</v>
      </c>
      <c r="AB145" s="12" t="n">
        <f aca="false">(AB54/1000000)/$A145</f>
        <v>0.0182321</v>
      </c>
      <c r="AC145" s="12" t="n">
        <f aca="false">(AC54/1000000)/$A145</f>
        <v>0.0435179666666667</v>
      </c>
      <c r="AD145" s="12" t="n">
        <f aca="false">(AD54/1000000)/$A145</f>
        <v>0.0185134666666667</v>
      </c>
      <c r="AE145" s="12" t="n">
        <f aca="false">(AE54/1000000)/$A145</f>
        <v>0.0178303333333333</v>
      </c>
      <c r="AF145" s="12" t="n">
        <f aca="false">(AF54/1000000)/$A145</f>
        <v>0.0203197</v>
      </c>
      <c r="AG145" s="12" t="n">
        <f aca="false">(AG54/1000000)/$A145</f>
        <v>0.0184049666666667</v>
      </c>
      <c r="AH145" s="12" t="n">
        <f aca="false">(AH54/1000000)/$A145</f>
        <v>0.0268410333333333</v>
      </c>
      <c r="AI145" s="12" t="n">
        <f aca="false">(AI54/1000000)/$A145</f>
        <v>0.0225657333333333</v>
      </c>
      <c r="AJ145" s="12" t="n">
        <f aca="false">(AJ54/1000000)/$A145</f>
        <v>0.0303550666666667</v>
      </c>
      <c r="AK145" s="12" t="n">
        <f aca="false">(AK54/1000000)/$A145</f>
        <v>0.02295</v>
      </c>
      <c r="AL145" s="12" t="n">
        <f aca="false">(AL54/1000000)/$A145</f>
        <v>0.0289593666666667</v>
      </c>
      <c r="AM145" s="12" t="n">
        <f aca="false">(AM54/1000000)/$A145</f>
        <v>0.025162</v>
      </c>
      <c r="AN145" s="12" t="n">
        <f aca="false">(AN54/1000000)/$A145</f>
        <v>0.0238079333333333</v>
      </c>
      <c r="AO145" s="12" t="n">
        <f aca="false">(AO54/1000000)/$A145</f>
        <v>0.0328957666666667</v>
      </c>
      <c r="AP145" s="12" t="n">
        <f aca="false">(AP54/1000000)/$A145</f>
        <v>0.0315746333333333</v>
      </c>
      <c r="AQ145" s="12" t="n">
        <f aca="false">(AQ54/1000000)/$A145</f>
        <v>0.0373650666666667</v>
      </c>
      <c r="AR145" s="12" t="n">
        <f aca="false">(AR54/1000000)/$A145</f>
        <v>0.0237255333333333</v>
      </c>
      <c r="AS145" s="12" t="n">
        <f aca="false">(AS54/1000000)/$A145</f>
        <v>0.0351362</v>
      </c>
      <c r="AT145" s="12" t="n">
        <f aca="false">(AT54/1000000)/$A145</f>
        <v>0.0362093333333333</v>
      </c>
      <c r="AU145" s="12" t="n">
        <f aca="false">(AU54/1000000)/$A145</f>
        <v>0.0403849</v>
      </c>
      <c r="AV145" s="12" t="n">
        <f aca="false">(AV54/1000000)/$A145</f>
        <v>0.0782107</v>
      </c>
      <c r="AW145" s="12" t="n">
        <f aca="false">(AW54/1000000)/$A145</f>
        <v>0.0795012</v>
      </c>
      <c r="AX145" s="12" t="n">
        <f aca="false">(AX54/1000000)/$A145</f>
        <v>0.0421063</v>
      </c>
      <c r="AY145" s="12" t="n">
        <f aca="false">(AY54/1000000)/$A145</f>
        <v>0.0385883</v>
      </c>
      <c r="AZ145" s="12" t="n">
        <f aca="false">(AZ54/1000000)/$A145</f>
        <v>0.069232</v>
      </c>
      <c r="BA145" s="12" t="n">
        <f aca="false">(BA54/1000000)/$A145</f>
        <v>0.0741611666666667</v>
      </c>
      <c r="BB145" s="12" t="n">
        <f aca="false">(BB54/1000000)/$A145</f>
        <v>0.0803127</v>
      </c>
      <c r="BC145" s="12" t="n">
        <f aca="false">(BC54/1000000)/$A145</f>
        <v>0.0681307333333333</v>
      </c>
      <c r="BD145" s="12" t="n">
        <f aca="false">(BD54/1000000)/$A145</f>
        <v>0</v>
      </c>
      <c r="BE145" s="12" t="n">
        <f aca="false">(BE54/1000000)/$A145</f>
        <v>0</v>
      </c>
      <c r="BF145" s="12" t="n">
        <f aca="false">(BF54/1000000)/$A145</f>
        <v>0</v>
      </c>
      <c r="BG145" s="12" t="n">
        <f aca="false">(BG54/1000000)/$A145</f>
        <v>0</v>
      </c>
      <c r="BH145" s="12" t="n">
        <f aca="false">(BH54/1000000)/$A145</f>
        <v>0</v>
      </c>
      <c r="BI145" s="12" t="n">
        <f aca="false">(BI54/1000000)/$A145</f>
        <v>0</v>
      </c>
      <c r="BJ145" s="12" t="n">
        <f aca="false">(BJ54/1000000)/$A145</f>
        <v>0</v>
      </c>
      <c r="BK145" s="12" t="n">
        <f aca="false">(BK54/1000000)/$A145</f>
        <v>0</v>
      </c>
      <c r="BL145" s="12" t="n">
        <f aca="false">(BL54/1000000)/$A145</f>
        <v>0</v>
      </c>
      <c r="BM145" s="12" t="n">
        <f aca="false">(BM54/1000000)/$A145</f>
        <v>0</v>
      </c>
      <c r="BN145" s="12" t="n">
        <f aca="false">(BN54/1000000)/$A145</f>
        <v>0</v>
      </c>
      <c r="BO145" s="12" t="n">
        <f aca="false">(BO54/1000000)/$A145</f>
        <v>0</v>
      </c>
      <c r="BP145" s="12" t="n">
        <f aca="false">(BP54/1000000)/$A145</f>
        <v>0</v>
      </c>
      <c r="BQ145" s="12" t="n">
        <f aca="false">(BQ54/1000000)/$A145</f>
        <v>0</v>
      </c>
      <c r="BR145" s="12" t="n">
        <f aca="false">(BR54/1000000)/$A145</f>
        <v>0</v>
      </c>
      <c r="BS145" s="12" t="n">
        <f aca="false">(BS54/1000000)/$A145</f>
        <v>0</v>
      </c>
      <c r="BT145" s="12" t="n">
        <f aca="false">(BT54/1000000)/$A145</f>
        <v>0</v>
      </c>
      <c r="BU145" s="12" t="n">
        <f aca="false">(BU54/1000000)/$A145</f>
        <v>0</v>
      </c>
      <c r="BV145" s="12" t="n">
        <f aca="false">(BV54/1000000)/$A145</f>
        <v>0</v>
      </c>
      <c r="BW145" s="12" t="n">
        <f aca="false">(BW54/1000000)/$A145</f>
        <v>0</v>
      </c>
      <c r="BX145" s="12" t="n">
        <f aca="false">(BX54/1000000)/$A145</f>
        <v>0</v>
      </c>
      <c r="BY145" s="12" t="n">
        <f aca="false">(BY54/1000000)/$A145</f>
        <v>0</v>
      </c>
      <c r="BZ145" s="12" t="n">
        <f aca="false">(BZ54/1000000)/$A145</f>
        <v>0</v>
      </c>
      <c r="CA145" s="12" t="n">
        <f aca="false">(CA54/1000000)/$A145</f>
        <v>0</v>
      </c>
      <c r="CB145" s="12" t="n">
        <f aca="false">(CB54/1000000)/$A145</f>
        <v>0</v>
      </c>
      <c r="CC145" s="12" t="n">
        <f aca="false">(CC54/1000000)/$A145</f>
        <v>0</v>
      </c>
      <c r="CD145" s="12" t="n">
        <f aca="false">(CD54/1000000)/$A145</f>
        <v>0</v>
      </c>
      <c r="CE145" s="12" t="n">
        <f aca="false">(CE54/1000000)/$A145</f>
        <v>0</v>
      </c>
      <c r="CF145" s="12" t="n">
        <f aca="false">(CF54/1000000)/$A145</f>
        <v>0</v>
      </c>
      <c r="CG145" s="12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11"/>
      <c r="FU145" s="7"/>
      <c r="FV145" s="7"/>
      <c r="FW145" s="7"/>
    </row>
    <row r="146" customFormat="false" ht="12.75" hidden="false" customHeight="false" outlineLevel="0" collapsed="false">
      <c r="A146" s="0" t="n">
        <v>31</v>
      </c>
      <c r="B146" s="3" t="n">
        <v>35916</v>
      </c>
      <c r="C146" s="12" t="n">
        <f aca="false">(C55/1000000)/$A146</f>
        <v>1.56421819354839</v>
      </c>
      <c r="D146" s="12" t="n">
        <f aca="false">(D55/1000000)/$A146</f>
        <v>0.0176363225806452</v>
      </c>
      <c r="E146" s="12" t="n">
        <f aca="false">(E55/1000000)/$A146</f>
        <v>0.0120696774193548</v>
      </c>
      <c r="F146" s="12" t="n">
        <f aca="false">(F55/1000000)/$A146</f>
        <v>0.0158412580645161</v>
      </c>
      <c r="G146" s="12" t="n">
        <f aca="false">(G55/1000000)/$A146</f>
        <v>0.0109203870967742</v>
      </c>
      <c r="H146" s="12" t="n">
        <f aca="false">(H55/1000000)/$A146</f>
        <v>0.0114392258064516</v>
      </c>
      <c r="I146" s="12" t="n">
        <f aca="false">(I55/1000000)/$A146</f>
        <v>0.012219</v>
      </c>
      <c r="J146" s="12" t="n">
        <f aca="false">(J55/1000000)/$A146</f>
        <v>0.0134555161290323</v>
      </c>
      <c r="K146" s="12" t="n">
        <f aca="false">(K55/1000000)/$A146</f>
        <v>0.013705064516129</v>
      </c>
      <c r="L146" s="12" t="n">
        <f aca="false">(L55/1000000)/$A146</f>
        <v>0.0159781612903226</v>
      </c>
      <c r="M146" s="12" t="n">
        <f aca="false">(M55/1000000)/$A146</f>
        <v>0.0112058709677419</v>
      </c>
      <c r="N146" s="12" t="n">
        <f aca="false">(N55/1000000)/$A146</f>
        <v>0.0131501290322581</v>
      </c>
      <c r="O146" s="12" t="n">
        <f aca="false">(O55/1000000)/$A146</f>
        <v>0.0125927419354839</v>
      </c>
      <c r="P146" s="12" t="n">
        <f aca="false">(P55/1000000)/$A146</f>
        <v>0.0173161612903226</v>
      </c>
      <c r="Q146" s="12" t="n">
        <f aca="false">(Q55/1000000)/$A146</f>
        <v>0.0109594838709677</v>
      </c>
      <c r="R146" s="12" t="n">
        <f aca="false">(R55/1000000)/$A146</f>
        <v>0.0112201612903226</v>
      </c>
      <c r="S146" s="12" t="n">
        <f aca="false">(S55/1000000)/$A146</f>
        <v>0.012908935483871</v>
      </c>
      <c r="T146" s="12" t="n">
        <f aca="false">(T55/1000000)/$A146</f>
        <v>0.0170526129032258</v>
      </c>
      <c r="U146" s="12" t="n">
        <f aca="false">(U55/1000000)/$A146</f>
        <v>0.0134094193548387</v>
      </c>
      <c r="V146" s="12" t="n">
        <f aca="false">(V55/1000000)/$A146</f>
        <v>0.0164107741935484</v>
      </c>
      <c r="W146" s="12" t="n">
        <f aca="false">(W55/1000000)/$A146</f>
        <v>0.0232351290322581</v>
      </c>
      <c r="X146" s="12" t="n">
        <f aca="false">(X55/1000000)/$A146</f>
        <v>0.0117573548387097</v>
      </c>
      <c r="Y146" s="12" t="n">
        <f aca="false">(Y55/1000000)/$A146</f>
        <v>0.036312064516129</v>
      </c>
      <c r="Z146" s="12" t="n">
        <f aca="false">(Z55/1000000)/$A146</f>
        <v>0.0295946451612903</v>
      </c>
      <c r="AA146" s="12" t="n">
        <f aca="false">(AA55/1000000)/$A146</f>
        <v>0.0111099677419355</v>
      </c>
      <c r="AB146" s="12" t="n">
        <f aca="false">(AB55/1000000)/$A146</f>
        <v>0.0175142580645161</v>
      </c>
      <c r="AC146" s="12" t="n">
        <f aca="false">(AC55/1000000)/$A146</f>
        <v>0.0431636774193548</v>
      </c>
      <c r="AD146" s="12" t="n">
        <f aca="false">(AD55/1000000)/$A146</f>
        <v>0.0185625483870968</v>
      </c>
      <c r="AE146" s="12" t="n">
        <f aca="false">(AE55/1000000)/$A146</f>
        <v>0.0163323870967742</v>
      </c>
      <c r="AF146" s="12" t="n">
        <f aca="false">(AF55/1000000)/$A146</f>
        <v>0.0206815806451613</v>
      </c>
      <c r="AG146" s="12" t="n">
        <f aca="false">(AG55/1000000)/$A146</f>
        <v>0.0186087741935484</v>
      </c>
      <c r="AH146" s="12" t="n">
        <f aca="false">(AH55/1000000)/$A146</f>
        <v>0.0257020967741935</v>
      </c>
      <c r="AI146" s="12" t="n">
        <f aca="false">(AI55/1000000)/$A146</f>
        <v>0.0220174838709677</v>
      </c>
      <c r="AJ146" s="12" t="n">
        <f aca="false">(AJ55/1000000)/$A146</f>
        <v>0.0294263548387097</v>
      </c>
      <c r="AK146" s="12" t="n">
        <f aca="false">(AK55/1000000)/$A146</f>
        <v>0.0218426129032258</v>
      </c>
      <c r="AL146" s="12" t="n">
        <f aca="false">(AL55/1000000)/$A146</f>
        <v>0.0281074516129032</v>
      </c>
      <c r="AM146" s="12" t="n">
        <f aca="false">(AM55/1000000)/$A146</f>
        <v>0.0254164193548387</v>
      </c>
      <c r="AN146" s="12" t="n">
        <f aca="false">(AN55/1000000)/$A146</f>
        <v>0.0237412258064516</v>
      </c>
      <c r="AO146" s="12" t="n">
        <f aca="false">(AO55/1000000)/$A146</f>
        <v>0.0312441290322581</v>
      </c>
      <c r="AP146" s="12" t="n">
        <f aca="false">(AP55/1000000)/$A146</f>
        <v>0.0308671935483871</v>
      </c>
      <c r="AQ146" s="12" t="n">
        <f aca="false">(AQ55/1000000)/$A146</f>
        <v>0.0340710967741935</v>
      </c>
      <c r="AR146" s="12" t="n">
        <f aca="false">(AR55/1000000)/$A146</f>
        <v>0.0224324193548387</v>
      </c>
      <c r="AS146" s="12" t="n">
        <f aca="false">(AS55/1000000)/$A146</f>
        <v>0.0324286451612903</v>
      </c>
      <c r="AT146" s="12" t="n">
        <f aca="false">(AT55/1000000)/$A146</f>
        <v>0.032674064516129</v>
      </c>
      <c r="AU146" s="12" t="n">
        <f aca="false">(AU55/1000000)/$A146</f>
        <v>0.038514935483871</v>
      </c>
      <c r="AV146" s="12" t="n">
        <f aca="false">(AV55/1000000)/$A146</f>
        <v>0.0774494193548387</v>
      </c>
      <c r="AW146" s="12" t="n">
        <f aca="false">(AW55/1000000)/$A146</f>
        <v>0.0718030967741936</v>
      </c>
      <c r="AX146" s="12" t="n">
        <f aca="false">(AX55/1000000)/$A146</f>
        <v>0.0406792903225806</v>
      </c>
      <c r="AY146" s="12" t="n">
        <f aca="false">(AY55/1000000)/$A146</f>
        <v>0.0386740967741936</v>
      </c>
      <c r="AZ146" s="12" t="n">
        <f aca="false">(AZ55/1000000)/$A146</f>
        <v>0.065230935483871</v>
      </c>
      <c r="BA146" s="12" t="n">
        <f aca="false">(BA55/1000000)/$A146</f>
        <v>0.0624673870967742</v>
      </c>
      <c r="BB146" s="12" t="n">
        <f aca="false">(BB55/1000000)/$A146</f>
        <v>0.0673590322580645</v>
      </c>
      <c r="BC146" s="12" t="n">
        <f aca="false">(BC55/1000000)/$A146</f>
        <v>0.10077635483871</v>
      </c>
      <c r="BD146" s="12" t="n">
        <f aca="false">(BD55/1000000)/$A146</f>
        <v>0.0520384193548387</v>
      </c>
      <c r="BE146" s="12" t="n">
        <f aca="false">(BE55/1000000)/$A146</f>
        <v>0</v>
      </c>
      <c r="BF146" s="12" t="n">
        <f aca="false">(BF55/1000000)/$A146</f>
        <v>0</v>
      </c>
      <c r="BG146" s="12" t="n">
        <f aca="false">(BG55/1000000)/$A146</f>
        <v>0</v>
      </c>
      <c r="BH146" s="12" t="n">
        <f aca="false">(BH55/1000000)/$A146</f>
        <v>0</v>
      </c>
      <c r="BI146" s="12" t="n">
        <f aca="false">(BI55/1000000)/$A146</f>
        <v>0</v>
      </c>
      <c r="BJ146" s="12" t="n">
        <f aca="false">(BJ55/1000000)/$A146</f>
        <v>0</v>
      </c>
      <c r="BK146" s="12" t="n">
        <f aca="false">(BK55/1000000)/$A146</f>
        <v>0</v>
      </c>
      <c r="BL146" s="12" t="n">
        <f aca="false">(BL55/1000000)/$A146</f>
        <v>0</v>
      </c>
      <c r="BM146" s="12" t="n">
        <f aca="false">(BM55/1000000)/$A146</f>
        <v>0</v>
      </c>
      <c r="BN146" s="12" t="n">
        <f aca="false">(BN55/1000000)/$A146</f>
        <v>0</v>
      </c>
      <c r="BO146" s="12" t="n">
        <f aca="false">(BO55/1000000)/$A146</f>
        <v>0</v>
      </c>
      <c r="BP146" s="12" t="n">
        <f aca="false">(BP55/1000000)/$A146</f>
        <v>0</v>
      </c>
      <c r="BQ146" s="12" t="n">
        <f aca="false">(BQ55/1000000)/$A146</f>
        <v>0</v>
      </c>
      <c r="BR146" s="12" t="n">
        <f aca="false">(BR55/1000000)/$A146</f>
        <v>0</v>
      </c>
      <c r="BS146" s="12" t="n">
        <f aca="false">(BS55/1000000)/$A146</f>
        <v>0</v>
      </c>
      <c r="BT146" s="12" t="n">
        <f aca="false">(BT55/1000000)/$A146</f>
        <v>0</v>
      </c>
      <c r="BU146" s="12" t="n">
        <f aca="false">(BU55/1000000)/$A146</f>
        <v>0</v>
      </c>
      <c r="BV146" s="12" t="n">
        <f aca="false">(BV55/1000000)/$A146</f>
        <v>0</v>
      </c>
      <c r="BW146" s="12" t="n">
        <f aca="false">(BW55/1000000)/$A146</f>
        <v>0</v>
      </c>
      <c r="BX146" s="12" t="n">
        <f aca="false">(BX55/1000000)/$A146</f>
        <v>0</v>
      </c>
      <c r="BY146" s="12" t="n">
        <f aca="false">(BY55/1000000)/$A146</f>
        <v>0</v>
      </c>
      <c r="BZ146" s="12" t="n">
        <f aca="false">(BZ55/1000000)/$A146</f>
        <v>0</v>
      </c>
      <c r="CA146" s="12" t="n">
        <f aca="false">(CA55/1000000)/$A146</f>
        <v>0</v>
      </c>
      <c r="CB146" s="12" t="n">
        <f aca="false">(CB55/1000000)/$A146</f>
        <v>0</v>
      </c>
      <c r="CC146" s="12" t="n">
        <f aca="false">(CC55/1000000)/$A146</f>
        <v>0</v>
      </c>
      <c r="CD146" s="12" t="n">
        <f aca="false">(CD55/1000000)/$A146</f>
        <v>0</v>
      </c>
      <c r="CE146" s="12" t="n">
        <f aca="false">(CE55/1000000)/$A146</f>
        <v>0</v>
      </c>
      <c r="CF146" s="12" t="n">
        <f aca="false">(CF55/1000000)/$A146</f>
        <v>0</v>
      </c>
      <c r="CG146" s="12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11"/>
      <c r="FU146" s="7"/>
      <c r="FV146" s="7"/>
      <c r="FW146" s="7"/>
    </row>
    <row r="147" customFormat="false" ht="12.75" hidden="false" customHeight="false" outlineLevel="0" collapsed="false">
      <c r="A147" s="0" t="n">
        <v>30</v>
      </c>
      <c r="B147" s="3" t="n">
        <v>35947</v>
      </c>
      <c r="C147" s="12" t="n">
        <f aca="false">(C56/1000000)/$A147</f>
        <v>1.55032793333333</v>
      </c>
      <c r="D147" s="12" t="n">
        <f aca="false">(D56/1000000)/$A147</f>
        <v>0.0171797666666667</v>
      </c>
      <c r="E147" s="12" t="n">
        <f aca="false">(E56/1000000)/$A147</f>
        <v>0.0116078666666667</v>
      </c>
      <c r="F147" s="12" t="n">
        <f aca="false">(F56/1000000)/$A147</f>
        <v>0.0157795666666667</v>
      </c>
      <c r="G147" s="12" t="n">
        <f aca="false">(G56/1000000)/$A147</f>
        <v>0.0113469666666667</v>
      </c>
      <c r="H147" s="12" t="n">
        <f aca="false">(H56/1000000)/$A147</f>
        <v>0.0110772666666667</v>
      </c>
      <c r="I147" s="12" t="n">
        <f aca="false">(I56/1000000)/$A147</f>
        <v>0.0118721666666667</v>
      </c>
      <c r="J147" s="12" t="n">
        <f aca="false">(J56/1000000)/$A147</f>
        <v>0.0126412666666667</v>
      </c>
      <c r="K147" s="12" t="n">
        <f aca="false">(K56/1000000)/$A147</f>
        <v>0.0138525666666667</v>
      </c>
      <c r="L147" s="12" t="n">
        <f aca="false">(L56/1000000)/$A147</f>
        <v>0.0155513666666667</v>
      </c>
      <c r="M147" s="12" t="n">
        <f aca="false">(M56/1000000)/$A147</f>
        <v>0.0119415</v>
      </c>
      <c r="N147" s="12" t="n">
        <f aca="false">(N56/1000000)/$A147</f>
        <v>0.0130386666666667</v>
      </c>
      <c r="O147" s="12" t="n">
        <f aca="false">(O56/1000000)/$A147</f>
        <v>0.0121691</v>
      </c>
      <c r="P147" s="12" t="n">
        <f aca="false">(P56/1000000)/$A147</f>
        <v>0.016459</v>
      </c>
      <c r="Q147" s="12" t="n">
        <f aca="false">(Q56/1000000)/$A147</f>
        <v>0.0107232</v>
      </c>
      <c r="R147" s="12" t="n">
        <f aca="false">(R56/1000000)/$A147</f>
        <v>0.0109323</v>
      </c>
      <c r="S147" s="12" t="n">
        <f aca="false">(S56/1000000)/$A147</f>
        <v>0.0127048333333333</v>
      </c>
      <c r="T147" s="12" t="n">
        <f aca="false">(T56/1000000)/$A147</f>
        <v>0.0153261</v>
      </c>
      <c r="U147" s="12" t="n">
        <f aca="false">(U56/1000000)/$A147</f>
        <v>0.0127534</v>
      </c>
      <c r="V147" s="12" t="n">
        <f aca="false">(V56/1000000)/$A147</f>
        <v>0.0157964666666667</v>
      </c>
      <c r="W147" s="12" t="n">
        <f aca="false">(W56/1000000)/$A147</f>
        <v>0.0213104666666667</v>
      </c>
      <c r="X147" s="12" t="n">
        <f aca="false">(X56/1000000)/$A147</f>
        <v>0.0116022666666667</v>
      </c>
      <c r="Y147" s="12" t="n">
        <f aca="false">(Y56/1000000)/$A147</f>
        <v>0.0342525</v>
      </c>
      <c r="Z147" s="12" t="n">
        <f aca="false">(Z56/1000000)/$A147</f>
        <v>0.0275013333333333</v>
      </c>
      <c r="AA147" s="12" t="n">
        <f aca="false">(AA56/1000000)/$A147</f>
        <v>0.0106691333333333</v>
      </c>
      <c r="AB147" s="12" t="n">
        <f aca="false">(AB56/1000000)/$A147</f>
        <v>0.0169089666666667</v>
      </c>
      <c r="AC147" s="12" t="n">
        <f aca="false">(AC56/1000000)/$A147</f>
        <v>0.039755</v>
      </c>
      <c r="AD147" s="12" t="n">
        <f aca="false">(AD56/1000000)/$A147</f>
        <v>0.0178293333333333</v>
      </c>
      <c r="AE147" s="12" t="n">
        <f aca="false">(AE56/1000000)/$A147</f>
        <v>0.0165236333333333</v>
      </c>
      <c r="AF147" s="12" t="n">
        <f aca="false">(AF56/1000000)/$A147</f>
        <v>0.0198535333333333</v>
      </c>
      <c r="AG147" s="12" t="n">
        <f aca="false">(AG56/1000000)/$A147</f>
        <v>0.0184406666666667</v>
      </c>
      <c r="AH147" s="12" t="n">
        <f aca="false">(AH56/1000000)/$A147</f>
        <v>0.0245737</v>
      </c>
      <c r="AI147" s="12" t="n">
        <f aca="false">(AI56/1000000)/$A147</f>
        <v>0.0211522666666667</v>
      </c>
      <c r="AJ147" s="12" t="n">
        <f aca="false">(AJ56/1000000)/$A147</f>
        <v>0.0283206</v>
      </c>
      <c r="AK147" s="12" t="n">
        <f aca="false">(AK56/1000000)/$A147</f>
        <v>0.0209813</v>
      </c>
      <c r="AL147" s="12" t="n">
        <f aca="false">(AL56/1000000)/$A147</f>
        <v>0.0275083333333333</v>
      </c>
      <c r="AM147" s="12" t="n">
        <f aca="false">(AM56/1000000)/$A147</f>
        <v>0.0242564666666667</v>
      </c>
      <c r="AN147" s="12" t="n">
        <f aca="false">(AN56/1000000)/$A147</f>
        <v>0.0216294333333333</v>
      </c>
      <c r="AO147" s="12" t="n">
        <f aca="false">(AO56/1000000)/$A147</f>
        <v>0.0293846333333333</v>
      </c>
      <c r="AP147" s="12" t="n">
        <f aca="false">(AP56/1000000)/$A147</f>
        <v>0.0288345333333333</v>
      </c>
      <c r="AQ147" s="12" t="n">
        <f aca="false">(AQ56/1000000)/$A147</f>
        <v>0.0340945333333333</v>
      </c>
      <c r="AR147" s="12" t="n">
        <f aca="false">(AR56/1000000)/$A147</f>
        <v>0.0208448333333333</v>
      </c>
      <c r="AS147" s="12" t="n">
        <f aca="false">(AS56/1000000)/$A147</f>
        <v>0.0302798333333333</v>
      </c>
      <c r="AT147" s="12" t="n">
        <f aca="false">(AT56/1000000)/$A147</f>
        <v>0.0306274666666667</v>
      </c>
      <c r="AU147" s="12" t="n">
        <f aca="false">(AU56/1000000)/$A147</f>
        <v>0.0371172333333333</v>
      </c>
      <c r="AV147" s="12" t="n">
        <f aca="false">(AV56/1000000)/$A147</f>
        <v>0.0712805333333333</v>
      </c>
      <c r="AW147" s="12" t="n">
        <f aca="false">(AW56/1000000)/$A147</f>
        <v>0.0606446</v>
      </c>
      <c r="AX147" s="12" t="n">
        <f aca="false">(AX56/1000000)/$A147</f>
        <v>0.0360595</v>
      </c>
      <c r="AY147" s="12" t="n">
        <f aca="false">(AY56/1000000)/$A147</f>
        <v>0.0364802666666667</v>
      </c>
      <c r="AZ147" s="12" t="n">
        <f aca="false">(AZ56/1000000)/$A147</f>
        <v>0.060651</v>
      </c>
      <c r="BA147" s="12" t="n">
        <f aca="false">(BA56/1000000)/$A147</f>
        <v>0.0549868666666667</v>
      </c>
      <c r="BB147" s="12" t="n">
        <f aca="false">(BB56/1000000)/$A147</f>
        <v>0.0656939333333333</v>
      </c>
      <c r="BC147" s="12" t="n">
        <f aca="false">(BC56/1000000)/$A147</f>
        <v>0.0913403</v>
      </c>
      <c r="BD147" s="12" t="n">
        <f aca="false">(BD56/1000000)/$A147</f>
        <v>0.0779078</v>
      </c>
      <c r="BE147" s="12" t="n">
        <f aca="false">(BE56/1000000)/$A147</f>
        <v>0.0415339</v>
      </c>
      <c r="BF147" s="12" t="n">
        <f aca="false">(BF56/1000000)/$A147</f>
        <v>0</v>
      </c>
      <c r="BG147" s="12" t="n">
        <f aca="false">(BG56/1000000)/$A147</f>
        <v>0</v>
      </c>
      <c r="BH147" s="12" t="n">
        <f aca="false">(BH56/1000000)/$A147</f>
        <v>0</v>
      </c>
      <c r="BI147" s="12" t="n">
        <f aca="false">(BI56/1000000)/$A147</f>
        <v>0</v>
      </c>
      <c r="BJ147" s="12" t="n">
        <f aca="false">(BJ56/1000000)/$A147</f>
        <v>0</v>
      </c>
      <c r="BK147" s="12" t="n">
        <f aca="false">(BK56/1000000)/$A147</f>
        <v>0</v>
      </c>
      <c r="BL147" s="12" t="n">
        <f aca="false">(BL56/1000000)/$A147</f>
        <v>0</v>
      </c>
      <c r="BM147" s="12" t="n">
        <f aca="false">(BM56/1000000)/$A147</f>
        <v>0</v>
      </c>
      <c r="BN147" s="12" t="n">
        <f aca="false">(BN56/1000000)/$A147</f>
        <v>0</v>
      </c>
      <c r="BO147" s="12" t="n">
        <f aca="false">(BO56/1000000)/$A147</f>
        <v>0</v>
      </c>
      <c r="BP147" s="12" t="n">
        <f aca="false">(BP56/1000000)/$A147</f>
        <v>0</v>
      </c>
      <c r="BQ147" s="12" t="n">
        <f aca="false">(BQ56/1000000)/$A147</f>
        <v>0</v>
      </c>
      <c r="BR147" s="12" t="n">
        <f aca="false">(BR56/1000000)/$A147</f>
        <v>0</v>
      </c>
      <c r="BS147" s="12" t="n">
        <f aca="false">(BS56/1000000)/$A147</f>
        <v>0</v>
      </c>
      <c r="BT147" s="12" t="n">
        <f aca="false">(BT56/1000000)/$A147</f>
        <v>0</v>
      </c>
      <c r="BU147" s="12" t="n">
        <f aca="false">(BU56/1000000)/$A147</f>
        <v>0</v>
      </c>
      <c r="BV147" s="12" t="n">
        <f aca="false">(BV56/1000000)/$A147</f>
        <v>0</v>
      </c>
      <c r="BW147" s="12" t="n">
        <f aca="false">(BW56/1000000)/$A147</f>
        <v>0</v>
      </c>
      <c r="BX147" s="12" t="n">
        <f aca="false">(BX56/1000000)/$A147</f>
        <v>0</v>
      </c>
      <c r="BY147" s="12" t="n">
        <f aca="false">(BY56/1000000)/$A147</f>
        <v>0</v>
      </c>
      <c r="BZ147" s="12" t="n">
        <f aca="false">(BZ56/1000000)/$A147</f>
        <v>0</v>
      </c>
      <c r="CA147" s="12" t="n">
        <f aca="false">(CA56/1000000)/$A147</f>
        <v>0</v>
      </c>
      <c r="CB147" s="12" t="n">
        <f aca="false">(CB56/1000000)/$A147</f>
        <v>0</v>
      </c>
      <c r="CC147" s="12" t="n">
        <f aca="false">(CC56/1000000)/$A147</f>
        <v>0</v>
      </c>
      <c r="CD147" s="12" t="n">
        <f aca="false">(CD56/1000000)/$A147</f>
        <v>0</v>
      </c>
      <c r="CE147" s="12" t="n">
        <f aca="false">(CE56/1000000)/$A147</f>
        <v>0</v>
      </c>
      <c r="CF147" s="12" t="n">
        <f aca="false">(CF56/1000000)/$A147</f>
        <v>0</v>
      </c>
      <c r="CG147" s="12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11"/>
      <c r="FU147" s="7"/>
      <c r="FV147" s="7"/>
      <c r="FW147" s="7"/>
    </row>
    <row r="148" customFormat="false" ht="12.75" hidden="false" customHeight="false" outlineLevel="0" collapsed="false">
      <c r="A148" s="0" t="n">
        <v>31</v>
      </c>
      <c r="B148" s="3" t="n">
        <v>35977</v>
      </c>
      <c r="C148" s="12" t="n">
        <f aca="false">(C57/1000000)/$A148</f>
        <v>1.52971796774194</v>
      </c>
      <c r="D148" s="12" t="n">
        <f aca="false">(D57/1000000)/$A148</f>
        <v>0.0168963548387097</v>
      </c>
      <c r="E148" s="12" t="n">
        <f aca="false">(E57/1000000)/$A148</f>
        <v>0.0110998387096774</v>
      </c>
      <c r="F148" s="12" t="n">
        <f aca="false">(F57/1000000)/$A148</f>
        <v>0.0147601612903226</v>
      </c>
      <c r="G148" s="12" t="n">
        <f aca="false">(G57/1000000)/$A148</f>
        <v>0.00998722580645161</v>
      </c>
      <c r="H148" s="12" t="n">
        <f aca="false">(H57/1000000)/$A148</f>
        <v>0.00991751612903226</v>
      </c>
      <c r="I148" s="12" t="n">
        <f aca="false">(I57/1000000)/$A148</f>
        <v>0.0116738709677419</v>
      </c>
      <c r="J148" s="12" t="n">
        <f aca="false">(J57/1000000)/$A148</f>
        <v>0.0126981935483871</v>
      </c>
      <c r="K148" s="12" t="n">
        <f aca="false">(K57/1000000)/$A148</f>
        <v>0.0136564193548387</v>
      </c>
      <c r="L148" s="12" t="n">
        <f aca="false">(L57/1000000)/$A148</f>
        <v>0.0149014193548387</v>
      </c>
      <c r="M148" s="12" t="n">
        <f aca="false">(M57/1000000)/$A148</f>
        <v>0.0114138709677419</v>
      </c>
      <c r="N148" s="12" t="n">
        <f aca="false">(N57/1000000)/$A148</f>
        <v>0.0126490322580645</v>
      </c>
      <c r="O148" s="12" t="n">
        <f aca="false">(O57/1000000)/$A148</f>
        <v>0.0126325483870968</v>
      </c>
      <c r="P148" s="12" t="n">
        <f aca="false">(P57/1000000)/$A148</f>
        <v>0.0159034193548387</v>
      </c>
      <c r="Q148" s="12" t="n">
        <f aca="false">(Q57/1000000)/$A148</f>
        <v>0.0108381290322581</v>
      </c>
      <c r="R148" s="12" t="n">
        <f aca="false">(R57/1000000)/$A148</f>
        <v>0.00949516129032258</v>
      </c>
      <c r="S148" s="12" t="n">
        <f aca="false">(S57/1000000)/$A148</f>
        <v>0.0128324193548387</v>
      </c>
      <c r="T148" s="12" t="n">
        <f aca="false">(T57/1000000)/$A148</f>
        <v>0.0149874838709677</v>
      </c>
      <c r="U148" s="12" t="n">
        <f aca="false">(U57/1000000)/$A148</f>
        <v>0.0116831935483871</v>
      </c>
      <c r="V148" s="12" t="n">
        <f aca="false">(V57/1000000)/$A148</f>
        <v>0.0154679032258065</v>
      </c>
      <c r="W148" s="12" t="n">
        <f aca="false">(W57/1000000)/$A148</f>
        <v>0.021497935483871</v>
      </c>
      <c r="X148" s="12" t="n">
        <f aca="false">(X57/1000000)/$A148</f>
        <v>0.0115760967741935</v>
      </c>
      <c r="Y148" s="12" t="n">
        <f aca="false">(Y57/1000000)/$A148</f>
        <v>0.0340695161290323</v>
      </c>
      <c r="Z148" s="12" t="n">
        <f aca="false">(Z57/1000000)/$A148</f>
        <v>0.0263791935483871</v>
      </c>
      <c r="AA148" s="12" t="n">
        <f aca="false">(AA57/1000000)/$A148</f>
        <v>0.0104161612903226</v>
      </c>
      <c r="AB148" s="12" t="n">
        <f aca="false">(AB57/1000000)/$A148</f>
        <v>0.0164107419354839</v>
      </c>
      <c r="AC148" s="12" t="n">
        <f aca="false">(AC57/1000000)/$A148</f>
        <v>0.0404491290322581</v>
      </c>
      <c r="AD148" s="12" t="n">
        <f aca="false">(AD57/1000000)/$A148</f>
        <v>0.0171264516129032</v>
      </c>
      <c r="AE148" s="12" t="n">
        <f aca="false">(AE57/1000000)/$A148</f>
        <v>0.0156178064516129</v>
      </c>
      <c r="AF148" s="12" t="n">
        <f aca="false">(AF57/1000000)/$A148</f>
        <v>0.0192314516129032</v>
      </c>
      <c r="AG148" s="12" t="n">
        <f aca="false">(AG57/1000000)/$A148</f>
        <v>0.0190468064516129</v>
      </c>
      <c r="AH148" s="12" t="n">
        <f aca="false">(AH57/1000000)/$A148</f>
        <v>0.0244203870967742</v>
      </c>
      <c r="AI148" s="12" t="n">
        <f aca="false">(AI57/1000000)/$A148</f>
        <v>0.0211445483870968</v>
      </c>
      <c r="AJ148" s="12" t="n">
        <f aca="false">(AJ57/1000000)/$A148</f>
        <v>0.0272886129032258</v>
      </c>
      <c r="AK148" s="12" t="n">
        <f aca="false">(AK57/1000000)/$A148</f>
        <v>0.0202766129032258</v>
      </c>
      <c r="AL148" s="12" t="n">
        <f aca="false">(AL57/1000000)/$A148</f>
        <v>0.0260297419354839</v>
      </c>
      <c r="AM148" s="12" t="n">
        <f aca="false">(AM57/1000000)/$A148</f>
        <v>0.0241748064516129</v>
      </c>
      <c r="AN148" s="12" t="n">
        <f aca="false">(AN57/1000000)/$A148</f>
        <v>0.0211421290322581</v>
      </c>
      <c r="AO148" s="12" t="n">
        <f aca="false">(AO57/1000000)/$A148</f>
        <v>0.0266091612903226</v>
      </c>
      <c r="AP148" s="12" t="n">
        <f aca="false">(AP57/1000000)/$A148</f>
        <v>0.0278711290322581</v>
      </c>
      <c r="AQ148" s="12" t="n">
        <f aca="false">(AQ57/1000000)/$A148</f>
        <v>0.031989064516129</v>
      </c>
      <c r="AR148" s="12" t="n">
        <f aca="false">(AR57/1000000)/$A148</f>
        <v>0.0193421935483871</v>
      </c>
      <c r="AS148" s="12" t="n">
        <f aca="false">(AS57/1000000)/$A148</f>
        <v>0.0292883548387097</v>
      </c>
      <c r="AT148" s="12" t="n">
        <f aca="false">(AT57/1000000)/$A148</f>
        <v>0.0292913870967742</v>
      </c>
      <c r="AU148" s="12" t="n">
        <f aca="false">(AU57/1000000)/$A148</f>
        <v>0.0361943870967742</v>
      </c>
      <c r="AV148" s="12" t="n">
        <f aca="false">(AV57/1000000)/$A148</f>
        <v>0.0689108064516129</v>
      </c>
      <c r="AW148" s="12" t="n">
        <f aca="false">(AW57/1000000)/$A148</f>
        <v>0.0567634193548387</v>
      </c>
      <c r="AX148" s="12" t="n">
        <f aca="false">(AX57/1000000)/$A148</f>
        <v>0.0332382903225806</v>
      </c>
      <c r="AY148" s="12" t="n">
        <f aca="false">(AY57/1000000)/$A148</f>
        <v>0.0321755161290323</v>
      </c>
      <c r="AZ148" s="12" t="n">
        <f aca="false">(AZ57/1000000)/$A148</f>
        <v>0.0553826451612903</v>
      </c>
      <c r="BA148" s="12" t="n">
        <f aca="false">(BA57/1000000)/$A148</f>
        <v>0.0510338064516129</v>
      </c>
      <c r="BB148" s="12" t="n">
        <f aca="false">(BB57/1000000)/$A148</f>
        <v>0.0569906129032258</v>
      </c>
      <c r="BC148" s="12" t="n">
        <f aca="false">(BC57/1000000)/$A148</f>
        <v>0.0799464516129032</v>
      </c>
      <c r="BD148" s="12" t="n">
        <f aca="false">(BD57/1000000)/$A148</f>
        <v>0.0571411935483871</v>
      </c>
      <c r="BE148" s="12" t="n">
        <f aca="false">(BE57/1000000)/$A148</f>
        <v>0.0717159677419355</v>
      </c>
      <c r="BF148" s="12" t="n">
        <f aca="false">(BF57/1000000)/$A148</f>
        <v>0.0642056451612903</v>
      </c>
      <c r="BG148" s="12" t="n">
        <f aca="false">(BG57/1000000)/$A148</f>
        <v>0</v>
      </c>
      <c r="BH148" s="12" t="n">
        <f aca="false">(BH57/1000000)/$A148</f>
        <v>0</v>
      </c>
      <c r="BI148" s="12" t="n">
        <f aca="false">(BI57/1000000)/$A148</f>
        <v>0</v>
      </c>
      <c r="BJ148" s="12" t="n">
        <f aca="false">(BJ57/1000000)/$A148</f>
        <v>0</v>
      </c>
      <c r="BK148" s="12" t="n">
        <f aca="false">(BK57/1000000)/$A148</f>
        <v>0</v>
      </c>
      <c r="BL148" s="12" t="n">
        <f aca="false">(BL57/1000000)/$A148</f>
        <v>0</v>
      </c>
      <c r="BM148" s="12" t="n">
        <f aca="false">(BM57/1000000)/$A148</f>
        <v>0</v>
      </c>
      <c r="BN148" s="12" t="n">
        <f aca="false">(BN57/1000000)/$A148</f>
        <v>0</v>
      </c>
      <c r="BO148" s="12" t="n">
        <f aca="false">(BO57/1000000)/$A148</f>
        <v>0</v>
      </c>
      <c r="BP148" s="12" t="n">
        <f aca="false">(BP57/1000000)/$A148</f>
        <v>0</v>
      </c>
      <c r="BQ148" s="12" t="n">
        <f aca="false">(BQ57/1000000)/$A148</f>
        <v>0</v>
      </c>
      <c r="BR148" s="12" t="n">
        <f aca="false">(BR57/1000000)/$A148</f>
        <v>0</v>
      </c>
      <c r="BS148" s="12" t="n">
        <f aca="false">(BS57/1000000)/$A148</f>
        <v>0</v>
      </c>
      <c r="BT148" s="12" t="n">
        <f aca="false">(BT57/1000000)/$A148</f>
        <v>0</v>
      </c>
      <c r="BU148" s="12" t="n">
        <f aca="false">(BU57/1000000)/$A148</f>
        <v>0</v>
      </c>
      <c r="BV148" s="12" t="n">
        <f aca="false">(BV57/1000000)/$A148</f>
        <v>0</v>
      </c>
      <c r="BW148" s="12" t="n">
        <f aca="false">(BW57/1000000)/$A148</f>
        <v>0</v>
      </c>
      <c r="BX148" s="12" t="n">
        <f aca="false">(BX57/1000000)/$A148</f>
        <v>0</v>
      </c>
      <c r="BY148" s="12" t="n">
        <f aca="false">(BY57/1000000)/$A148</f>
        <v>0</v>
      </c>
      <c r="BZ148" s="12" t="n">
        <f aca="false">(BZ57/1000000)/$A148</f>
        <v>0</v>
      </c>
      <c r="CA148" s="12" t="n">
        <f aca="false">(CA57/1000000)/$A148</f>
        <v>0</v>
      </c>
      <c r="CB148" s="12" t="n">
        <f aca="false">(CB57/1000000)/$A148</f>
        <v>0</v>
      </c>
      <c r="CC148" s="12" t="n">
        <f aca="false">(CC57/1000000)/$A148</f>
        <v>0</v>
      </c>
      <c r="CD148" s="12" t="n">
        <f aca="false">(CD57/1000000)/$A148</f>
        <v>0</v>
      </c>
      <c r="CE148" s="12" t="n">
        <f aca="false">(CE57/1000000)/$A148</f>
        <v>0</v>
      </c>
      <c r="CF148" s="12" t="n">
        <f aca="false">(CF57/1000000)/$A148</f>
        <v>0</v>
      </c>
      <c r="CG148" s="12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11"/>
      <c r="FU148" s="7"/>
      <c r="FV148" s="7"/>
      <c r="FW148" s="7"/>
    </row>
    <row r="149" customFormat="false" ht="12.75" hidden="false" customHeight="false" outlineLevel="0" collapsed="false">
      <c r="A149" s="0" t="n">
        <v>31</v>
      </c>
      <c r="B149" s="3" t="n">
        <v>36008</v>
      </c>
      <c r="C149" s="12" t="n">
        <f aca="false">(C58/1000000)/$A149</f>
        <v>1.52956693548387</v>
      </c>
      <c r="D149" s="12" t="n">
        <f aca="false">(D58/1000000)/$A149</f>
        <v>0.0161123548387097</v>
      </c>
      <c r="E149" s="12" t="n">
        <f aca="false">(E58/1000000)/$A149</f>
        <v>0.0104230967741936</v>
      </c>
      <c r="F149" s="12" t="n">
        <f aca="false">(F58/1000000)/$A149</f>
        <v>0.0144512903225806</v>
      </c>
      <c r="G149" s="12" t="n">
        <f aca="false">(G58/1000000)/$A149</f>
        <v>0.00998329032258065</v>
      </c>
      <c r="H149" s="12" t="n">
        <f aca="false">(H58/1000000)/$A149</f>
        <v>0.0101007419354839</v>
      </c>
      <c r="I149" s="12" t="n">
        <f aca="false">(I58/1000000)/$A149</f>
        <v>0.0112861612903226</v>
      </c>
      <c r="J149" s="12" t="n">
        <f aca="false">(J58/1000000)/$A149</f>
        <v>0.0132801612903226</v>
      </c>
      <c r="K149" s="12" t="n">
        <f aca="false">(K58/1000000)/$A149</f>
        <v>0.0133777741935484</v>
      </c>
      <c r="L149" s="12" t="n">
        <f aca="false">(L58/1000000)/$A149</f>
        <v>0.0168030322580645</v>
      </c>
      <c r="M149" s="12" t="n">
        <f aca="false">(M58/1000000)/$A149</f>
        <v>0.0108834516129032</v>
      </c>
      <c r="N149" s="12" t="n">
        <f aca="false">(N58/1000000)/$A149</f>
        <v>0.0120906129032258</v>
      </c>
      <c r="O149" s="12" t="n">
        <f aca="false">(O58/1000000)/$A149</f>
        <v>0.0118848387096774</v>
      </c>
      <c r="P149" s="12" t="n">
        <f aca="false">(P58/1000000)/$A149</f>
        <v>0.0154544838709677</v>
      </c>
      <c r="Q149" s="12" t="n">
        <f aca="false">(Q58/1000000)/$A149</f>
        <v>0.0110025161290323</v>
      </c>
      <c r="R149" s="12" t="n">
        <f aca="false">(R58/1000000)/$A149</f>
        <v>0.00985667741935484</v>
      </c>
      <c r="S149" s="12" t="n">
        <f aca="false">(S58/1000000)/$A149</f>
        <v>0.0123431612903226</v>
      </c>
      <c r="T149" s="12" t="n">
        <f aca="false">(T58/1000000)/$A149</f>
        <v>0.0147734516129032</v>
      </c>
      <c r="U149" s="12" t="n">
        <f aca="false">(U58/1000000)/$A149</f>
        <v>0.0111673548387097</v>
      </c>
      <c r="V149" s="12" t="n">
        <f aca="false">(V58/1000000)/$A149</f>
        <v>0.0150636451612903</v>
      </c>
      <c r="W149" s="12" t="n">
        <f aca="false">(W58/1000000)/$A149</f>
        <v>0.0200453225806452</v>
      </c>
      <c r="X149" s="12" t="n">
        <f aca="false">(X58/1000000)/$A149</f>
        <v>0.0106296451612903</v>
      </c>
      <c r="Y149" s="12" t="n">
        <f aca="false">(Y58/1000000)/$A149</f>
        <v>0.0323826774193548</v>
      </c>
      <c r="Z149" s="12" t="n">
        <f aca="false">(Z58/1000000)/$A149</f>
        <v>0.0248881935483871</v>
      </c>
      <c r="AA149" s="12" t="n">
        <f aca="false">(AA58/1000000)/$A149</f>
        <v>0.0105127096774194</v>
      </c>
      <c r="AB149" s="12" t="n">
        <f aca="false">(AB58/1000000)/$A149</f>
        <v>0.0158189032258065</v>
      </c>
      <c r="AC149" s="12" t="n">
        <f aca="false">(AC58/1000000)/$A149</f>
        <v>0.0402849677419355</v>
      </c>
      <c r="AD149" s="12" t="n">
        <f aca="false">(AD58/1000000)/$A149</f>
        <v>0.0167419032258065</v>
      </c>
      <c r="AE149" s="12" t="n">
        <f aca="false">(AE58/1000000)/$A149</f>
        <v>0.0145717741935484</v>
      </c>
      <c r="AF149" s="12" t="n">
        <f aca="false">(AF58/1000000)/$A149</f>
        <v>0.0192443225806452</v>
      </c>
      <c r="AG149" s="12" t="n">
        <f aca="false">(AG58/1000000)/$A149</f>
        <v>0.0186934516129032</v>
      </c>
      <c r="AH149" s="12" t="n">
        <f aca="false">(AH58/1000000)/$A149</f>
        <v>0.0240212258064516</v>
      </c>
      <c r="AI149" s="12" t="n">
        <f aca="false">(AI58/1000000)/$A149</f>
        <v>0.0206838064516129</v>
      </c>
      <c r="AJ149" s="12" t="n">
        <f aca="false">(AJ58/1000000)/$A149</f>
        <v>0.0301382580645161</v>
      </c>
      <c r="AK149" s="12" t="n">
        <f aca="false">(AK58/1000000)/$A149</f>
        <v>0.0189542903225806</v>
      </c>
      <c r="AL149" s="12" t="n">
        <f aca="false">(AL58/1000000)/$A149</f>
        <v>0.0250504516129032</v>
      </c>
      <c r="AM149" s="12" t="n">
        <f aca="false">(AM58/1000000)/$A149</f>
        <v>0.0238443870967742</v>
      </c>
      <c r="AN149" s="12" t="n">
        <f aca="false">(AN58/1000000)/$A149</f>
        <v>0.0200404838709677</v>
      </c>
      <c r="AO149" s="12" t="n">
        <f aca="false">(AO58/1000000)/$A149</f>
        <v>0.025331064516129</v>
      </c>
      <c r="AP149" s="12" t="n">
        <f aca="false">(AP58/1000000)/$A149</f>
        <v>0.027485935483871</v>
      </c>
      <c r="AQ149" s="12" t="n">
        <f aca="false">(AQ58/1000000)/$A149</f>
        <v>0.0312461290322581</v>
      </c>
      <c r="AR149" s="12" t="n">
        <f aca="false">(AR58/1000000)/$A149</f>
        <v>0.0190635806451613</v>
      </c>
      <c r="AS149" s="12" t="n">
        <f aca="false">(AS58/1000000)/$A149</f>
        <v>0.0274533870967742</v>
      </c>
      <c r="AT149" s="12" t="n">
        <f aca="false">(AT58/1000000)/$A149</f>
        <v>0.0271351612903226</v>
      </c>
      <c r="AU149" s="12" t="n">
        <f aca="false">(AU58/1000000)/$A149</f>
        <v>0.0351581935483871</v>
      </c>
      <c r="AV149" s="12" t="n">
        <f aca="false">(AV58/1000000)/$A149</f>
        <v>0.06681</v>
      </c>
      <c r="AW149" s="12" t="n">
        <f aca="false">(AW58/1000000)/$A149</f>
        <v>0.0527627096774194</v>
      </c>
      <c r="AX149" s="12" t="n">
        <f aca="false">(AX58/1000000)/$A149</f>
        <v>0.0311037419354839</v>
      </c>
      <c r="AY149" s="12" t="n">
        <f aca="false">(AY58/1000000)/$A149</f>
        <v>0.0318643548387097</v>
      </c>
      <c r="AZ149" s="12" t="n">
        <f aca="false">(AZ58/1000000)/$A149</f>
        <v>0.0520739032258065</v>
      </c>
      <c r="BA149" s="12" t="n">
        <f aca="false">(BA58/1000000)/$A149</f>
        <v>0.0478306774193548</v>
      </c>
      <c r="BB149" s="12" t="n">
        <f aca="false">(BB58/1000000)/$A149</f>
        <v>0.0493074838709677</v>
      </c>
      <c r="BC149" s="12" t="n">
        <f aca="false">(BC58/1000000)/$A149</f>
        <v>0.0699053548387097</v>
      </c>
      <c r="BD149" s="12" t="n">
        <f aca="false">(BD58/1000000)/$A149</f>
        <v>0.051795064516129</v>
      </c>
      <c r="BE149" s="12" t="n">
        <f aca="false">(BE58/1000000)/$A149</f>
        <v>0.0646775483870968</v>
      </c>
      <c r="BF149" s="12" t="n">
        <f aca="false">(BF58/1000000)/$A149</f>
        <v>0.0901025483870968</v>
      </c>
      <c r="BG149" s="12" t="n">
        <f aca="false">(BG58/1000000)/$A149</f>
        <v>0.0412898709677419</v>
      </c>
      <c r="BH149" s="12" t="n">
        <f aca="false">(BH58/1000000)/$A149</f>
        <v>0</v>
      </c>
      <c r="BI149" s="12" t="n">
        <f aca="false">(BI58/1000000)/$A149</f>
        <v>0</v>
      </c>
      <c r="BJ149" s="12" t="n">
        <f aca="false">(BJ58/1000000)/$A149</f>
        <v>0</v>
      </c>
      <c r="BK149" s="12" t="n">
        <f aca="false">(BK58/1000000)/$A149</f>
        <v>0</v>
      </c>
      <c r="BL149" s="12" t="n">
        <f aca="false">(BL58/1000000)/$A149</f>
        <v>0</v>
      </c>
      <c r="BM149" s="12" t="n">
        <f aca="false">(BM58/1000000)/$A149</f>
        <v>0</v>
      </c>
      <c r="BN149" s="12" t="n">
        <f aca="false">(BN58/1000000)/$A149</f>
        <v>0</v>
      </c>
      <c r="BO149" s="12" t="n">
        <f aca="false">(BO58/1000000)/$A149</f>
        <v>0</v>
      </c>
      <c r="BP149" s="12" t="n">
        <f aca="false">(BP58/1000000)/$A149</f>
        <v>0</v>
      </c>
      <c r="BQ149" s="12" t="n">
        <f aca="false">(BQ58/1000000)/$A149</f>
        <v>0</v>
      </c>
      <c r="BR149" s="12" t="n">
        <f aca="false">(BR58/1000000)/$A149</f>
        <v>0</v>
      </c>
      <c r="BS149" s="12" t="n">
        <f aca="false">(BS58/1000000)/$A149</f>
        <v>0</v>
      </c>
      <c r="BT149" s="12" t="n">
        <f aca="false">(BT58/1000000)/$A149</f>
        <v>0</v>
      </c>
      <c r="BU149" s="12" t="n">
        <f aca="false">(BU58/1000000)/$A149</f>
        <v>0</v>
      </c>
      <c r="BV149" s="12" t="n">
        <f aca="false">(BV58/1000000)/$A149</f>
        <v>0</v>
      </c>
      <c r="BW149" s="12" t="n">
        <f aca="false">(BW58/1000000)/$A149</f>
        <v>0</v>
      </c>
      <c r="BX149" s="12" t="n">
        <f aca="false">(BX58/1000000)/$A149</f>
        <v>0</v>
      </c>
      <c r="BY149" s="12" t="n">
        <f aca="false">(BY58/1000000)/$A149</f>
        <v>0</v>
      </c>
      <c r="BZ149" s="12" t="n">
        <f aca="false">(BZ58/1000000)/$A149</f>
        <v>0</v>
      </c>
      <c r="CA149" s="12" t="n">
        <f aca="false">(CA58/1000000)/$A149</f>
        <v>0</v>
      </c>
      <c r="CB149" s="12" t="n">
        <f aca="false">(CB58/1000000)/$A149</f>
        <v>0</v>
      </c>
      <c r="CC149" s="12" t="n">
        <f aca="false">(CC58/1000000)/$A149</f>
        <v>0</v>
      </c>
      <c r="CD149" s="12" t="n">
        <f aca="false">(CD58/1000000)/$A149</f>
        <v>0</v>
      </c>
      <c r="CE149" s="12" t="n">
        <f aca="false">(CE58/1000000)/$A149</f>
        <v>0</v>
      </c>
      <c r="CF149" s="12" t="n">
        <f aca="false">(CF58/1000000)/$A149</f>
        <v>0</v>
      </c>
      <c r="CG149" s="12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11"/>
      <c r="FU149" s="7"/>
      <c r="FV149" s="7"/>
      <c r="FW149" s="7"/>
    </row>
    <row r="150" customFormat="false" ht="12.75" hidden="false" customHeight="false" outlineLevel="0" collapsed="false">
      <c r="A150" s="0" t="n">
        <v>30</v>
      </c>
      <c r="B150" s="3" t="n">
        <v>36039</v>
      </c>
      <c r="C150" s="12" t="n">
        <f aca="false">(C59/1000000)/$A150</f>
        <v>1.51882003333333</v>
      </c>
      <c r="D150" s="12" t="n">
        <f aca="false">(D59/1000000)/$A150</f>
        <v>0.0170642333333333</v>
      </c>
      <c r="E150" s="12" t="n">
        <f aca="false">(E59/1000000)/$A150</f>
        <v>0.0103792333333333</v>
      </c>
      <c r="F150" s="12" t="n">
        <f aca="false">(F59/1000000)/$A150</f>
        <v>0.0142953333333333</v>
      </c>
      <c r="G150" s="12" t="n">
        <f aca="false">(G59/1000000)/$A150</f>
        <v>0.00979536666666667</v>
      </c>
      <c r="H150" s="12" t="n">
        <f aca="false">(H59/1000000)/$A150</f>
        <v>0.0104753</v>
      </c>
      <c r="I150" s="12" t="n">
        <f aca="false">(I59/1000000)/$A150</f>
        <v>0.0118315666666667</v>
      </c>
      <c r="J150" s="12" t="n">
        <f aca="false">(J59/1000000)/$A150</f>
        <v>0.0127676333333333</v>
      </c>
      <c r="K150" s="12" t="n">
        <f aca="false">(K59/1000000)/$A150</f>
        <v>0.0140048</v>
      </c>
      <c r="L150" s="12" t="n">
        <f aca="false">(L59/1000000)/$A150</f>
        <v>0.0158174666666667</v>
      </c>
      <c r="M150" s="12" t="n">
        <f aca="false">(M59/1000000)/$A150</f>
        <v>0.0108421666666667</v>
      </c>
      <c r="N150" s="12" t="n">
        <f aca="false">(N59/1000000)/$A150</f>
        <v>0.0118961333333333</v>
      </c>
      <c r="O150" s="12" t="n">
        <f aca="false">(O59/1000000)/$A150</f>
        <v>0.0119626</v>
      </c>
      <c r="P150" s="12" t="n">
        <f aca="false">(P59/1000000)/$A150</f>
        <v>0.0148748</v>
      </c>
      <c r="Q150" s="12" t="n">
        <f aca="false">(Q59/1000000)/$A150</f>
        <v>0.0109225</v>
      </c>
      <c r="R150" s="12" t="n">
        <f aca="false">(R59/1000000)/$A150</f>
        <v>0.0100632</v>
      </c>
      <c r="S150" s="12" t="n">
        <f aca="false">(S59/1000000)/$A150</f>
        <v>0.0117967</v>
      </c>
      <c r="T150" s="12" t="n">
        <f aca="false">(T59/1000000)/$A150</f>
        <v>0.0147219333333333</v>
      </c>
      <c r="U150" s="12" t="n">
        <f aca="false">(U59/1000000)/$A150</f>
        <v>0.0109035666666667</v>
      </c>
      <c r="V150" s="12" t="n">
        <f aca="false">(V59/1000000)/$A150</f>
        <v>0.014407</v>
      </c>
      <c r="W150" s="12" t="n">
        <f aca="false">(W59/1000000)/$A150</f>
        <v>0.0197836333333333</v>
      </c>
      <c r="X150" s="12" t="n">
        <f aca="false">(X59/1000000)/$A150</f>
        <v>0.0109017666666667</v>
      </c>
      <c r="Y150" s="12" t="n">
        <f aca="false">(Y59/1000000)/$A150</f>
        <v>0.0310586</v>
      </c>
      <c r="Z150" s="12" t="n">
        <f aca="false">(Z59/1000000)/$A150</f>
        <v>0.0238180333333333</v>
      </c>
      <c r="AA150" s="12" t="n">
        <f aca="false">(AA59/1000000)/$A150</f>
        <v>0.0101178</v>
      </c>
      <c r="AB150" s="12" t="n">
        <f aca="false">(AB59/1000000)/$A150</f>
        <v>0.0157208333333333</v>
      </c>
      <c r="AC150" s="12" t="n">
        <f aca="false">(AC59/1000000)/$A150</f>
        <v>0.0395762666666667</v>
      </c>
      <c r="AD150" s="12" t="n">
        <f aca="false">(AD59/1000000)/$A150</f>
        <v>0.0169938</v>
      </c>
      <c r="AE150" s="12" t="n">
        <f aca="false">(AE59/1000000)/$A150</f>
        <v>0.0140313</v>
      </c>
      <c r="AF150" s="12" t="n">
        <f aca="false">(AF59/1000000)/$A150</f>
        <v>0.0179769</v>
      </c>
      <c r="AG150" s="12" t="n">
        <f aca="false">(AG59/1000000)/$A150</f>
        <v>0.0174376333333333</v>
      </c>
      <c r="AH150" s="12" t="n">
        <f aca="false">(AH59/1000000)/$A150</f>
        <v>0.0229478666666667</v>
      </c>
      <c r="AI150" s="12" t="n">
        <f aca="false">(AI59/1000000)/$A150</f>
        <v>0.0205834333333333</v>
      </c>
      <c r="AJ150" s="12" t="n">
        <f aca="false">(AJ59/1000000)/$A150</f>
        <v>0.0279408</v>
      </c>
      <c r="AK150" s="12" t="n">
        <f aca="false">(AK59/1000000)/$A150</f>
        <v>0.0180108333333333</v>
      </c>
      <c r="AL150" s="12" t="n">
        <f aca="false">(AL59/1000000)/$A150</f>
        <v>0.0236557666666667</v>
      </c>
      <c r="AM150" s="12" t="n">
        <f aca="false">(AM59/1000000)/$A150</f>
        <v>0.0233767</v>
      </c>
      <c r="AN150" s="12" t="n">
        <f aca="false">(AN59/1000000)/$A150</f>
        <v>0.0203487666666667</v>
      </c>
      <c r="AO150" s="12" t="n">
        <f aca="false">(AO59/1000000)/$A150</f>
        <v>0.0238057666666667</v>
      </c>
      <c r="AP150" s="12" t="n">
        <f aca="false">(AP59/1000000)/$A150</f>
        <v>0.0264475666666667</v>
      </c>
      <c r="AQ150" s="12" t="n">
        <f aca="false">(AQ59/1000000)/$A150</f>
        <v>0.0295439666666667</v>
      </c>
      <c r="AR150" s="12" t="n">
        <f aca="false">(AR59/1000000)/$A150</f>
        <v>0.0202067</v>
      </c>
      <c r="AS150" s="12" t="n">
        <f aca="false">(AS59/1000000)/$A150</f>
        <v>0.0272532666666667</v>
      </c>
      <c r="AT150" s="12" t="n">
        <f aca="false">(AT59/1000000)/$A150</f>
        <v>0.0258555</v>
      </c>
      <c r="AU150" s="12" t="n">
        <f aca="false">(AU59/1000000)/$A150</f>
        <v>0.0321853666666667</v>
      </c>
      <c r="AV150" s="12" t="n">
        <f aca="false">(AV59/1000000)/$A150</f>
        <v>0.0644494333333333</v>
      </c>
      <c r="AW150" s="12" t="n">
        <f aca="false">(AW59/1000000)/$A150</f>
        <v>0.0612315666666667</v>
      </c>
      <c r="AX150" s="12" t="n">
        <f aca="false">(AX59/1000000)/$A150</f>
        <v>0.0302308333333333</v>
      </c>
      <c r="AY150" s="12" t="n">
        <f aca="false">(AY59/1000000)/$A150</f>
        <v>0.0312781333333333</v>
      </c>
      <c r="AZ150" s="12" t="n">
        <f aca="false">(AZ59/1000000)/$A150</f>
        <v>0.0477162666666667</v>
      </c>
      <c r="BA150" s="12" t="n">
        <f aca="false">(BA59/1000000)/$A150</f>
        <v>0.0461579666666667</v>
      </c>
      <c r="BB150" s="12" t="n">
        <f aca="false">(BB59/1000000)/$A150</f>
        <v>0.0445559666666667</v>
      </c>
      <c r="BC150" s="12" t="n">
        <f aca="false">(BC59/1000000)/$A150</f>
        <v>0.0646102666666667</v>
      </c>
      <c r="BD150" s="12" t="n">
        <f aca="false">(BD59/1000000)/$A150</f>
        <v>0.0457849</v>
      </c>
      <c r="BE150" s="12" t="n">
        <f aca="false">(BE59/1000000)/$A150</f>
        <v>0.0588451333333333</v>
      </c>
      <c r="BF150" s="12" t="n">
        <f aca="false">(BF59/1000000)/$A150</f>
        <v>0.0866052</v>
      </c>
      <c r="BG150" s="12" t="n">
        <f aca="false">(BG59/1000000)/$A150</f>
        <v>0.0708861333333333</v>
      </c>
      <c r="BH150" s="12" t="n">
        <f aca="false">(BH59/1000000)/$A150</f>
        <v>0.0373292</v>
      </c>
      <c r="BI150" s="12" t="n">
        <f aca="false">(BI59/1000000)/$A150</f>
        <v>0</v>
      </c>
      <c r="BJ150" s="12" t="n">
        <f aca="false">(BJ59/1000000)/$A150</f>
        <v>0</v>
      </c>
      <c r="BK150" s="12" t="n">
        <f aca="false">(BK59/1000000)/$A150</f>
        <v>0</v>
      </c>
      <c r="BL150" s="12" t="n">
        <f aca="false">(BL59/1000000)/$A150</f>
        <v>0</v>
      </c>
      <c r="BM150" s="12" t="n">
        <f aca="false">(BM59/1000000)/$A150</f>
        <v>0</v>
      </c>
      <c r="BN150" s="12" t="n">
        <f aca="false">(BN59/1000000)/$A150</f>
        <v>0</v>
      </c>
      <c r="BO150" s="12" t="n">
        <f aca="false">(BO59/1000000)/$A150</f>
        <v>0</v>
      </c>
      <c r="BP150" s="12" t="n">
        <f aca="false">(BP59/1000000)/$A150</f>
        <v>0</v>
      </c>
      <c r="BQ150" s="12" t="n">
        <f aca="false">(BQ59/1000000)/$A150</f>
        <v>0</v>
      </c>
      <c r="BR150" s="12" t="n">
        <f aca="false">(BR59/1000000)/$A150</f>
        <v>0</v>
      </c>
      <c r="BS150" s="12" t="n">
        <f aca="false">(BS59/1000000)/$A150</f>
        <v>0</v>
      </c>
      <c r="BT150" s="12" t="n">
        <f aca="false">(BT59/1000000)/$A150</f>
        <v>0</v>
      </c>
      <c r="BU150" s="12" t="n">
        <f aca="false">(BU59/1000000)/$A150</f>
        <v>0</v>
      </c>
      <c r="BV150" s="12" t="n">
        <f aca="false">(BV59/1000000)/$A150</f>
        <v>0</v>
      </c>
      <c r="BW150" s="12" t="n">
        <f aca="false">(BW59/1000000)/$A150</f>
        <v>0</v>
      </c>
      <c r="BX150" s="12" t="n">
        <f aca="false">(BX59/1000000)/$A150</f>
        <v>0</v>
      </c>
      <c r="BY150" s="12" t="n">
        <f aca="false">(BY59/1000000)/$A150</f>
        <v>0</v>
      </c>
      <c r="BZ150" s="12" t="n">
        <f aca="false">(BZ59/1000000)/$A150</f>
        <v>0</v>
      </c>
      <c r="CA150" s="12" t="n">
        <f aca="false">(CA59/1000000)/$A150</f>
        <v>0</v>
      </c>
      <c r="CB150" s="12" t="n">
        <f aca="false">(CB59/1000000)/$A150</f>
        <v>0</v>
      </c>
      <c r="CC150" s="12" t="n">
        <f aca="false">(CC59/1000000)/$A150</f>
        <v>0</v>
      </c>
      <c r="CD150" s="12" t="n">
        <f aca="false">(CD59/1000000)/$A150</f>
        <v>0</v>
      </c>
      <c r="CE150" s="12" t="n">
        <f aca="false">(CE59/1000000)/$A150</f>
        <v>0</v>
      </c>
      <c r="CF150" s="12" t="n">
        <f aca="false">(CF59/1000000)/$A150</f>
        <v>0</v>
      </c>
      <c r="CG150" s="12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11"/>
      <c r="FU150" s="7"/>
      <c r="FV150" s="7"/>
      <c r="FW150" s="7"/>
    </row>
    <row r="151" customFormat="false" ht="12.75" hidden="false" customHeight="false" outlineLevel="0" collapsed="false">
      <c r="A151" s="0" t="n">
        <v>31</v>
      </c>
      <c r="B151" s="3" t="n">
        <v>36069</v>
      </c>
      <c r="C151" s="12" t="n">
        <f aca="false">(C60/1000000)/$A151</f>
        <v>1.51038061290323</v>
      </c>
      <c r="D151" s="12" t="n">
        <f aca="false">(D60/1000000)/$A151</f>
        <v>0.01639</v>
      </c>
      <c r="E151" s="12" t="n">
        <f aca="false">(E60/1000000)/$A151</f>
        <v>0.0109894516129032</v>
      </c>
      <c r="F151" s="12" t="n">
        <f aca="false">(F60/1000000)/$A151</f>
        <v>0.0142048064516129</v>
      </c>
      <c r="G151" s="12" t="n">
        <f aca="false">(G60/1000000)/$A151</f>
        <v>0.0101591935483871</v>
      </c>
      <c r="H151" s="12" t="n">
        <f aca="false">(H60/1000000)/$A151</f>
        <v>0.0105152580645161</v>
      </c>
      <c r="I151" s="12" t="n">
        <f aca="false">(I60/1000000)/$A151</f>
        <v>0.0118319677419355</v>
      </c>
      <c r="J151" s="12" t="n">
        <f aca="false">(J60/1000000)/$A151</f>
        <v>0.0118845161290323</v>
      </c>
      <c r="K151" s="12" t="n">
        <f aca="false">(K60/1000000)/$A151</f>
        <v>0.0137686774193548</v>
      </c>
      <c r="L151" s="12" t="n">
        <f aca="false">(L60/1000000)/$A151</f>
        <v>0.0142866451612903</v>
      </c>
      <c r="M151" s="12" t="n">
        <f aca="false">(M60/1000000)/$A151</f>
        <v>0.0104758387096774</v>
      </c>
      <c r="N151" s="12" t="n">
        <f aca="false">(N60/1000000)/$A151</f>
        <v>0.0118866129032258</v>
      </c>
      <c r="O151" s="12" t="n">
        <f aca="false">(O60/1000000)/$A151</f>
        <v>0.0112352580645161</v>
      </c>
      <c r="P151" s="12" t="n">
        <f aca="false">(P60/1000000)/$A151</f>
        <v>0.0150560322580645</v>
      </c>
      <c r="Q151" s="12" t="n">
        <f aca="false">(Q60/1000000)/$A151</f>
        <v>0.010733935483871</v>
      </c>
      <c r="R151" s="12" t="n">
        <f aca="false">(R60/1000000)/$A151</f>
        <v>0.0106762903225806</v>
      </c>
      <c r="S151" s="12" t="n">
        <f aca="false">(S60/1000000)/$A151</f>
        <v>0.0114717096774194</v>
      </c>
      <c r="T151" s="12" t="n">
        <f aca="false">(T60/1000000)/$A151</f>
        <v>0.0139056451612903</v>
      </c>
      <c r="U151" s="12" t="n">
        <f aca="false">(U60/1000000)/$A151</f>
        <v>0.0126828709677419</v>
      </c>
      <c r="V151" s="12" t="n">
        <f aca="false">(V60/1000000)/$A151</f>
        <v>0.0142645483870968</v>
      </c>
      <c r="W151" s="12" t="n">
        <f aca="false">(W60/1000000)/$A151</f>
        <v>0.0190980322580645</v>
      </c>
      <c r="X151" s="12" t="n">
        <f aca="false">(X60/1000000)/$A151</f>
        <v>0.0100374193548387</v>
      </c>
      <c r="Y151" s="12" t="n">
        <f aca="false">(Y60/1000000)/$A151</f>
        <v>0.0304150967741936</v>
      </c>
      <c r="Z151" s="12" t="n">
        <f aca="false">(Z60/1000000)/$A151</f>
        <v>0.0238785806451613</v>
      </c>
      <c r="AA151" s="12" t="n">
        <f aca="false">(AA60/1000000)/$A151</f>
        <v>0.0098901935483871</v>
      </c>
      <c r="AB151" s="12" t="n">
        <f aca="false">(AB60/1000000)/$A151</f>
        <v>0.0150420322580645</v>
      </c>
      <c r="AC151" s="12" t="n">
        <f aca="false">(AC60/1000000)/$A151</f>
        <v>0.0396577096774194</v>
      </c>
      <c r="AD151" s="12" t="n">
        <f aca="false">(AD60/1000000)/$A151</f>
        <v>0.0163858709677419</v>
      </c>
      <c r="AE151" s="12" t="n">
        <f aca="false">(AE60/1000000)/$A151</f>
        <v>0.0138537741935484</v>
      </c>
      <c r="AF151" s="12" t="n">
        <f aca="false">(AF60/1000000)/$A151</f>
        <v>0.0181962903225806</v>
      </c>
      <c r="AG151" s="12" t="n">
        <f aca="false">(AG60/1000000)/$A151</f>
        <v>0.0167969032258065</v>
      </c>
      <c r="AH151" s="12" t="n">
        <f aca="false">(AH60/1000000)/$A151</f>
        <v>0.0224395161290323</v>
      </c>
      <c r="AI151" s="12" t="n">
        <f aca="false">(AI60/1000000)/$A151</f>
        <v>0.0228013870967742</v>
      </c>
      <c r="AJ151" s="12" t="n">
        <f aca="false">(AJ60/1000000)/$A151</f>
        <v>0.0266915806451613</v>
      </c>
      <c r="AK151" s="12" t="n">
        <f aca="false">(AK60/1000000)/$A151</f>
        <v>0.0176172903225806</v>
      </c>
      <c r="AL151" s="12" t="n">
        <f aca="false">(AL60/1000000)/$A151</f>
        <v>0.0238767741935484</v>
      </c>
      <c r="AM151" s="12" t="n">
        <f aca="false">(AM60/1000000)/$A151</f>
        <v>0.0245922258064516</v>
      </c>
      <c r="AN151" s="12" t="n">
        <f aca="false">(AN60/1000000)/$A151</f>
        <v>0.0201237096774194</v>
      </c>
      <c r="AO151" s="12" t="n">
        <f aca="false">(AO60/1000000)/$A151</f>
        <v>0.0232635161290323</v>
      </c>
      <c r="AP151" s="12" t="n">
        <f aca="false">(AP60/1000000)/$A151</f>
        <v>0.0262595483870968</v>
      </c>
      <c r="AQ151" s="12" t="n">
        <f aca="false">(AQ60/1000000)/$A151</f>
        <v>0.0285035483870968</v>
      </c>
      <c r="AR151" s="12" t="n">
        <f aca="false">(AR60/1000000)/$A151</f>
        <v>0.0189119032258065</v>
      </c>
      <c r="AS151" s="12" t="n">
        <f aca="false">(AS60/1000000)/$A151</f>
        <v>0.0259144516129032</v>
      </c>
      <c r="AT151" s="12" t="n">
        <f aca="false">(AT60/1000000)/$A151</f>
        <v>0.0244609032258065</v>
      </c>
      <c r="AU151" s="12" t="n">
        <f aca="false">(AU60/1000000)/$A151</f>
        <v>0.0297482258064516</v>
      </c>
      <c r="AV151" s="12" t="n">
        <f aca="false">(AV60/1000000)/$A151</f>
        <v>0.0623177741935484</v>
      </c>
      <c r="AW151" s="12" t="n">
        <f aca="false">(AW60/1000000)/$A151</f>
        <v>0.0570159677419355</v>
      </c>
      <c r="AX151" s="12" t="n">
        <f aca="false">(AX60/1000000)/$A151</f>
        <v>0.0290752580645161</v>
      </c>
      <c r="AY151" s="12" t="n">
        <f aca="false">(AY60/1000000)/$A151</f>
        <v>0.0287458387096774</v>
      </c>
      <c r="AZ151" s="12" t="n">
        <f aca="false">(AZ60/1000000)/$A151</f>
        <v>0.045991</v>
      </c>
      <c r="BA151" s="12" t="n">
        <f aca="false">(BA60/1000000)/$A151</f>
        <v>0.0438279032258065</v>
      </c>
      <c r="BB151" s="12" t="n">
        <f aca="false">(BB60/1000000)/$A151</f>
        <v>0.0418742580645161</v>
      </c>
      <c r="BC151" s="12" t="n">
        <f aca="false">(BC60/1000000)/$A151</f>
        <v>0.0609405483870968</v>
      </c>
      <c r="BD151" s="12" t="n">
        <f aca="false">(BD60/1000000)/$A151</f>
        <v>0.0426569032258065</v>
      </c>
      <c r="BE151" s="12" t="n">
        <f aca="false">(BE60/1000000)/$A151</f>
        <v>0.0515662580645161</v>
      </c>
      <c r="BF151" s="12" t="n">
        <f aca="false">(BF60/1000000)/$A151</f>
        <v>0.0790496451612903</v>
      </c>
      <c r="BG151" s="12" t="n">
        <f aca="false">(BG60/1000000)/$A151</f>
        <v>0.0598696129032258</v>
      </c>
      <c r="BH151" s="12" t="n">
        <f aca="false">(BH60/1000000)/$A151</f>
        <v>0.0606018387096774</v>
      </c>
      <c r="BI151" s="12" t="n">
        <f aca="false">(BI60/1000000)/$A151</f>
        <v>0.0357647096774194</v>
      </c>
      <c r="BJ151" s="12" t="n">
        <f aca="false">(BJ60/1000000)/$A151</f>
        <v>0</v>
      </c>
      <c r="BK151" s="12" t="n">
        <f aca="false">(BK60/1000000)/$A151</f>
        <v>0</v>
      </c>
      <c r="BL151" s="12" t="n">
        <f aca="false">(BL60/1000000)/$A151</f>
        <v>0</v>
      </c>
      <c r="BM151" s="12" t="n">
        <f aca="false">(BM60/1000000)/$A151</f>
        <v>0</v>
      </c>
      <c r="BN151" s="12" t="n">
        <f aca="false">(BN60/1000000)/$A151</f>
        <v>0</v>
      </c>
      <c r="BO151" s="12" t="n">
        <f aca="false">(BO60/1000000)/$A151</f>
        <v>0</v>
      </c>
      <c r="BP151" s="12" t="n">
        <f aca="false">(BP60/1000000)/$A151</f>
        <v>0</v>
      </c>
      <c r="BQ151" s="12" t="n">
        <f aca="false">(BQ60/1000000)/$A151</f>
        <v>0</v>
      </c>
      <c r="BR151" s="12" t="n">
        <f aca="false">(BR60/1000000)/$A151</f>
        <v>0</v>
      </c>
      <c r="BS151" s="12" t="n">
        <f aca="false">(BS60/1000000)/$A151</f>
        <v>0</v>
      </c>
      <c r="BT151" s="12" t="n">
        <f aca="false">(BT60/1000000)/$A151</f>
        <v>0</v>
      </c>
      <c r="BU151" s="12" t="n">
        <f aca="false">(BU60/1000000)/$A151</f>
        <v>0</v>
      </c>
      <c r="BV151" s="12" t="n">
        <f aca="false">(BV60/1000000)/$A151</f>
        <v>0</v>
      </c>
      <c r="BW151" s="12" t="n">
        <f aca="false">(BW60/1000000)/$A151</f>
        <v>0</v>
      </c>
      <c r="BX151" s="12" t="n">
        <f aca="false">(BX60/1000000)/$A151</f>
        <v>0</v>
      </c>
      <c r="BY151" s="12" t="n">
        <f aca="false">(BY60/1000000)/$A151</f>
        <v>0</v>
      </c>
      <c r="BZ151" s="12" t="n">
        <f aca="false">(BZ60/1000000)/$A151</f>
        <v>0</v>
      </c>
      <c r="CA151" s="12" t="n">
        <f aca="false">(CA60/1000000)/$A151</f>
        <v>0</v>
      </c>
      <c r="CB151" s="12" t="n">
        <f aca="false">(CB60/1000000)/$A151</f>
        <v>0</v>
      </c>
      <c r="CC151" s="12" t="n">
        <f aca="false">(CC60/1000000)/$A151</f>
        <v>0</v>
      </c>
      <c r="CD151" s="12" t="n">
        <f aca="false">(CD60/1000000)/$A151</f>
        <v>0</v>
      </c>
      <c r="CE151" s="12" t="n">
        <f aca="false">(CE60/1000000)/$A151</f>
        <v>0</v>
      </c>
      <c r="CF151" s="12" t="n">
        <f aca="false">(CF60/1000000)/$A151</f>
        <v>0</v>
      </c>
      <c r="CG151" s="12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11"/>
      <c r="FU151" s="7"/>
      <c r="FV151" s="7"/>
      <c r="FW151" s="7"/>
    </row>
    <row r="152" customFormat="false" ht="12.75" hidden="false" customHeight="false" outlineLevel="0" collapsed="false">
      <c r="A152" s="0" t="n">
        <v>30</v>
      </c>
      <c r="B152" s="3" t="n">
        <v>36100</v>
      </c>
      <c r="C152" s="12" t="n">
        <f aca="false">(C61/1000000)/$A152</f>
        <v>1.50009706666667</v>
      </c>
      <c r="D152" s="12" t="n">
        <f aca="false">(D61/1000000)/$A152</f>
        <v>0.0161691666666667</v>
      </c>
      <c r="E152" s="12" t="n">
        <f aca="false">(E61/1000000)/$A152</f>
        <v>0.0104891666666667</v>
      </c>
      <c r="F152" s="12" t="n">
        <f aca="false">(F61/1000000)/$A152</f>
        <v>0.0137306333333333</v>
      </c>
      <c r="G152" s="12" t="n">
        <f aca="false">(G61/1000000)/$A152</f>
        <v>0.0110501666666667</v>
      </c>
      <c r="H152" s="12" t="n">
        <f aca="false">(H61/1000000)/$A152</f>
        <v>0.0103849</v>
      </c>
      <c r="I152" s="12" t="n">
        <f aca="false">(I61/1000000)/$A152</f>
        <v>0.0114536</v>
      </c>
      <c r="J152" s="12" t="n">
        <f aca="false">(J61/1000000)/$A152</f>
        <v>0.0119354</v>
      </c>
      <c r="K152" s="12" t="n">
        <f aca="false">(K61/1000000)/$A152</f>
        <v>0.0126179666666667</v>
      </c>
      <c r="L152" s="12" t="n">
        <f aca="false">(L61/1000000)/$A152</f>
        <v>0.0134674666666667</v>
      </c>
      <c r="M152" s="12" t="n">
        <f aca="false">(M61/1000000)/$A152</f>
        <v>0.0104197666666667</v>
      </c>
      <c r="N152" s="12" t="n">
        <f aca="false">(N61/1000000)/$A152</f>
        <v>0.0117204666666667</v>
      </c>
      <c r="O152" s="12" t="n">
        <f aca="false">(O61/1000000)/$A152</f>
        <v>0.0107908</v>
      </c>
      <c r="P152" s="12" t="n">
        <f aca="false">(P61/1000000)/$A152</f>
        <v>0.0152659333333333</v>
      </c>
      <c r="Q152" s="12" t="n">
        <f aca="false">(Q61/1000000)/$A152</f>
        <v>0.0111046333333333</v>
      </c>
      <c r="R152" s="12" t="n">
        <f aca="false">(R61/1000000)/$A152</f>
        <v>0.0102866</v>
      </c>
      <c r="S152" s="12" t="n">
        <f aca="false">(S61/1000000)/$A152</f>
        <v>0.0111429333333333</v>
      </c>
      <c r="T152" s="12" t="n">
        <f aca="false">(T61/1000000)/$A152</f>
        <v>0.0142758666666667</v>
      </c>
      <c r="U152" s="12" t="n">
        <f aca="false">(U61/1000000)/$A152</f>
        <v>0.0113562</v>
      </c>
      <c r="V152" s="12" t="n">
        <f aca="false">(V61/1000000)/$A152</f>
        <v>0.0140651666666667</v>
      </c>
      <c r="W152" s="12" t="n">
        <f aca="false">(W61/1000000)/$A152</f>
        <v>0.0186323</v>
      </c>
      <c r="X152" s="12" t="n">
        <f aca="false">(X61/1000000)/$A152</f>
        <v>0.00999923333333333</v>
      </c>
      <c r="Y152" s="12" t="n">
        <f aca="false">(Y61/1000000)/$A152</f>
        <v>0.0301739333333333</v>
      </c>
      <c r="Z152" s="12" t="n">
        <f aca="false">(Z61/1000000)/$A152</f>
        <v>0.023281</v>
      </c>
      <c r="AA152" s="12" t="n">
        <f aca="false">(AA61/1000000)/$A152</f>
        <v>0.0099424</v>
      </c>
      <c r="AB152" s="12" t="n">
        <f aca="false">(AB61/1000000)/$A152</f>
        <v>0.0147196333333333</v>
      </c>
      <c r="AC152" s="12" t="n">
        <f aca="false">(AC61/1000000)/$A152</f>
        <v>0.0387757333333333</v>
      </c>
      <c r="AD152" s="12" t="n">
        <f aca="false">(AD61/1000000)/$A152</f>
        <v>0.0158899</v>
      </c>
      <c r="AE152" s="12" t="n">
        <f aca="false">(AE61/1000000)/$A152</f>
        <v>0.0138465666666667</v>
      </c>
      <c r="AF152" s="12" t="n">
        <f aca="false">(AF61/1000000)/$A152</f>
        <v>0.0178922666666667</v>
      </c>
      <c r="AG152" s="12" t="n">
        <f aca="false">(AG61/1000000)/$A152</f>
        <v>0.0167922</v>
      </c>
      <c r="AH152" s="12" t="n">
        <f aca="false">(AH61/1000000)/$A152</f>
        <v>0.0219369666666667</v>
      </c>
      <c r="AI152" s="12" t="n">
        <f aca="false">(AI61/1000000)/$A152</f>
        <v>0.0202434666666667</v>
      </c>
      <c r="AJ152" s="12" t="n">
        <f aca="false">(AJ61/1000000)/$A152</f>
        <v>0.0255121333333333</v>
      </c>
      <c r="AK152" s="12" t="n">
        <f aca="false">(AK61/1000000)/$A152</f>
        <v>0.0173033333333333</v>
      </c>
      <c r="AL152" s="12" t="n">
        <f aca="false">(AL61/1000000)/$A152</f>
        <v>0.0224410666666667</v>
      </c>
      <c r="AM152" s="12" t="n">
        <f aca="false">(AM61/1000000)/$A152</f>
        <v>0.0230097666666667</v>
      </c>
      <c r="AN152" s="12" t="n">
        <f aca="false">(AN61/1000000)/$A152</f>
        <v>0.0190333666666667</v>
      </c>
      <c r="AO152" s="12" t="n">
        <f aca="false">(AO61/1000000)/$A152</f>
        <v>0.0230100333333333</v>
      </c>
      <c r="AP152" s="12" t="n">
        <f aca="false">(AP61/1000000)/$A152</f>
        <v>0.0250845666666667</v>
      </c>
      <c r="AQ152" s="12" t="n">
        <f aca="false">(AQ61/1000000)/$A152</f>
        <v>0.0277986333333333</v>
      </c>
      <c r="AR152" s="12" t="n">
        <f aca="false">(AR61/1000000)/$A152</f>
        <v>0.0188201333333333</v>
      </c>
      <c r="AS152" s="12" t="n">
        <f aca="false">(AS61/1000000)/$A152</f>
        <v>0.0245229</v>
      </c>
      <c r="AT152" s="12" t="n">
        <f aca="false">(AT61/1000000)/$A152</f>
        <v>0.0227290333333333</v>
      </c>
      <c r="AU152" s="12" t="n">
        <f aca="false">(AU61/1000000)/$A152</f>
        <v>0.030006</v>
      </c>
      <c r="AV152" s="12" t="n">
        <f aca="false">(AV61/1000000)/$A152</f>
        <v>0.0599044666666667</v>
      </c>
      <c r="AW152" s="12" t="n">
        <f aca="false">(AW61/1000000)/$A152</f>
        <v>0.0526804333333333</v>
      </c>
      <c r="AX152" s="12" t="n">
        <f aca="false">(AX61/1000000)/$A152</f>
        <v>0.0273196666666667</v>
      </c>
      <c r="AY152" s="12" t="n">
        <f aca="false">(AY61/1000000)/$A152</f>
        <v>0.0273472</v>
      </c>
      <c r="AZ152" s="12" t="n">
        <f aca="false">(AZ61/1000000)/$A152</f>
        <v>0.0412416666666667</v>
      </c>
      <c r="BA152" s="12" t="n">
        <f aca="false">(BA61/1000000)/$A152</f>
        <v>0.0400153</v>
      </c>
      <c r="BB152" s="12" t="n">
        <f aca="false">(BB61/1000000)/$A152</f>
        <v>0.0413847666666667</v>
      </c>
      <c r="BC152" s="12" t="n">
        <f aca="false">(BC61/1000000)/$A152</f>
        <v>0.0592361333333333</v>
      </c>
      <c r="BD152" s="12" t="n">
        <f aca="false">(BD61/1000000)/$A152</f>
        <v>0.0409142333333333</v>
      </c>
      <c r="BE152" s="12" t="n">
        <f aca="false">(BE61/1000000)/$A152</f>
        <v>0.0457566333333333</v>
      </c>
      <c r="BF152" s="12" t="n">
        <f aca="false">(BF61/1000000)/$A152</f>
        <v>0.0746951666666667</v>
      </c>
      <c r="BG152" s="12" t="n">
        <f aca="false">(BG61/1000000)/$A152</f>
        <v>0.052685</v>
      </c>
      <c r="BH152" s="12" t="n">
        <f aca="false">(BH61/1000000)/$A152</f>
        <v>0.0552151</v>
      </c>
      <c r="BI152" s="12" t="n">
        <f aca="false">(BI61/1000000)/$A152</f>
        <v>0.0654964666666667</v>
      </c>
      <c r="BJ152" s="12" t="n">
        <f aca="false">(BJ61/1000000)/$A152</f>
        <v>0.0440824666666667</v>
      </c>
      <c r="BK152" s="12" t="n">
        <f aca="false">(BK61/1000000)/$A152</f>
        <v>0</v>
      </c>
      <c r="BL152" s="12" t="n">
        <f aca="false">(BL61/1000000)/$A152</f>
        <v>0</v>
      </c>
      <c r="BM152" s="12" t="n">
        <f aca="false">(BM61/1000000)/$A152</f>
        <v>0</v>
      </c>
      <c r="BN152" s="12" t="n">
        <f aca="false">(BN61/1000000)/$A152</f>
        <v>0</v>
      </c>
      <c r="BO152" s="12" t="n">
        <f aca="false">(BO61/1000000)/$A152</f>
        <v>0</v>
      </c>
      <c r="BP152" s="12" t="n">
        <f aca="false">(BP61/1000000)/$A152</f>
        <v>0</v>
      </c>
      <c r="BQ152" s="12" t="n">
        <f aca="false">(BQ61/1000000)/$A152</f>
        <v>0</v>
      </c>
      <c r="BR152" s="12" t="n">
        <f aca="false">(BR61/1000000)/$A152</f>
        <v>0</v>
      </c>
      <c r="BS152" s="12" t="n">
        <f aca="false">(BS61/1000000)/$A152</f>
        <v>0</v>
      </c>
      <c r="BT152" s="12" t="n">
        <f aca="false">(BT61/1000000)/$A152</f>
        <v>0</v>
      </c>
      <c r="BU152" s="12" t="n">
        <f aca="false">(BU61/1000000)/$A152</f>
        <v>0</v>
      </c>
      <c r="BV152" s="12" t="n">
        <f aca="false">(BV61/1000000)/$A152</f>
        <v>0</v>
      </c>
      <c r="BW152" s="12" t="n">
        <f aca="false">(BW61/1000000)/$A152</f>
        <v>0</v>
      </c>
      <c r="BX152" s="12" t="n">
        <f aca="false">(BX61/1000000)/$A152</f>
        <v>0</v>
      </c>
      <c r="BY152" s="12" t="n">
        <f aca="false">(BY61/1000000)/$A152</f>
        <v>0</v>
      </c>
      <c r="BZ152" s="12" t="n">
        <f aca="false">(BZ61/1000000)/$A152</f>
        <v>0</v>
      </c>
      <c r="CA152" s="12" t="n">
        <f aca="false">(CA61/1000000)/$A152</f>
        <v>0</v>
      </c>
      <c r="CB152" s="12" t="n">
        <f aca="false">(CB61/1000000)/$A152</f>
        <v>0</v>
      </c>
      <c r="CC152" s="12" t="n">
        <f aca="false">(CC61/1000000)/$A152</f>
        <v>0</v>
      </c>
      <c r="CD152" s="12" t="n">
        <f aca="false">(CD61/1000000)/$A152</f>
        <v>0</v>
      </c>
      <c r="CE152" s="12" t="n">
        <f aca="false">(CE61/1000000)/$A152</f>
        <v>0</v>
      </c>
      <c r="CF152" s="12" t="n">
        <f aca="false">(CF61/1000000)/$A152</f>
        <v>0</v>
      </c>
      <c r="CG152" s="12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11"/>
      <c r="FU152" s="7"/>
      <c r="FV152" s="7"/>
      <c r="FW152" s="7"/>
    </row>
    <row r="153" customFormat="false" ht="12.75" hidden="false" customHeight="false" outlineLevel="0" collapsed="false">
      <c r="A153" s="0" t="n">
        <v>31</v>
      </c>
      <c r="B153" s="3" t="n">
        <v>36130</v>
      </c>
      <c r="C153" s="12" t="n">
        <f aca="false">(C62/1000000)/$A153</f>
        <v>1.44487635483871</v>
      </c>
      <c r="D153" s="12" t="n">
        <f aca="false">(D62/1000000)/$A153</f>
        <v>0.0157602258064516</v>
      </c>
      <c r="E153" s="12" t="n">
        <f aca="false">(E62/1000000)/$A153</f>
        <v>0.00995877419354839</v>
      </c>
      <c r="F153" s="12" t="n">
        <f aca="false">(F62/1000000)/$A153</f>
        <v>0.0137049032258065</v>
      </c>
      <c r="G153" s="12" t="n">
        <f aca="false">(G62/1000000)/$A153</f>
        <v>0.0129771612903226</v>
      </c>
      <c r="H153" s="12" t="n">
        <f aca="false">(H62/1000000)/$A153</f>
        <v>0.00981254838709677</v>
      </c>
      <c r="I153" s="12" t="n">
        <f aca="false">(I62/1000000)/$A153</f>
        <v>0.0103523548387097</v>
      </c>
      <c r="J153" s="12" t="n">
        <f aca="false">(J62/1000000)/$A153</f>
        <v>0.0117977741935484</v>
      </c>
      <c r="K153" s="12" t="n">
        <f aca="false">(K62/1000000)/$A153</f>
        <v>0.0153197741935484</v>
      </c>
      <c r="L153" s="12" t="n">
        <f aca="false">(L62/1000000)/$A153</f>
        <v>0.0135454193548387</v>
      </c>
      <c r="M153" s="12" t="n">
        <f aca="false">(M62/1000000)/$A153</f>
        <v>0.00999367741935484</v>
      </c>
      <c r="N153" s="12" t="n">
        <f aca="false">(N62/1000000)/$A153</f>
        <v>0.0118884193548387</v>
      </c>
      <c r="O153" s="12" t="n">
        <f aca="false">(O62/1000000)/$A153</f>
        <v>0.0116150967741935</v>
      </c>
      <c r="P153" s="12" t="n">
        <f aca="false">(P62/1000000)/$A153</f>
        <v>0.0143292903225806</v>
      </c>
      <c r="Q153" s="12" t="n">
        <f aca="false">(Q62/1000000)/$A153</f>
        <v>0.0105346129032258</v>
      </c>
      <c r="R153" s="12" t="n">
        <f aca="false">(R62/1000000)/$A153</f>
        <v>0.0100052580645161</v>
      </c>
      <c r="S153" s="12" t="n">
        <f aca="false">(S62/1000000)/$A153</f>
        <v>0.0106646451612903</v>
      </c>
      <c r="T153" s="12" t="n">
        <f aca="false">(T62/1000000)/$A153</f>
        <v>0.0133198387096774</v>
      </c>
      <c r="U153" s="12" t="n">
        <f aca="false">(U62/1000000)/$A153</f>
        <v>0.0111455483870968</v>
      </c>
      <c r="V153" s="12" t="n">
        <f aca="false">(V62/1000000)/$A153</f>
        <v>0.0140510967741935</v>
      </c>
      <c r="W153" s="12" t="n">
        <f aca="false">(W62/1000000)/$A153</f>
        <v>0.0179659677419355</v>
      </c>
      <c r="X153" s="12" t="n">
        <f aca="false">(X62/1000000)/$A153</f>
        <v>0.0108984193548387</v>
      </c>
      <c r="Y153" s="12" t="n">
        <f aca="false">(Y62/1000000)/$A153</f>
        <v>0.0294314193548387</v>
      </c>
      <c r="Z153" s="12" t="n">
        <f aca="false">(Z62/1000000)/$A153</f>
        <v>0.0214496774193548</v>
      </c>
      <c r="AA153" s="12" t="n">
        <f aca="false">(AA62/1000000)/$A153</f>
        <v>0.00954935483870968</v>
      </c>
      <c r="AB153" s="12" t="n">
        <f aca="false">(AB62/1000000)/$A153</f>
        <v>0.0145526129032258</v>
      </c>
      <c r="AC153" s="12" t="n">
        <f aca="false">(AC62/1000000)/$A153</f>
        <v>0.0375855483870968</v>
      </c>
      <c r="AD153" s="12" t="n">
        <f aca="false">(AD62/1000000)/$A153</f>
        <v>0.0159667419354839</v>
      </c>
      <c r="AE153" s="12" t="n">
        <f aca="false">(AE62/1000000)/$A153</f>
        <v>0.0128016129032258</v>
      </c>
      <c r="AF153" s="12" t="n">
        <f aca="false">(AF62/1000000)/$A153</f>
        <v>0.0174271935483871</v>
      </c>
      <c r="AG153" s="12" t="n">
        <f aca="false">(AG62/1000000)/$A153</f>
        <v>0.0177508709677419</v>
      </c>
      <c r="AH153" s="12" t="n">
        <f aca="false">(AH62/1000000)/$A153</f>
        <v>0.021200064516129</v>
      </c>
      <c r="AI153" s="12" t="n">
        <f aca="false">(AI62/1000000)/$A153</f>
        <v>0.0185376451612903</v>
      </c>
      <c r="AJ153" s="12" t="n">
        <f aca="false">(AJ62/1000000)/$A153</f>
        <v>0.0247411612903226</v>
      </c>
      <c r="AK153" s="12" t="n">
        <f aca="false">(AK62/1000000)/$A153</f>
        <v>0.016356</v>
      </c>
      <c r="AL153" s="12" t="n">
        <f aca="false">(AL62/1000000)/$A153</f>
        <v>0.0220079677419355</v>
      </c>
      <c r="AM153" s="12" t="n">
        <f aca="false">(AM62/1000000)/$A153</f>
        <v>0.021261935483871</v>
      </c>
      <c r="AN153" s="12" t="n">
        <f aca="false">(AN62/1000000)/$A153</f>
        <v>0.0181372258064516</v>
      </c>
      <c r="AO153" s="12" t="n">
        <f aca="false">(AO62/1000000)/$A153</f>
        <v>0.0216080322580645</v>
      </c>
      <c r="AP153" s="12" t="n">
        <f aca="false">(AP62/1000000)/$A153</f>
        <v>0.0224597419354839</v>
      </c>
      <c r="AQ153" s="12" t="n">
        <f aca="false">(AQ62/1000000)/$A153</f>
        <v>0.026297064516129</v>
      </c>
      <c r="AR153" s="12" t="n">
        <f aca="false">(AR62/1000000)/$A153</f>
        <v>0.0192763225806452</v>
      </c>
      <c r="AS153" s="12" t="n">
        <f aca="false">(AS62/1000000)/$A153</f>
        <v>0.0229685806451613</v>
      </c>
      <c r="AT153" s="12" t="n">
        <f aca="false">(AT62/1000000)/$A153</f>
        <v>0.0221599032258065</v>
      </c>
      <c r="AU153" s="12" t="n">
        <f aca="false">(AU62/1000000)/$A153</f>
        <v>0.0276940322580645</v>
      </c>
      <c r="AV153" s="12" t="n">
        <f aca="false">(AV62/1000000)/$A153</f>
        <v>0.0569875483870968</v>
      </c>
      <c r="AW153" s="12" t="n">
        <f aca="false">(AW62/1000000)/$A153</f>
        <v>0.0483737419354839</v>
      </c>
      <c r="AX153" s="12" t="n">
        <f aca="false">(AX62/1000000)/$A153</f>
        <v>0.0265125161290323</v>
      </c>
      <c r="AY153" s="12" t="n">
        <f aca="false">(AY62/1000000)/$A153</f>
        <v>0.0258682903225806</v>
      </c>
      <c r="AZ153" s="12" t="n">
        <f aca="false">(AZ62/1000000)/$A153</f>
        <v>0.0411631935483871</v>
      </c>
      <c r="BA153" s="12" t="n">
        <f aca="false">(BA62/1000000)/$A153</f>
        <v>0.0373096774193548</v>
      </c>
      <c r="BB153" s="12" t="n">
        <f aca="false">(BB62/1000000)/$A153</f>
        <v>0.0383265483870968</v>
      </c>
      <c r="BC153" s="12" t="n">
        <f aca="false">(BC62/1000000)/$A153</f>
        <v>0.0557778709677419</v>
      </c>
      <c r="BD153" s="12" t="n">
        <f aca="false">(BD62/1000000)/$A153</f>
        <v>0.0367156129032258</v>
      </c>
      <c r="BE153" s="12" t="n">
        <f aca="false">(BE62/1000000)/$A153</f>
        <v>0.0415251612903226</v>
      </c>
      <c r="BF153" s="12" t="n">
        <f aca="false">(BF62/1000000)/$A153</f>
        <v>0.0725139677419355</v>
      </c>
      <c r="BG153" s="12" t="n">
        <f aca="false">(BG62/1000000)/$A153</f>
        <v>0.0507927096774194</v>
      </c>
      <c r="BH153" s="12" t="n">
        <f aca="false">(BH62/1000000)/$A153</f>
        <v>0.0472741935483871</v>
      </c>
      <c r="BI153" s="12" t="n">
        <f aca="false">(BI62/1000000)/$A153</f>
        <v>0.0667245483870968</v>
      </c>
      <c r="BJ153" s="12" t="n">
        <f aca="false">(BJ62/1000000)/$A153</f>
        <v>0.0665086774193548</v>
      </c>
      <c r="BK153" s="12" t="n">
        <f aca="false">(BK62/1000000)/$A153</f>
        <v>0.0225976451612903</v>
      </c>
      <c r="BL153" s="12" t="n">
        <f aca="false">(BL62/1000000)/$A153</f>
        <v>0</v>
      </c>
      <c r="BM153" s="12" t="n">
        <f aca="false">(BM62/1000000)/$A153</f>
        <v>0</v>
      </c>
      <c r="BN153" s="12" t="n">
        <f aca="false">(BN62/1000000)/$A153</f>
        <v>0</v>
      </c>
      <c r="BO153" s="12" t="n">
        <f aca="false">(BO62/1000000)/$A153</f>
        <v>0</v>
      </c>
      <c r="BP153" s="12" t="n">
        <f aca="false">(BP62/1000000)/$A153</f>
        <v>0</v>
      </c>
      <c r="BQ153" s="12" t="n">
        <f aca="false">(BQ62/1000000)/$A153</f>
        <v>0</v>
      </c>
      <c r="BR153" s="12" t="n">
        <f aca="false">(BR62/1000000)/$A153</f>
        <v>0</v>
      </c>
      <c r="BS153" s="12" t="n">
        <f aca="false">(BS62/1000000)/$A153</f>
        <v>0</v>
      </c>
      <c r="BT153" s="12" t="n">
        <f aca="false">(BT62/1000000)/$A153</f>
        <v>0</v>
      </c>
      <c r="BU153" s="12" t="n">
        <f aca="false">(BU62/1000000)/$A153</f>
        <v>0</v>
      </c>
      <c r="BV153" s="12" t="n">
        <f aca="false">(BV62/1000000)/$A153</f>
        <v>0</v>
      </c>
      <c r="BW153" s="12" t="n">
        <f aca="false">(BW62/1000000)/$A153</f>
        <v>0</v>
      </c>
      <c r="BX153" s="12" t="n">
        <f aca="false">(BX62/1000000)/$A153</f>
        <v>0</v>
      </c>
      <c r="BY153" s="12" t="n">
        <f aca="false">(BY62/1000000)/$A153</f>
        <v>0</v>
      </c>
      <c r="BZ153" s="12" t="n">
        <f aca="false">(BZ62/1000000)/$A153</f>
        <v>0</v>
      </c>
      <c r="CA153" s="12" t="n">
        <f aca="false">(CA62/1000000)/$A153</f>
        <v>0</v>
      </c>
      <c r="CB153" s="12" t="n">
        <f aca="false">(CB62/1000000)/$A153</f>
        <v>0</v>
      </c>
      <c r="CC153" s="12" t="n">
        <f aca="false">(CC62/1000000)/$A153</f>
        <v>0</v>
      </c>
      <c r="CD153" s="12" t="n">
        <f aca="false">(CD62/1000000)/$A153</f>
        <v>0</v>
      </c>
      <c r="CE153" s="12" t="n">
        <f aca="false">(CE62/1000000)/$A153</f>
        <v>0</v>
      </c>
      <c r="CF153" s="12" t="n">
        <f aca="false">(CF62/1000000)/$A153</f>
        <v>0</v>
      </c>
      <c r="CG153" s="12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11"/>
      <c r="FU153" s="7"/>
      <c r="FV153" s="7"/>
      <c r="FW153" s="7"/>
    </row>
    <row r="154" customFormat="false" ht="12.75" hidden="false" customHeight="false" outlineLevel="0" collapsed="false">
      <c r="A154" s="0" t="n">
        <v>31</v>
      </c>
      <c r="B154" s="3" t="n">
        <v>36161</v>
      </c>
      <c r="C154" s="12" t="n">
        <f aca="false">(C63/1000000)/$A154</f>
        <v>1.45633964516129</v>
      </c>
      <c r="D154" s="12" t="n">
        <f aca="false">(D63/1000000)/$A154</f>
        <v>0.0166568709677419</v>
      </c>
      <c r="E154" s="12" t="n">
        <f aca="false">(E63/1000000)/$A154</f>
        <v>0.00948335483870968</v>
      </c>
      <c r="F154" s="12" t="n">
        <f aca="false">(F63/1000000)/$A154</f>
        <v>0.0132438387096774</v>
      </c>
      <c r="G154" s="12" t="n">
        <f aca="false">(G63/1000000)/$A154</f>
        <v>0.011259935483871</v>
      </c>
      <c r="H154" s="12" t="n">
        <f aca="false">(H63/1000000)/$A154</f>
        <v>0.00923570967741936</v>
      </c>
      <c r="I154" s="12" t="n">
        <f aca="false">(I63/1000000)/$A154</f>
        <v>0.0105290322580645</v>
      </c>
      <c r="J154" s="12" t="n">
        <f aca="false">(J63/1000000)/$A154</f>
        <v>0.011400935483871</v>
      </c>
      <c r="K154" s="12" t="n">
        <f aca="false">(K63/1000000)/$A154</f>
        <v>0.0148075806451613</v>
      </c>
      <c r="L154" s="12" t="n">
        <f aca="false">(L63/1000000)/$A154</f>
        <v>0.0135209677419355</v>
      </c>
      <c r="M154" s="12" t="n">
        <f aca="false">(M63/1000000)/$A154</f>
        <v>0.00971267741935484</v>
      </c>
      <c r="N154" s="12" t="n">
        <f aca="false">(N63/1000000)/$A154</f>
        <v>0.0121771290322581</v>
      </c>
      <c r="O154" s="12" t="n">
        <f aca="false">(O63/1000000)/$A154</f>
        <v>0.013798</v>
      </c>
      <c r="P154" s="12" t="n">
        <f aca="false">(P63/1000000)/$A154</f>
        <v>0.0135235806451613</v>
      </c>
      <c r="Q154" s="12" t="n">
        <f aca="false">(Q63/1000000)/$A154</f>
        <v>0.0103352580645161</v>
      </c>
      <c r="R154" s="12" t="n">
        <f aca="false">(R63/1000000)/$A154</f>
        <v>0.00970632258064516</v>
      </c>
      <c r="S154" s="12" t="n">
        <f aca="false">(S63/1000000)/$A154</f>
        <v>0.0111162580645161</v>
      </c>
      <c r="T154" s="12" t="n">
        <f aca="false">(T63/1000000)/$A154</f>
        <v>0.0127804193548387</v>
      </c>
      <c r="U154" s="12" t="n">
        <f aca="false">(U63/1000000)/$A154</f>
        <v>0.0107256129032258</v>
      </c>
      <c r="V154" s="12" t="n">
        <f aca="false">(V63/1000000)/$A154</f>
        <v>0.0140029677419355</v>
      </c>
      <c r="W154" s="12" t="n">
        <f aca="false">(W63/1000000)/$A154</f>
        <v>0.0175194516129032</v>
      </c>
      <c r="X154" s="12" t="n">
        <f aca="false">(X63/1000000)/$A154</f>
        <v>0.0107457096774194</v>
      </c>
      <c r="Y154" s="12" t="n">
        <f aca="false">(Y63/1000000)/$A154</f>
        <v>0.0298503548387097</v>
      </c>
      <c r="Z154" s="12" t="n">
        <f aca="false">(Z63/1000000)/$A154</f>
        <v>0.0211170322580645</v>
      </c>
      <c r="AA154" s="12" t="n">
        <f aca="false">(AA63/1000000)/$A154</f>
        <v>0.00934567741935484</v>
      </c>
      <c r="AB154" s="12" t="n">
        <f aca="false">(AB63/1000000)/$A154</f>
        <v>0.0141727096774194</v>
      </c>
      <c r="AC154" s="12" t="n">
        <f aca="false">(AC63/1000000)/$A154</f>
        <v>0.037531</v>
      </c>
      <c r="AD154" s="12" t="n">
        <f aca="false">(AD63/1000000)/$A154</f>
        <v>0.014375</v>
      </c>
      <c r="AE154" s="12" t="n">
        <f aca="false">(AE63/1000000)/$A154</f>
        <v>0.0127434516129032</v>
      </c>
      <c r="AF154" s="12" t="n">
        <f aca="false">(AF63/1000000)/$A154</f>
        <v>0.0166706129032258</v>
      </c>
      <c r="AG154" s="12" t="n">
        <f aca="false">(AG63/1000000)/$A154</f>
        <v>0.0185141290322581</v>
      </c>
      <c r="AH154" s="12" t="n">
        <f aca="false">(AH63/1000000)/$A154</f>
        <v>0.021259064516129</v>
      </c>
      <c r="AI154" s="12" t="n">
        <f aca="false">(AI63/1000000)/$A154</f>
        <v>0.0187121935483871</v>
      </c>
      <c r="AJ154" s="12" t="n">
        <f aca="false">(AJ63/1000000)/$A154</f>
        <v>0.0242514193548387</v>
      </c>
      <c r="AK154" s="12" t="n">
        <f aca="false">(AK63/1000000)/$A154</f>
        <v>0.015653935483871</v>
      </c>
      <c r="AL154" s="12" t="n">
        <f aca="false">(AL63/1000000)/$A154</f>
        <v>0.0219571612903226</v>
      </c>
      <c r="AM154" s="12" t="n">
        <f aca="false">(AM63/1000000)/$A154</f>
        <v>0.0202027419354839</v>
      </c>
      <c r="AN154" s="12" t="n">
        <f aca="false">(AN63/1000000)/$A154</f>
        <v>0.0178054516129032</v>
      </c>
      <c r="AO154" s="12" t="n">
        <f aca="false">(AO63/1000000)/$A154</f>
        <v>0.0204503870967742</v>
      </c>
      <c r="AP154" s="12" t="n">
        <f aca="false">(AP63/1000000)/$A154</f>
        <v>0.0198216774193548</v>
      </c>
      <c r="AQ154" s="12" t="n">
        <f aca="false">(AQ63/1000000)/$A154</f>
        <v>0.0274967419354839</v>
      </c>
      <c r="AR154" s="12" t="n">
        <f aca="false">(AR63/1000000)/$A154</f>
        <v>0.0180748387096774</v>
      </c>
      <c r="AS154" s="12" t="n">
        <f aca="false">(AS63/1000000)/$A154</f>
        <v>0.0228818709677419</v>
      </c>
      <c r="AT154" s="12" t="n">
        <f aca="false">(AT63/1000000)/$A154</f>
        <v>0.0220483870967742</v>
      </c>
      <c r="AU154" s="12" t="n">
        <f aca="false">(AU63/1000000)/$A154</f>
        <v>0.027236064516129</v>
      </c>
      <c r="AV154" s="12" t="n">
        <f aca="false">(AV63/1000000)/$A154</f>
        <v>0.0544970322580645</v>
      </c>
      <c r="AW154" s="12" t="n">
        <f aca="false">(AW63/1000000)/$A154</f>
        <v>0.0474373548387097</v>
      </c>
      <c r="AX154" s="12" t="n">
        <f aca="false">(AX63/1000000)/$A154</f>
        <v>0.025535935483871</v>
      </c>
      <c r="AY154" s="12" t="n">
        <f aca="false">(AY63/1000000)/$A154</f>
        <v>0.0254215483870968</v>
      </c>
      <c r="AZ154" s="12" t="n">
        <f aca="false">(AZ63/1000000)/$A154</f>
        <v>0.0387566129032258</v>
      </c>
      <c r="BA154" s="12" t="n">
        <f aca="false">(BA63/1000000)/$A154</f>
        <v>0.0357146774193548</v>
      </c>
      <c r="BB154" s="12" t="n">
        <f aca="false">(BB63/1000000)/$A154</f>
        <v>0.0368145161290323</v>
      </c>
      <c r="BC154" s="12" t="n">
        <f aca="false">(BC63/1000000)/$A154</f>
        <v>0.0500121290322581</v>
      </c>
      <c r="BD154" s="12" t="n">
        <f aca="false">(BD63/1000000)/$A154</f>
        <v>0.0340969032258065</v>
      </c>
      <c r="BE154" s="12" t="n">
        <f aca="false">(BE63/1000000)/$A154</f>
        <v>0.0391076451612903</v>
      </c>
      <c r="BF154" s="12" t="n">
        <f aca="false">(BF63/1000000)/$A154</f>
        <v>0.0640467419354839</v>
      </c>
      <c r="BG154" s="12" t="n">
        <f aca="false">(BG63/1000000)/$A154</f>
        <v>0.048859</v>
      </c>
      <c r="BH154" s="12" t="n">
        <f aca="false">(BH63/1000000)/$A154</f>
        <v>0.0409717741935484</v>
      </c>
      <c r="BI154" s="12" t="n">
        <f aca="false">(BI63/1000000)/$A154</f>
        <v>0.0581577741935484</v>
      </c>
      <c r="BJ154" s="12" t="n">
        <f aca="false">(BJ63/1000000)/$A154</f>
        <v>0.0572309032258065</v>
      </c>
      <c r="BK154" s="12" t="n">
        <f aca="false">(BK63/1000000)/$A154</f>
        <v>0.0416334838709677</v>
      </c>
      <c r="BL154" s="12" t="n">
        <f aca="false">(BL63/1000000)/$A154</f>
        <v>0.0366023548387097</v>
      </c>
      <c r="BM154" s="12" t="n">
        <f aca="false">(BM63/1000000)/$A154</f>
        <v>0</v>
      </c>
      <c r="BN154" s="12" t="n">
        <f aca="false">(BN63/1000000)/$A154</f>
        <v>0</v>
      </c>
      <c r="BO154" s="12" t="n">
        <f aca="false">(BO63/1000000)/$A154</f>
        <v>0</v>
      </c>
      <c r="BP154" s="12" t="n">
        <f aca="false">(BP63/1000000)/$A154</f>
        <v>0</v>
      </c>
      <c r="BQ154" s="12" t="n">
        <f aca="false">(BQ63/1000000)/$A154</f>
        <v>0</v>
      </c>
      <c r="BR154" s="12" t="n">
        <f aca="false">(BR63/1000000)/$A154</f>
        <v>0</v>
      </c>
      <c r="BS154" s="12" t="n">
        <f aca="false">(BS63/1000000)/$A154</f>
        <v>0</v>
      </c>
      <c r="BT154" s="12" t="n">
        <f aca="false">(BT63/1000000)/$A154</f>
        <v>0</v>
      </c>
      <c r="BU154" s="12" t="n">
        <f aca="false">(BU63/1000000)/$A154</f>
        <v>0</v>
      </c>
      <c r="BV154" s="12" t="n">
        <f aca="false">(BV63/1000000)/$A154</f>
        <v>0</v>
      </c>
      <c r="BW154" s="12" t="n">
        <f aca="false">(BW63/1000000)/$A154</f>
        <v>0</v>
      </c>
      <c r="BX154" s="12" t="n">
        <f aca="false">(BX63/1000000)/$A154</f>
        <v>0</v>
      </c>
      <c r="BY154" s="12" t="n">
        <f aca="false">(BY63/1000000)/$A154</f>
        <v>0</v>
      </c>
      <c r="BZ154" s="12" t="n">
        <f aca="false">(BZ63/1000000)/$A154</f>
        <v>0</v>
      </c>
      <c r="CA154" s="12" t="n">
        <f aca="false">(CA63/1000000)/$A154</f>
        <v>0</v>
      </c>
      <c r="CB154" s="12" t="n">
        <f aca="false">(CB63/1000000)/$A154</f>
        <v>0</v>
      </c>
      <c r="CC154" s="12" t="n">
        <f aca="false">(CC63/1000000)/$A154</f>
        <v>0</v>
      </c>
      <c r="CD154" s="12" t="n">
        <f aca="false">(CD63/1000000)/$A154</f>
        <v>0</v>
      </c>
      <c r="CE154" s="12" t="n">
        <f aca="false">(CE63/1000000)/$A154</f>
        <v>0</v>
      </c>
      <c r="CF154" s="12" t="n">
        <f aca="false">(CF63/1000000)/$A154</f>
        <v>0</v>
      </c>
      <c r="CG154" s="12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11"/>
      <c r="FU154" s="7"/>
      <c r="FV154" s="7"/>
      <c r="FW154" s="7"/>
    </row>
    <row r="155" customFormat="false" ht="12.75" hidden="false" customHeight="false" outlineLevel="0" collapsed="false">
      <c r="A155" s="0" t="n">
        <v>28</v>
      </c>
      <c r="B155" s="3" t="n">
        <v>36192</v>
      </c>
      <c r="C155" s="12" t="n">
        <f aca="false">(C64/1000000)/$A155</f>
        <v>1.46747896428571</v>
      </c>
      <c r="D155" s="12" t="n">
        <f aca="false">(D64/1000000)/$A155</f>
        <v>0.0148696785714286</v>
      </c>
      <c r="E155" s="12" t="n">
        <f aca="false">(E64/1000000)/$A155</f>
        <v>0.00931921428571429</v>
      </c>
      <c r="F155" s="12" t="n">
        <f aca="false">(F64/1000000)/$A155</f>
        <v>0.0132095714285714</v>
      </c>
      <c r="G155" s="12" t="n">
        <f aca="false">(G64/1000000)/$A155</f>
        <v>0.0103882142857143</v>
      </c>
      <c r="H155" s="12" t="n">
        <f aca="false">(H64/1000000)/$A155</f>
        <v>0.00941146428571429</v>
      </c>
      <c r="I155" s="12" t="n">
        <f aca="false">(I64/1000000)/$A155</f>
        <v>0.0105953571428571</v>
      </c>
      <c r="J155" s="12" t="n">
        <f aca="false">(J64/1000000)/$A155</f>
        <v>0.0112346785714286</v>
      </c>
      <c r="K155" s="12" t="n">
        <f aca="false">(K64/1000000)/$A155</f>
        <v>0.01360675</v>
      </c>
      <c r="L155" s="12" t="n">
        <f aca="false">(L64/1000000)/$A155</f>
        <v>0.01290925</v>
      </c>
      <c r="M155" s="12" t="n">
        <f aca="false">(M64/1000000)/$A155</f>
        <v>0.00926739285714286</v>
      </c>
      <c r="N155" s="12" t="n">
        <f aca="false">(N64/1000000)/$A155</f>
        <v>0.0127532857142857</v>
      </c>
      <c r="O155" s="12" t="n">
        <f aca="false">(O64/1000000)/$A155</f>
        <v>0.0131009285714286</v>
      </c>
      <c r="P155" s="12" t="n">
        <f aca="false">(P64/1000000)/$A155</f>
        <v>0.0138791785714286</v>
      </c>
      <c r="Q155" s="12" t="n">
        <f aca="false">(Q64/1000000)/$A155</f>
        <v>0.00992110714285714</v>
      </c>
      <c r="R155" s="12" t="n">
        <f aca="false">(R64/1000000)/$A155</f>
        <v>0.011023</v>
      </c>
      <c r="S155" s="12" t="n">
        <f aca="false">(S64/1000000)/$A155</f>
        <v>0.0112706428571429</v>
      </c>
      <c r="T155" s="12" t="n">
        <f aca="false">(T64/1000000)/$A155</f>
        <v>0.0128670714285714</v>
      </c>
      <c r="U155" s="12" t="n">
        <f aca="false">(U64/1000000)/$A155</f>
        <v>0.0102548928571429</v>
      </c>
      <c r="V155" s="12" t="n">
        <f aca="false">(V64/1000000)/$A155</f>
        <v>0.01519</v>
      </c>
      <c r="W155" s="12" t="n">
        <f aca="false">(W64/1000000)/$A155</f>
        <v>0.0176988571428571</v>
      </c>
      <c r="X155" s="12" t="n">
        <f aca="false">(X64/1000000)/$A155</f>
        <v>0.0103961428571429</v>
      </c>
      <c r="Y155" s="12" t="n">
        <f aca="false">(Y64/1000000)/$A155</f>
        <v>0.0270946428571429</v>
      </c>
      <c r="Z155" s="12" t="n">
        <f aca="false">(Z64/1000000)/$A155</f>
        <v>0.0203669285714286</v>
      </c>
      <c r="AA155" s="12" t="n">
        <f aca="false">(AA64/1000000)/$A155</f>
        <v>0.00868975</v>
      </c>
      <c r="AB155" s="12" t="n">
        <f aca="false">(AB64/1000000)/$A155</f>
        <v>0.0145609642857143</v>
      </c>
      <c r="AC155" s="12" t="n">
        <f aca="false">(AC64/1000000)/$A155</f>
        <v>0.0359610357142857</v>
      </c>
      <c r="AD155" s="12" t="n">
        <f aca="false">(AD64/1000000)/$A155</f>
        <v>0.0142844285714286</v>
      </c>
      <c r="AE155" s="12" t="n">
        <f aca="false">(AE64/1000000)/$A155</f>
        <v>0.0127218928571429</v>
      </c>
      <c r="AF155" s="12" t="n">
        <f aca="false">(AF64/1000000)/$A155</f>
        <v>0.0181375</v>
      </c>
      <c r="AG155" s="12" t="n">
        <f aca="false">(AG64/1000000)/$A155</f>
        <v>0.01717625</v>
      </c>
      <c r="AH155" s="12" t="n">
        <f aca="false">(AH64/1000000)/$A155</f>
        <v>0.0212386428571429</v>
      </c>
      <c r="AI155" s="12" t="n">
        <f aca="false">(AI64/1000000)/$A155</f>
        <v>0.0191926785714286</v>
      </c>
      <c r="AJ155" s="12" t="n">
        <f aca="false">(AJ64/1000000)/$A155</f>
        <v>0.023377</v>
      </c>
      <c r="AK155" s="12" t="n">
        <f aca="false">(AK64/1000000)/$A155</f>
        <v>0.0158411071428571</v>
      </c>
      <c r="AL155" s="12" t="n">
        <f aca="false">(AL64/1000000)/$A155</f>
        <v>0.0210386785714286</v>
      </c>
      <c r="AM155" s="12" t="n">
        <f aca="false">(AM64/1000000)/$A155</f>
        <v>0.0193221428571429</v>
      </c>
      <c r="AN155" s="12" t="n">
        <f aca="false">(AN64/1000000)/$A155</f>
        <v>0.01733575</v>
      </c>
      <c r="AO155" s="12" t="n">
        <f aca="false">(AO64/1000000)/$A155</f>
        <v>0.0199335357142857</v>
      </c>
      <c r="AP155" s="12" t="n">
        <f aca="false">(AP64/1000000)/$A155</f>
        <v>0.0201247142857143</v>
      </c>
      <c r="AQ155" s="12" t="n">
        <f aca="false">(AQ64/1000000)/$A155</f>
        <v>0.0242058214285714</v>
      </c>
      <c r="AR155" s="12" t="n">
        <f aca="false">(AR64/1000000)/$A155</f>
        <v>0.01734775</v>
      </c>
      <c r="AS155" s="12" t="n">
        <f aca="false">(AS64/1000000)/$A155</f>
        <v>0.0230406071428571</v>
      </c>
      <c r="AT155" s="12" t="n">
        <f aca="false">(AT64/1000000)/$A155</f>
        <v>0.0214437857142857</v>
      </c>
      <c r="AU155" s="12" t="n">
        <f aca="false">(AU64/1000000)/$A155</f>
        <v>0.0263366071428571</v>
      </c>
      <c r="AV155" s="12" t="n">
        <f aca="false">(AV64/1000000)/$A155</f>
        <v>0.0537502857142857</v>
      </c>
      <c r="AW155" s="12" t="n">
        <f aca="false">(AW64/1000000)/$A155</f>
        <v>0.0460274642857143</v>
      </c>
      <c r="AX155" s="12" t="n">
        <f aca="false">(AX64/1000000)/$A155</f>
        <v>0.0253926428571429</v>
      </c>
      <c r="AY155" s="12" t="n">
        <f aca="false">(AY64/1000000)/$A155</f>
        <v>0.0248534642857143</v>
      </c>
      <c r="AZ155" s="12" t="n">
        <f aca="false">(AZ64/1000000)/$A155</f>
        <v>0.0374645357142857</v>
      </c>
      <c r="BA155" s="12" t="n">
        <f aca="false">(BA64/1000000)/$A155</f>
        <v>0.0361457142857143</v>
      </c>
      <c r="BB155" s="12" t="n">
        <f aca="false">(BB64/1000000)/$A155</f>
        <v>0.0329314642857143</v>
      </c>
      <c r="BC155" s="12" t="n">
        <f aca="false">(BC64/1000000)/$A155</f>
        <v>0.0463313571428571</v>
      </c>
      <c r="BD155" s="12" t="n">
        <f aca="false">(BD64/1000000)/$A155</f>
        <v>0.0325670357142857</v>
      </c>
      <c r="BE155" s="12" t="n">
        <f aca="false">(BE64/1000000)/$A155</f>
        <v>0.0369491428571429</v>
      </c>
      <c r="BF155" s="12" t="n">
        <f aca="false">(BF64/1000000)/$A155</f>
        <v>0.0608946071428571</v>
      </c>
      <c r="BG155" s="12" t="n">
        <f aca="false">(BG64/1000000)/$A155</f>
        <v>0.0451661785714286</v>
      </c>
      <c r="BH155" s="12" t="n">
        <f aca="false">(BH64/1000000)/$A155</f>
        <v>0.0378551071428572</v>
      </c>
      <c r="BI155" s="12" t="n">
        <f aca="false">(BI64/1000000)/$A155</f>
        <v>0.0537001785714286</v>
      </c>
      <c r="BJ155" s="12" t="n">
        <f aca="false">(BJ64/1000000)/$A155</f>
        <v>0.0495091428571429</v>
      </c>
      <c r="BK155" s="12" t="n">
        <f aca="false">(BK64/1000000)/$A155</f>
        <v>0.0338481785714286</v>
      </c>
      <c r="BL155" s="12" t="n">
        <f aca="false">(BL64/1000000)/$A155</f>
        <v>0.0534046428571429</v>
      </c>
      <c r="BM155" s="12" t="n">
        <f aca="false">(BM64/1000000)/$A155</f>
        <v>0.0199890714285714</v>
      </c>
      <c r="BN155" s="12" t="n">
        <f aca="false">(BN64/1000000)/$A155</f>
        <v>0</v>
      </c>
      <c r="BO155" s="12" t="n">
        <f aca="false">(BO64/1000000)/$A155</f>
        <v>0</v>
      </c>
      <c r="BP155" s="12" t="n">
        <f aca="false">(BP64/1000000)/$A155</f>
        <v>0</v>
      </c>
      <c r="BQ155" s="12" t="n">
        <f aca="false">(BQ64/1000000)/$A155</f>
        <v>0</v>
      </c>
      <c r="BR155" s="12" t="n">
        <f aca="false">(BR64/1000000)/$A155</f>
        <v>0</v>
      </c>
      <c r="BS155" s="12" t="n">
        <f aca="false">(BS64/1000000)/$A155</f>
        <v>0</v>
      </c>
      <c r="BT155" s="12" t="n">
        <f aca="false">(BT64/1000000)/$A155</f>
        <v>0</v>
      </c>
      <c r="BU155" s="12" t="n">
        <f aca="false">(BU64/1000000)/$A155</f>
        <v>0</v>
      </c>
      <c r="BV155" s="12" t="n">
        <f aca="false">(BV64/1000000)/$A155</f>
        <v>0</v>
      </c>
      <c r="BW155" s="12" t="n">
        <f aca="false">(BW64/1000000)/$A155</f>
        <v>0</v>
      </c>
      <c r="BX155" s="12" t="n">
        <f aca="false">(BX64/1000000)/$A155</f>
        <v>0</v>
      </c>
      <c r="BY155" s="12" t="n">
        <f aca="false">(BY64/1000000)/$A155</f>
        <v>0</v>
      </c>
      <c r="BZ155" s="12" t="n">
        <f aca="false">(BZ64/1000000)/$A155</f>
        <v>0</v>
      </c>
      <c r="CA155" s="12" t="n">
        <f aca="false">(CA64/1000000)/$A155</f>
        <v>0</v>
      </c>
      <c r="CB155" s="12" t="n">
        <f aca="false">(CB64/1000000)/$A155</f>
        <v>0</v>
      </c>
      <c r="CC155" s="12" t="n">
        <f aca="false">(CC64/1000000)/$A155</f>
        <v>0</v>
      </c>
      <c r="CD155" s="12" t="n">
        <f aca="false">(CD64/1000000)/$A155</f>
        <v>0</v>
      </c>
      <c r="CE155" s="12" t="n">
        <f aca="false">(CE64/1000000)/$A155</f>
        <v>0</v>
      </c>
      <c r="CF155" s="12" t="n">
        <f aca="false">(CF64/1000000)/$A155</f>
        <v>0</v>
      </c>
      <c r="CG155" s="12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11"/>
      <c r="FU155" s="7"/>
      <c r="FV155" s="7"/>
      <c r="FW155" s="7"/>
    </row>
    <row r="156" customFormat="false" ht="12.75" hidden="false" customHeight="false" outlineLevel="0" collapsed="false">
      <c r="A156" s="0" t="n">
        <v>31</v>
      </c>
      <c r="B156" s="3" t="n">
        <v>36220</v>
      </c>
      <c r="C156" s="12" t="n">
        <f aca="false">(C65/1000000)/$A156</f>
        <v>1.4196294516129</v>
      </c>
      <c r="D156" s="12" t="n">
        <f aca="false">(D65/1000000)/$A156</f>
        <v>0.0144386129032258</v>
      </c>
      <c r="E156" s="12" t="n">
        <f aca="false">(E65/1000000)/$A156</f>
        <v>0.00957961290322581</v>
      </c>
      <c r="F156" s="12" t="n">
        <f aca="false">(F65/1000000)/$A156</f>
        <v>0.0124018709677419</v>
      </c>
      <c r="G156" s="12" t="n">
        <f aca="false">(G65/1000000)/$A156</f>
        <v>0.0101578387096774</v>
      </c>
      <c r="H156" s="12" t="n">
        <f aca="false">(H65/1000000)/$A156</f>
        <v>0.00976225806451613</v>
      </c>
      <c r="I156" s="12" t="n">
        <f aca="false">(I65/1000000)/$A156</f>
        <v>0.0108349032258065</v>
      </c>
      <c r="J156" s="12" t="n">
        <f aca="false">(J65/1000000)/$A156</f>
        <v>0.0105366774193548</v>
      </c>
      <c r="K156" s="12" t="n">
        <f aca="false">(K65/1000000)/$A156</f>
        <v>0.0129707419354839</v>
      </c>
      <c r="L156" s="12" t="n">
        <f aca="false">(L65/1000000)/$A156</f>
        <v>0.0123076451612903</v>
      </c>
      <c r="M156" s="12" t="n">
        <f aca="false">(M65/1000000)/$A156</f>
        <v>0.00909232258064516</v>
      </c>
      <c r="N156" s="12" t="n">
        <f aca="false">(N65/1000000)/$A156</f>
        <v>0.0124507419354839</v>
      </c>
      <c r="O156" s="12" t="n">
        <f aca="false">(O65/1000000)/$A156</f>
        <v>0.0122778709677419</v>
      </c>
      <c r="P156" s="12" t="n">
        <f aca="false">(P65/1000000)/$A156</f>
        <v>0.0138403225806452</v>
      </c>
      <c r="Q156" s="12" t="n">
        <f aca="false">(Q65/1000000)/$A156</f>
        <v>0.0099251935483871</v>
      </c>
      <c r="R156" s="12" t="n">
        <f aca="false">(R65/1000000)/$A156</f>
        <v>0.0110113870967742</v>
      </c>
      <c r="S156" s="12" t="n">
        <f aca="false">(S65/1000000)/$A156</f>
        <v>0.0110306451612903</v>
      </c>
      <c r="T156" s="12" t="n">
        <f aca="false">(T65/1000000)/$A156</f>
        <v>0.01182</v>
      </c>
      <c r="U156" s="12" t="n">
        <f aca="false">(U65/1000000)/$A156</f>
        <v>0.00990106451612903</v>
      </c>
      <c r="V156" s="12" t="n">
        <f aca="false">(V65/1000000)/$A156</f>
        <v>0.0149360967741935</v>
      </c>
      <c r="W156" s="12" t="n">
        <f aca="false">(W65/1000000)/$A156</f>
        <v>0.0176656129032258</v>
      </c>
      <c r="X156" s="12" t="n">
        <f aca="false">(X65/1000000)/$A156</f>
        <v>0.0102603225806452</v>
      </c>
      <c r="Y156" s="12" t="n">
        <f aca="false">(Y65/1000000)/$A156</f>
        <v>0.0274285806451613</v>
      </c>
      <c r="Z156" s="12" t="n">
        <f aca="false">(Z65/1000000)/$A156</f>
        <v>0.019601935483871</v>
      </c>
      <c r="AA156" s="12" t="n">
        <f aca="false">(AA65/1000000)/$A156</f>
        <v>0.00850896774193548</v>
      </c>
      <c r="AB156" s="12" t="n">
        <f aca="false">(AB65/1000000)/$A156</f>
        <v>0.014229</v>
      </c>
      <c r="AC156" s="12" t="n">
        <f aca="false">(AC65/1000000)/$A156</f>
        <v>0.0352525161290323</v>
      </c>
      <c r="AD156" s="12" t="n">
        <f aca="false">(AD65/1000000)/$A156</f>
        <v>0.0159315161290323</v>
      </c>
      <c r="AE156" s="12" t="n">
        <f aca="false">(AE65/1000000)/$A156</f>
        <v>0.0123342580645161</v>
      </c>
      <c r="AF156" s="12" t="n">
        <f aca="false">(AF65/1000000)/$A156</f>
        <v>0.0174827096774194</v>
      </c>
      <c r="AG156" s="12" t="n">
        <f aca="false">(AG65/1000000)/$A156</f>
        <v>0.0150210967741935</v>
      </c>
      <c r="AH156" s="12" t="n">
        <f aca="false">(AH65/1000000)/$A156</f>
        <v>0.0201835483870968</v>
      </c>
      <c r="AI156" s="12" t="n">
        <f aca="false">(AI65/1000000)/$A156</f>
        <v>0.0199624193548387</v>
      </c>
      <c r="AJ156" s="12" t="n">
        <f aca="false">(AJ65/1000000)/$A156</f>
        <v>0.0226587419354839</v>
      </c>
      <c r="AK156" s="12" t="n">
        <f aca="false">(AK65/1000000)/$A156</f>
        <v>0.0150159677419355</v>
      </c>
      <c r="AL156" s="12" t="n">
        <f aca="false">(AL65/1000000)/$A156</f>
        <v>0.0200863870967742</v>
      </c>
      <c r="AM156" s="12" t="n">
        <f aca="false">(AM65/1000000)/$A156</f>
        <v>0.0186515483870968</v>
      </c>
      <c r="AN156" s="12" t="n">
        <f aca="false">(AN65/1000000)/$A156</f>
        <v>0.0167931612903226</v>
      </c>
      <c r="AO156" s="12" t="n">
        <f aca="false">(AO65/1000000)/$A156</f>
        <v>0.0188605161290323</v>
      </c>
      <c r="AP156" s="12" t="n">
        <f aca="false">(AP65/1000000)/$A156</f>
        <v>0.0200493870967742</v>
      </c>
      <c r="AQ156" s="12" t="n">
        <f aca="false">(AQ65/1000000)/$A156</f>
        <v>0.0231708387096774</v>
      </c>
      <c r="AR156" s="12" t="n">
        <f aca="false">(AR65/1000000)/$A156</f>
        <v>0.0174806129032258</v>
      </c>
      <c r="AS156" s="12" t="n">
        <f aca="false">(AS65/1000000)/$A156</f>
        <v>0.0216527096774194</v>
      </c>
      <c r="AT156" s="12" t="n">
        <f aca="false">(AT65/1000000)/$A156</f>
        <v>0.0215973870967742</v>
      </c>
      <c r="AU156" s="12" t="n">
        <f aca="false">(AU65/1000000)/$A156</f>
        <v>0.0256878064516129</v>
      </c>
      <c r="AV156" s="12" t="n">
        <f aca="false">(AV65/1000000)/$A156</f>
        <v>0.0517215161290323</v>
      </c>
      <c r="AW156" s="12" t="n">
        <f aca="false">(AW65/1000000)/$A156</f>
        <v>0.0438571290322581</v>
      </c>
      <c r="AX156" s="12" t="n">
        <f aca="false">(AX65/1000000)/$A156</f>
        <v>0.0248405483870968</v>
      </c>
      <c r="AY156" s="12" t="n">
        <f aca="false">(AY65/1000000)/$A156</f>
        <v>0.0222779677419355</v>
      </c>
      <c r="AZ156" s="12" t="n">
        <f aca="false">(AZ65/1000000)/$A156</f>
        <v>0.0352961612903226</v>
      </c>
      <c r="BA156" s="12" t="n">
        <f aca="false">(BA65/1000000)/$A156</f>
        <v>0.0334588709677419</v>
      </c>
      <c r="BB156" s="12" t="n">
        <f aca="false">(BB65/1000000)/$A156</f>
        <v>0.0320386451612903</v>
      </c>
      <c r="BC156" s="12" t="n">
        <f aca="false">(BC65/1000000)/$A156</f>
        <v>0.0474355483870968</v>
      </c>
      <c r="BD156" s="12" t="n">
        <f aca="false">(BD65/1000000)/$A156</f>
        <v>0.0314593870967742</v>
      </c>
      <c r="BE156" s="12" t="n">
        <f aca="false">(BE65/1000000)/$A156</f>
        <v>0.0353617419354839</v>
      </c>
      <c r="BF156" s="12" t="n">
        <f aca="false">(BF65/1000000)/$A156</f>
        <v>0.0594843225806452</v>
      </c>
      <c r="BG156" s="12" t="n">
        <f aca="false">(BG65/1000000)/$A156</f>
        <v>0.0413638387096774</v>
      </c>
      <c r="BH156" s="12" t="n">
        <f aca="false">(BH65/1000000)/$A156</f>
        <v>0.0361723548387097</v>
      </c>
      <c r="BI156" s="12" t="n">
        <f aca="false">(BI65/1000000)/$A156</f>
        <v>0.0488465161290323</v>
      </c>
      <c r="BJ156" s="12" t="n">
        <f aca="false">(BJ65/1000000)/$A156</f>
        <v>0.044637064516129</v>
      </c>
      <c r="BK156" s="12" t="n">
        <f aca="false">(BK65/1000000)/$A156</f>
        <v>0.0302386774193548</v>
      </c>
      <c r="BL156" s="12" t="n">
        <f aca="false">(BL65/1000000)/$A156</f>
        <v>0.0464417419354839</v>
      </c>
      <c r="BM156" s="12" t="n">
        <f aca="false">(BM65/1000000)/$A156</f>
        <v>0.0469587419354839</v>
      </c>
      <c r="BN156" s="12" t="n">
        <f aca="false">(BN65/1000000)/$A156</f>
        <v>0.0327070322580645</v>
      </c>
      <c r="BO156" s="12" t="n">
        <f aca="false">(BO65/1000000)/$A156</f>
        <v>0</v>
      </c>
      <c r="BP156" s="12" t="n">
        <f aca="false">(BP65/1000000)/$A156</f>
        <v>0</v>
      </c>
      <c r="BQ156" s="12" t="n">
        <f aca="false">(BQ65/1000000)/$A156</f>
        <v>0</v>
      </c>
      <c r="BR156" s="12" t="n">
        <f aca="false">(BR65/1000000)/$A156</f>
        <v>0</v>
      </c>
      <c r="BS156" s="12" t="n">
        <f aca="false">(BS65/1000000)/$A156</f>
        <v>0</v>
      </c>
      <c r="BT156" s="12" t="n">
        <f aca="false">(BT65/1000000)/$A156</f>
        <v>0</v>
      </c>
      <c r="BU156" s="12" t="n">
        <f aca="false">(BU65/1000000)/$A156</f>
        <v>0</v>
      </c>
      <c r="BV156" s="12" t="n">
        <f aca="false">(BV65/1000000)/$A156</f>
        <v>0</v>
      </c>
      <c r="BW156" s="12" t="n">
        <f aca="false">(BW65/1000000)/$A156</f>
        <v>0</v>
      </c>
      <c r="BX156" s="12" t="n">
        <f aca="false">(BX65/1000000)/$A156</f>
        <v>0</v>
      </c>
      <c r="BY156" s="12" t="n">
        <f aca="false">(BY65/1000000)/$A156</f>
        <v>0</v>
      </c>
      <c r="BZ156" s="12" t="n">
        <f aca="false">(BZ65/1000000)/$A156</f>
        <v>0</v>
      </c>
      <c r="CA156" s="12" t="n">
        <f aca="false">(CA65/1000000)/$A156</f>
        <v>0</v>
      </c>
      <c r="CB156" s="12" t="n">
        <f aca="false">(CB65/1000000)/$A156</f>
        <v>0</v>
      </c>
      <c r="CC156" s="12" t="n">
        <f aca="false">(CC65/1000000)/$A156</f>
        <v>0</v>
      </c>
      <c r="CD156" s="12" t="n">
        <f aca="false">(CD65/1000000)/$A156</f>
        <v>0</v>
      </c>
      <c r="CE156" s="12" t="n">
        <f aca="false">(CE65/1000000)/$A156</f>
        <v>0</v>
      </c>
      <c r="CF156" s="12" t="n">
        <f aca="false">(CF65/1000000)/$A156</f>
        <v>0</v>
      </c>
      <c r="CG156" s="12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11"/>
      <c r="FU156" s="7"/>
      <c r="FV156" s="7"/>
      <c r="FW156" s="7"/>
    </row>
    <row r="157" customFormat="false" ht="12.75" hidden="false" customHeight="false" outlineLevel="0" collapsed="false">
      <c r="A157" s="0" t="n">
        <v>30</v>
      </c>
      <c r="B157" s="3" t="n">
        <v>36251</v>
      </c>
      <c r="C157" s="12" t="n">
        <f aca="false">(C66/1000000)/$A157</f>
        <v>1.42136476666667</v>
      </c>
      <c r="D157" s="12" t="n">
        <f aca="false">(D66/1000000)/$A157</f>
        <v>0.0147274666666667</v>
      </c>
      <c r="E157" s="12" t="n">
        <f aca="false">(E66/1000000)/$A157</f>
        <v>0.00967506666666667</v>
      </c>
      <c r="F157" s="12" t="n">
        <f aca="false">(F66/1000000)/$A157</f>
        <v>0.0124947333333333</v>
      </c>
      <c r="G157" s="12" t="n">
        <f aca="false">(G66/1000000)/$A157</f>
        <v>0.00988063333333333</v>
      </c>
      <c r="H157" s="12" t="n">
        <f aca="false">(H66/1000000)/$A157</f>
        <v>0.00953783333333333</v>
      </c>
      <c r="I157" s="12" t="n">
        <f aca="false">(I66/1000000)/$A157</f>
        <v>0.0098517</v>
      </c>
      <c r="J157" s="12" t="n">
        <f aca="false">(J66/1000000)/$A157</f>
        <v>0.0105283</v>
      </c>
      <c r="K157" s="12" t="n">
        <f aca="false">(K66/1000000)/$A157</f>
        <v>0.0122005</v>
      </c>
      <c r="L157" s="12" t="n">
        <f aca="false">(L66/1000000)/$A157</f>
        <v>0.0121786333333333</v>
      </c>
      <c r="M157" s="12" t="n">
        <f aca="false">(M66/1000000)/$A157</f>
        <v>0.00928166666666667</v>
      </c>
      <c r="N157" s="12" t="n">
        <f aca="false">(N66/1000000)/$A157</f>
        <v>0.0123352</v>
      </c>
      <c r="O157" s="12" t="n">
        <f aca="false">(O66/1000000)/$A157</f>
        <v>0.0121166666666667</v>
      </c>
      <c r="P157" s="12" t="n">
        <f aca="false">(P66/1000000)/$A157</f>
        <v>0.0140211</v>
      </c>
      <c r="Q157" s="12" t="n">
        <f aca="false">(Q66/1000000)/$A157</f>
        <v>0.00951233333333333</v>
      </c>
      <c r="R157" s="12" t="n">
        <f aca="false">(R66/1000000)/$A157</f>
        <v>0.00967856666666667</v>
      </c>
      <c r="S157" s="12" t="n">
        <f aca="false">(S66/1000000)/$A157</f>
        <v>0.0104321666666667</v>
      </c>
      <c r="T157" s="12" t="n">
        <f aca="false">(T66/1000000)/$A157</f>
        <v>0.0122701</v>
      </c>
      <c r="U157" s="12" t="n">
        <f aca="false">(U66/1000000)/$A157</f>
        <v>0.00985613333333333</v>
      </c>
      <c r="V157" s="12" t="n">
        <f aca="false">(V66/1000000)/$A157</f>
        <v>0.0136974333333333</v>
      </c>
      <c r="W157" s="12" t="n">
        <f aca="false">(W66/1000000)/$A157</f>
        <v>0.0172396333333333</v>
      </c>
      <c r="X157" s="12" t="n">
        <f aca="false">(X66/1000000)/$A157</f>
        <v>0.00943473333333333</v>
      </c>
      <c r="Y157" s="12" t="n">
        <f aca="false">(Y66/1000000)/$A157</f>
        <v>0.0267403666666667</v>
      </c>
      <c r="Z157" s="12" t="n">
        <f aca="false">(Z66/1000000)/$A157</f>
        <v>0.0191285333333333</v>
      </c>
      <c r="AA157" s="12" t="n">
        <f aca="false">(AA66/1000000)/$A157</f>
        <v>0.00838743333333333</v>
      </c>
      <c r="AB157" s="12" t="n">
        <f aca="false">(AB66/1000000)/$A157</f>
        <v>0.0143945</v>
      </c>
      <c r="AC157" s="12" t="n">
        <f aca="false">(AC66/1000000)/$A157</f>
        <v>0.033779</v>
      </c>
      <c r="AD157" s="12" t="n">
        <f aca="false">(AD66/1000000)/$A157</f>
        <v>0.0156223</v>
      </c>
      <c r="AE157" s="12" t="n">
        <f aca="false">(AE66/1000000)/$A157</f>
        <v>0.0132155</v>
      </c>
      <c r="AF157" s="12" t="n">
        <f aca="false">(AF66/1000000)/$A157</f>
        <v>0.0166360333333333</v>
      </c>
      <c r="AG157" s="12" t="n">
        <f aca="false">(AG66/1000000)/$A157</f>
        <v>0.0146509333333333</v>
      </c>
      <c r="AH157" s="12" t="n">
        <f aca="false">(AH66/1000000)/$A157</f>
        <v>0.0200897666666667</v>
      </c>
      <c r="AI157" s="12" t="n">
        <f aca="false">(AI66/1000000)/$A157</f>
        <v>0.0199664</v>
      </c>
      <c r="AJ157" s="12" t="n">
        <f aca="false">(AJ66/1000000)/$A157</f>
        <v>0.0216701</v>
      </c>
      <c r="AK157" s="12" t="n">
        <f aca="false">(AK66/1000000)/$A157</f>
        <v>0.0147957333333333</v>
      </c>
      <c r="AL157" s="12" t="n">
        <f aca="false">(AL66/1000000)/$A157</f>
        <v>0.0199098666666667</v>
      </c>
      <c r="AM157" s="12" t="n">
        <f aca="false">(AM66/1000000)/$A157</f>
        <v>0.0182882</v>
      </c>
      <c r="AN157" s="12" t="n">
        <f aca="false">(AN66/1000000)/$A157</f>
        <v>0.0163533666666667</v>
      </c>
      <c r="AO157" s="12" t="n">
        <f aca="false">(AO66/1000000)/$A157</f>
        <v>0.0177991</v>
      </c>
      <c r="AP157" s="12" t="n">
        <f aca="false">(AP66/1000000)/$A157</f>
        <v>0.0192349</v>
      </c>
      <c r="AQ157" s="12" t="n">
        <f aca="false">(AQ66/1000000)/$A157</f>
        <v>0.0234033666666667</v>
      </c>
      <c r="AR157" s="12" t="n">
        <f aca="false">(AR66/1000000)/$A157</f>
        <v>0.0172579666666667</v>
      </c>
      <c r="AS157" s="12" t="n">
        <f aca="false">(AS66/1000000)/$A157</f>
        <v>0.0217497</v>
      </c>
      <c r="AT157" s="12" t="n">
        <f aca="false">(AT66/1000000)/$A157</f>
        <v>0.0199592666666667</v>
      </c>
      <c r="AU157" s="12" t="n">
        <f aca="false">(AU66/1000000)/$A157</f>
        <v>0.0262022666666667</v>
      </c>
      <c r="AV157" s="12" t="n">
        <f aca="false">(AV66/1000000)/$A157</f>
        <v>0.0494203</v>
      </c>
      <c r="AW157" s="12" t="n">
        <f aca="false">(AW66/1000000)/$A157</f>
        <v>0.0412150333333333</v>
      </c>
      <c r="AX157" s="12" t="n">
        <f aca="false">(AX66/1000000)/$A157</f>
        <v>0.0249638</v>
      </c>
      <c r="AY157" s="12" t="n">
        <f aca="false">(AY66/1000000)/$A157</f>
        <v>0.0226646</v>
      </c>
      <c r="AZ157" s="12" t="n">
        <f aca="false">(AZ66/1000000)/$A157</f>
        <v>0.0351893</v>
      </c>
      <c r="BA157" s="12" t="n">
        <f aca="false">(BA66/1000000)/$A157</f>
        <v>0.0325911666666667</v>
      </c>
      <c r="BB157" s="12" t="n">
        <f aca="false">(BB66/1000000)/$A157</f>
        <v>0.0298583</v>
      </c>
      <c r="BC157" s="12" t="n">
        <f aca="false">(BC66/1000000)/$A157</f>
        <v>0.0439171666666667</v>
      </c>
      <c r="BD157" s="12" t="n">
        <f aca="false">(BD66/1000000)/$A157</f>
        <v>0.0296796</v>
      </c>
      <c r="BE157" s="12" t="n">
        <f aca="false">(BE66/1000000)/$A157</f>
        <v>0.0330059</v>
      </c>
      <c r="BF157" s="12" t="n">
        <f aca="false">(BF66/1000000)/$A157</f>
        <v>0.0582601</v>
      </c>
      <c r="BG157" s="12" t="n">
        <f aca="false">(BG66/1000000)/$A157</f>
        <v>0.0410648333333333</v>
      </c>
      <c r="BH157" s="12" t="n">
        <f aca="false">(BH66/1000000)/$A157</f>
        <v>0.0347941666666667</v>
      </c>
      <c r="BI157" s="12" t="n">
        <f aca="false">(BI66/1000000)/$A157</f>
        <v>0.0471625666666667</v>
      </c>
      <c r="BJ157" s="12" t="n">
        <f aca="false">(BJ66/1000000)/$A157</f>
        <v>0.0412130333333333</v>
      </c>
      <c r="BK157" s="12" t="n">
        <f aca="false">(BK66/1000000)/$A157</f>
        <v>0.0271303</v>
      </c>
      <c r="BL157" s="12" t="n">
        <f aca="false">(BL66/1000000)/$A157</f>
        <v>0.0429489333333333</v>
      </c>
      <c r="BM157" s="12" t="n">
        <f aca="false">(BM66/1000000)/$A157</f>
        <v>0.0394633333333333</v>
      </c>
      <c r="BN157" s="12" t="n">
        <f aca="false">(BN66/1000000)/$A157</f>
        <v>0.0413666333333333</v>
      </c>
      <c r="BO157" s="12" t="n">
        <f aca="false">(BO66/1000000)/$A157</f>
        <v>0.0325682</v>
      </c>
      <c r="BP157" s="12" t="n">
        <f aca="false">(BP66/1000000)/$A157</f>
        <v>0</v>
      </c>
      <c r="BQ157" s="12" t="n">
        <f aca="false">(BQ66/1000000)/$A157</f>
        <v>0</v>
      </c>
      <c r="BR157" s="12" t="n">
        <f aca="false">(BR66/1000000)/$A157</f>
        <v>0</v>
      </c>
      <c r="BS157" s="12" t="n">
        <f aca="false">(BS66/1000000)/$A157</f>
        <v>0</v>
      </c>
      <c r="BT157" s="12" t="n">
        <f aca="false">(BT66/1000000)/$A157</f>
        <v>0</v>
      </c>
      <c r="BU157" s="12" t="n">
        <f aca="false">(BU66/1000000)/$A157</f>
        <v>0</v>
      </c>
      <c r="BV157" s="12" t="n">
        <f aca="false">(BV66/1000000)/$A157</f>
        <v>0</v>
      </c>
      <c r="BW157" s="12" t="n">
        <f aca="false">(BW66/1000000)/$A157</f>
        <v>0</v>
      </c>
      <c r="BX157" s="12" t="n">
        <f aca="false">(BX66/1000000)/$A157</f>
        <v>0</v>
      </c>
      <c r="BY157" s="12" t="n">
        <f aca="false">(BY66/1000000)/$A157</f>
        <v>0</v>
      </c>
      <c r="BZ157" s="12" t="n">
        <f aca="false">(BZ66/1000000)/$A157</f>
        <v>0</v>
      </c>
      <c r="CA157" s="12" t="n">
        <f aca="false">(CA66/1000000)/$A157</f>
        <v>0</v>
      </c>
      <c r="CB157" s="12" t="n">
        <f aca="false">(CB66/1000000)/$A157</f>
        <v>0</v>
      </c>
      <c r="CC157" s="12" t="n">
        <f aca="false">(CC66/1000000)/$A157</f>
        <v>0</v>
      </c>
      <c r="CD157" s="12" t="n">
        <f aca="false">(CD66/1000000)/$A157</f>
        <v>0</v>
      </c>
      <c r="CE157" s="12" t="n">
        <f aca="false">(CE66/1000000)/$A157</f>
        <v>0</v>
      </c>
      <c r="CF157" s="12" t="n">
        <f aca="false">(CF66/1000000)/$A157</f>
        <v>0</v>
      </c>
      <c r="CG157" s="12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11"/>
      <c r="FU157" s="7"/>
      <c r="FV157" s="7"/>
      <c r="FW157" s="7"/>
    </row>
    <row r="158" customFormat="false" ht="12.75" hidden="false" customHeight="false" outlineLevel="0" collapsed="false">
      <c r="A158" s="0" t="n">
        <v>31</v>
      </c>
      <c r="B158" s="3" t="n">
        <v>36281</v>
      </c>
      <c r="C158" s="12" t="n">
        <f aca="false">(C67/1000000)/$A158</f>
        <v>1.40673058064516</v>
      </c>
      <c r="D158" s="12" t="n">
        <f aca="false">(D67/1000000)/$A158</f>
        <v>0.0153767419354839</v>
      </c>
      <c r="E158" s="12" t="n">
        <f aca="false">(E67/1000000)/$A158</f>
        <v>0.00955574193548387</v>
      </c>
      <c r="F158" s="12" t="n">
        <f aca="false">(F67/1000000)/$A158</f>
        <v>0.0133558387096774</v>
      </c>
      <c r="G158" s="12" t="n">
        <f aca="false">(G67/1000000)/$A158</f>
        <v>0.00969841935483871</v>
      </c>
      <c r="H158" s="12" t="n">
        <f aca="false">(H67/1000000)/$A158</f>
        <v>0.00922925806451613</v>
      </c>
      <c r="I158" s="12" t="n">
        <f aca="false">(I67/1000000)/$A158</f>
        <v>0.00964212903225807</v>
      </c>
      <c r="J158" s="12" t="n">
        <f aca="false">(J67/1000000)/$A158</f>
        <v>0.0100992258064516</v>
      </c>
      <c r="K158" s="12" t="n">
        <f aca="false">(K67/1000000)/$A158</f>
        <v>0.0120442580645161</v>
      </c>
      <c r="L158" s="12" t="n">
        <f aca="false">(L67/1000000)/$A158</f>
        <v>0.0122455161290323</v>
      </c>
      <c r="M158" s="12" t="n">
        <f aca="false">(M67/1000000)/$A158</f>
        <v>0.0100653548387097</v>
      </c>
      <c r="N158" s="12" t="n">
        <f aca="false">(N67/1000000)/$A158</f>
        <v>0.0126777741935484</v>
      </c>
      <c r="O158" s="12" t="n">
        <f aca="false">(O67/1000000)/$A158</f>
        <v>0.0119222903225806</v>
      </c>
      <c r="P158" s="12" t="n">
        <f aca="false">(P67/1000000)/$A158</f>
        <v>0.0143051612903226</v>
      </c>
      <c r="Q158" s="12" t="n">
        <f aca="false">(Q67/1000000)/$A158</f>
        <v>0.00900929032258064</v>
      </c>
      <c r="R158" s="12" t="n">
        <f aca="false">(R67/1000000)/$A158</f>
        <v>0.00943406451612903</v>
      </c>
      <c r="S158" s="12" t="n">
        <f aca="false">(S67/1000000)/$A158</f>
        <v>0.0103528709677419</v>
      </c>
      <c r="T158" s="12" t="n">
        <f aca="false">(T67/1000000)/$A158</f>
        <v>0.0124625161290323</v>
      </c>
      <c r="U158" s="12" t="n">
        <f aca="false">(U67/1000000)/$A158</f>
        <v>0.0103053870967742</v>
      </c>
      <c r="V158" s="12" t="n">
        <f aca="false">(V67/1000000)/$A158</f>
        <v>0.0133121935483871</v>
      </c>
      <c r="W158" s="12" t="n">
        <f aca="false">(W67/1000000)/$A158</f>
        <v>0.016814064516129</v>
      </c>
      <c r="X158" s="12" t="n">
        <f aca="false">(X67/1000000)/$A158</f>
        <v>0.00920977419354839</v>
      </c>
      <c r="Y158" s="12" t="n">
        <f aca="false">(Y67/1000000)/$A158</f>
        <v>0.0268027419354839</v>
      </c>
      <c r="Z158" s="12" t="n">
        <f aca="false">(Z67/1000000)/$A158</f>
        <v>0.0184991290322581</v>
      </c>
      <c r="AA158" s="12" t="n">
        <f aca="false">(AA67/1000000)/$A158</f>
        <v>0.00861645161290323</v>
      </c>
      <c r="AB158" s="12" t="n">
        <f aca="false">(AB67/1000000)/$A158</f>
        <v>0.013921064516129</v>
      </c>
      <c r="AC158" s="12" t="n">
        <f aca="false">(AC67/1000000)/$A158</f>
        <v>0.0326271290322581</v>
      </c>
      <c r="AD158" s="12" t="n">
        <f aca="false">(AD67/1000000)/$A158</f>
        <v>0.014328064516129</v>
      </c>
      <c r="AE158" s="12" t="n">
        <f aca="false">(AE67/1000000)/$A158</f>
        <v>0.01302</v>
      </c>
      <c r="AF158" s="12" t="n">
        <f aca="false">(AF67/1000000)/$A158</f>
        <v>0.016801064516129</v>
      </c>
      <c r="AG158" s="12" t="n">
        <f aca="false">(AG67/1000000)/$A158</f>
        <v>0.0145777096774194</v>
      </c>
      <c r="AH158" s="12" t="n">
        <f aca="false">(AH67/1000000)/$A158</f>
        <v>0.0199137741935484</v>
      </c>
      <c r="AI158" s="12" t="n">
        <f aca="false">(AI67/1000000)/$A158</f>
        <v>0.0184064838709677</v>
      </c>
      <c r="AJ158" s="12" t="n">
        <f aca="false">(AJ67/1000000)/$A158</f>
        <v>0.0211540967741936</v>
      </c>
      <c r="AK158" s="12" t="n">
        <f aca="false">(AK67/1000000)/$A158</f>
        <v>0.0160662258064516</v>
      </c>
      <c r="AL158" s="12" t="n">
        <f aca="false">(AL67/1000000)/$A158</f>
        <v>0.019479</v>
      </c>
      <c r="AM158" s="12" t="n">
        <f aca="false">(AM67/1000000)/$A158</f>
        <v>0.0184709677419355</v>
      </c>
      <c r="AN158" s="12" t="n">
        <f aca="false">(AN67/1000000)/$A158</f>
        <v>0.0163705161290323</v>
      </c>
      <c r="AO158" s="12" t="n">
        <f aca="false">(AO67/1000000)/$A158</f>
        <v>0.0187517096774194</v>
      </c>
      <c r="AP158" s="12" t="n">
        <f aca="false">(AP67/1000000)/$A158</f>
        <v>0.0180126774193548</v>
      </c>
      <c r="AQ158" s="12" t="n">
        <f aca="false">(AQ67/1000000)/$A158</f>
        <v>0.0230568387096774</v>
      </c>
      <c r="AR158" s="12" t="n">
        <f aca="false">(AR67/1000000)/$A158</f>
        <v>0.0168637419354839</v>
      </c>
      <c r="AS158" s="12" t="n">
        <f aca="false">(AS67/1000000)/$A158</f>
        <v>0.0211695806451613</v>
      </c>
      <c r="AT158" s="12" t="n">
        <f aca="false">(AT67/1000000)/$A158</f>
        <v>0.0204097741935484</v>
      </c>
      <c r="AU158" s="12" t="n">
        <f aca="false">(AU67/1000000)/$A158</f>
        <v>0.0258534516129032</v>
      </c>
      <c r="AV158" s="12" t="n">
        <f aca="false">(AV67/1000000)/$A158</f>
        <v>0.0483462580645161</v>
      </c>
      <c r="AW158" s="12" t="n">
        <f aca="false">(AW67/1000000)/$A158</f>
        <v>0.0391850967741936</v>
      </c>
      <c r="AX158" s="12" t="n">
        <f aca="false">(AX67/1000000)/$A158</f>
        <v>0.0236706451612903</v>
      </c>
      <c r="AY158" s="12" t="n">
        <f aca="false">(AY67/1000000)/$A158</f>
        <v>0.0225665483870968</v>
      </c>
      <c r="AZ158" s="12" t="n">
        <f aca="false">(AZ67/1000000)/$A158</f>
        <v>0.0320558064516129</v>
      </c>
      <c r="BA158" s="12" t="n">
        <f aca="false">(BA67/1000000)/$A158</f>
        <v>0.0319405161290323</v>
      </c>
      <c r="BB158" s="12" t="n">
        <f aca="false">(BB67/1000000)/$A158</f>
        <v>0.0290774838709677</v>
      </c>
      <c r="BC158" s="12" t="n">
        <f aca="false">(BC67/1000000)/$A158</f>
        <v>0.0424977741935484</v>
      </c>
      <c r="BD158" s="12" t="n">
        <f aca="false">(BD67/1000000)/$A158</f>
        <v>0.0287714193548387</v>
      </c>
      <c r="BE158" s="12" t="n">
        <f aca="false">(BE67/1000000)/$A158</f>
        <v>0.0317874838709677</v>
      </c>
      <c r="BF158" s="12" t="n">
        <f aca="false">(BF67/1000000)/$A158</f>
        <v>0.052629935483871</v>
      </c>
      <c r="BG158" s="12" t="n">
        <f aca="false">(BG67/1000000)/$A158</f>
        <v>0.0382037741935484</v>
      </c>
      <c r="BH158" s="12" t="n">
        <f aca="false">(BH67/1000000)/$A158</f>
        <v>0.0321275806451613</v>
      </c>
      <c r="BI158" s="12" t="n">
        <f aca="false">(BI67/1000000)/$A158</f>
        <v>0.0454384838709677</v>
      </c>
      <c r="BJ158" s="12" t="n">
        <f aca="false">(BJ67/1000000)/$A158</f>
        <v>0.0393925483870968</v>
      </c>
      <c r="BK158" s="12" t="n">
        <f aca="false">(BK67/1000000)/$A158</f>
        <v>0.0257725806451613</v>
      </c>
      <c r="BL158" s="12" t="n">
        <f aca="false">(BL67/1000000)/$A158</f>
        <v>0.0381467419354839</v>
      </c>
      <c r="BM158" s="12" t="n">
        <f aca="false">(BM67/1000000)/$A158</f>
        <v>0.0343906129032258</v>
      </c>
      <c r="BN158" s="12" t="n">
        <f aca="false">(BN67/1000000)/$A158</f>
        <v>0.0359562580645161</v>
      </c>
      <c r="BO158" s="12" t="n">
        <f aca="false">(BO67/1000000)/$A158</f>
        <v>0.0444355161290323</v>
      </c>
      <c r="BP158" s="12" t="n">
        <f aca="false">(BP67/1000000)/$A158</f>
        <v>0.0302232258064516</v>
      </c>
      <c r="BQ158" s="12" t="n">
        <f aca="false">(BQ67/1000000)/$A158</f>
        <v>0</v>
      </c>
      <c r="BR158" s="12" t="n">
        <f aca="false">(BR67/1000000)/$A158</f>
        <v>0</v>
      </c>
      <c r="BS158" s="12" t="n">
        <f aca="false">(BS67/1000000)/$A158</f>
        <v>0</v>
      </c>
      <c r="BT158" s="12" t="n">
        <f aca="false">(BT67/1000000)/$A158</f>
        <v>0</v>
      </c>
      <c r="BU158" s="12" t="n">
        <f aca="false">(BU67/1000000)/$A158</f>
        <v>0</v>
      </c>
      <c r="BV158" s="12" t="n">
        <f aca="false">(BV67/1000000)/$A158</f>
        <v>0</v>
      </c>
      <c r="BW158" s="12" t="n">
        <f aca="false">(BW67/1000000)/$A158</f>
        <v>0</v>
      </c>
      <c r="BX158" s="12" t="n">
        <f aca="false">(BX67/1000000)/$A158</f>
        <v>0</v>
      </c>
      <c r="BY158" s="12" t="n">
        <f aca="false">(BY67/1000000)/$A158</f>
        <v>0</v>
      </c>
      <c r="BZ158" s="12" t="n">
        <f aca="false">(BZ67/1000000)/$A158</f>
        <v>0</v>
      </c>
      <c r="CA158" s="12" t="n">
        <f aca="false">(CA67/1000000)/$A158</f>
        <v>0</v>
      </c>
      <c r="CB158" s="12" t="n">
        <f aca="false">(CB67/1000000)/$A158</f>
        <v>0</v>
      </c>
      <c r="CC158" s="12" t="n">
        <f aca="false">(CC67/1000000)/$A158</f>
        <v>0</v>
      </c>
      <c r="CD158" s="12" t="n">
        <f aca="false">(CD67/1000000)/$A158</f>
        <v>0</v>
      </c>
      <c r="CE158" s="12" t="n">
        <f aca="false">(CE67/1000000)/$A158</f>
        <v>0</v>
      </c>
      <c r="CF158" s="12" t="n">
        <f aca="false">(CF67/1000000)/$A158</f>
        <v>0</v>
      </c>
      <c r="CG158" s="12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11"/>
      <c r="FU158" s="7"/>
      <c r="FV158" s="7"/>
      <c r="FW158" s="7"/>
    </row>
    <row r="159" customFormat="false" ht="12.75" hidden="false" customHeight="false" outlineLevel="0" collapsed="false">
      <c r="A159" s="0" t="n">
        <v>30</v>
      </c>
      <c r="B159" s="3" t="n">
        <v>36312</v>
      </c>
      <c r="C159" s="12" t="n">
        <f aca="false">(C68/1000000)/$A159</f>
        <v>1.4102579</v>
      </c>
      <c r="D159" s="12" t="n">
        <f aca="false">(D68/1000000)/$A159</f>
        <v>0.0148278333333333</v>
      </c>
      <c r="E159" s="12" t="n">
        <f aca="false">(E68/1000000)/$A159</f>
        <v>0.00901326666666667</v>
      </c>
      <c r="F159" s="12" t="n">
        <f aca="false">(F68/1000000)/$A159</f>
        <v>0.0129341666666667</v>
      </c>
      <c r="G159" s="12" t="n">
        <f aca="false">(G68/1000000)/$A159</f>
        <v>0.0100076333333333</v>
      </c>
      <c r="H159" s="12" t="n">
        <f aca="false">(H68/1000000)/$A159</f>
        <v>0.00839373333333333</v>
      </c>
      <c r="I159" s="12" t="n">
        <f aca="false">(I68/1000000)/$A159</f>
        <v>0.0097523</v>
      </c>
      <c r="J159" s="12" t="n">
        <f aca="false">(J68/1000000)/$A159</f>
        <v>0.0098601</v>
      </c>
      <c r="K159" s="12" t="n">
        <f aca="false">(K68/1000000)/$A159</f>
        <v>0.0119585</v>
      </c>
      <c r="L159" s="12" t="n">
        <f aca="false">(L68/1000000)/$A159</f>
        <v>0.0120864666666667</v>
      </c>
      <c r="M159" s="12" t="n">
        <f aca="false">(M68/1000000)/$A159</f>
        <v>0.00965043333333334</v>
      </c>
      <c r="N159" s="12" t="n">
        <f aca="false">(N68/1000000)/$A159</f>
        <v>0.0127875</v>
      </c>
      <c r="O159" s="12" t="n">
        <f aca="false">(O68/1000000)/$A159</f>
        <v>0.0119284</v>
      </c>
      <c r="P159" s="12" t="n">
        <f aca="false">(P68/1000000)/$A159</f>
        <v>0.0133564</v>
      </c>
      <c r="Q159" s="12" t="n">
        <f aca="false">(Q68/1000000)/$A159</f>
        <v>0.00885433333333333</v>
      </c>
      <c r="R159" s="12" t="n">
        <f aca="false">(R68/1000000)/$A159</f>
        <v>0.00935223333333333</v>
      </c>
      <c r="S159" s="12" t="n">
        <f aca="false">(S68/1000000)/$A159</f>
        <v>0.0102467</v>
      </c>
      <c r="T159" s="12" t="n">
        <f aca="false">(T68/1000000)/$A159</f>
        <v>0.0124594</v>
      </c>
      <c r="U159" s="12" t="n">
        <f aca="false">(U68/1000000)/$A159</f>
        <v>0.0096704</v>
      </c>
      <c r="V159" s="12" t="n">
        <f aca="false">(V68/1000000)/$A159</f>
        <v>0.0141519333333333</v>
      </c>
      <c r="W159" s="12" t="n">
        <f aca="false">(W68/1000000)/$A159</f>
        <v>0.0165553666666667</v>
      </c>
      <c r="X159" s="12" t="n">
        <f aca="false">(X68/1000000)/$A159</f>
        <v>0.00925843333333334</v>
      </c>
      <c r="Y159" s="12" t="n">
        <f aca="false">(Y68/1000000)/$A159</f>
        <v>0.0256905</v>
      </c>
      <c r="Z159" s="12" t="n">
        <f aca="false">(Z68/1000000)/$A159</f>
        <v>0.0177662666666667</v>
      </c>
      <c r="AA159" s="12" t="n">
        <f aca="false">(AA68/1000000)/$A159</f>
        <v>0.00857816666666667</v>
      </c>
      <c r="AB159" s="12" t="n">
        <f aca="false">(AB68/1000000)/$A159</f>
        <v>0.0136417666666667</v>
      </c>
      <c r="AC159" s="12" t="n">
        <f aca="false">(AC68/1000000)/$A159</f>
        <v>0.0277922</v>
      </c>
      <c r="AD159" s="12" t="n">
        <f aca="false">(AD68/1000000)/$A159</f>
        <v>0.0138782666666667</v>
      </c>
      <c r="AE159" s="12" t="n">
        <f aca="false">(AE68/1000000)/$A159</f>
        <v>0.0126684666666667</v>
      </c>
      <c r="AF159" s="12" t="n">
        <f aca="false">(AF68/1000000)/$A159</f>
        <v>0.0171211</v>
      </c>
      <c r="AG159" s="12" t="n">
        <f aca="false">(AG68/1000000)/$A159</f>
        <v>0.0138963666666667</v>
      </c>
      <c r="AH159" s="12" t="n">
        <f aca="false">(AH68/1000000)/$A159</f>
        <v>0.0195534</v>
      </c>
      <c r="AI159" s="12" t="n">
        <f aca="false">(AI68/1000000)/$A159</f>
        <v>0.0173136666666667</v>
      </c>
      <c r="AJ159" s="12" t="n">
        <f aca="false">(AJ68/1000000)/$A159</f>
        <v>0.0214197333333333</v>
      </c>
      <c r="AK159" s="12" t="n">
        <f aca="false">(AK68/1000000)/$A159</f>
        <v>0.0151884333333333</v>
      </c>
      <c r="AL159" s="12" t="n">
        <f aca="false">(AL68/1000000)/$A159</f>
        <v>0.0187377</v>
      </c>
      <c r="AM159" s="12" t="n">
        <f aca="false">(AM68/1000000)/$A159</f>
        <v>0.0173421</v>
      </c>
      <c r="AN159" s="12" t="n">
        <f aca="false">(AN68/1000000)/$A159</f>
        <v>0.0165548666666667</v>
      </c>
      <c r="AO159" s="12" t="n">
        <f aca="false">(AO68/1000000)/$A159</f>
        <v>0.0179176666666667</v>
      </c>
      <c r="AP159" s="12" t="n">
        <f aca="false">(AP68/1000000)/$A159</f>
        <v>0.0177175666666667</v>
      </c>
      <c r="AQ159" s="12" t="n">
        <f aca="false">(AQ68/1000000)/$A159</f>
        <v>0.0233034</v>
      </c>
      <c r="AR159" s="12" t="n">
        <f aca="false">(AR68/1000000)/$A159</f>
        <v>0.0149787333333333</v>
      </c>
      <c r="AS159" s="12" t="n">
        <f aca="false">(AS68/1000000)/$A159</f>
        <v>0.0206206666666667</v>
      </c>
      <c r="AT159" s="12" t="n">
        <f aca="false">(AT68/1000000)/$A159</f>
        <v>0.0209450333333333</v>
      </c>
      <c r="AU159" s="12" t="n">
        <f aca="false">(AU68/1000000)/$A159</f>
        <v>0.0247782666666667</v>
      </c>
      <c r="AV159" s="12" t="n">
        <f aca="false">(AV68/1000000)/$A159</f>
        <v>0.0461817666666667</v>
      </c>
      <c r="AW159" s="12" t="n">
        <f aca="false">(AW68/1000000)/$A159</f>
        <v>0.0396888333333333</v>
      </c>
      <c r="AX159" s="12" t="n">
        <f aca="false">(AX68/1000000)/$A159</f>
        <v>0.0236104</v>
      </c>
      <c r="AY159" s="12" t="n">
        <f aca="false">(AY68/1000000)/$A159</f>
        <v>0.0219845666666667</v>
      </c>
      <c r="AZ159" s="12" t="n">
        <f aca="false">(AZ68/1000000)/$A159</f>
        <v>0.0304717666666667</v>
      </c>
      <c r="BA159" s="12" t="n">
        <f aca="false">(BA68/1000000)/$A159</f>
        <v>0.0311081666666667</v>
      </c>
      <c r="BB159" s="12" t="n">
        <f aca="false">(BB68/1000000)/$A159</f>
        <v>0.0283106</v>
      </c>
      <c r="BC159" s="12" t="n">
        <f aca="false">(BC68/1000000)/$A159</f>
        <v>0.0409121</v>
      </c>
      <c r="BD159" s="12" t="n">
        <f aca="false">(BD68/1000000)/$A159</f>
        <v>0.0270329</v>
      </c>
      <c r="BE159" s="12" t="n">
        <f aca="false">(BE68/1000000)/$A159</f>
        <v>0.0302454333333333</v>
      </c>
      <c r="BF159" s="12" t="n">
        <f aca="false">(BF68/1000000)/$A159</f>
        <v>0.0517217</v>
      </c>
      <c r="BG159" s="12" t="n">
        <f aca="false">(BG68/1000000)/$A159</f>
        <v>0.0366137333333333</v>
      </c>
      <c r="BH159" s="12" t="n">
        <f aca="false">(BH68/1000000)/$A159</f>
        <v>0.0306658666666667</v>
      </c>
      <c r="BI159" s="12" t="n">
        <f aca="false">(BI68/1000000)/$A159</f>
        <v>0.0425672666666667</v>
      </c>
      <c r="BJ159" s="12" t="n">
        <f aca="false">(BJ68/1000000)/$A159</f>
        <v>0.0364917666666667</v>
      </c>
      <c r="BK159" s="12" t="n">
        <f aca="false">(BK68/1000000)/$A159</f>
        <v>0.0243975333333333</v>
      </c>
      <c r="BL159" s="12" t="n">
        <f aca="false">(BL68/1000000)/$A159</f>
        <v>0.0349533333333333</v>
      </c>
      <c r="BM159" s="12" t="n">
        <f aca="false">(BM68/1000000)/$A159</f>
        <v>0.0306209666666667</v>
      </c>
      <c r="BN159" s="12" t="n">
        <f aca="false">(BN68/1000000)/$A159</f>
        <v>0.0333362</v>
      </c>
      <c r="BO159" s="12" t="n">
        <f aca="false">(BO68/1000000)/$A159</f>
        <v>0.0363893666666667</v>
      </c>
      <c r="BP159" s="12" t="n">
        <f aca="false">(BP68/1000000)/$A159</f>
        <v>0.0598465666666667</v>
      </c>
      <c r="BQ159" s="12" t="n">
        <f aca="false">(BQ68/1000000)/$A159</f>
        <v>0.0356427</v>
      </c>
      <c r="BR159" s="12" t="n">
        <f aca="false">(BR68/1000000)/$A159</f>
        <v>0</v>
      </c>
      <c r="BS159" s="12" t="n">
        <f aca="false">(BS68/1000000)/$A159</f>
        <v>0</v>
      </c>
      <c r="BT159" s="12" t="n">
        <f aca="false">(BT68/1000000)/$A159</f>
        <v>0</v>
      </c>
      <c r="BU159" s="12" t="n">
        <f aca="false">(BU68/1000000)/$A159</f>
        <v>0</v>
      </c>
      <c r="BV159" s="12" t="n">
        <f aca="false">(BV68/1000000)/$A159</f>
        <v>0</v>
      </c>
      <c r="BW159" s="12" t="n">
        <f aca="false">(BW68/1000000)/$A159</f>
        <v>0</v>
      </c>
      <c r="BX159" s="12" t="n">
        <f aca="false">(BX68/1000000)/$A159</f>
        <v>0</v>
      </c>
      <c r="BY159" s="12" t="n">
        <f aca="false">(BY68/1000000)/$A159</f>
        <v>0</v>
      </c>
      <c r="BZ159" s="12" t="n">
        <f aca="false">(BZ68/1000000)/$A159</f>
        <v>0</v>
      </c>
      <c r="CA159" s="12" t="n">
        <f aca="false">(CA68/1000000)/$A159</f>
        <v>0</v>
      </c>
      <c r="CB159" s="12" t="n">
        <f aca="false">(CB68/1000000)/$A159</f>
        <v>0</v>
      </c>
      <c r="CC159" s="12" t="n">
        <f aca="false">(CC68/1000000)/$A159</f>
        <v>0</v>
      </c>
      <c r="CD159" s="12" t="n">
        <f aca="false">(CD68/1000000)/$A159</f>
        <v>0</v>
      </c>
      <c r="CE159" s="12" t="n">
        <f aca="false">(CE68/1000000)/$A159</f>
        <v>0</v>
      </c>
      <c r="CF159" s="12" t="n">
        <f aca="false">(CF68/1000000)/$A159</f>
        <v>0</v>
      </c>
      <c r="CG159" s="12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11"/>
      <c r="FU159" s="7"/>
      <c r="FV159" s="7"/>
      <c r="FW159" s="7"/>
    </row>
    <row r="160" customFormat="false" ht="12.75" hidden="false" customHeight="false" outlineLevel="0" collapsed="false">
      <c r="A160" s="0" t="n">
        <v>31</v>
      </c>
      <c r="B160" s="3" t="n">
        <v>36342</v>
      </c>
      <c r="C160" s="12" t="n">
        <f aca="false">(C69/1000000)/$A160</f>
        <v>1.36932296774194</v>
      </c>
      <c r="D160" s="12" t="n">
        <f aca="false">(D69/1000000)/$A160</f>
        <v>0.0143901290322581</v>
      </c>
      <c r="E160" s="12" t="n">
        <f aca="false">(E69/1000000)/$A160</f>
        <v>0.00847503225806452</v>
      </c>
      <c r="F160" s="12" t="n">
        <f aca="false">(F69/1000000)/$A160</f>
        <v>0.012278</v>
      </c>
      <c r="G160" s="12" t="n">
        <f aca="false">(G69/1000000)/$A160</f>
        <v>0.00884409677419355</v>
      </c>
      <c r="H160" s="12" t="n">
        <f aca="false">(H69/1000000)/$A160</f>
        <v>0.00885093548387097</v>
      </c>
      <c r="I160" s="12" t="n">
        <f aca="false">(I69/1000000)/$A160</f>
        <v>0.00950893548387097</v>
      </c>
      <c r="J160" s="12" t="n">
        <f aca="false">(J69/1000000)/$A160</f>
        <v>0.0102062580645161</v>
      </c>
      <c r="K160" s="12" t="n">
        <f aca="false">(K69/1000000)/$A160</f>
        <v>0.0117888387096774</v>
      </c>
      <c r="L160" s="12" t="n">
        <f aca="false">(L69/1000000)/$A160</f>
        <v>0.0128533225806452</v>
      </c>
      <c r="M160" s="12" t="n">
        <f aca="false">(M69/1000000)/$A160</f>
        <v>0.009065</v>
      </c>
      <c r="N160" s="12" t="n">
        <f aca="false">(N69/1000000)/$A160</f>
        <v>0.0129446774193548</v>
      </c>
      <c r="O160" s="12" t="n">
        <f aca="false">(O69/1000000)/$A160</f>
        <v>0.0118081612903226</v>
      </c>
      <c r="P160" s="12" t="n">
        <f aca="false">(P69/1000000)/$A160</f>
        <v>0.0131410967741936</v>
      </c>
      <c r="Q160" s="12" t="n">
        <f aca="false">(Q69/1000000)/$A160</f>
        <v>0.00894745161290323</v>
      </c>
      <c r="R160" s="12" t="n">
        <f aca="false">(R69/1000000)/$A160</f>
        <v>0.00911077419354839</v>
      </c>
      <c r="S160" s="12" t="n">
        <f aca="false">(S69/1000000)/$A160</f>
        <v>0.00997667741935484</v>
      </c>
      <c r="T160" s="12" t="n">
        <f aca="false">(T69/1000000)/$A160</f>
        <v>0.0119682258064516</v>
      </c>
      <c r="U160" s="12" t="n">
        <f aca="false">(U69/1000000)/$A160</f>
        <v>0.00965422580645161</v>
      </c>
      <c r="V160" s="12" t="n">
        <f aca="false">(V69/1000000)/$A160</f>
        <v>0.0147631935483871</v>
      </c>
      <c r="W160" s="12" t="n">
        <f aca="false">(W69/1000000)/$A160</f>
        <v>0.0151628064516129</v>
      </c>
      <c r="X160" s="12" t="n">
        <f aca="false">(X69/1000000)/$A160</f>
        <v>0.00991796774193548</v>
      </c>
      <c r="Y160" s="12" t="n">
        <f aca="false">(Y69/1000000)/$A160</f>
        <v>0.0255335483870968</v>
      </c>
      <c r="Z160" s="12" t="n">
        <f aca="false">(Z69/1000000)/$A160</f>
        <v>0.0171978709677419</v>
      </c>
      <c r="AA160" s="12" t="n">
        <f aca="false">(AA69/1000000)/$A160</f>
        <v>0.0084128064516129</v>
      </c>
      <c r="AB160" s="12" t="n">
        <f aca="false">(AB69/1000000)/$A160</f>
        <v>0.0128381290322581</v>
      </c>
      <c r="AC160" s="12" t="n">
        <f aca="false">(AC69/1000000)/$A160</f>
        <v>0.0317453548387097</v>
      </c>
      <c r="AD160" s="12" t="n">
        <f aca="false">(AD69/1000000)/$A160</f>
        <v>0.0131145161290323</v>
      </c>
      <c r="AE160" s="12" t="n">
        <f aca="false">(AE69/1000000)/$A160</f>
        <v>0.012322935483871</v>
      </c>
      <c r="AF160" s="12" t="n">
        <f aca="false">(AF69/1000000)/$A160</f>
        <v>0.0163740967741935</v>
      </c>
      <c r="AG160" s="12" t="n">
        <f aca="false">(AG69/1000000)/$A160</f>
        <v>0.0138549677419355</v>
      </c>
      <c r="AH160" s="12" t="n">
        <f aca="false">(AH69/1000000)/$A160</f>
        <v>0.0184626774193548</v>
      </c>
      <c r="AI160" s="12" t="n">
        <f aca="false">(AI69/1000000)/$A160</f>
        <v>0.0175184516129032</v>
      </c>
      <c r="AJ160" s="12" t="n">
        <f aca="false">(AJ69/1000000)/$A160</f>
        <v>0.0208142258064516</v>
      </c>
      <c r="AK160" s="12" t="n">
        <f aca="false">(AK69/1000000)/$A160</f>
        <v>0.0150777741935484</v>
      </c>
      <c r="AL160" s="12" t="n">
        <f aca="false">(AL69/1000000)/$A160</f>
        <v>0.0183825161290323</v>
      </c>
      <c r="AM160" s="12" t="n">
        <f aca="false">(AM69/1000000)/$A160</f>
        <v>0.0168512258064516</v>
      </c>
      <c r="AN160" s="12" t="n">
        <f aca="false">(AN69/1000000)/$A160</f>
        <v>0.0158442258064516</v>
      </c>
      <c r="AO160" s="12" t="n">
        <f aca="false">(AO69/1000000)/$A160</f>
        <v>0.0169356129032258</v>
      </c>
      <c r="AP160" s="12" t="n">
        <f aca="false">(AP69/1000000)/$A160</f>
        <v>0.0178328387096774</v>
      </c>
      <c r="AQ160" s="12" t="n">
        <f aca="false">(AQ69/1000000)/$A160</f>
        <v>0.0250211935483871</v>
      </c>
      <c r="AR160" s="12" t="n">
        <f aca="false">(AR69/1000000)/$A160</f>
        <v>0.0152199677419355</v>
      </c>
      <c r="AS160" s="12" t="n">
        <f aca="false">(AS69/1000000)/$A160</f>
        <v>0.0196678709677419</v>
      </c>
      <c r="AT160" s="12" t="n">
        <f aca="false">(AT69/1000000)/$A160</f>
        <v>0.0198921935483871</v>
      </c>
      <c r="AU160" s="12" t="n">
        <f aca="false">(AU69/1000000)/$A160</f>
        <v>0.0232615161290323</v>
      </c>
      <c r="AV160" s="12" t="n">
        <f aca="false">(AV69/1000000)/$A160</f>
        <v>0.0472091935483871</v>
      </c>
      <c r="AW160" s="12" t="n">
        <f aca="false">(AW69/1000000)/$A160</f>
        <v>0.0379893225806452</v>
      </c>
      <c r="AX160" s="12" t="n">
        <f aca="false">(AX69/1000000)/$A160</f>
        <v>0.0242067741935484</v>
      </c>
      <c r="AY160" s="12" t="n">
        <f aca="false">(AY69/1000000)/$A160</f>
        <v>0.0208974516129032</v>
      </c>
      <c r="AZ160" s="12" t="n">
        <f aca="false">(AZ69/1000000)/$A160</f>
        <v>0.0299239677419355</v>
      </c>
      <c r="BA160" s="12" t="n">
        <f aca="false">(BA69/1000000)/$A160</f>
        <v>0.029606064516129</v>
      </c>
      <c r="BB160" s="12" t="n">
        <f aca="false">(BB69/1000000)/$A160</f>
        <v>0.0276819677419355</v>
      </c>
      <c r="BC160" s="12" t="n">
        <f aca="false">(BC69/1000000)/$A160</f>
        <v>0.0404513225806452</v>
      </c>
      <c r="BD160" s="12" t="n">
        <f aca="false">(BD69/1000000)/$A160</f>
        <v>0.0265751290322581</v>
      </c>
      <c r="BE160" s="12" t="n">
        <f aca="false">(BE69/1000000)/$A160</f>
        <v>0.0284241612903226</v>
      </c>
      <c r="BF160" s="12" t="n">
        <f aca="false">(BF69/1000000)/$A160</f>
        <v>0.049606</v>
      </c>
      <c r="BG160" s="12" t="n">
        <f aca="false">(BG69/1000000)/$A160</f>
        <v>0.036275064516129</v>
      </c>
      <c r="BH160" s="12" t="n">
        <f aca="false">(BH69/1000000)/$A160</f>
        <v>0.0300303548387097</v>
      </c>
      <c r="BI160" s="12" t="n">
        <f aca="false">(BI69/1000000)/$A160</f>
        <v>0.0403771612903226</v>
      </c>
      <c r="BJ160" s="12" t="n">
        <f aca="false">(BJ69/1000000)/$A160</f>
        <v>0.0344681935483871</v>
      </c>
      <c r="BK160" s="12" t="n">
        <f aca="false">(BK69/1000000)/$A160</f>
        <v>0.0217482580645161</v>
      </c>
      <c r="BL160" s="12" t="n">
        <f aca="false">(BL69/1000000)/$A160</f>
        <v>0.0317515161290323</v>
      </c>
      <c r="BM160" s="12" t="n">
        <f aca="false">(BM69/1000000)/$A160</f>
        <v>0.0278893225806452</v>
      </c>
      <c r="BN160" s="12" t="n">
        <f aca="false">(BN69/1000000)/$A160</f>
        <v>0.0315842258064516</v>
      </c>
      <c r="BO160" s="12" t="n">
        <f aca="false">(BO69/1000000)/$A160</f>
        <v>0.0330893548387097</v>
      </c>
      <c r="BP160" s="12" t="n">
        <f aca="false">(BP69/1000000)/$A160</f>
        <v>0.050627064516129</v>
      </c>
      <c r="BQ160" s="12" t="n">
        <f aca="false">(BQ69/1000000)/$A160</f>
        <v>0.0519212580645161</v>
      </c>
      <c r="BR160" s="12" t="n">
        <f aca="false">(BR69/1000000)/$A160</f>
        <v>0.0515578064516129</v>
      </c>
      <c r="BS160" s="12" t="n">
        <f aca="false">(BS69/1000000)/$A160</f>
        <v>0</v>
      </c>
      <c r="BT160" s="12" t="n">
        <f aca="false">(BT69/1000000)/$A160</f>
        <v>0</v>
      </c>
      <c r="BU160" s="12" t="n">
        <f aca="false">(BU69/1000000)/$A160</f>
        <v>0</v>
      </c>
      <c r="BV160" s="12" t="n">
        <f aca="false">(BV69/1000000)/$A160</f>
        <v>0</v>
      </c>
      <c r="BW160" s="12" t="n">
        <f aca="false">(BW69/1000000)/$A160</f>
        <v>0</v>
      </c>
      <c r="BX160" s="12" t="n">
        <f aca="false">(BX69/1000000)/$A160</f>
        <v>0</v>
      </c>
      <c r="BY160" s="12" t="n">
        <f aca="false">(BY69/1000000)/$A160</f>
        <v>0</v>
      </c>
      <c r="BZ160" s="12" t="n">
        <f aca="false">(BZ69/1000000)/$A160</f>
        <v>0</v>
      </c>
      <c r="CA160" s="12" t="n">
        <f aca="false">(CA69/1000000)/$A160</f>
        <v>0</v>
      </c>
      <c r="CB160" s="12" t="n">
        <f aca="false">(CB69/1000000)/$A160</f>
        <v>0</v>
      </c>
      <c r="CC160" s="12" t="n">
        <f aca="false">(CC69/1000000)/$A160</f>
        <v>0</v>
      </c>
      <c r="CD160" s="12" t="n">
        <f aca="false">(CD69/1000000)/$A160</f>
        <v>0</v>
      </c>
      <c r="CE160" s="12" t="n">
        <f aca="false">(CE69/1000000)/$A160</f>
        <v>0</v>
      </c>
      <c r="CF160" s="12" t="n">
        <f aca="false">(CF69/1000000)/$A160</f>
        <v>0</v>
      </c>
      <c r="CG160" s="12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11"/>
      <c r="FU160" s="7"/>
      <c r="FV160" s="7"/>
      <c r="FW160" s="7"/>
    </row>
    <row r="161" customFormat="false" ht="12.75" hidden="false" customHeight="false" outlineLevel="0" collapsed="false">
      <c r="A161" s="0" t="n">
        <v>31</v>
      </c>
      <c r="B161" s="3" t="n">
        <v>36373</v>
      </c>
      <c r="C161" s="12" t="n">
        <f aca="false">(C70/1000000)/$A161</f>
        <v>1.35524409677419</v>
      </c>
      <c r="D161" s="12" t="n">
        <f aca="false">(D70/1000000)/$A161</f>
        <v>0.0140401935483871</v>
      </c>
      <c r="E161" s="12" t="n">
        <f aca="false">(E70/1000000)/$A161</f>
        <v>0.0085081935483871</v>
      </c>
      <c r="F161" s="12" t="n">
        <f aca="false">(F70/1000000)/$A161</f>
        <v>0.0120297096774194</v>
      </c>
      <c r="G161" s="12" t="n">
        <f aca="false">(G70/1000000)/$A161</f>
        <v>0.00887709677419355</v>
      </c>
      <c r="H161" s="12" t="n">
        <f aca="false">(H70/1000000)/$A161</f>
        <v>0.00862435483870968</v>
      </c>
      <c r="I161" s="12" t="n">
        <f aca="false">(I70/1000000)/$A161</f>
        <v>0.00899738709677419</v>
      </c>
      <c r="J161" s="12" t="n">
        <f aca="false">(J70/1000000)/$A161</f>
        <v>0.00980170967741935</v>
      </c>
      <c r="K161" s="12" t="n">
        <f aca="false">(K70/1000000)/$A161</f>
        <v>0.0113345806451613</v>
      </c>
      <c r="L161" s="12" t="n">
        <f aca="false">(L70/1000000)/$A161</f>
        <v>0.0117224193548387</v>
      </c>
      <c r="M161" s="12" t="n">
        <f aca="false">(M70/1000000)/$A161</f>
        <v>0.00856741935483871</v>
      </c>
      <c r="N161" s="12" t="n">
        <f aca="false">(N70/1000000)/$A161</f>
        <v>0.0122538387096774</v>
      </c>
      <c r="O161" s="12" t="n">
        <f aca="false">(O70/1000000)/$A161</f>
        <v>0.0115301612903226</v>
      </c>
      <c r="P161" s="12" t="n">
        <f aca="false">(P70/1000000)/$A161</f>
        <v>0.012722064516129</v>
      </c>
      <c r="Q161" s="12" t="n">
        <f aca="false">(Q70/1000000)/$A161</f>
        <v>0.00897735483870968</v>
      </c>
      <c r="R161" s="12" t="n">
        <f aca="false">(R70/1000000)/$A161</f>
        <v>0.00926506451612903</v>
      </c>
      <c r="S161" s="12" t="n">
        <f aca="false">(S70/1000000)/$A161</f>
        <v>0.00961445161290323</v>
      </c>
      <c r="T161" s="12" t="n">
        <f aca="false">(T70/1000000)/$A161</f>
        <v>0.0118898709677419</v>
      </c>
      <c r="U161" s="12" t="n">
        <f aca="false">(U70/1000000)/$A161</f>
        <v>0.00898477419354839</v>
      </c>
      <c r="V161" s="12" t="n">
        <f aca="false">(V70/1000000)/$A161</f>
        <v>0.0134291612903226</v>
      </c>
      <c r="W161" s="12" t="n">
        <f aca="false">(W70/1000000)/$A161</f>
        <v>0.0144469032258065</v>
      </c>
      <c r="X161" s="12" t="n">
        <f aca="false">(X70/1000000)/$A161</f>
        <v>0.00851632258064516</v>
      </c>
      <c r="Y161" s="12" t="n">
        <f aca="false">(Y70/1000000)/$A161</f>
        <v>0.0242202258064516</v>
      </c>
      <c r="Z161" s="12" t="n">
        <f aca="false">(Z70/1000000)/$A161</f>
        <v>0.016616935483871</v>
      </c>
      <c r="AA161" s="12" t="n">
        <f aca="false">(AA70/1000000)/$A161</f>
        <v>0.00885225806451613</v>
      </c>
      <c r="AB161" s="12" t="n">
        <f aca="false">(AB70/1000000)/$A161</f>
        <v>0.0129798387096774</v>
      </c>
      <c r="AC161" s="12" t="n">
        <f aca="false">(AC70/1000000)/$A161</f>
        <v>0.0308876129032258</v>
      </c>
      <c r="AD161" s="12" t="n">
        <f aca="false">(AD70/1000000)/$A161</f>
        <v>0.012753064516129</v>
      </c>
      <c r="AE161" s="12" t="n">
        <f aca="false">(AE70/1000000)/$A161</f>
        <v>0.0110862258064516</v>
      </c>
      <c r="AF161" s="12" t="n">
        <f aca="false">(AF70/1000000)/$A161</f>
        <v>0.0162223548387097</v>
      </c>
      <c r="AG161" s="12" t="n">
        <f aca="false">(AG70/1000000)/$A161</f>
        <v>0.0134536129032258</v>
      </c>
      <c r="AH161" s="12" t="n">
        <f aca="false">(AH70/1000000)/$A161</f>
        <v>0.0185200322580645</v>
      </c>
      <c r="AI161" s="12" t="n">
        <f aca="false">(AI70/1000000)/$A161</f>
        <v>0.0160144193548387</v>
      </c>
      <c r="AJ161" s="12" t="n">
        <f aca="false">(AJ70/1000000)/$A161</f>
        <v>0.0192643225806452</v>
      </c>
      <c r="AK161" s="12" t="n">
        <f aca="false">(AK70/1000000)/$A161</f>
        <v>0.0136646129032258</v>
      </c>
      <c r="AL161" s="12" t="n">
        <f aca="false">(AL70/1000000)/$A161</f>
        <v>0.0174957741935484</v>
      </c>
      <c r="AM161" s="12" t="n">
        <f aca="false">(AM70/1000000)/$A161</f>
        <v>0.0175838387096774</v>
      </c>
      <c r="AN161" s="12" t="n">
        <f aca="false">(AN70/1000000)/$A161</f>
        <v>0.014796</v>
      </c>
      <c r="AO161" s="12" t="n">
        <f aca="false">(AO70/1000000)/$A161</f>
        <v>0.0181399032258065</v>
      </c>
      <c r="AP161" s="12" t="n">
        <f aca="false">(AP70/1000000)/$A161</f>
        <v>0.0160951935483871</v>
      </c>
      <c r="AQ161" s="12" t="n">
        <f aca="false">(AQ70/1000000)/$A161</f>
        <v>0.0243713870967742</v>
      </c>
      <c r="AR161" s="12" t="n">
        <f aca="false">(AR70/1000000)/$A161</f>
        <v>0.0157983225806452</v>
      </c>
      <c r="AS161" s="12" t="n">
        <f aca="false">(AS70/1000000)/$A161</f>
        <v>0.0188484516129032</v>
      </c>
      <c r="AT161" s="12" t="n">
        <f aca="false">(AT70/1000000)/$A161</f>
        <v>0.019284</v>
      </c>
      <c r="AU161" s="12" t="n">
        <f aca="false">(AU70/1000000)/$A161</f>
        <v>0.0217763225806452</v>
      </c>
      <c r="AV161" s="12" t="n">
        <f aca="false">(AV70/1000000)/$A161</f>
        <v>0.0466898064516129</v>
      </c>
      <c r="AW161" s="12" t="n">
        <f aca="false">(AW70/1000000)/$A161</f>
        <v>0.0358162258064516</v>
      </c>
      <c r="AX161" s="12" t="n">
        <f aca="false">(AX70/1000000)/$A161</f>
        <v>0.0246178709677419</v>
      </c>
      <c r="AY161" s="12" t="n">
        <f aca="false">(AY70/1000000)/$A161</f>
        <v>0.0197062258064516</v>
      </c>
      <c r="AZ161" s="12" t="n">
        <f aca="false">(AZ70/1000000)/$A161</f>
        <v>0.0279141935483871</v>
      </c>
      <c r="BA161" s="12" t="n">
        <f aca="false">(BA70/1000000)/$A161</f>
        <v>0.0292128709677419</v>
      </c>
      <c r="BB161" s="12" t="n">
        <f aca="false">(BB70/1000000)/$A161</f>
        <v>0.0272968709677419</v>
      </c>
      <c r="BC161" s="12" t="n">
        <f aca="false">(BC70/1000000)/$A161</f>
        <v>0.0370169032258065</v>
      </c>
      <c r="BD161" s="12" t="n">
        <f aca="false">(BD70/1000000)/$A161</f>
        <v>0.0239804193548387</v>
      </c>
      <c r="BE161" s="12" t="n">
        <f aca="false">(BE70/1000000)/$A161</f>
        <v>0.0278480322580645</v>
      </c>
      <c r="BF161" s="12" t="n">
        <f aca="false">(BF70/1000000)/$A161</f>
        <v>0.0464664838709677</v>
      </c>
      <c r="BG161" s="12" t="n">
        <f aca="false">(BG70/1000000)/$A161</f>
        <v>0.0341156451612903</v>
      </c>
      <c r="BH161" s="12" t="n">
        <f aca="false">(BH70/1000000)/$A161</f>
        <v>0.027795</v>
      </c>
      <c r="BI161" s="12" t="n">
        <f aca="false">(BI70/1000000)/$A161</f>
        <v>0.0380824193548387</v>
      </c>
      <c r="BJ161" s="12" t="n">
        <f aca="false">(BJ70/1000000)/$A161</f>
        <v>0.0335522258064516</v>
      </c>
      <c r="BK161" s="12" t="n">
        <f aca="false">(BK70/1000000)/$A161</f>
        <v>0.0206022903225806</v>
      </c>
      <c r="BL161" s="12" t="n">
        <f aca="false">(BL70/1000000)/$A161</f>
        <v>0.0308192903225806</v>
      </c>
      <c r="BM161" s="12" t="n">
        <f aca="false">(BM70/1000000)/$A161</f>
        <v>0.024550935483871</v>
      </c>
      <c r="BN161" s="12" t="n">
        <f aca="false">(BN70/1000000)/$A161</f>
        <v>0.0286119032258065</v>
      </c>
      <c r="BO161" s="12" t="n">
        <f aca="false">(BO70/1000000)/$A161</f>
        <v>0.0297046774193548</v>
      </c>
      <c r="BP161" s="12" t="n">
        <f aca="false">(BP70/1000000)/$A161</f>
        <v>0.0427197419354839</v>
      </c>
      <c r="BQ161" s="12" t="n">
        <f aca="false">(BQ70/1000000)/$A161</f>
        <v>0.0491920322580645</v>
      </c>
      <c r="BR161" s="12" t="n">
        <f aca="false">(BR70/1000000)/$A161</f>
        <v>0.0792178064516129</v>
      </c>
      <c r="BS161" s="12" t="n">
        <f aca="false">(BS70/1000000)/$A161</f>
        <v>0.0404845161290323</v>
      </c>
      <c r="BT161" s="12" t="n">
        <f aca="false">(BT70/1000000)/$A161</f>
        <v>0</v>
      </c>
      <c r="BU161" s="12" t="n">
        <f aca="false">(BU70/1000000)/$A161</f>
        <v>0</v>
      </c>
      <c r="BV161" s="12" t="n">
        <f aca="false">(BV70/1000000)/$A161</f>
        <v>0</v>
      </c>
      <c r="BW161" s="12" t="n">
        <f aca="false">(BW70/1000000)/$A161</f>
        <v>0</v>
      </c>
      <c r="BX161" s="12" t="n">
        <f aca="false">(BX70/1000000)/$A161</f>
        <v>0</v>
      </c>
      <c r="BY161" s="12" t="n">
        <f aca="false">(BY70/1000000)/$A161</f>
        <v>0</v>
      </c>
      <c r="BZ161" s="12" t="n">
        <f aca="false">(BZ70/1000000)/$A161</f>
        <v>0</v>
      </c>
      <c r="CA161" s="12" t="n">
        <f aca="false">(CA70/1000000)/$A161</f>
        <v>0</v>
      </c>
      <c r="CB161" s="12" t="n">
        <f aca="false">(CB70/1000000)/$A161</f>
        <v>0</v>
      </c>
      <c r="CC161" s="12" t="n">
        <f aca="false">(CC70/1000000)/$A161</f>
        <v>0</v>
      </c>
      <c r="CD161" s="12" t="n">
        <f aca="false">(CD70/1000000)/$A161</f>
        <v>0</v>
      </c>
      <c r="CE161" s="12" t="n">
        <f aca="false">(CE70/1000000)/$A161</f>
        <v>0</v>
      </c>
      <c r="CF161" s="12" t="n">
        <f aca="false">(CF70/1000000)/$A161</f>
        <v>0</v>
      </c>
      <c r="CG161" s="12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11"/>
      <c r="FU161" s="7"/>
      <c r="FV161" s="7"/>
      <c r="FW161" s="7"/>
    </row>
    <row r="162" customFormat="false" ht="12.75" hidden="false" customHeight="false" outlineLevel="0" collapsed="false">
      <c r="A162" s="0" t="n">
        <v>30</v>
      </c>
      <c r="B162" s="3" t="n">
        <v>36404</v>
      </c>
      <c r="C162" s="12" t="n">
        <f aca="false">(C71/1000000)/$A162</f>
        <v>1.38131476666667</v>
      </c>
      <c r="D162" s="12" t="n">
        <f aca="false">(D71/1000000)/$A162</f>
        <v>0.0140321</v>
      </c>
      <c r="E162" s="12" t="n">
        <f aca="false">(E71/1000000)/$A162</f>
        <v>0.0098101</v>
      </c>
      <c r="F162" s="12" t="n">
        <f aca="false">(F71/1000000)/$A162</f>
        <v>0.0126270333333333</v>
      </c>
      <c r="G162" s="12" t="n">
        <f aca="false">(G71/1000000)/$A162</f>
        <v>0.00891473333333333</v>
      </c>
      <c r="H162" s="12" t="n">
        <f aca="false">(H71/1000000)/$A162</f>
        <v>0.00894823333333333</v>
      </c>
      <c r="I162" s="12" t="n">
        <f aca="false">(I71/1000000)/$A162</f>
        <v>0.0092261</v>
      </c>
      <c r="J162" s="12" t="n">
        <f aca="false">(J71/1000000)/$A162</f>
        <v>0.0099568</v>
      </c>
      <c r="K162" s="12" t="n">
        <f aca="false">(K71/1000000)/$A162</f>
        <v>0.0112453333333333</v>
      </c>
      <c r="L162" s="12" t="n">
        <f aca="false">(L71/1000000)/$A162</f>
        <v>0.0118271</v>
      </c>
      <c r="M162" s="12" t="n">
        <f aca="false">(M71/1000000)/$A162</f>
        <v>0.0088307</v>
      </c>
      <c r="N162" s="12" t="n">
        <f aca="false">(N71/1000000)/$A162</f>
        <v>0.0124787</v>
      </c>
      <c r="O162" s="12" t="n">
        <f aca="false">(O71/1000000)/$A162</f>
        <v>0.0110379333333333</v>
      </c>
      <c r="P162" s="12" t="n">
        <f aca="false">(P71/1000000)/$A162</f>
        <v>0.0130776666666667</v>
      </c>
      <c r="Q162" s="12" t="n">
        <f aca="false">(Q71/1000000)/$A162</f>
        <v>0.00911463333333333</v>
      </c>
      <c r="R162" s="12" t="n">
        <f aca="false">(R71/1000000)/$A162</f>
        <v>0.0088559</v>
      </c>
      <c r="S162" s="12" t="n">
        <f aca="false">(S71/1000000)/$A162</f>
        <v>0.0103816666666667</v>
      </c>
      <c r="T162" s="12" t="n">
        <f aca="false">(T71/1000000)/$A162</f>
        <v>0.0115906</v>
      </c>
      <c r="U162" s="12" t="n">
        <f aca="false">(U71/1000000)/$A162</f>
        <v>0.0096225</v>
      </c>
      <c r="V162" s="12" t="n">
        <f aca="false">(V71/1000000)/$A162</f>
        <v>0.0157342333333333</v>
      </c>
      <c r="W162" s="12" t="n">
        <f aca="false">(W71/1000000)/$A162</f>
        <v>0.0156414666666667</v>
      </c>
      <c r="X162" s="12" t="n">
        <f aca="false">(X71/1000000)/$A162</f>
        <v>0.0089002</v>
      </c>
      <c r="Y162" s="12" t="n">
        <f aca="false">(Y71/1000000)/$A162</f>
        <v>0.0245463666666667</v>
      </c>
      <c r="Z162" s="12" t="n">
        <f aca="false">(Z71/1000000)/$A162</f>
        <v>0.0164128</v>
      </c>
      <c r="AA162" s="12" t="n">
        <f aca="false">(AA71/1000000)/$A162</f>
        <v>0.00921616666666667</v>
      </c>
      <c r="AB162" s="12" t="n">
        <f aca="false">(AB71/1000000)/$A162</f>
        <v>0.0135559</v>
      </c>
      <c r="AC162" s="12" t="n">
        <f aca="false">(AC71/1000000)/$A162</f>
        <v>0.0301315666666667</v>
      </c>
      <c r="AD162" s="12" t="n">
        <f aca="false">(AD71/1000000)/$A162</f>
        <v>0.0137928666666667</v>
      </c>
      <c r="AE162" s="12" t="n">
        <f aca="false">(AE71/1000000)/$A162</f>
        <v>0.011188</v>
      </c>
      <c r="AF162" s="12" t="n">
        <f aca="false">(AF71/1000000)/$A162</f>
        <v>0.0167827666666667</v>
      </c>
      <c r="AG162" s="12" t="n">
        <f aca="false">(AG71/1000000)/$A162</f>
        <v>0.0130603</v>
      </c>
      <c r="AH162" s="12" t="n">
        <f aca="false">(AH71/1000000)/$A162</f>
        <v>0.0177815333333333</v>
      </c>
      <c r="AI162" s="12" t="n">
        <f aca="false">(AI71/1000000)/$A162</f>
        <v>0.0169845</v>
      </c>
      <c r="AJ162" s="12" t="n">
        <f aca="false">(AJ71/1000000)/$A162</f>
        <v>0.0196669</v>
      </c>
      <c r="AK162" s="12" t="n">
        <f aca="false">(AK71/1000000)/$A162</f>
        <v>0.0141933333333333</v>
      </c>
      <c r="AL162" s="12" t="n">
        <f aca="false">(AL71/1000000)/$A162</f>
        <v>0.0177769333333333</v>
      </c>
      <c r="AM162" s="12" t="n">
        <f aca="false">(AM71/1000000)/$A162</f>
        <v>0.0177102666666667</v>
      </c>
      <c r="AN162" s="12" t="n">
        <f aca="false">(AN71/1000000)/$A162</f>
        <v>0.0151099</v>
      </c>
      <c r="AO162" s="12" t="n">
        <f aca="false">(AO71/1000000)/$A162</f>
        <v>0.0172268</v>
      </c>
      <c r="AP162" s="12" t="n">
        <f aca="false">(AP71/1000000)/$A162</f>
        <v>0.0176640666666667</v>
      </c>
      <c r="AQ162" s="12" t="n">
        <f aca="false">(AQ71/1000000)/$A162</f>
        <v>0.0238814</v>
      </c>
      <c r="AR162" s="12" t="n">
        <f aca="false">(AR71/1000000)/$A162</f>
        <v>0.0157723</v>
      </c>
      <c r="AS162" s="12" t="n">
        <f aca="false">(AS71/1000000)/$A162</f>
        <v>0.0187916333333333</v>
      </c>
      <c r="AT162" s="12" t="n">
        <f aca="false">(AT71/1000000)/$A162</f>
        <v>0.0196002</v>
      </c>
      <c r="AU162" s="12" t="n">
        <f aca="false">(AU71/1000000)/$A162</f>
        <v>0.0217381666666667</v>
      </c>
      <c r="AV162" s="12" t="n">
        <f aca="false">(AV71/1000000)/$A162</f>
        <v>0.0445203333333333</v>
      </c>
      <c r="AW162" s="12" t="n">
        <f aca="false">(AW71/1000000)/$A162</f>
        <v>0.0364942666666667</v>
      </c>
      <c r="AX162" s="12" t="n">
        <f aca="false">(AX71/1000000)/$A162</f>
        <v>0.0256265</v>
      </c>
      <c r="AY162" s="12" t="n">
        <f aca="false">(AY71/1000000)/$A162</f>
        <v>0.0199347666666667</v>
      </c>
      <c r="AZ162" s="12" t="n">
        <f aca="false">(AZ71/1000000)/$A162</f>
        <v>0.0288883666666667</v>
      </c>
      <c r="BA162" s="12" t="n">
        <f aca="false">(BA71/1000000)/$A162</f>
        <v>0.0284726</v>
      </c>
      <c r="BB162" s="12" t="n">
        <f aca="false">(BB71/1000000)/$A162</f>
        <v>0.0272882666666667</v>
      </c>
      <c r="BC162" s="12" t="n">
        <f aca="false">(BC71/1000000)/$A162</f>
        <v>0.0368653333333333</v>
      </c>
      <c r="BD162" s="12" t="n">
        <f aca="false">(BD71/1000000)/$A162</f>
        <v>0.0237825666666667</v>
      </c>
      <c r="BE162" s="12" t="n">
        <f aca="false">(BE71/1000000)/$A162</f>
        <v>0.0280527333333333</v>
      </c>
      <c r="BF162" s="12" t="n">
        <f aca="false">(BF71/1000000)/$A162</f>
        <v>0.0433175333333333</v>
      </c>
      <c r="BG162" s="12" t="n">
        <f aca="false">(BG71/1000000)/$A162</f>
        <v>0.0335924666666667</v>
      </c>
      <c r="BH162" s="12" t="n">
        <f aca="false">(BH71/1000000)/$A162</f>
        <v>0.0286913</v>
      </c>
      <c r="BI162" s="12" t="n">
        <f aca="false">(BI71/1000000)/$A162</f>
        <v>0.0383126333333333</v>
      </c>
      <c r="BJ162" s="12" t="n">
        <f aca="false">(BJ71/1000000)/$A162</f>
        <v>0.0315325666666667</v>
      </c>
      <c r="BK162" s="12" t="n">
        <f aca="false">(BK71/1000000)/$A162</f>
        <v>0.0195840333333333</v>
      </c>
      <c r="BL162" s="12" t="n">
        <f aca="false">(BL71/1000000)/$A162</f>
        <v>0.0307392333333333</v>
      </c>
      <c r="BM162" s="12" t="n">
        <f aca="false">(BM71/1000000)/$A162</f>
        <v>0.0229662</v>
      </c>
      <c r="BN162" s="12" t="n">
        <f aca="false">(BN71/1000000)/$A162</f>
        <v>0.0254387</v>
      </c>
      <c r="BO162" s="12" t="n">
        <f aca="false">(BO71/1000000)/$A162</f>
        <v>0.0267134666666667</v>
      </c>
      <c r="BP162" s="12" t="n">
        <f aca="false">(BP71/1000000)/$A162</f>
        <v>0.0307979333333333</v>
      </c>
      <c r="BQ162" s="12" t="n">
        <f aca="false">(BQ71/1000000)/$A162</f>
        <v>0.0482025333333333</v>
      </c>
      <c r="BR162" s="12" t="n">
        <f aca="false">(BR71/1000000)/$A162</f>
        <v>0.0687159</v>
      </c>
      <c r="BS162" s="12" t="n">
        <f aca="false">(BS71/1000000)/$A162</f>
        <v>0.0742283666666667</v>
      </c>
      <c r="BT162" s="12" t="n">
        <f aca="false">(BT71/1000000)/$A162</f>
        <v>0.0664778</v>
      </c>
      <c r="BU162" s="12" t="n">
        <f aca="false">(BU71/1000000)/$A162</f>
        <v>0</v>
      </c>
      <c r="BV162" s="12" t="n">
        <f aca="false">(BV71/1000000)/$A162</f>
        <v>0</v>
      </c>
      <c r="BW162" s="12" t="n">
        <f aca="false">(BW71/1000000)/$A162</f>
        <v>0</v>
      </c>
      <c r="BX162" s="12" t="n">
        <f aca="false">(BX71/1000000)/$A162</f>
        <v>0</v>
      </c>
      <c r="BY162" s="12" t="n">
        <f aca="false">(BY71/1000000)/$A162</f>
        <v>0</v>
      </c>
      <c r="BZ162" s="12" t="n">
        <f aca="false">(BZ71/1000000)/$A162</f>
        <v>0</v>
      </c>
      <c r="CA162" s="12" t="n">
        <f aca="false">(CA71/1000000)/$A162</f>
        <v>0</v>
      </c>
      <c r="CB162" s="12" t="n">
        <f aca="false">(CB71/1000000)/$A162</f>
        <v>0</v>
      </c>
      <c r="CC162" s="12" t="n">
        <f aca="false">(CC71/1000000)/$A162</f>
        <v>0</v>
      </c>
      <c r="CD162" s="12" t="n">
        <f aca="false">(CD71/1000000)/$A162</f>
        <v>0</v>
      </c>
      <c r="CE162" s="12" t="n">
        <f aca="false">(CE71/1000000)/$A162</f>
        <v>0</v>
      </c>
      <c r="CF162" s="12" t="n">
        <f aca="false">(CF71/1000000)/$A162</f>
        <v>0</v>
      </c>
      <c r="CG162" s="12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11"/>
      <c r="FU162" s="7"/>
      <c r="FV162" s="7"/>
      <c r="FW162" s="7"/>
    </row>
    <row r="163" customFormat="false" ht="12.75" hidden="false" customHeight="false" outlineLevel="0" collapsed="false">
      <c r="A163" s="0" t="n">
        <v>31</v>
      </c>
      <c r="B163" s="3" t="n">
        <v>36434</v>
      </c>
      <c r="C163" s="12" t="n">
        <f aca="false">(C72/1000000)/$A163</f>
        <v>1.38574151612903</v>
      </c>
      <c r="D163" s="12" t="n">
        <f aca="false">(D72/1000000)/$A163</f>
        <v>0.0142130967741935</v>
      </c>
      <c r="E163" s="12" t="n">
        <f aca="false">(E72/1000000)/$A163</f>
        <v>0.00963474193548387</v>
      </c>
      <c r="F163" s="12" t="n">
        <f aca="false">(F72/1000000)/$A163</f>
        <v>0.0136171935483871</v>
      </c>
      <c r="G163" s="12" t="n">
        <f aca="false">(G72/1000000)/$A163</f>
        <v>0.00885087096774194</v>
      </c>
      <c r="H163" s="12" t="n">
        <f aca="false">(H72/1000000)/$A163</f>
        <v>0.00882074193548387</v>
      </c>
      <c r="I163" s="12" t="n">
        <f aca="false">(I72/1000000)/$A163</f>
        <v>0.00962438709677419</v>
      </c>
      <c r="J163" s="12" t="n">
        <f aca="false">(J72/1000000)/$A163</f>
        <v>0.00969648387096774</v>
      </c>
      <c r="K163" s="12" t="n">
        <f aca="false">(K72/1000000)/$A163</f>
        <v>0.0114312580645161</v>
      </c>
      <c r="L163" s="12" t="n">
        <f aca="false">(L72/1000000)/$A163</f>
        <v>0.0114783870967742</v>
      </c>
      <c r="M163" s="12" t="n">
        <f aca="false">(M72/1000000)/$A163</f>
        <v>0.00911206451612903</v>
      </c>
      <c r="N163" s="12" t="n">
        <f aca="false">(N72/1000000)/$A163</f>
        <v>0.011676064516129</v>
      </c>
      <c r="O163" s="12" t="n">
        <f aca="false">(O72/1000000)/$A163</f>
        <v>0.010699935483871</v>
      </c>
      <c r="P163" s="12" t="n">
        <f aca="false">(P72/1000000)/$A163</f>
        <v>0.013654064516129</v>
      </c>
      <c r="Q163" s="12" t="n">
        <f aca="false">(Q72/1000000)/$A163</f>
        <v>0.00884216129032258</v>
      </c>
      <c r="R163" s="12" t="n">
        <f aca="false">(R72/1000000)/$A163</f>
        <v>0.00870477419354839</v>
      </c>
      <c r="S163" s="12" t="n">
        <f aca="false">(S72/1000000)/$A163</f>
        <v>0.0106268387096774</v>
      </c>
      <c r="T163" s="12" t="n">
        <f aca="false">(T72/1000000)/$A163</f>
        <v>0.0113000967741935</v>
      </c>
      <c r="U163" s="12" t="n">
        <f aca="false">(U72/1000000)/$A163</f>
        <v>0.0114286774193548</v>
      </c>
      <c r="V163" s="12" t="n">
        <f aca="false">(V72/1000000)/$A163</f>
        <v>0.0146108387096774</v>
      </c>
      <c r="W163" s="12" t="n">
        <f aca="false">(W72/1000000)/$A163</f>
        <v>0.014213064516129</v>
      </c>
      <c r="X163" s="12" t="n">
        <f aca="false">(X72/1000000)/$A163</f>
        <v>0.00917954838709677</v>
      </c>
      <c r="Y163" s="12" t="n">
        <f aca="false">(Y72/1000000)/$A163</f>
        <v>0.0245269677419355</v>
      </c>
      <c r="Z163" s="12" t="n">
        <f aca="false">(Z72/1000000)/$A163</f>
        <v>0.0163233225806452</v>
      </c>
      <c r="AA163" s="12" t="n">
        <f aca="false">(AA72/1000000)/$A163</f>
        <v>0.00863625806451613</v>
      </c>
      <c r="AB163" s="12" t="n">
        <f aca="false">(AB72/1000000)/$A163</f>
        <v>0.0132618064516129</v>
      </c>
      <c r="AC163" s="12" t="n">
        <f aca="false">(AC72/1000000)/$A163</f>
        <v>0.0298743548387097</v>
      </c>
      <c r="AD163" s="12" t="n">
        <f aca="false">(AD72/1000000)/$A163</f>
        <v>0.013148</v>
      </c>
      <c r="AE163" s="12" t="n">
        <f aca="false">(AE72/1000000)/$A163</f>
        <v>0.0110924193548387</v>
      </c>
      <c r="AF163" s="12" t="n">
        <f aca="false">(AF72/1000000)/$A163</f>
        <v>0.0157958387096774</v>
      </c>
      <c r="AG163" s="12" t="n">
        <f aca="false">(AG72/1000000)/$A163</f>
        <v>0.0126629677419355</v>
      </c>
      <c r="AH163" s="12" t="n">
        <f aca="false">(AH72/1000000)/$A163</f>
        <v>0.0183607419354839</v>
      </c>
      <c r="AI163" s="12" t="n">
        <f aca="false">(AI72/1000000)/$A163</f>
        <v>0.0168733225806452</v>
      </c>
      <c r="AJ163" s="12" t="n">
        <f aca="false">(AJ72/1000000)/$A163</f>
        <v>0.0205041290322581</v>
      </c>
      <c r="AK163" s="12" t="n">
        <f aca="false">(AK72/1000000)/$A163</f>
        <v>0.0140900322580645</v>
      </c>
      <c r="AL163" s="12" t="n">
        <f aca="false">(AL72/1000000)/$A163</f>
        <v>0.0174727741935484</v>
      </c>
      <c r="AM163" s="12" t="n">
        <f aca="false">(AM72/1000000)/$A163</f>
        <v>0.0174047741935484</v>
      </c>
      <c r="AN163" s="12" t="n">
        <f aca="false">(AN72/1000000)/$A163</f>
        <v>0.0147215483870968</v>
      </c>
      <c r="AO163" s="12" t="n">
        <f aca="false">(AO72/1000000)/$A163</f>
        <v>0.0175876451612903</v>
      </c>
      <c r="AP163" s="12" t="n">
        <f aca="false">(AP72/1000000)/$A163</f>
        <v>0.0166989032258065</v>
      </c>
      <c r="AQ163" s="12" t="n">
        <f aca="false">(AQ72/1000000)/$A163</f>
        <v>0.0224127419354839</v>
      </c>
      <c r="AR163" s="12" t="n">
        <f aca="false">(AR72/1000000)/$A163</f>
        <v>0.0149216129032258</v>
      </c>
      <c r="AS163" s="12" t="n">
        <f aca="false">(AS72/1000000)/$A163</f>
        <v>0.0180036451612903</v>
      </c>
      <c r="AT163" s="12" t="n">
        <f aca="false">(AT72/1000000)/$A163</f>
        <v>0.0214605483870968</v>
      </c>
      <c r="AU163" s="12" t="n">
        <f aca="false">(AU72/1000000)/$A163</f>
        <v>0.0211487419354839</v>
      </c>
      <c r="AV163" s="12" t="n">
        <f aca="false">(AV72/1000000)/$A163</f>
        <v>0.0433992258064516</v>
      </c>
      <c r="AW163" s="12" t="n">
        <f aca="false">(AW72/1000000)/$A163</f>
        <v>0.036184</v>
      </c>
      <c r="AX163" s="12" t="n">
        <f aca="false">(AX72/1000000)/$A163</f>
        <v>0.0243454193548387</v>
      </c>
      <c r="AY163" s="12" t="n">
        <f aca="false">(AY72/1000000)/$A163</f>
        <v>0.0192691290322581</v>
      </c>
      <c r="AZ163" s="12" t="n">
        <f aca="false">(AZ72/1000000)/$A163</f>
        <v>0.0281942580645161</v>
      </c>
      <c r="BA163" s="12" t="n">
        <f aca="false">(BA72/1000000)/$A163</f>
        <v>0.0279869677419355</v>
      </c>
      <c r="BB163" s="12" t="n">
        <f aca="false">(BB72/1000000)/$A163</f>
        <v>0.0267364838709677</v>
      </c>
      <c r="BC163" s="12" t="n">
        <f aca="false">(BC72/1000000)/$A163</f>
        <v>0.0349168387096774</v>
      </c>
      <c r="BD163" s="12" t="n">
        <f aca="false">(BD72/1000000)/$A163</f>
        <v>0.0227416774193548</v>
      </c>
      <c r="BE163" s="12" t="n">
        <f aca="false">(BE72/1000000)/$A163</f>
        <v>0.0263091935483871</v>
      </c>
      <c r="BF163" s="12" t="n">
        <f aca="false">(BF72/1000000)/$A163</f>
        <v>0.0429218064516129</v>
      </c>
      <c r="BG163" s="12" t="n">
        <f aca="false">(BG72/1000000)/$A163</f>
        <v>0.0324925806451613</v>
      </c>
      <c r="BH163" s="12" t="n">
        <f aca="false">(BH72/1000000)/$A163</f>
        <v>0.0282494193548387</v>
      </c>
      <c r="BI163" s="12" t="n">
        <f aca="false">(BI72/1000000)/$A163</f>
        <v>0.0353322258064516</v>
      </c>
      <c r="BJ163" s="12" t="n">
        <f aca="false">(BJ72/1000000)/$A163</f>
        <v>0.0295097419354839</v>
      </c>
      <c r="BK163" s="12" t="n">
        <f aca="false">(BK72/1000000)/$A163</f>
        <v>0.0193054193548387</v>
      </c>
      <c r="BL163" s="12" t="n">
        <f aca="false">(BL72/1000000)/$A163</f>
        <v>0.0277486129032258</v>
      </c>
      <c r="BM163" s="12" t="n">
        <f aca="false">(BM72/1000000)/$A163</f>
        <v>0.0210990322580645</v>
      </c>
      <c r="BN163" s="12" t="n">
        <f aca="false">(BN72/1000000)/$A163</f>
        <v>0.024304935483871</v>
      </c>
      <c r="BO163" s="12" t="n">
        <f aca="false">(BO72/1000000)/$A163</f>
        <v>0.0247543548387097</v>
      </c>
      <c r="BP163" s="12" t="n">
        <f aca="false">(BP72/1000000)/$A163</f>
        <v>0.034158</v>
      </c>
      <c r="BQ163" s="12" t="n">
        <f aca="false">(BQ72/1000000)/$A163</f>
        <v>0.0455943870967742</v>
      </c>
      <c r="BR163" s="12" t="n">
        <f aca="false">(BR72/1000000)/$A163</f>
        <v>0.0584680322580645</v>
      </c>
      <c r="BS163" s="12" t="n">
        <f aca="false">(BS72/1000000)/$A163</f>
        <v>0.0645561612903226</v>
      </c>
      <c r="BT163" s="12" t="n">
        <f aca="false">(BT72/1000000)/$A163</f>
        <v>0.0935372580645161</v>
      </c>
      <c r="BU163" s="12" t="n">
        <f aca="false">(BU72/1000000)/$A163</f>
        <v>0.0556375806451613</v>
      </c>
      <c r="BV163" s="12" t="n">
        <f aca="false">(BV72/1000000)/$A163</f>
        <v>0</v>
      </c>
      <c r="BW163" s="12" t="n">
        <f aca="false">(BW72/1000000)/$A163</f>
        <v>0</v>
      </c>
      <c r="BX163" s="12" t="n">
        <f aca="false">(BX72/1000000)/$A163</f>
        <v>0</v>
      </c>
      <c r="BY163" s="12" t="n">
        <f aca="false">(BY72/1000000)/$A163</f>
        <v>0</v>
      </c>
      <c r="BZ163" s="12" t="n">
        <f aca="false">(BZ72/1000000)/$A163</f>
        <v>0</v>
      </c>
      <c r="CA163" s="12" t="n">
        <f aca="false">(CA72/1000000)/$A163</f>
        <v>0</v>
      </c>
      <c r="CB163" s="12" t="n">
        <f aca="false">(CB72/1000000)/$A163</f>
        <v>0</v>
      </c>
      <c r="CC163" s="12" t="n">
        <f aca="false">(CC72/1000000)/$A163</f>
        <v>0</v>
      </c>
      <c r="CD163" s="12" t="n">
        <f aca="false">(CD72/1000000)/$A163</f>
        <v>0</v>
      </c>
      <c r="CE163" s="12" t="n">
        <f aca="false">(CE72/1000000)/$A163</f>
        <v>0</v>
      </c>
      <c r="CF163" s="12" t="n">
        <f aca="false">(CF72/1000000)/$A163</f>
        <v>0</v>
      </c>
      <c r="CG163" s="12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11"/>
      <c r="FU163" s="7"/>
      <c r="FV163" s="7"/>
      <c r="FW163" s="7"/>
    </row>
    <row r="164" customFormat="false" ht="12.75" hidden="false" customHeight="false" outlineLevel="0" collapsed="false">
      <c r="A164" s="0" t="n">
        <v>30</v>
      </c>
      <c r="B164" s="3" t="n">
        <v>36465</v>
      </c>
      <c r="C164" s="12" t="n">
        <f aca="false">(C73/1000000)/$A164</f>
        <v>1.36182073333333</v>
      </c>
      <c r="D164" s="12" t="n">
        <f aca="false">(D73/1000000)/$A164</f>
        <v>0.0135125</v>
      </c>
      <c r="E164" s="12" t="n">
        <f aca="false">(E73/1000000)/$A164</f>
        <v>0.00930816666666667</v>
      </c>
      <c r="F164" s="12" t="n">
        <f aca="false">(F73/1000000)/$A164</f>
        <v>0.0133281333333333</v>
      </c>
      <c r="G164" s="12" t="n">
        <f aca="false">(G73/1000000)/$A164</f>
        <v>0.00854096666666667</v>
      </c>
      <c r="H164" s="12" t="n">
        <f aca="false">(H73/1000000)/$A164</f>
        <v>0.00840696666666667</v>
      </c>
      <c r="I164" s="12" t="n">
        <f aca="false">(I73/1000000)/$A164</f>
        <v>0.0093587</v>
      </c>
      <c r="J164" s="12" t="n">
        <f aca="false">(J73/1000000)/$A164</f>
        <v>0.0100896</v>
      </c>
      <c r="K164" s="12" t="n">
        <f aca="false">(K73/1000000)/$A164</f>
        <v>0.0110387333333333</v>
      </c>
      <c r="L164" s="12" t="n">
        <f aca="false">(L73/1000000)/$A164</f>
        <v>0.0115628</v>
      </c>
      <c r="M164" s="12" t="n">
        <f aca="false">(M73/1000000)/$A164</f>
        <v>0.00921676666666667</v>
      </c>
      <c r="N164" s="12" t="n">
        <f aca="false">(N73/1000000)/$A164</f>
        <v>0.0112602666666667</v>
      </c>
      <c r="O164" s="12" t="n">
        <f aca="false">(O73/1000000)/$A164</f>
        <v>0.0107155333333333</v>
      </c>
      <c r="P164" s="12" t="n">
        <f aca="false">(P73/1000000)/$A164</f>
        <v>0.0128999666666667</v>
      </c>
      <c r="Q164" s="12" t="n">
        <f aca="false">(Q73/1000000)/$A164</f>
        <v>0.00864426666666667</v>
      </c>
      <c r="R164" s="12" t="n">
        <f aca="false">(R73/1000000)/$A164</f>
        <v>0.0081067</v>
      </c>
      <c r="S164" s="12" t="n">
        <f aca="false">(S73/1000000)/$A164</f>
        <v>0.0102108</v>
      </c>
      <c r="T164" s="12" t="n">
        <f aca="false">(T73/1000000)/$A164</f>
        <v>0.011276</v>
      </c>
      <c r="U164" s="12" t="n">
        <f aca="false">(U73/1000000)/$A164</f>
        <v>0.0111573</v>
      </c>
      <c r="V164" s="12" t="n">
        <f aca="false">(V73/1000000)/$A164</f>
        <v>0.0139698333333333</v>
      </c>
      <c r="W164" s="12" t="n">
        <f aca="false">(W73/1000000)/$A164</f>
        <v>0.0148151666666667</v>
      </c>
      <c r="X164" s="12" t="n">
        <f aca="false">(X73/1000000)/$A164</f>
        <v>0.00907226666666667</v>
      </c>
      <c r="Y164" s="12" t="n">
        <f aca="false">(Y73/1000000)/$A164</f>
        <v>0.0244842666666667</v>
      </c>
      <c r="Z164" s="12" t="n">
        <f aca="false">(Z73/1000000)/$A164</f>
        <v>0.0154879666666667</v>
      </c>
      <c r="AA164" s="12" t="n">
        <f aca="false">(AA73/1000000)/$A164</f>
        <v>0.00831046666666667</v>
      </c>
      <c r="AB164" s="12" t="n">
        <f aca="false">(AB73/1000000)/$A164</f>
        <v>0.0121679</v>
      </c>
      <c r="AC164" s="12" t="n">
        <f aca="false">(AC73/1000000)/$A164</f>
        <v>0.0290901333333333</v>
      </c>
      <c r="AD164" s="12" t="n">
        <f aca="false">(AD73/1000000)/$A164</f>
        <v>0.0127565666666667</v>
      </c>
      <c r="AE164" s="12" t="n">
        <f aca="false">(AE73/1000000)/$A164</f>
        <v>0.0106460333333333</v>
      </c>
      <c r="AF164" s="12" t="n">
        <f aca="false">(AF73/1000000)/$A164</f>
        <v>0.0155734</v>
      </c>
      <c r="AG164" s="12" t="n">
        <f aca="false">(AG73/1000000)/$A164</f>
        <v>0.0126172333333333</v>
      </c>
      <c r="AH164" s="12" t="n">
        <f aca="false">(AH73/1000000)/$A164</f>
        <v>0.0177834</v>
      </c>
      <c r="AI164" s="12" t="n">
        <f aca="false">(AI73/1000000)/$A164</f>
        <v>0.0161034333333333</v>
      </c>
      <c r="AJ164" s="12" t="n">
        <f aca="false">(AJ73/1000000)/$A164</f>
        <v>0.0196677</v>
      </c>
      <c r="AK164" s="12" t="n">
        <f aca="false">(AK73/1000000)/$A164</f>
        <v>0.0134888</v>
      </c>
      <c r="AL164" s="12" t="n">
        <f aca="false">(AL73/1000000)/$A164</f>
        <v>0.0174284</v>
      </c>
      <c r="AM164" s="12" t="n">
        <f aca="false">(AM73/1000000)/$A164</f>
        <v>0.0163678666666667</v>
      </c>
      <c r="AN164" s="12" t="n">
        <f aca="false">(AN73/1000000)/$A164</f>
        <v>0.0136709666666667</v>
      </c>
      <c r="AO164" s="12" t="n">
        <f aca="false">(AO73/1000000)/$A164</f>
        <v>0.0173863666666667</v>
      </c>
      <c r="AP164" s="12" t="n">
        <f aca="false">(AP73/1000000)/$A164</f>
        <v>0.0177516</v>
      </c>
      <c r="AQ164" s="12" t="n">
        <f aca="false">(AQ73/1000000)/$A164</f>
        <v>0.0216312666666667</v>
      </c>
      <c r="AR164" s="12" t="n">
        <f aca="false">(AR73/1000000)/$A164</f>
        <v>0.0148361</v>
      </c>
      <c r="AS164" s="12" t="n">
        <f aca="false">(AS73/1000000)/$A164</f>
        <v>0.0168166666666667</v>
      </c>
      <c r="AT164" s="12" t="n">
        <f aca="false">(AT73/1000000)/$A164</f>
        <v>0.0207201666666667</v>
      </c>
      <c r="AU164" s="12" t="n">
        <f aca="false">(AU73/1000000)/$A164</f>
        <v>0.0214950666666667</v>
      </c>
      <c r="AV164" s="12" t="n">
        <f aca="false">(AV73/1000000)/$A164</f>
        <v>0.0422617</v>
      </c>
      <c r="AW164" s="12" t="n">
        <f aca="false">(AW73/1000000)/$A164</f>
        <v>0.0343903</v>
      </c>
      <c r="AX164" s="12" t="n">
        <f aca="false">(AX73/1000000)/$A164</f>
        <v>0.0234670333333333</v>
      </c>
      <c r="AY164" s="12" t="n">
        <f aca="false">(AY73/1000000)/$A164</f>
        <v>0.0187549333333333</v>
      </c>
      <c r="AZ164" s="12" t="n">
        <f aca="false">(AZ73/1000000)/$A164</f>
        <v>0.0270144666666667</v>
      </c>
      <c r="BA164" s="12" t="n">
        <f aca="false">(BA73/1000000)/$A164</f>
        <v>0.0277731</v>
      </c>
      <c r="BB164" s="12" t="n">
        <f aca="false">(BB73/1000000)/$A164</f>
        <v>0.0257477333333333</v>
      </c>
      <c r="BC164" s="12" t="n">
        <f aca="false">(BC73/1000000)/$A164</f>
        <v>0.0335900666666667</v>
      </c>
      <c r="BD164" s="12" t="n">
        <f aca="false">(BD73/1000000)/$A164</f>
        <v>0.0224545333333333</v>
      </c>
      <c r="BE164" s="12" t="n">
        <f aca="false">(BE73/1000000)/$A164</f>
        <v>0.0253063</v>
      </c>
      <c r="BF164" s="12" t="n">
        <f aca="false">(BF73/1000000)/$A164</f>
        <v>0.037086</v>
      </c>
      <c r="BG164" s="12" t="n">
        <f aca="false">(BG73/1000000)/$A164</f>
        <v>0.0307392</v>
      </c>
      <c r="BH164" s="12" t="n">
        <f aca="false">(BH73/1000000)/$A164</f>
        <v>0.0275022</v>
      </c>
      <c r="BI164" s="12" t="n">
        <f aca="false">(BI73/1000000)/$A164</f>
        <v>0.0335181</v>
      </c>
      <c r="BJ164" s="12" t="n">
        <f aca="false">(BJ73/1000000)/$A164</f>
        <v>0.0287354333333333</v>
      </c>
      <c r="BK164" s="12" t="n">
        <f aca="false">(BK73/1000000)/$A164</f>
        <v>0.0189107666666667</v>
      </c>
      <c r="BL164" s="12" t="n">
        <f aca="false">(BL73/1000000)/$A164</f>
        <v>0.0279289333333333</v>
      </c>
      <c r="BM164" s="12" t="n">
        <f aca="false">(BM73/1000000)/$A164</f>
        <v>0.0203914333333333</v>
      </c>
      <c r="BN164" s="12" t="n">
        <f aca="false">(BN73/1000000)/$A164</f>
        <v>0.0222631</v>
      </c>
      <c r="BO164" s="12" t="n">
        <f aca="false">(BO73/1000000)/$A164</f>
        <v>0.0238764</v>
      </c>
      <c r="BP164" s="12" t="n">
        <f aca="false">(BP73/1000000)/$A164</f>
        <v>0.0265957666666667</v>
      </c>
      <c r="BQ164" s="12" t="n">
        <f aca="false">(BQ73/1000000)/$A164</f>
        <v>0.0409178333333333</v>
      </c>
      <c r="BR164" s="12" t="n">
        <f aca="false">(BR73/1000000)/$A164</f>
        <v>0.0553934333333333</v>
      </c>
      <c r="BS164" s="12" t="n">
        <f aca="false">(BS73/1000000)/$A164</f>
        <v>0.0603499</v>
      </c>
      <c r="BT164" s="12" t="n">
        <f aca="false">(BT73/1000000)/$A164</f>
        <v>0.0795942333333333</v>
      </c>
      <c r="BU164" s="12" t="n">
        <f aca="false">(BU73/1000000)/$A164</f>
        <v>0.0942139</v>
      </c>
      <c r="BV164" s="12" t="n">
        <f aca="false">(BV73/1000000)/$A164</f>
        <v>0.0585827333333333</v>
      </c>
      <c r="BW164" s="12" t="n">
        <f aca="false">(BW73/1000000)/$A164</f>
        <v>0</v>
      </c>
      <c r="BX164" s="12" t="n">
        <f aca="false">(BX73/1000000)/$A164</f>
        <v>0</v>
      </c>
      <c r="BY164" s="12" t="n">
        <f aca="false">(BY73/1000000)/$A164</f>
        <v>0</v>
      </c>
      <c r="BZ164" s="12" t="n">
        <f aca="false">(BZ73/1000000)/$A164</f>
        <v>0</v>
      </c>
      <c r="CA164" s="12" t="n">
        <f aca="false">(CA73/1000000)/$A164</f>
        <v>0</v>
      </c>
      <c r="CB164" s="12" t="n">
        <f aca="false">(CB73/1000000)/$A164</f>
        <v>0</v>
      </c>
      <c r="CC164" s="12" t="n">
        <f aca="false">(CC73/1000000)/$A164</f>
        <v>0</v>
      </c>
      <c r="CD164" s="12" t="n">
        <f aca="false">(CD73/1000000)/$A164</f>
        <v>0</v>
      </c>
      <c r="CE164" s="12" t="n">
        <f aca="false">(CE73/1000000)/$A164</f>
        <v>0</v>
      </c>
      <c r="CF164" s="12" t="n">
        <f aca="false">(CF73/1000000)/$A164</f>
        <v>0</v>
      </c>
      <c r="CG164" s="12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11"/>
      <c r="FU164" s="7"/>
      <c r="FV164" s="7"/>
      <c r="FW164" s="7"/>
    </row>
    <row r="165" customFormat="false" ht="12.75" hidden="false" customHeight="false" outlineLevel="0" collapsed="false">
      <c r="A165" s="0" t="n">
        <v>31</v>
      </c>
      <c r="B165" s="3" t="n">
        <v>36495</v>
      </c>
      <c r="C165" s="12" t="n">
        <f aca="false">(C74/1000000)/$A165</f>
        <v>1.35896735483871</v>
      </c>
      <c r="D165" s="12" t="n">
        <f aca="false">(D74/1000000)/$A165</f>
        <v>0.0132876451612903</v>
      </c>
      <c r="E165" s="12" t="n">
        <f aca="false">(E74/1000000)/$A165</f>
        <v>0.009021</v>
      </c>
      <c r="F165" s="12" t="n">
        <f aca="false">(F74/1000000)/$A165</f>
        <v>0.0132926451612903</v>
      </c>
      <c r="G165" s="12" t="n">
        <f aca="false">(G74/1000000)/$A165</f>
        <v>0.00828838709677419</v>
      </c>
      <c r="H165" s="12" t="n">
        <f aca="false">(H74/1000000)/$A165</f>
        <v>0.0080751935483871</v>
      </c>
      <c r="I165" s="12" t="n">
        <f aca="false">(I74/1000000)/$A165</f>
        <v>0.009852</v>
      </c>
      <c r="J165" s="12" t="n">
        <f aca="false">(J74/1000000)/$A165</f>
        <v>0.00953164516129032</v>
      </c>
      <c r="K165" s="12" t="n">
        <f aca="false">(K74/1000000)/$A165</f>
        <v>0.0105493870967742</v>
      </c>
      <c r="L165" s="12" t="n">
        <f aca="false">(L74/1000000)/$A165</f>
        <v>0.0124777741935484</v>
      </c>
      <c r="M165" s="12" t="n">
        <f aca="false">(M74/1000000)/$A165</f>
        <v>0.0103589677419355</v>
      </c>
      <c r="N165" s="12" t="n">
        <f aca="false">(N74/1000000)/$A165</f>
        <v>0.0113244516129032</v>
      </c>
      <c r="O165" s="12" t="n">
        <f aca="false">(O74/1000000)/$A165</f>
        <v>0.0106546129032258</v>
      </c>
      <c r="P165" s="12" t="n">
        <f aca="false">(P74/1000000)/$A165</f>
        <v>0.0141884193548387</v>
      </c>
      <c r="Q165" s="12" t="n">
        <f aca="false">(Q74/1000000)/$A165</f>
        <v>0.00871987096774194</v>
      </c>
      <c r="R165" s="12" t="n">
        <f aca="false">(R74/1000000)/$A165</f>
        <v>0.00785948387096774</v>
      </c>
      <c r="S165" s="12" t="n">
        <f aca="false">(S74/1000000)/$A165</f>
        <v>0.00989093548387097</v>
      </c>
      <c r="T165" s="12" t="n">
        <f aca="false">(T74/1000000)/$A165</f>
        <v>0.0109410322580645</v>
      </c>
      <c r="U165" s="12" t="n">
        <f aca="false">(U74/1000000)/$A165</f>
        <v>0.0101012258064516</v>
      </c>
      <c r="V165" s="12" t="n">
        <f aca="false">(V74/1000000)/$A165</f>
        <v>0.0136286774193548</v>
      </c>
      <c r="W165" s="12" t="n">
        <f aca="false">(W74/1000000)/$A165</f>
        <v>0.0155687741935484</v>
      </c>
      <c r="X165" s="12" t="n">
        <f aca="false">(X74/1000000)/$A165</f>
        <v>0.00851961290322581</v>
      </c>
      <c r="Y165" s="12" t="n">
        <f aca="false">(Y74/1000000)/$A165</f>
        <v>0.0229433548387097</v>
      </c>
      <c r="Z165" s="12" t="n">
        <f aca="false">(Z74/1000000)/$A165</f>
        <v>0.0149361290322581</v>
      </c>
      <c r="AA165" s="12" t="n">
        <f aca="false">(AA74/1000000)/$A165</f>
        <v>0.00782587096774194</v>
      </c>
      <c r="AB165" s="12" t="n">
        <f aca="false">(AB74/1000000)/$A165</f>
        <v>0.0120818387096774</v>
      </c>
      <c r="AC165" s="12" t="n">
        <f aca="false">(AC74/1000000)/$A165</f>
        <v>0.0286048709677419</v>
      </c>
      <c r="AD165" s="12" t="n">
        <f aca="false">(AD74/1000000)/$A165</f>
        <v>0.0126162580645161</v>
      </c>
      <c r="AE165" s="12" t="n">
        <f aca="false">(AE74/1000000)/$A165</f>
        <v>0.0106422903225806</v>
      </c>
      <c r="AF165" s="12" t="n">
        <f aca="false">(AF74/1000000)/$A165</f>
        <v>0.0151562580645161</v>
      </c>
      <c r="AG165" s="12" t="n">
        <f aca="false">(AG74/1000000)/$A165</f>
        <v>0.012256</v>
      </c>
      <c r="AH165" s="12" t="n">
        <f aca="false">(AH74/1000000)/$A165</f>
        <v>0.017180064516129</v>
      </c>
      <c r="AI165" s="12" t="n">
        <f aca="false">(AI74/1000000)/$A165</f>
        <v>0.0164381612903226</v>
      </c>
      <c r="AJ165" s="12" t="n">
        <f aca="false">(AJ74/1000000)/$A165</f>
        <v>0.0194426451612903</v>
      </c>
      <c r="AK165" s="12" t="n">
        <f aca="false">(AK74/1000000)/$A165</f>
        <v>0.0135334516129032</v>
      </c>
      <c r="AL165" s="12" t="n">
        <f aca="false">(AL74/1000000)/$A165</f>
        <v>0.0177832580645161</v>
      </c>
      <c r="AM165" s="12" t="n">
        <f aca="false">(AM74/1000000)/$A165</f>
        <v>0.0152250967741935</v>
      </c>
      <c r="AN165" s="12" t="n">
        <f aca="false">(AN74/1000000)/$A165</f>
        <v>0.0139740967741935</v>
      </c>
      <c r="AO165" s="12" t="n">
        <f aca="false">(AO74/1000000)/$A165</f>
        <v>0.015984</v>
      </c>
      <c r="AP165" s="12" t="n">
        <f aca="false">(AP74/1000000)/$A165</f>
        <v>0.0162579677419355</v>
      </c>
      <c r="AQ165" s="12" t="n">
        <f aca="false">(AQ74/1000000)/$A165</f>
        <v>0.0208719677419355</v>
      </c>
      <c r="AR165" s="12" t="n">
        <f aca="false">(AR74/1000000)/$A165</f>
        <v>0.0138873225806452</v>
      </c>
      <c r="AS165" s="12" t="n">
        <f aca="false">(AS74/1000000)/$A165</f>
        <v>0.0174977419354839</v>
      </c>
      <c r="AT165" s="12" t="n">
        <f aca="false">(AT74/1000000)/$A165</f>
        <v>0.0178395806451613</v>
      </c>
      <c r="AU165" s="12" t="n">
        <f aca="false">(AU74/1000000)/$A165</f>
        <v>0.0210125806451613</v>
      </c>
      <c r="AV165" s="12" t="n">
        <f aca="false">(AV74/1000000)/$A165</f>
        <v>0.0419455806451613</v>
      </c>
      <c r="AW165" s="12" t="n">
        <f aca="false">(AW74/1000000)/$A165</f>
        <v>0.0330590322580645</v>
      </c>
      <c r="AX165" s="12" t="n">
        <f aca="false">(AX74/1000000)/$A165</f>
        <v>0.0231636129032258</v>
      </c>
      <c r="AY165" s="12" t="n">
        <f aca="false">(AY74/1000000)/$A165</f>
        <v>0.0180360967741936</v>
      </c>
      <c r="AZ165" s="12" t="n">
        <f aca="false">(AZ74/1000000)/$A165</f>
        <v>0.0267398064516129</v>
      </c>
      <c r="BA165" s="12" t="n">
        <f aca="false">(BA74/1000000)/$A165</f>
        <v>0.0266572258064516</v>
      </c>
      <c r="BB165" s="12" t="n">
        <f aca="false">(BB74/1000000)/$A165</f>
        <v>0.0245676774193548</v>
      </c>
      <c r="BC165" s="12" t="n">
        <f aca="false">(BC74/1000000)/$A165</f>
        <v>0.0348589677419355</v>
      </c>
      <c r="BD165" s="12" t="n">
        <f aca="false">(BD74/1000000)/$A165</f>
        <v>0.0215893548387097</v>
      </c>
      <c r="BE165" s="12" t="n">
        <f aca="false">(BE74/1000000)/$A165</f>
        <v>0.0249468709677419</v>
      </c>
      <c r="BF165" s="12" t="n">
        <f aca="false">(BF74/1000000)/$A165</f>
        <v>0.0372110322580645</v>
      </c>
      <c r="BG165" s="12" t="n">
        <f aca="false">(BG74/1000000)/$A165</f>
        <v>0.0304297741935484</v>
      </c>
      <c r="BH165" s="12" t="n">
        <f aca="false">(BH74/1000000)/$A165</f>
        <v>0.0260591612903226</v>
      </c>
      <c r="BI165" s="12" t="n">
        <f aca="false">(BI74/1000000)/$A165</f>
        <v>0.0341989677419355</v>
      </c>
      <c r="BJ165" s="12" t="n">
        <f aca="false">(BJ74/1000000)/$A165</f>
        <v>0.0275298709677419</v>
      </c>
      <c r="BK165" s="12" t="n">
        <f aca="false">(BK74/1000000)/$A165</f>
        <v>0.0185254193548387</v>
      </c>
      <c r="BL165" s="12" t="n">
        <f aca="false">(BL74/1000000)/$A165</f>
        <v>0.0269393225806452</v>
      </c>
      <c r="BM165" s="12" t="n">
        <f aca="false">(BM74/1000000)/$A165</f>
        <v>0.0206425483870968</v>
      </c>
      <c r="BN165" s="12" t="n">
        <f aca="false">(BN74/1000000)/$A165</f>
        <v>0.021854</v>
      </c>
      <c r="BO165" s="12" t="n">
        <f aca="false">(BO74/1000000)/$A165</f>
        <v>0.0230347419354839</v>
      </c>
      <c r="BP165" s="12" t="n">
        <f aca="false">(BP74/1000000)/$A165</f>
        <v>0.0242564838709677</v>
      </c>
      <c r="BQ165" s="12" t="n">
        <f aca="false">(BQ74/1000000)/$A165</f>
        <v>0.040011</v>
      </c>
      <c r="BR165" s="12" t="n">
        <f aca="false">(BR74/1000000)/$A165</f>
        <v>0.0499182580645161</v>
      </c>
      <c r="BS165" s="12" t="n">
        <f aca="false">(BS74/1000000)/$A165</f>
        <v>0.0543403548387097</v>
      </c>
      <c r="BT165" s="12" t="n">
        <f aca="false">(BT74/1000000)/$A165</f>
        <v>0.0778118709677419</v>
      </c>
      <c r="BU165" s="12" t="n">
        <f aca="false">(BU74/1000000)/$A165</f>
        <v>0.0802740967741936</v>
      </c>
      <c r="BV165" s="12" t="n">
        <f aca="false">(BV74/1000000)/$A165</f>
        <v>0.0891501612903226</v>
      </c>
      <c r="BW165" s="12" t="n">
        <f aca="false">(BW74/1000000)/$A165</f>
        <v>0.0510272258064516</v>
      </c>
      <c r="BX165" s="12" t="n">
        <f aca="false">(BX74/1000000)/$A165</f>
        <v>0</v>
      </c>
      <c r="BY165" s="12" t="n">
        <f aca="false">(BY74/1000000)/$A165</f>
        <v>0</v>
      </c>
      <c r="BZ165" s="12" t="n">
        <f aca="false">(BZ74/1000000)/$A165</f>
        <v>0</v>
      </c>
      <c r="CA165" s="12" t="n">
        <f aca="false">(CA74/1000000)/$A165</f>
        <v>0</v>
      </c>
      <c r="CB165" s="12" t="n">
        <f aca="false">(CB74/1000000)/$A165</f>
        <v>0</v>
      </c>
      <c r="CC165" s="12" t="n">
        <f aca="false">(CC74/1000000)/$A165</f>
        <v>0</v>
      </c>
      <c r="CD165" s="12" t="n">
        <f aca="false">(CD74/1000000)/$A165</f>
        <v>0</v>
      </c>
      <c r="CE165" s="12" t="n">
        <f aca="false">(CE74/1000000)/$A165</f>
        <v>0</v>
      </c>
      <c r="CF165" s="12" t="n">
        <f aca="false">(CF74/1000000)/$A165</f>
        <v>0</v>
      </c>
      <c r="CG165" s="12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11"/>
      <c r="FU165" s="7"/>
      <c r="FV165" s="7"/>
      <c r="FW165" s="7"/>
    </row>
    <row r="166" customFormat="false" ht="12.75" hidden="false" customHeight="false" outlineLevel="0" collapsed="false">
      <c r="A166" s="0" t="n">
        <v>31</v>
      </c>
      <c r="B166" s="3" t="n">
        <v>36526</v>
      </c>
      <c r="C166" s="12" t="n">
        <f aca="false">(C75/1000000)/$A166</f>
        <v>1.34772632258065</v>
      </c>
      <c r="D166" s="12" t="n">
        <f aca="false">(D75/1000000)/$A166</f>
        <v>0.0123530967741935</v>
      </c>
      <c r="E166" s="12" t="n">
        <f aca="false">(E75/1000000)/$A166</f>
        <v>0.00807129032258065</v>
      </c>
      <c r="F166" s="12" t="n">
        <f aca="false">(F75/1000000)/$A166</f>
        <v>0.0122102903225806</v>
      </c>
      <c r="G166" s="12" t="n">
        <f aca="false">(G75/1000000)/$A166</f>
        <v>0.00839067741935484</v>
      </c>
      <c r="H166" s="12" t="n">
        <f aca="false">(H75/1000000)/$A166</f>
        <v>0.00816629032258065</v>
      </c>
      <c r="I166" s="12" t="n">
        <f aca="false">(I75/1000000)/$A166</f>
        <v>0.00958567741935484</v>
      </c>
      <c r="J166" s="12" t="n">
        <f aca="false">(J75/1000000)/$A166</f>
        <v>0.00911193548387097</v>
      </c>
      <c r="K166" s="12" t="n">
        <f aca="false">(K75/1000000)/$A166</f>
        <v>0.0105718387096774</v>
      </c>
      <c r="L166" s="12" t="n">
        <f aca="false">(L75/1000000)/$A166</f>
        <v>0.0120571612903226</v>
      </c>
      <c r="M166" s="12" t="n">
        <f aca="false">(M75/1000000)/$A166</f>
        <v>0.00986332258064516</v>
      </c>
      <c r="N166" s="12" t="n">
        <f aca="false">(N75/1000000)/$A166</f>
        <v>0.0124317096774194</v>
      </c>
      <c r="O166" s="12" t="n">
        <f aca="false">(O75/1000000)/$A166</f>
        <v>0.0101702258064516</v>
      </c>
      <c r="P166" s="12" t="n">
        <f aca="false">(P75/1000000)/$A166</f>
        <v>0.0132749677419355</v>
      </c>
      <c r="Q166" s="12" t="n">
        <f aca="false">(Q75/1000000)/$A166</f>
        <v>0.00856277419354839</v>
      </c>
      <c r="R166" s="12" t="n">
        <f aca="false">(R75/1000000)/$A166</f>
        <v>0.00787112903225807</v>
      </c>
      <c r="S166" s="12" t="n">
        <f aca="false">(S75/1000000)/$A166</f>
        <v>0.00911696774193548</v>
      </c>
      <c r="T166" s="12" t="n">
        <f aca="false">(T75/1000000)/$A166</f>
        <v>0.0108771290322581</v>
      </c>
      <c r="U166" s="12" t="n">
        <f aca="false">(U75/1000000)/$A166</f>
        <v>0.00920016129032258</v>
      </c>
      <c r="V166" s="12" t="n">
        <f aca="false">(V75/1000000)/$A166</f>
        <v>0.0134781612903226</v>
      </c>
      <c r="W166" s="12" t="n">
        <f aca="false">(W75/1000000)/$A166</f>
        <v>0.0147797096774194</v>
      </c>
      <c r="X166" s="12" t="n">
        <f aca="false">(X75/1000000)/$A166</f>
        <v>0.00850529032258065</v>
      </c>
      <c r="Y166" s="12" t="n">
        <f aca="false">(Y75/1000000)/$A166</f>
        <v>0.0225597096774194</v>
      </c>
      <c r="Z166" s="12" t="n">
        <f aca="false">(Z75/1000000)/$A166</f>
        <v>0.0150504193548387</v>
      </c>
      <c r="AA166" s="12" t="n">
        <f aca="false">(AA75/1000000)/$A166</f>
        <v>0.00831945161290323</v>
      </c>
      <c r="AB166" s="12" t="n">
        <f aca="false">(AB75/1000000)/$A166</f>
        <v>0.012960064516129</v>
      </c>
      <c r="AC166" s="12" t="n">
        <f aca="false">(AC75/1000000)/$A166</f>
        <v>0.0313888709677419</v>
      </c>
      <c r="AD166" s="12" t="n">
        <f aca="false">(AD75/1000000)/$A166</f>
        <v>0.0126841290322581</v>
      </c>
      <c r="AE166" s="12" t="n">
        <f aca="false">(AE75/1000000)/$A166</f>
        <v>0.0100282258064516</v>
      </c>
      <c r="AF166" s="12" t="n">
        <f aca="false">(AF75/1000000)/$A166</f>
        <v>0.0148163870967742</v>
      </c>
      <c r="AG166" s="12" t="n">
        <f aca="false">(AG75/1000000)/$A166</f>
        <v>0.0117868709677419</v>
      </c>
      <c r="AH166" s="12" t="n">
        <f aca="false">(AH75/1000000)/$A166</f>
        <v>0.0162101290322581</v>
      </c>
      <c r="AI166" s="12" t="n">
        <f aca="false">(AI75/1000000)/$A166</f>
        <v>0.0158970322580645</v>
      </c>
      <c r="AJ166" s="12" t="n">
        <f aca="false">(AJ75/1000000)/$A166</f>
        <v>0.0186879032258065</v>
      </c>
      <c r="AK166" s="12" t="n">
        <f aca="false">(AK75/1000000)/$A166</f>
        <v>0.0125823548387097</v>
      </c>
      <c r="AL166" s="12" t="n">
        <f aca="false">(AL75/1000000)/$A166</f>
        <v>0.0165585806451613</v>
      </c>
      <c r="AM166" s="12" t="n">
        <f aca="false">(AM75/1000000)/$A166</f>
        <v>0.0149518064516129</v>
      </c>
      <c r="AN166" s="12" t="n">
        <f aca="false">(AN75/1000000)/$A166</f>
        <v>0.0144929677419355</v>
      </c>
      <c r="AO166" s="12" t="n">
        <f aca="false">(AO75/1000000)/$A166</f>
        <v>0.0157400967741935</v>
      </c>
      <c r="AP166" s="12" t="n">
        <f aca="false">(AP75/1000000)/$A166</f>
        <v>0.0154646129032258</v>
      </c>
      <c r="AQ166" s="12" t="n">
        <f aca="false">(AQ75/1000000)/$A166</f>
        <v>0.0194994838709677</v>
      </c>
      <c r="AR166" s="12" t="n">
        <f aca="false">(AR75/1000000)/$A166</f>
        <v>0.0134760967741935</v>
      </c>
      <c r="AS166" s="12" t="n">
        <f aca="false">(AS75/1000000)/$A166</f>
        <v>0.0167705161290323</v>
      </c>
      <c r="AT166" s="12" t="n">
        <f aca="false">(AT75/1000000)/$A166</f>
        <v>0.0164565483870968</v>
      </c>
      <c r="AU166" s="12" t="n">
        <f aca="false">(AU75/1000000)/$A166</f>
        <v>0.0204949032258065</v>
      </c>
      <c r="AV166" s="12" t="n">
        <f aca="false">(AV75/1000000)/$A166</f>
        <v>0.0393579677419355</v>
      </c>
      <c r="AW166" s="12" t="n">
        <f aca="false">(AW75/1000000)/$A166</f>
        <v>0.0314355806451613</v>
      </c>
      <c r="AX166" s="12" t="n">
        <f aca="false">(AX75/1000000)/$A166</f>
        <v>0.0211702258064516</v>
      </c>
      <c r="AY166" s="12" t="n">
        <f aca="false">(AY75/1000000)/$A166</f>
        <v>0.0183117741935484</v>
      </c>
      <c r="AZ166" s="12" t="n">
        <f aca="false">(AZ75/1000000)/$A166</f>
        <v>0.0256695806451613</v>
      </c>
      <c r="BA166" s="12" t="n">
        <f aca="false">(BA75/1000000)/$A166</f>
        <v>0.0260258709677419</v>
      </c>
      <c r="BB166" s="12" t="n">
        <f aca="false">(BB75/1000000)/$A166</f>
        <v>0.0236098064516129</v>
      </c>
      <c r="BC166" s="12" t="n">
        <f aca="false">(BC75/1000000)/$A166</f>
        <v>0.032535</v>
      </c>
      <c r="BD166" s="12" t="n">
        <f aca="false">(BD75/1000000)/$A166</f>
        <v>0.0207972903225806</v>
      </c>
      <c r="BE166" s="12" t="n">
        <f aca="false">(BE75/1000000)/$A166</f>
        <v>0.0247153548387097</v>
      </c>
      <c r="BF166" s="12" t="n">
        <f aca="false">(BF75/1000000)/$A166</f>
        <v>0.0352240322580645</v>
      </c>
      <c r="BG166" s="12" t="n">
        <f aca="false">(BG75/1000000)/$A166</f>
        <v>0.0297081290322581</v>
      </c>
      <c r="BH166" s="12" t="n">
        <f aca="false">(BH75/1000000)/$A166</f>
        <v>0.024463935483871</v>
      </c>
      <c r="BI166" s="12" t="n">
        <f aca="false">(BI75/1000000)/$A166</f>
        <v>0.0310368709677419</v>
      </c>
      <c r="BJ166" s="12" t="n">
        <f aca="false">(BJ75/1000000)/$A166</f>
        <v>0.0257219677419355</v>
      </c>
      <c r="BK166" s="12" t="n">
        <f aca="false">(BK75/1000000)/$A166</f>
        <v>0.0193124838709677</v>
      </c>
      <c r="BL166" s="12" t="n">
        <f aca="false">(BL75/1000000)/$A166</f>
        <v>0.0270368709677419</v>
      </c>
      <c r="BM166" s="12" t="n">
        <f aca="false">(BM75/1000000)/$A166</f>
        <v>0.0190333870967742</v>
      </c>
      <c r="BN166" s="12" t="n">
        <f aca="false">(BN75/1000000)/$A166</f>
        <v>0.0207996774193548</v>
      </c>
      <c r="BO166" s="12" t="n">
        <f aca="false">(BO75/1000000)/$A166</f>
        <v>0.0235428709677419</v>
      </c>
      <c r="BP166" s="12" t="n">
        <f aca="false">(BP75/1000000)/$A166</f>
        <v>0.0231916451612903</v>
      </c>
      <c r="BQ166" s="12" t="n">
        <f aca="false">(BQ75/1000000)/$A166</f>
        <v>0.0385693225806452</v>
      </c>
      <c r="BR166" s="12" t="n">
        <f aca="false">(BR75/1000000)/$A166</f>
        <v>0.0459808387096774</v>
      </c>
      <c r="BS166" s="12" t="n">
        <f aca="false">(BS75/1000000)/$A166</f>
        <v>0.0495613870967742</v>
      </c>
      <c r="BT166" s="12" t="n">
        <f aca="false">(BT75/1000000)/$A166</f>
        <v>0.0677825161290323</v>
      </c>
      <c r="BU166" s="12" t="n">
        <f aca="false">(BU75/1000000)/$A166</f>
        <v>0.0685505806451613</v>
      </c>
      <c r="BV166" s="12" t="n">
        <f aca="false">(BV75/1000000)/$A166</f>
        <v>0.0743739677419355</v>
      </c>
      <c r="BW166" s="12" t="n">
        <f aca="false">(BW75/1000000)/$A166</f>
        <v>0.0698576774193548</v>
      </c>
      <c r="BX166" s="12" t="n">
        <f aca="false">(BX75/1000000)/$A166</f>
        <v>0.0541401935483871</v>
      </c>
      <c r="BY166" s="12" t="n">
        <f aca="false">(BY75/1000000)/$A166</f>
        <v>0</v>
      </c>
      <c r="BZ166" s="12" t="n">
        <f aca="false">(BZ75/1000000)/$A166</f>
        <v>0</v>
      </c>
      <c r="CA166" s="12" t="n">
        <f aca="false">(CA75/1000000)/$A166</f>
        <v>0</v>
      </c>
      <c r="CB166" s="12" t="n">
        <f aca="false">(CB75/1000000)/$A166</f>
        <v>0</v>
      </c>
      <c r="CC166" s="12" t="n">
        <f aca="false">(CC75/1000000)/$A166</f>
        <v>0</v>
      </c>
      <c r="CD166" s="12" t="n">
        <f aca="false">(CD75/1000000)/$A166</f>
        <v>0</v>
      </c>
      <c r="CE166" s="12" t="n">
        <f aca="false">(CE75/1000000)/$A166</f>
        <v>0</v>
      </c>
      <c r="CF166" s="12" t="n">
        <f aca="false">(CF75/1000000)/$A166</f>
        <v>0</v>
      </c>
      <c r="CG166" s="12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11"/>
      <c r="FU166" s="7"/>
      <c r="FV166" s="7"/>
      <c r="FW166" s="7"/>
    </row>
    <row r="167" customFormat="false" ht="12.75" hidden="false" customHeight="false" outlineLevel="0" collapsed="false">
      <c r="A167" s="0" t="n">
        <v>29</v>
      </c>
      <c r="B167" s="3" t="n">
        <v>36557</v>
      </c>
      <c r="C167" s="12" t="n">
        <f aca="false">(C76/1000000)/$A167</f>
        <v>1.28348617241379</v>
      </c>
      <c r="D167" s="12" t="n">
        <f aca="false">(D76/1000000)/$A167</f>
        <v>0.0115831724137931</v>
      </c>
      <c r="E167" s="12" t="n">
        <f aca="false">(E76/1000000)/$A167</f>
        <v>0.006736</v>
      </c>
      <c r="F167" s="12" t="n">
        <f aca="false">(F76/1000000)/$A167</f>
        <v>0.0104168620689655</v>
      </c>
      <c r="G167" s="12" t="n">
        <f aca="false">(G76/1000000)/$A167</f>
        <v>0.00720210344827586</v>
      </c>
      <c r="H167" s="12" t="n">
        <f aca="false">(H76/1000000)/$A167</f>
        <v>0.006328</v>
      </c>
      <c r="I167" s="12" t="n">
        <f aca="false">(I76/1000000)/$A167</f>
        <v>0.00775624137931035</v>
      </c>
      <c r="J167" s="12" t="n">
        <f aca="false">(J76/1000000)/$A167</f>
        <v>0.00888289655172414</v>
      </c>
      <c r="K167" s="12" t="n">
        <f aca="false">(K76/1000000)/$A167</f>
        <v>0.00950572413793104</v>
      </c>
      <c r="L167" s="12" t="n">
        <f aca="false">(L76/1000000)/$A167</f>
        <v>0.0107716551724138</v>
      </c>
      <c r="M167" s="12" t="n">
        <f aca="false">(M76/1000000)/$A167</f>
        <v>0.00885275862068966</v>
      </c>
      <c r="N167" s="12" t="n">
        <f aca="false">(N76/1000000)/$A167</f>
        <v>0.0114265172413793</v>
      </c>
      <c r="O167" s="12" t="n">
        <f aca="false">(O76/1000000)/$A167</f>
        <v>0.0100853448275862</v>
      </c>
      <c r="P167" s="12" t="n">
        <f aca="false">(P76/1000000)/$A167</f>
        <v>0.013044724137931</v>
      </c>
      <c r="Q167" s="12" t="n">
        <f aca="false">(Q76/1000000)/$A167</f>
        <v>0.007303</v>
      </c>
      <c r="R167" s="12" t="n">
        <f aca="false">(R76/1000000)/$A167</f>
        <v>0.00640848275862069</v>
      </c>
      <c r="S167" s="12" t="n">
        <f aca="false">(S76/1000000)/$A167</f>
        <v>0.00825358620689655</v>
      </c>
      <c r="T167" s="12" t="n">
        <f aca="false">(T76/1000000)/$A167</f>
        <v>0.00956748275862069</v>
      </c>
      <c r="U167" s="12" t="n">
        <f aca="false">(U76/1000000)/$A167</f>
        <v>0.00821555172413793</v>
      </c>
      <c r="V167" s="12" t="n">
        <f aca="false">(V76/1000000)/$A167</f>
        <v>0.0132457586206897</v>
      </c>
      <c r="W167" s="12" t="n">
        <f aca="false">(W76/1000000)/$A167</f>
        <v>0.0130401379310345</v>
      </c>
      <c r="X167" s="12" t="n">
        <f aca="false">(X76/1000000)/$A167</f>
        <v>0.00816296551724138</v>
      </c>
      <c r="Y167" s="12" t="n">
        <f aca="false">(Y76/1000000)/$A167</f>
        <v>0.0215426896551724</v>
      </c>
      <c r="Z167" s="12" t="n">
        <f aca="false">(Z76/1000000)/$A167</f>
        <v>0.0145145517241379</v>
      </c>
      <c r="AA167" s="12" t="n">
        <f aca="false">(AA76/1000000)/$A167</f>
        <v>0.00814106896551724</v>
      </c>
      <c r="AB167" s="12" t="n">
        <f aca="false">(AB76/1000000)/$A167</f>
        <v>0.0128365172413793</v>
      </c>
      <c r="AC167" s="12" t="n">
        <f aca="false">(AC76/1000000)/$A167</f>
        <v>0.0266292413793103</v>
      </c>
      <c r="AD167" s="12" t="n">
        <f aca="false">(AD76/1000000)/$A167</f>
        <v>0.011241</v>
      </c>
      <c r="AE167" s="12" t="n">
        <f aca="false">(AE76/1000000)/$A167</f>
        <v>0.0114034137931034</v>
      </c>
      <c r="AF167" s="12" t="n">
        <f aca="false">(AF76/1000000)/$A167</f>
        <v>0.012281724137931</v>
      </c>
      <c r="AG167" s="12" t="n">
        <f aca="false">(AG76/1000000)/$A167</f>
        <v>0.0112839310344828</v>
      </c>
      <c r="AH167" s="12" t="n">
        <f aca="false">(AH76/1000000)/$A167</f>
        <v>0.0140071379310345</v>
      </c>
      <c r="AI167" s="12" t="n">
        <f aca="false">(AI76/1000000)/$A167</f>
        <v>0.0151721724137931</v>
      </c>
      <c r="AJ167" s="12" t="n">
        <f aca="false">(AJ76/1000000)/$A167</f>
        <v>0.0201412413793103</v>
      </c>
      <c r="AK167" s="12" t="n">
        <f aca="false">(AK76/1000000)/$A167</f>
        <v>0.0125261034482759</v>
      </c>
      <c r="AL167" s="12" t="n">
        <f aca="false">(AL76/1000000)/$A167</f>
        <v>0.0167553448275862</v>
      </c>
      <c r="AM167" s="12" t="n">
        <f aca="false">(AM76/1000000)/$A167</f>
        <v>0.0149094827586207</v>
      </c>
      <c r="AN167" s="12" t="n">
        <f aca="false">(AN76/1000000)/$A167</f>
        <v>0.0138306896551724</v>
      </c>
      <c r="AO167" s="12" t="n">
        <f aca="false">(AO76/1000000)/$A167</f>
        <v>0.0147209655172414</v>
      </c>
      <c r="AP167" s="12" t="n">
        <f aca="false">(AP76/1000000)/$A167</f>
        <v>0.0163134482758621</v>
      </c>
      <c r="AQ167" s="12" t="n">
        <f aca="false">(AQ76/1000000)/$A167</f>
        <v>0.0195566551724138</v>
      </c>
      <c r="AR167" s="12" t="n">
        <f aca="false">(AR76/1000000)/$A167</f>
        <v>0.0135885172413793</v>
      </c>
      <c r="AS167" s="12" t="n">
        <f aca="false">(AS76/1000000)/$A167</f>
        <v>0.0164131034482759</v>
      </c>
      <c r="AT167" s="12" t="n">
        <f aca="false">(AT76/1000000)/$A167</f>
        <v>0.0131646206896552</v>
      </c>
      <c r="AU167" s="12" t="n">
        <f aca="false">(AU76/1000000)/$A167</f>
        <v>0.0199371034482759</v>
      </c>
      <c r="AV167" s="12" t="n">
        <f aca="false">(AV76/1000000)/$A167</f>
        <v>0.0370524482758621</v>
      </c>
      <c r="AW167" s="12" t="n">
        <f aca="false">(AW76/1000000)/$A167</f>
        <v>0.0322388965517241</v>
      </c>
      <c r="AX167" s="12" t="n">
        <f aca="false">(AX76/1000000)/$A167</f>
        <v>0.0211994137931034</v>
      </c>
      <c r="AY167" s="12" t="n">
        <f aca="false">(AY76/1000000)/$A167</f>
        <v>0.0172866896551724</v>
      </c>
      <c r="AZ167" s="12" t="n">
        <f aca="false">(AZ76/1000000)/$A167</f>
        <v>0.0247098275862069</v>
      </c>
      <c r="BA167" s="12" t="n">
        <f aca="false">(BA76/1000000)/$A167</f>
        <v>0.0257370689655172</v>
      </c>
      <c r="BB167" s="12" t="n">
        <f aca="false">(BB76/1000000)/$A167</f>
        <v>0.0229688620689655</v>
      </c>
      <c r="BC167" s="12" t="n">
        <f aca="false">(BC76/1000000)/$A167</f>
        <v>0.0302656551724138</v>
      </c>
      <c r="BD167" s="12" t="n">
        <f aca="false">(BD76/1000000)/$A167</f>
        <v>0.0195291724137931</v>
      </c>
      <c r="BE167" s="12" t="n">
        <f aca="false">(BE76/1000000)/$A167</f>
        <v>0.0225714827586207</v>
      </c>
      <c r="BF167" s="12" t="n">
        <f aca="false">(BF76/1000000)/$A167</f>
        <v>0.0313181034482759</v>
      </c>
      <c r="BG167" s="12" t="n">
        <f aca="false">(BG76/1000000)/$A167</f>
        <v>0.0285354137931035</v>
      </c>
      <c r="BH167" s="12" t="n">
        <f aca="false">(BH76/1000000)/$A167</f>
        <v>0.023493275862069</v>
      </c>
      <c r="BI167" s="12" t="n">
        <f aca="false">(BI76/1000000)/$A167</f>
        <v>0.0304176551724138</v>
      </c>
      <c r="BJ167" s="12" t="n">
        <f aca="false">(BJ76/1000000)/$A167</f>
        <v>0.0256636551724138</v>
      </c>
      <c r="BK167" s="12" t="n">
        <f aca="false">(BK76/1000000)/$A167</f>
        <v>0.0185864482758621</v>
      </c>
      <c r="BL167" s="12" t="n">
        <f aca="false">(BL76/1000000)/$A167</f>
        <v>0.02842</v>
      </c>
      <c r="BM167" s="12" t="n">
        <f aca="false">(BM76/1000000)/$A167</f>
        <v>0.0192034482758621</v>
      </c>
      <c r="BN167" s="12" t="n">
        <f aca="false">(BN76/1000000)/$A167</f>
        <v>0.0204735172413793</v>
      </c>
      <c r="BO167" s="12" t="n">
        <f aca="false">(BO76/1000000)/$A167</f>
        <v>0.0229325517241379</v>
      </c>
      <c r="BP167" s="12" t="n">
        <f aca="false">(BP76/1000000)/$A167</f>
        <v>0.0203805862068966</v>
      </c>
      <c r="BQ167" s="12" t="n">
        <f aca="false">(BQ76/1000000)/$A167</f>
        <v>0.0343454827586207</v>
      </c>
      <c r="BR167" s="12" t="n">
        <f aca="false">(BR76/1000000)/$A167</f>
        <v>0.0427355517241379</v>
      </c>
      <c r="BS167" s="12" t="n">
        <f aca="false">(BS76/1000000)/$A167</f>
        <v>0.0466985862068966</v>
      </c>
      <c r="BT167" s="12" t="n">
        <f aca="false">(BT76/1000000)/$A167</f>
        <v>0.0667875172413793</v>
      </c>
      <c r="BU167" s="12" t="n">
        <f aca="false">(BU76/1000000)/$A167</f>
        <v>0.0617625517241379</v>
      </c>
      <c r="BV167" s="12" t="n">
        <f aca="false">(BV76/1000000)/$A167</f>
        <v>0.0737637586206897</v>
      </c>
      <c r="BW167" s="12" t="n">
        <f aca="false">(BW76/1000000)/$A167</f>
        <v>0.0679223793103448</v>
      </c>
      <c r="BX167" s="12" t="n">
        <f aca="false">(BX76/1000000)/$A167</f>
        <v>0.0772466896551724</v>
      </c>
      <c r="BY167" s="12" t="n">
        <f aca="false">(BY76/1000000)/$A167</f>
        <v>0.0612110689655172</v>
      </c>
      <c r="BZ167" s="12" t="n">
        <f aca="false">(BZ76/1000000)/$A167</f>
        <v>0</v>
      </c>
      <c r="CA167" s="12" t="n">
        <f aca="false">(CA76/1000000)/$A167</f>
        <v>0</v>
      </c>
      <c r="CB167" s="12" t="n">
        <f aca="false">(CB76/1000000)/$A167</f>
        <v>0</v>
      </c>
      <c r="CC167" s="12" t="n">
        <f aca="false">(CC76/1000000)/$A167</f>
        <v>0</v>
      </c>
      <c r="CD167" s="12" t="n">
        <f aca="false">(CD76/1000000)/$A167</f>
        <v>0</v>
      </c>
      <c r="CE167" s="12" t="n">
        <f aca="false">(CE76/1000000)/$A167</f>
        <v>0</v>
      </c>
      <c r="CF167" s="12" t="n">
        <f aca="false">(CF76/1000000)/$A167</f>
        <v>0</v>
      </c>
      <c r="CG167" s="12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11"/>
      <c r="FU167" s="7"/>
      <c r="FV167" s="7"/>
      <c r="FW167" s="7"/>
    </row>
    <row r="168" customFormat="false" ht="12.75" hidden="false" customHeight="false" outlineLevel="0" collapsed="false">
      <c r="A168" s="0" t="n">
        <v>31</v>
      </c>
      <c r="B168" s="3" t="n">
        <v>36586</v>
      </c>
      <c r="C168" s="12" t="n">
        <f aca="false">(C77/1000000)/$A168</f>
        <v>1.35065090322581</v>
      </c>
      <c r="D168" s="12" t="n">
        <f aca="false">(D77/1000000)/$A168</f>
        <v>0.0128311290322581</v>
      </c>
      <c r="E168" s="12" t="n">
        <f aca="false">(E77/1000000)/$A168</f>
        <v>0.00829264516129032</v>
      </c>
      <c r="F168" s="12" t="n">
        <f aca="false">(F77/1000000)/$A168</f>
        <v>0.0122380967741936</v>
      </c>
      <c r="G168" s="12" t="n">
        <f aca="false">(G77/1000000)/$A168</f>
        <v>0.00998683870967742</v>
      </c>
      <c r="H168" s="12" t="n">
        <f aca="false">(H77/1000000)/$A168</f>
        <v>0.00798748387096774</v>
      </c>
      <c r="I168" s="12" t="n">
        <f aca="false">(I77/1000000)/$A168</f>
        <v>0.00894358064516129</v>
      </c>
      <c r="J168" s="12" t="n">
        <f aca="false">(J77/1000000)/$A168</f>
        <v>0.00999648387096774</v>
      </c>
      <c r="K168" s="12" t="n">
        <f aca="false">(K77/1000000)/$A168</f>
        <v>0.0104794516129032</v>
      </c>
      <c r="L168" s="12" t="n">
        <f aca="false">(L77/1000000)/$A168</f>
        <v>0.0110728709677419</v>
      </c>
      <c r="M168" s="12" t="n">
        <f aca="false">(M77/1000000)/$A168</f>
        <v>0.00846803225806452</v>
      </c>
      <c r="N168" s="12" t="n">
        <f aca="false">(N77/1000000)/$A168</f>
        <v>0.0116641935483871</v>
      </c>
      <c r="O168" s="12" t="n">
        <f aca="false">(O77/1000000)/$A168</f>
        <v>0.0120438709677419</v>
      </c>
      <c r="P168" s="12" t="n">
        <f aca="false">(P77/1000000)/$A168</f>
        <v>0.0142344193548387</v>
      </c>
      <c r="Q168" s="12" t="n">
        <f aca="false">(Q77/1000000)/$A168</f>
        <v>0.00806293548387097</v>
      </c>
      <c r="R168" s="12" t="n">
        <f aca="false">(R77/1000000)/$A168</f>
        <v>0.00776187096774194</v>
      </c>
      <c r="S168" s="12" t="n">
        <f aca="false">(S77/1000000)/$A168</f>
        <v>0.00825045161290323</v>
      </c>
      <c r="T168" s="12" t="n">
        <f aca="false">(T77/1000000)/$A168</f>
        <v>0.0104755806451613</v>
      </c>
      <c r="U168" s="12" t="n">
        <f aca="false">(U77/1000000)/$A168</f>
        <v>0.00876635483870968</v>
      </c>
      <c r="V168" s="12" t="n">
        <f aca="false">(V77/1000000)/$A168</f>
        <v>0.0132071935483871</v>
      </c>
      <c r="W168" s="12" t="n">
        <f aca="false">(W77/1000000)/$A168</f>
        <v>0.0133027419354839</v>
      </c>
      <c r="X168" s="12" t="n">
        <f aca="false">(X77/1000000)/$A168</f>
        <v>0.00816122580645161</v>
      </c>
      <c r="Y168" s="12" t="n">
        <f aca="false">(Y77/1000000)/$A168</f>
        <v>0.0216644838709677</v>
      </c>
      <c r="Z168" s="12" t="n">
        <f aca="false">(Z77/1000000)/$A168</f>
        <v>0.0139052258064516</v>
      </c>
      <c r="AA168" s="12" t="n">
        <f aca="false">(AA77/1000000)/$A168</f>
        <v>0.00817764516129032</v>
      </c>
      <c r="AB168" s="12" t="n">
        <f aca="false">(AB77/1000000)/$A168</f>
        <v>0.013897935483871</v>
      </c>
      <c r="AC168" s="12" t="n">
        <f aca="false">(AC77/1000000)/$A168</f>
        <v>0.0267924516129032</v>
      </c>
      <c r="AD168" s="12" t="n">
        <f aca="false">(AD77/1000000)/$A168</f>
        <v>0.012241935483871</v>
      </c>
      <c r="AE168" s="12" t="n">
        <f aca="false">(AE77/1000000)/$A168</f>
        <v>0.0109195806451613</v>
      </c>
      <c r="AF168" s="12" t="n">
        <f aca="false">(AF77/1000000)/$A168</f>
        <v>0.0141103548387097</v>
      </c>
      <c r="AG168" s="12" t="n">
        <f aca="false">(AG77/1000000)/$A168</f>
        <v>0.0113619032258065</v>
      </c>
      <c r="AH168" s="12" t="n">
        <f aca="false">(AH77/1000000)/$A168</f>
        <v>0.0155322258064516</v>
      </c>
      <c r="AI168" s="12" t="n">
        <f aca="false">(AI77/1000000)/$A168</f>
        <v>0.0156481935483871</v>
      </c>
      <c r="AJ168" s="12" t="n">
        <f aca="false">(AJ77/1000000)/$A168</f>
        <v>0.0182270322580645</v>
      </c>
      <c r="AK168" s="12" t="n">
        <f aca="false">(AK77/1000000)/$A168</f>
        <v>0.0119707419354839</v>
      </c>
      <c r="AL168" s="12" t="n">
        <f aca="false">(AL77/1000000)/$A168</f>
        <v>0.0158989032258065</v>
      </c>
      <c r="AM168" s="12" t="n">
        <f aca="false">(AM77/1000000)/$A168</f>
        <v>0.0148004193548387</v>
      </c>
      <c r="AN168" s="12" t="n">
        <f aca="false">(AN77/1000000)/$A168</f>
        <v>0.0150025161290323</v>
      </c>
      <c r="AO168" s="12" t="n">
        <f aca="false">(AO77/1000000)/$A168</f>
        <v>0.0139481612903226</v>
      </c>
      <c r="AP168" s="12" t="n">
        <f aca="false">(AP77/1000000)/$A168</f>
        <v>0.0151558064516129</v>
      </c>
      <c r="AQ168" s="12" t="n">
        <f aca="false">(AQ77/1000000)/$A168</f>
        <v>0.0187793225806452</v>
      </c>
      <c r="AR168" s="12" t="n">
        <f aca="false">(AR77/1000000)/$A168</f>
        <v>0.0137528709677419</v>
      </c>
      <c r="AS168" s="12" t="n">
        <f aca="false">(AS77/1000000)/$A168</f>
        <v>0.0156357096774194</v>
      </c>
      <c r="AT168" s="12" t="n">
        <f aca="false">(AT77/1000000)/$A168</f>
        <v>0.0155478387096774</v>
      </c>
      <c r="AU168" s="12" t="n">
        <f aca="false">(AU77/1000000)/$A168</f>
        <v>0.0195991612903226</v>
      </c>
      <c r="AV168" s="12" t="n">
        <f aca="false">(AV77/1000000)/$A168</f>
        <v>0.0385285161290323</v>
      </c>
      <c r="AW168" s="12" t="n">
        <f aca="false">(AW77/1000000)/$A168</f>
        <v>0.0330344838709677</v>
      </c>
      <c r="AX168" s="12" t="n">
        <f aca="false">(AX77/1000000)/$A168</f>
        <v>0.0190417741935484</v>
      </c>
      <c r="AY168" s="12" t="n">
        <f aca="false">(AY77/1000000)/$A168</f>
        <v>0.0162776774193548</v>
      </c>
      <c r="AZ168" s="12" t="n">
        <f aca="false">(AZ77/1000000)/$A168</f>
        <v>0.0243970967741936</v>
      </c>
      <c r="BA168" s="12" t="n">
        <f aca="false">(BA77/1000000)/$A168</f>
        <v>0.0259028064516129</v>
      </c>
      <c r="BB168" s="12" t="n">
        <f aca="false">(BB77/1000000)/$A168</f>
        <v>0.0235547741935484</v>
      </c>
      <c r="BC168" s="12" t="n">
        <f aca="false">(BC77/1000000)/$A168</f>
        <v>0.0304394516129032</v>
      </c>
      <c r="BD168" s="12" t="n">
        <f aca="false">(BD77/1000000)/$A168</f>
        <v>0.0200582580645161</v>
      </c>
      <c r="BE168" s="12" t="n">
        <f aca="false">(BE77/1000000)/$A168</f>
        <v>0.0241618709677419</v>
      </c>
      <c r="BF168" s="12" t="n">
        <f aca="false">(BF77/1000000)/$A168</f>
        <v>0.0328747096774194</v>
      </c>
      <c r="BG168" s="12" t="n">
        <f aca="false">(BG77/1000000)/$A168</f>
        <v>0.0291221612903226</v>
      </c>
      <c r="BH168" s="12" t="n">
        <f aca="false">(BH77/1000000)/$A168</f>
        <v>0.0225551290322581</v>
      </c>
      <c r="BI168" s="12" t="n">
        <f aca="false">(BI77/1000000)/$A168</f>
        <v>0.0297395806451613</v>
      </c>
      <c r="BJ168" s="12" t="n">
        <f aca="false">(BJ77/1000000)/$A168</f>
        <v>0.0240124193548387</v>
      </c>
      <c r="BK168" s="12" t="n">
        <f aca="false">(BK77/1000000)/$A168</f>
        <v>0.0180730967741936</v>
      </c>
      <c r="BL168" s="12" t="n">
        <f aca="false">(BL77/1000000)/$A168</f>
        <v>0.0267672580645161</v>
      </c>
      <c r="BM168" s="12" t="n">
        <f aca="false">(BM77/1000000)/$A168</f>
        <v>0.0192872258064516</v>
      </c>
      <c r="BN168" s="12" t="n">
        <f aca="false">(BN77/1000000)/$A168</f>
        <v>0.0190242903225806</v>
      </c>
      <c r="BO168" s="12" t="n">
        <f aca="false">(BO77/1000000)/$A168</f>
        <v>0.021767064516129</v>
      </c>
      <c r="BP168" s="12" t="n">
        <f aca="false">(BP77/1000000)/$A168</f>
        <v>0.0211562903225806</v>
      </c>
      <c r="BQ168" s="12" t="n">
        <f aca="false">(BQ77/1000000)/$A168</f>
        <v>0.0336041612903226</v>
      </c>
      <c r="BR168" s="12" t="n">
        <f aca="false">(BR77/1000000)/$A168</f>
        <v>0.039279</v>
      </c>
      <c r="BS168" s="12" t="n">
        <f aca="false">(BS77/1000000)/$A168</f>
        <v>0.0422084516129032</v>
      </c>
      <c r="BT168" s="12" t="n">
        <f aca="false">(BT77/1000000)/$A168</f>
        <v>0.0592996129032258</v>
      </c>
      <c r="BU168" s="12" t="n">
        <f aca="false">(BU77/1000000)/$A168</f>
        <v>0.0602722580645161</v>
      </c>
      <c r="BV168" s="12" t="n">
        <f aca="false">(BV77/1000000)/$A168</f>
        <v>0.0659672903225807</v>
      </c>
      <c r="BW168" s="12" t="n">
        <f aca="false">(BW77/1000000)/$A168</f>
        <v>0.0612249677419355</v>
      </c>
      <c r="BX168" s="12" t="n">
        <f aca="false">(BX77/1000000)/$A168</f>
        <v>0.0649801290322581</v>
      </c>
      <c r="BY168" s="12" t="n">
        <f aca="false">(BY77/1000000)/$A168</f>
        <v>0.107902225806452</v>
      </c>
      <c r="BZ168" s="12" t="n">
        <f aca="false">(BZ77/1000000)/$A168</f>
        <v>0.0617344193548387</v>
      </c>
      <c r="CA168" s="12" t="n">
        <f aca="false">(CA77/1000000)/$A168</f>
        <v>0</v>
      </c>
      <c r="CB168" s="12" t="n">
        <f aca="false">(CB77/1000000)/$A168</f>
        <v>0</v>
      </c>
      <c r="CC168" s="12" t="n">
        <f aca="false">(CC77/1000000)/$A168</f>
        <v>0</v>
      </c>
      <c r="CD168" s="12" t="n">
        <f aca="false">(CD77/1000000)/$A168</f>
        <v>0</v>
      </c>
      <c r="CE168" s="12" t="n">
        <f aca="false">(CE77/1000000)/$A168</f>
        <v>0</v>
      </c>
      <c r="CF168" s="12" t="n">
        <f aca="false">(CF77/1000000)/$A168</f>
        <v>0</v>
      </c>
      <c r="CG168" s="12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11"/>
      <c r="FU168" s="7"/>
      <c r="FV168" s="7"/>
      <c r="FW168" s="7"/>
    </row>
    <row r="169" customFormat="false" ht="12.75" hidden="false" customHeight="false" outlineLevel="0" collapsed="false">
      <c r="A169" s="0" t="n">
        <v>30</v>
      </c>
      <c r="B169" s="3" t="n">
        <v>36617</v>
      </c>
      <c r="C169" s="12" t="n">
        <f aca="false">(C78/1000000)/$A169</f>
        <v>1.33667306666667</v>
      </c>
      <c r="D169" s="12" t="n">
        <f aca="false">(D78/1000000)/$A169</f>
        <v>0.0131713333333333</v>
      </c>
      <c r="E169" s="12" t="n">
        <f aca="false">(E78/1000000)/$A169</f>
        <v>0.00793283333333333</v>
      </c>
      <c r="F169" s="12" t="n">
        <f aca="false">(F78/1000000)/$A169</f>
        <v>0.0116249666666667</v>
      </c>
      <c r="G169" s="12" t="n">
        <f aca="false">(G78/1000000)/$A169</f>
        <v>0.0099516</v>
      </c>
      <c r="H169" s="12" t="n">
        <f aca="false">(H78/1000000)/$A169</f>
        <v>0.0078152</v>
      </c>
      <c r="I169" s="12" t="n">
        <f aca="false">(I78/1000000)/$A169</f>
        <v>0.0079613</v>
      </c>
      <c r="J169" s="12" t="n">
        <f aca="false">(J78/1000000)/$A169</f>
        <v>0.0107369666666667</v>
      </c>
      <c r="K169" s="12" t="n">
        <f aca="false">(K78/1000000)/$A169</f>
        <v>0.01043</v>
      </c>
      <c r="L169" s="12" t="n">
        <f aca="false">(L78/1000000)/$A169</f>
        <v>0.0110369</v>
      </c>
      <c r="M169" s="12" t="n">
        <f aca="false">(M78/1000000)/$A169</f>
        <v>0.0079554</v>
      </c>
      <c r="N169" s="12" t="n">
        <f aca="false">(N78/1000000)/$A169</f>
        <v>0.0110858666666667</v>
      </c>
      <c r="O169" s="12" t="n">
        <f aca="false">(O78/1000000)/$A169</f>
        <v>0.0103446666666667</v>
      </c>
      <c r="P169" s="12" t="n">
        <f aca="false">(P78/1000000)/$A169</f>
        <v>0.0156807333333333</v>
      </c>
      <c r="Q169" s="12" t="n">
        <f aca="false">(Q78/1000000)/$A169</f>
        <v>0.0077791</v>
      </c>
      <c r="R169" s="12" t="n">
        <f aca="false">(R78/1000000)/$A169</f>
        <v>0.0077259</v>
      </c>
      <c r="S169" s="12" t="n">
        <f aca="false">(S78/1000000)/$A169</f>
        <v>0.0085939</v>
      </c>
      <c r="T169" s="12" t="n">
        <f aca="false">(T78/1000000)/$A169</f>
        <v>0.0105917333333333</v>
      </c>
      <c r="U169" s="12" t="n">
        <f aca="false">(U78/1000000)/$A169</f>
        <v>0.0095936</v>
      </c>
      <c r="V169" s="12" t="n">
        <f aca="false">(V78/1000000)/$A169</f>
        <v>0.0141372333333333</v>
      </c>
      <c r="W169" s="12" t="n">
        <f aca="false">(W78/1000000)/$A169</f>
        <v>0.0124941333333333</v>
      </c>
      <c r="X169" s="12" t="n">
        <f aca="false">(X78/1000000)/$A169</f>
        <v>0.00794396666666667</v>
      </c>
      <c r="Y169" s="12" t="n">
        <f aca="false">(Y78/1000000)/$A169</f>
        <v>0.0228019</v>
      </c>
      <c r="Z169" s="12" t="n">
        <f aca="false">(Z78/1000000)/$A169</f>
        <v>0.0128897666666667</v>
      </c>
      <c r="AA169" s="12" t="n">
        <f aca="false">(AA78/1000000)/$A169</f>
        <v>0.00803846666666667</v>
      </c>
      <c r="AB169" s="12" t="n">
        <f aca="false">(AB78/1000000)/$A169</f>
        <v>0.0135893333333333</v>
      </c>
      <c r="AC169" s="12" t="n">
        <f aca="false">(AC78/1000000)/$A169</f>
        <v>0.0263515</v>
      </c>
      <c r="AD169" s="12" t="n">
        <f aca="false">(AD78/1000000)/$A169</f>
        <v>0.0122576</v>
      </c>
      <c r="AE169" s="12" t="n">
        <f aca="false">(AE78/1000000)/$A169</f>
        <v>0.0106214</v>
      </c>
      <c r="AF169" s="12" t="n">
        <f aca="false">(AF78/1000000)/$A169</f>
        <v>0.0133840666666667</v>
      </c>
      <c r="AG169" s="12" t="n">
        <f aca="false">(AG78/1000000)/$A169</f>
        <v>0.0112840333333333</v>
      </c>
      <c r="AH169" s="12" t="n">
        <f aca="false">(AH78/1000000)/$A169</f>
        <v>0.0146125333333333</v>
      </c>
      <c r="AI169" s="12" t="n">
        <f aca="false">(AI78/1000000)/$A169</f>
        <v>0.0147727333333333</v>
      </c>
      <c r="AJ169" s="12" t="n">
        <f aca="false">(AJ78/1000000)/$A169</f>
        <v>0.0180334666666667</v>
      </c>
      <c r="AK169" s="12" t="n">
        <f aca="false">(AK78/1000000)/$A169</f>
        <v>0.0115613333333333</v>
      </c>
      <c r="AL169" s="12" t="n">
        <f aca="false">(AL78/1000000)/$A169</f>
        <v>0.0148063666666667</v>
      </c>
      <c r="AM169" s="12" t="n">
        <f aca="false">(AM78/1000000)/$A169</f>
        <v>0.0145391333333333</v>
      </c>
      <c r="AN169" s="12" t="n">
        <f aca="false">(AN78/1000000)/$A169</f>
        <v>0.0120590666666667</v>
      </c>
      <c r="AO169" s="12" t="n">
        <f aca="false">(AO78/1000000)/$A169</f>
        <v>0.0131215666666667</v>
      </c>
      <c r="AP169" s="12" t="n">
        <f aca="false">(AP78/1000000)/$A169</f>
        <v>0.0148543666666667</v>
      </c>
      <c r="AQ169" s="12" t="n">
        <f aca="false">(AQ78/1000000)/$A169</f>
        <v>0.0193229333333333</v>
      </c>
      <c r="AR169" s="12" t="n">
        <f aca="false">(AR78/1000000)/$A169</f>
        <v>0.0131798333333333</v>
      </c>
      <c r="AS169" s="12" t="n">
        <f aca="false">(AS78/1000000)/$A169</f>
        <v>0.0152745666666667</v>
      </c>
      <c r="AT169" s="12" t="n">
        <f aca="false">(AT78/1000000)/$A169</f>
        <v>0.0137353666666667</v>
      </c>
      <c r="AU169" s="12" t="n">
        <f aca="false">(AU78/1000000)/$A169</f>
        <v>0.0191946</v>
      </c>
      <c r="AV169" s="12" t="n">
        <f aca="false">(AV78/1000000)/$A169</f>
        <v>0.0361899666666667</v>
      </c>
      <c r="AW169" s="12" t="n">
        <f aca="false">(AW78/1000000)/$A169</f>
        <v>0.0321589</v>
      </c>
      <c r="AX169" s="12" t="n">
        <f aca="false">(AX78/1000000)/$A169</f>
        <v>0.0175713333333333</v>
      </c>
      <c r="AY169" s="12" t="n">
        <f aca="false">(AY78/1000000)/$A169</f>
        <v>0.0155412</v>
      </c>
      <c r="AZ169" s="12" t="n">
        <f aca="false">(AZ78/1000000)/$A169</f>
        <v>0.0236697</v>
      </c>
      <c r="BA169" s="12" t="n">
        <f aca="false">(BA78/1000000)/$A169</f>
        <v>0.0258707333333333</v>
      </c>
      <c r="BB169" s="12" t="n">
        <f aca="false">(BB78/1000000)/$A169</f>
        <v>0.0241520666666667</v>
      </c>
      <c r="BC169" s="12" t="n">
        <f aca="false">(BC78/1000000)/$A169</f>
        <v>0.0293412</v>
      </c>
      <c r="BD169" s="12" t="n">
        <f aca="false">(BD78/1000000)/$A169</f>
        <v>0.0202309333333333</v>
      </c>
      <c r="BE169" s="12" t="n">
        <f aca="false">(BE78/1000000)/$A169</f>
        <v>0.0256418333333333</v>
      </c>
      <c r="BF169" s="12" t="n">
        <f aca="false">(BF78/1000000)/$A169</f>
        <v>0.0322825666666667</v>
      </c>
      <c r="BG169" s="12" t="n">
        <f aca="false">(BG78/1000000)/$A169</f>
        <v>0.0288434666666667</v>
      </c>
      <c r="BH169" s="12" t="n">
        <f aca="false">(BH78/1000000)/$A169</f>
        <v>0.0217682</v>
      </c>
      <c r="BI169" s="12" t="n">
        <f aca="false">(BI78/1000000)/$A169</f>
        <v>0.0306906333333333</v>
      </c>
      <c r="BJ169" s="12" t="n">
        <f aca="false">(BJ78/1000000)/$A169</f>
        <v>0.0244715333333333</v>
      </c>
      <c r="BK169" s="12" t="n">
        <f aca="false">(BK78/1000000)/$A169</f>
        <v>0.0176898666666667</v>
      </c>
      <c r="BL169" s="12" t="n">
        <f aca="false">(BL78/1000000)/$A169</f>
        <v>0.0259435333333333</v>
      </c>
      <c r="BM169" s="12" t="n">
        <f aca="false">(BM78/1000000)/$A169</f>
        <v>0.0198939333333333</v>
      </c>
      <c r="BN169" s="12" t="n">
        <f aca="false">(BN78/1000000)/$A169</f>
        <v>0.0180959333333333</v>
      </c>
      <c r="BO169" s="12" t="n">
        <f aca="false">(BO78/1000000)/$A169</f>
        <v>0.0208953333333333</v>
      </c>
      <c r="BP169" s="12" t="n">
        <f aca="false">(BP78/1000000)/$A169</f>
        <v>0.0244051</v>
      </c>
      <c r="BQ169" s="12" t="n">
        <f aca="false">(BQ78/1000000)/$A169</f>
        <v>0.0318339666666667</v>
      </c>
      <c r="BR169" s="12" t="n">
        <f aca="false">(BR78/1000000)/$A169</f>
        <v>0.0369729</v>
      </c>
      <c r="BS169" s="12" t="n">
        <f aca="false">(BS78/1000000)/$A169</f>
        <v>0.0381744333333333</v>
      </c>
      <c r="BT169" s="12" t="n">
        <f aca="false">(BT78/1000000)/$A169</f>
        <v>0.067344</v>
      </c>
      <c r="BU169" s="12" t="n">
        <f aca="false">(BU78/1000000)/$A169</f>
        <v>0.0543054333333333</v>
      </c>
      <c r="BV169" s="12" t="n">
        <f aca="false">(BV78/1000000)/$A169</f>
        <v>0.058076</v>
      </c>
      <c r="BW169" s="12" t="n">
        <f aca="false">(BW78/1000000)/$A169</f>
        <v>0.0567364</v>
      </c>
      <c r="BX169" s="12" t="n">
        <f aca="false">(BX78/1000000)/$A169</f>
        <v>0.0585614</v>
      </c>
      <c r="BY169" s="12" t="n">
        <f aca="false">(BY78/1000000)/$A169</f>
        <v>0.0908449</v>
      </c>
      <c r="BZ169" s="12" t="n">
        <f aca="false">(BZ78/1000000)/$A169</f>
        <v>0.1129718</v>
      </c>
      <c r="CA169" s="12" t="n">
        <f aca="false">(CA78/1000000)/$A169</f>
        <v>0.0518684</v>
      </c>
      <c r="CB169" s="12" t="n">
        <f aca="false">(CB78/1000000)/$A169</f>
        <v>0</v>
      </c>
      <c r="CC169" s="12" t="n">
        <f aca="false">(CC78/1000000)/$A169</f>
        <v>0</v>
      </c>
      <c r="CD169" s="12" t="n">
        <f aca="false">(CD78/1000000)/$A169</f>
        <v>0</v>
      </c>
      <c r="CE169" s="12" t="n">
        <f aca="false">(CE78/1000000)/$A169</f>
        <v>0</v>
      </c>
      <c r="CF169" s="12" t="n">
        <f aca="false">(CF78/1000000)/$A169</f>
        <v>0</v>
      </c>
      <c r="CG169" s="12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11"/>
      <c r="FU169" s="7"/>
      <c r="FV169" s="7"/>
      <c r="FW169" s="7"/>
    </row>
    <row r="170" customFormat="false" ht="12.75" hidden="false" customHeight="false" outlineLevel="0" collapsed="false">
      <c r="A170" s="0" t="n">
        <v>31</v>
      </c>
      <c r="B170" s="3" t="n">
        <v>36647</v>
      </c>
      <c r="C170" s="12" t="n">
        <f aca="false">(C79/1000000)/$A170</f>
        <v>1.34103241935484</v>
      </c>
      <c r="D170" s="12" t="n">
        <f aca="false">(D79/1000000)/$A170</f>
        <v>0.0127258387096774</v>
      </c>
      <c r="E170" s="12" t="n">
        <f aca="false">(E79/1000000)/$A170</f>
        <v>0.00835232258064516</v>
      </c>
      <c r="F170" s="12" t="n">
        <f aca="false">(F79/1000000)/$A170</f>
        <v>0.0121215483870968</v>
      </c>
      <c r="G170" s="12" t="n">
        <f aca="false">(G79/1000000)/$A170</f>
        <v>0.00973706451612903</v>
      </c>
      <c r="H170" s="12" t="n">
        <f aca="false">(H79/1000000)/$A170</f>
        <v>0.00758651612903226</v>
      </c>
      <c r="I170" s="12" t="n">
        <f aca="false">(I79/1000000)/$A170</f>
        <v>0.00798390322580645</v>
      </c>
      <c r="J170" s="12" t="n">
        <f aca="false">(J79/1000000)/$A170</f>
        <v>0.0104856129032258</v>
      </c>
      <c r="K170" s="12" t="n">
        <f aca="false">(K79/1000000)/$A170</f>
        <v>0.00990170967741936</v>
      </c>
      <c r="L170" s="12" t="n">
        <f aca="false">(L79/1000000)/$A170</f>
        <v>0.0111865483870968</v>
      </c>
      <c r="M170" s="12" t="n">
        <f aca="false">(M79/1000000)/$A170</f>
        <v>0.00755712903225806</v>
      </c>
      <c r="N170" s="12" t="n">
        <f aca="false">(N79/1000000)/$A170</f>
        <v>0.0110233225806452</v>
      </c>
      <c r="O170" s="12" t="n">
        <f aca="false">(O79/1000000)/$A170</f>
        <v>0.0105614193548387</v>
      </c>
      <c r="P170" s="12" t="n">
        <f aca="false">(P79/1000000)/$A170</f>
        <v>0.0149196129032258</v>
      </c>
      <c r="Q170" s="12" t="n">
        <f aca="false">(Q79/1000000)/$A170</f>
        <v>0.0076171935483871</v>
      </c>
      <c r="R170" s="12" t="n">
        <f aca="false">(R79/1000000)/$A170</f>
        <v>0.00766235483870968</v>
      </c>
      <c r="S170" s="12" t="n">
        <f aca="false">(S79/1000000)/$A170</f>
        <v>0.00887951612903226</v>
      </c>
      <c r="T170" s="12" t="n">
        <f aca="false">(T79/1000000)/$A170</f>
        <v>0.0122086129032258</v>
      </c>
      <c r="U170" s="12" t="n">
        <f aca="false">(U79/1000000)/$A170</f>
        <v>0.00891935483870968</v>
      </c>
      <c r="V170" s="12" t="n">
        <f aca="false">(V79/1000000)/$A170</f>
        <v>0.0137517096774194</v>
      </c>
      <c r="W170" s="12" t="n">
        <f aca="false">(W79/1000000)/$A170</f>
        <v>0.0119945483870968</v>
      </c>
      <c r="X170" s="12" t="n">
        <f aca="false">(X79/1000000)/$A170</f>
        <v>0.00753922580645161</v>
      </c>
      <c r="Y170" s="12" t="n">
        <f aca="false">(Y79/1000000)/$A170</f>
        <v>0.0234436451612903</v>
      </c>
      <c r="Z170" s="12" t="n">
        <f aca="false">(Z79/1000000)/$A170</f>
        <v>0.0119013548387097</v>
      </c>
      <c r="AA170" s="12" t="n">
        <f aca="false">(AA79/1000000)/$A170</f>
        <v>0.0078911935483871</v>
      </c>
      <c r="AB170" s="12" t="n">
        <f aca="false">(AB79/1000000)/$A170</f>
        <v>0.0130165483870968</v>
      </c>
      <c r="AC170" s="12" t="n">
        <f aca="false">(AC79/1000000)/$A170</f>
        <v>0.0258508709677419</v>
      </c>
      <c r="AD170" s="12" t="n">
        <f aca="false">(AD79/1000000)/$A170</f>
        <v>0.0117279032258065</v>
      </c>
      <c r="AE170" s="12" t="n">
        <f aca="false">(AE79/1000000)/$A170</f>
        <v>0.0100313225806452</v>
      </c>
      <c r="AF170" s="12" t="n">
        <f aca="false">(AF79/1000000)/$A170</f>
        <v>0.0138108387096774</v>
      </c>
      <c r="AG170" s="12" t="n">
        <f aca="false">(AG79/1000000)/$A170</f>
        <v>0.0113770967741936</v>
      </c>
      <c r="AH170" s="12" t="n">
        <f aca="false">(AH79/1000000)/$A170</f>
        <v>0.0145127419354839</v>
      </c>
      <c r="AI170" s="12" t="n">
        <f aca="false">(AI79/1000000)/$A170</f>
        <v>0.014741</v>
      </c>
      <c r="AJ170" s="12" t="n">
        <f aca="false">(AJ79/1000000)/$A170</f>
        <v>0.0182042903225806</v>
      </c>
      <c r="AK170" s="12" t="n">
        <f aca="false">(AK79/1000000)/$A170</f>
        <v>0.0120352258064516</v>
      </c>
      <c r="AL170" s="12" t="n">
        <f aca="false">(AL79/1000000)/$A170</f>
        <v>0.0150820967741935</v>
      </c>
      <c r="AM170" s="12" t="n">
        <f aca="false">(AM79/1000000)/$A170</f>
        <v>0.0148067419354839</v>
      </c>
      <c r="AN170" s="12" t="n">
        <f aca="false">(AN79/1000000)/$A170</f>
        <v>0.0133962258064516</v>
      </c>
      <c r="AO170" s="12" t="n">
        <f aca="false">(AO79/1000000)/$A170</f>
        <v>0.0143214193548387</v>
      </c>
      <c r="AP170" s="12" t="n">
        <f aca="false">(AP79/1000000)/$A170</f>
        <v>0.0149497419354839</v>
      </c>
      <c r="AQ170" s="12" t="n">
        <f aca="false">(AQ79/1000000)/$A170</f>
        <v>0.0195667741935484</v>
      </c>
      <c r="AR170" s="12" t="n">
        <f aca="false">(AR79/1000000)/$A170</f>
        <v>0.0121300322580645</v>
      </c>
      <c r="AS170" s="12" t="n">
        <f aca="false">(AS79/1000000)/$A170</f>
        <v>0.0153324516129032</v>
      </c>
      <c r="AT170" s="12" t="n">
        <f aca="false">(AT79/1000000)/$A170</f>
        <v>0.0141932580645161</v>
      </c>
      <c r="AU170" s="12" t="n">
        <f aca="false">(AU79/1000000)/$A170</f>
        <v>0.0201937096774194</v>
      </c>
      <c r="AV170" s="12" t="n">
        <f aca="false">(AV79/1000000)/$A170</f>
        <v>0.034533935483871</v>
      </c>
      <c r="AW170" s="12" t="n">
        <f aca="false">(AW79/1000000)/$A170</f>
        <v>0.030522935483871</v>
      </c>
      <c r="AX170" s="12" t="n">
        <f aca="false">(AX79/1000000)/$A170</f>
        <v>0.0184522903225806</v>
      </c>
      <c r="AY170" s="12" t="n">
        <f aca="false">(AY79/1000000)/$A170</f>
        <v>0.0155572580645161</v>
      </c>
      <c r="AZ170" s="12" t="n">
        <f aca="false">(AZ79/1000000)/$A170</f>
        <v>0.0226302258064516</v>
      </c>
      <c r="BA170" s="12" t="n">
        <f aca="false">(BA79/1000000)/$A170</f>
        <v>0.0222213548387097</v>
      </c>
      <c r="BB170" s="12" t="n">
        <f aca="false">(BB79/1000000)/$A170</f>
        <v>0.022370064516129</v>
      </c>
      <c r="BC170" s="12" t="n">
        <f aca="false">(BC79/1000000)/$A170</f>
        <v>0.0273653548387097</v>
      </c>
      <c r="BD170" s="12" t="n">
        <f aca="false">(BD79/1000000)/$A170</f>
        <v>0.0189123870967742</v>
      </c>
      <c r="BE170" s="12" t="n">
        <f aca="false">(BE79/1000000)/$A170</f>
        <v>0.0239955161290323</v>
      </c>
      <c r="BF170" s="12" t="n">
        <f aca="false">(BF79/1000000)/$A170</f>
        <v>0.0311578387096774</v>
      </c>
      <c r="BG170" s="12" t="n">
        <f aca="false">(BG79/1000000)/$A170</f>
        <v>0.0287614838709677</v>
      </c>
      <c r="BH170" s="12" t="n">
        <f aca="false">(BH79/1000000)/$A170</f>
        <v>0.0215062903225806</v>
      </c>
      <c r="BI170" s="12" t="n">
        <f aca="false">(BI79/1000000)/$A170</f>
        <v>0.0290325483870968</v>
      </c>
      <c r="BJ170" s="12" t="n">
        <f aca="false">(BJ79/1000000)/$A170</f>
        <v>0.0224044193548387</v>
      </c>
      <c r="BK170" s="12" t="n">
        <f aca="false">(BK79/1000000)/$A170</f>
        <v>0.0172681612903226</v>
      </c>
      <c r="BL170" s="12" t="n">
        <f aca="false">(BL79/1000000)/$A170</f>
        <v>0.0254188064516129</v>
      </c>
      <c r="BM170" s="12" t="n">
        <f aca="false">(BM79/1000000)/$A170</f>
        <v>0.0186014193548387</v>
      </c>
      <c r="BN170" s="12" t="n">
        <f aca="false">(BN79/1000000)/$A170</f>
        <v>0.0187708709677419</v>
      </c>
      <c r="BO170" s="12" t="n">
        <f aca="false">(BO79/1000000)/$A170</f>
        <v>0.0205398387096774</v>
      </c>
      <c r="BP170" s="12" t="n">
        <f aca="false">(BP79/1000000)/$A170</f>
        <v>0.0193564516129032</v>
      </c>
      <c r="BQ170" s="12" t="n">
        <f aca="false">(BQ79/1000000)/$A170</f>
        <v>0.0297722258064516</v>
      </c>
      <c r="BR170" s="12" t="n">
        <f aca="false">(BR79/1000000)/$A170</f>
        <v>0.034676935483871</v>
      </c>
      <c r="BS170" s="12" t="n">
        <f aca="false">(BS79/1000000)/$A170</f>
        <v>0.036616064516129</v>
      </c>
      <c r="BT170" s="12" t="n">
        <f aca="false">(BT79/1000000)/$A170</f>
        <v>0.0651988064516129</v>
      </c>
      <c r="BU170" s="12" t="n">
        <f aca="false">(BU79/1000000)/$A170</f>
        <v>0.051337064516129</v>
      </c>
      <c r="BV170" s="12" t="n">
        <f aca="false">(BV79/1000000)/$A170</f>
        <v>0.0520736451612903</v>
      </c>
      <c r="BW170" s="12" t="n">
        <f aca="false">(BW79/1000000)/$A170</f>
        <v>0.0509211612903226</v>
      </c>
      <c r="BX170" s="12" t="n">
        <f aca="false">(BX79/1000000)/$A170</f>
        <v>0.0521266451612903</v>
      </c>
      <c r="BY170" s="12" t="n">
        <f aca="false">(BY79/1000000)/$A170</f>
        <v>0.0781687096774194</v>
      </c>
      <c r="BZ170" s="12" t="n">
        <f aca="false">(BZ79/1000000)/$A170</f>
        <v>0.100735806451613</v>
      </c>
      <c r="CA170" s="12" t="n">
        <f aca="false">(CA79/1000000)/$A170</f>
        <v>0.114483225806452</v>
      </c>
      <c r="CB170" s="12" t="n">
        <f aca="false">(CB79/1000000)/$A170</f>
        <v>0.08236</v>
      </c>
      <c r="CC170" s="12" t="n">
        <f aca="false">(CC79/1000000)/$A170</f>
        <v>0</v>
      </c>
      <c r="CD170" s="12" t="n">
        <f aca="false">(CD79/1000000)/$A170</f>
        <v>0</v>
      </c>
      <c r="CE170" s="12" t="n">
        <f aca="false">(CE79/1000000)/$A170</f>
        <v>0</v>
      </c>
      <c r="CF170" s="12" t="n">
        <f aca="false">(CF79/1000000)/$A170</f>
        <v>0</v>
      </c>
      <c r="CG170" s="12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11"/>
      <c r="FU170" s="7"/>
      <c r="FV170" s="7"/>
      <c r="FW170" s="7"/>
    </row>
    <row r="171" customFormat="false" ht="12.75" hidden="false" customHeight="false" outlineLevel="0" collapsed="false">
      <c r="A171" s="0" t="n">
        <v>30</v>
      </c>
      <c r="B171" s="3" t="n">
        <v>36678</v>
      </c>
      <c r="C171" s="12" t="n">
        <f aca="false">(C80/1000000)/$A171</f>
        <v>1.341431</v>
      </c>
      <c r="D171" s="12" t="n">
        <f aca="false">(D80/1000000)/$A171</f>
        <v>0.0125450333333333</v>
      </c>
      <c r="E171" s="12" t="n">
        <f aca="false">(E80/1000000)/$A171</f>
        <v>0.0083367</v>
      </c>
      <c r="F171" s="12" t="n">
        <f aca="false">(F80/1000000)/$A171</f>
        <v>0.0116522666666667</v>
      </c>
      <c r="G171" s="12" t="n">
        <f aca="false">(G80/1000000)/$A171</f>
        <v>0.00961766666666667</v>
      </c>
      <c r="H171" s="12" t="n">
        <f aca="false">(H80/1000000)/$A171</f>
        <v>0.00792183333333333</v>
      </c>
      <c r="I171" s="12" t="n">
        <f aca="false">(I80/1000000)/$A171</f>
        <v>0.0087357</v>
      </c>
      <c r="J171" s="12" t="n">
        <f aca="false">(J80/1000000)/$A171</f>
        <v>0.00951816666666667</v>
      </c>
      <c r="K171" s="12" t="n">
        <f aca="false">(K80/1000000)/$A171</f>
        <v>0.00964106666666667</v>
      </c>
      <c r="L171" s="12" t="n">
        <f aca="false">(L80/1000000)/$A171</f>
        <v>0.0106855333333333</v>
      </c>
      <c r="M171" s="12" t="n">
        <f aca="false">(M80/1000000)/$A171</f>
        <v>0.00786286666666667</v>
      </c>
      <c r="N171" s="12" t="n">
        <f aca="false">(N80/1000000)/$A171</f>
        <v>0.0106315</v>
      </c>
      <c r="O171" s="12" t="n">
        <f aca="false">(O80/1000000)/$A171</f>
        <v>0.0104902333333333</v>
      </c>
      <c r="P171" s="12" t="n">
        <f aca="false">(P80/1000000)/$A171</f>
        <v>0.0140273666666667</v>
      </c>
      <c r="Q171" s="12" t="n">
        <f aca="false">(Q80/1000000)/$A171</f>
        <v>0.00759906666666667</v>
      </c>
      <c r="R171" s="12" t="n">
        <f aca="false">(R80/1000000)/$A171</f>
        <v>0.0078863</v>
      </c>
      <c r="S171" s="12" t="n">
        <f aca="false">(S80/1000000)/$A171</f>
        <v>0.0084523</v>
      </c>
      <c r="T171" s="12" t="n">
        <f aca="false">(T80/1000000)/$A171</f>
        <v>0.0116719666666667</v>
      </c>
      <c r="U171" s="12" t="n">
        <f aca="false">(U80/1000000)/$A171</f>
        <v>0.00876033333333333</v>
      </c>
      <c r="V171" s="12" t="n">
        <f aca="false">(V80/1000000)/$A171</f>
        <v>0.0143993</v>
      </c>
      <c r="W171" s="12" t="n">
        <f aca="false">(W80/1000000)/$A171</f>
        <v>0.0131593666666667</v>
      </c>
      <c r="X171" s="12" t="n">
        <f aca="false">(X80/1000000)/$A171</f>
        <v>0.00739313333333333</v>
      </c>
      <c r="Y171" s="12" t="n">
        <f aca="false">(Y80/1000000)/$A171</f>
        <v>0.0218002</v>
      </c>
      <c r="Z171" s="12" t="n">
        <f aca="false">(Z80/1000000)/$A171</f>
        <v>0.0183478333333333</v>
      </c>
      <c r="AA171" s="12" t="n">
        <f aca="false">(AA80/1000000)/$A171</f>
        <v>0.0079548</v>
      </c>
      <c r="AB171" s="12" t="n">
        <f aca="false">(AB80/1000000)/$A171</f>
        <v>0.0125571</v>
      </c>
      <c r="AC171" s="12" t="n">
        <f aca="false">(AC80/1000000)/$A171</f>
        <v>0.0249147</v>
      </c>
      <c r="AD171" s="12" t="n">
        <f aca="false">(AD80/1000000)/$A171</f>
        <v>0.0117733</v>
      </c>
      <c r="AE171" s="12" t="n">
        <f aca="false">(AE80/1000000)/$A171</f>
        <v>0.0105698666666667</v>
      </c>
      <c r="AF171" s="12" t="n">
        <f aca="false">(AF80/1000000)/$A171</f>
        <v>0.0137712</v>
      </c>
      <c r="AG171" s="12" t="n">
        <f aca="false">(AG80/1000000)/$A171</f>
        <v>0.0102662666666667</v>
      </c>
      <c r="AH171" s="12" t="n">
        <f aca="false">(AH80/1000000)/$A171</f>
        <v>0.0149352</v>
      </c>
      <c r="AI171" s="12" t="n">
        <f aca="false">(AI80/1000000)/$A171</f>
        <v>0.0142081</v>
      </c>
      <c r="AJ171" s="12" t="n">
        <f aca="false">(AJ80/1000000)/$A171</f>
        <v>0.0175385</v>
      </c>
      <c r="AK171" s="12" t="n">
        <f aca="false">(AK80/1000000)/$A171</f>
        <v>0.0128359</v>
      </c>
      <c r="AL171" s="12" t="n">
        <f aca="false">(AL80/1000000)/$A171</f>
        <v>0.0146807</v>
      </c>
      <c r="AM171" s="12" t="n">
        <f aca="false">(AM80/1000000)/$A171</f>
        <v>0.0145883333333333</v>
      </c>
      <c r="AN171" s="12" t="n">
        <f aca="false">(AN80/1000000)/$A171</f>
        <v>0.0135503333333333</v>
      </c>
      <c r="AO171" s="12" t="n">
        <f aca="false">(AO80/1000000)/$A171</f>
        <v>0.0133881</v>
      </c>
      <c r="AP171" s="12" t="n">
        <f aca="false">(AP80/1000000)/$A171</f>
        <v>0.0138306333333333</v>
      </c>
      <c r="AQ171" s="12" t="n">
        <f aca="false">(AQ80/1000000)/$A171</f>
        <v>0.0192015333333333</v>
      </c>
      <c r="AR171" s="12" t="n">
        <f aca="false">(AR80/1000000)/$A171</f>
        <v>0.0117971333333333</v>
      </c>
      <c r="AS171" s="12" t="n">
        <f aca="false">(AS80/1000000)/$A171</f>
        <v>0.0149442666666667</v>
      </c>
      <c r="AT171" s="12" t="n">
        <f aca="false">(AT80/1000000)/$A171</f>
        <v>0.0140634333333333</v>
      </c>
      <c r="AU171" s="12" t="n">
        <f aca="false">(AU80/1000000)/$A171</f>
        <v>0.0192159666666667</v>
      </c>
      <c r="AV171" s="12" t="n">
        <f aca="false">(AV80/1000000)/$A171</f>
        <v>0.0330926333333333</v>
      </c>
      <c r="AW171" s="12" t="n">
        <f aca="false">(AW80/1000000)/$A171</f>
        <v>0.0307750333333333</v>
      </c>
      <c r="AX171" s="12" t="n">
        <f aca="false">(AX80/1000000)/$A171</f>
        <v>0.0190915</v>
      </c>
      <c r="AY171" s="12" t="n">
        <f aca="false">(AY80/1000000)/$A171</f>
        <v>0.0160926</v>
      </c>
      <c r="AZ171" s="12" t="n">
        <f aca="false">(AZ80/1000000)/$A171</f>
        <v>0.0231755333333333</v>
      </c>
      <c r="BA171" s="12" t="n">
        <f aca="false">(BA80/1000000)/$A171</f>
        <v>0.0245020666666667</v>
      </c>
      <c r="BB171" s="12" t="n">
        <f aca="false">(BB80/1000000)/$A171</f>
        <v>0.0219129666666667</v>
      </c>
      <c r="BC171" s="12" t="n">
        <f aca="false">(BC80/1000000)/$A171</f>
        <v>0.0264417666666667</v>
      </c>
      <c r="BD171" s="12" t="n">
        <f aca="false">(BD80/1000000)/$A171</f>
        <v>0.0183716333333333</v>
      </c>
      <c r="BE171" s="12" t="n">
        <f aca="false">(BE80/1000000)/$A171</f>
        <v>0.0235398333333333</v>
      </c>
      <c r="BF171" s="12" t="n">
        <f aca="false">(BF80/1000000)/$A171</f>
        <v>0.0304354333333333</v>
      </c>
      <c r="BG171" s="12" t="n">
        <f aca="false">(BG80/1000000)/$A171</f>
        <v>0.0277095666666667</v>
      </c>
      <c r="BH171" s="12" t="n">
        <f aca="false">(BH80/1000000)/$A171</f>
        <v>0.0216214333333333</v>
      </c>
      <c r="BI171" s="12" t="n">
        <f aca="false">(BI80/1000000)/$A171</f>
        <v>0.0269986333333333</v>
      </c>
      <c r="BJ171" s="12" t="n">
        <f aca="false">(BJ80/1000000)/$A171</f>
        <v>0.0217752333333333</v>
      </c>
      <c r="BK171" s="12" t="n">
        <f aca="false">(BK80/1000000)/$A171</f>
        <v>0.0167205666666667</v>
      </c>
      <c r="BL171" s="12" t="n">
        <f aca="false">(BL80/1000000)/$A171</f>
        <v>0.0234087666666667</v>
      </c>
      <c r="BM171" s="12" t="n">
        <f aca="false">(BM80/1000000)/$A171</f>
        <v>0.0176883333333333</v>
      </c>
      <c r="BN171" s="12" t="n">
        <f aca="false">(BN80/1000000)/$A171</f>
        <v>0.0187365666666667</v>
      </c>
      <c r="BO171" s="12" t="n">
        <f aca="false">(BO80/1000000)/$A171</f>
        <v>0.0213074</v>
      </c>
      <c r="BP171" s="12" t="n">
        <f aca="false">(BP80/1000000)/$A171</f>
        <v>0.0249760333333333</v>
      </c>
      <c r="BQ171" s="12" t="n">
        <f aca="false">(BQ80/1000000)/$A171</f>
        <v>0.0274932333333333</v>
      </c>
      <c r="BR171" s="12" t="n">
        <f aca="false">(BR80/1000000)/$A171</f>
        <v>0.0330442666666667</v>
      </c>
      <c r="BS171" s="12" t="n">
        <f aca="false">(BS80/1000000)/$A171</f>
        <v>0.0335752333333333</v>
      </c>
      <c r="BT171" s="12" t="n">
        <f aca="false">(BT80/1000000)/$A171</f>
        <v>0.0594155</v>
      </c>
      <c r="BU171" s="12" t="n">
        <f aca="false">(BU80/1000000)/$A171</f>
        <v>0.0492915666666667</v>
      </c>
      <c r="BV171" s="12" t="n">
        <f aca="false">(BV80/1000000)/$A171</f>
        <v>0.0487883666666667</v>
      </c>
      <c r="BW171" s="12" t="n">
        <f aca="false">(BW80/1000000)/$A171</f>
        <v>0.0458557666666667</v>
      </c>
      <c r="BX171" s="12" t="n">
        <f aca="false">(BX80/1000000)/$A171</f>
        <v>0.0495765333333333</v>
      </c>
      <c r="BY171" s="12" t="n">
        <f aca="false">(BY80/1000000)/$A171</f>
        <v>0.0737946333333333</v>
      </c>
      <c r="BZ171" s="12" t="n">
        <f aca="false">(BZ80/1000000)/$A171</f>
        <v>0.0848527333333333</v>
      </c>
      <c r="CA171" s="12" t="n">
        <f aca="false">(CA80/1000000)/$A171</f>
        <v>0.0967872</v>
      </c>
      <c r="CB171" s="12" t="n">
        <f aca="false">(CB80/1000000)/$A171</f>
        <v>0.112109433333333</v>
      </c>
      <c r="CC171" s="12" t="n">
        <f aca="false">(CC80/1000000)/$A171</f>
        <v>0.0586431666666667</v>
      </c>
      <c r="CD171" s="12" t="n">
        <f aca="false">(CD80/1000000)/$A171</f>
        <v>0</v>
      </c>
      <c r="CE171" s="12" t="n">
        <f aca="false">(CE80/1000000)/$A171</f>
        <v>0</v>
      </c>
      <c r="CF171" s="12" t="n">
        <f aca="false">(CF80/1000000)/$A171</f>
        <v>0</v>
      </c>
      <c r="CG171" s="12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11"/>
      <c r="FU171" s="7"/>
      <c r="FV171" s="7"/>
      <c r="FW171" s="7"/>
    </row>
    <row r="172" customFormat="false" ht="12.75" hidden="false" customHeight="false" outlineLevel="0" collapsed="false">
      <c r="A172" s="0" t="n">
        <v>31</v>
      </c>
      <c r="B172" s="3" t="n">
        <v>36708</v>
      </c>
      <c r="C172" s="12" t="n">
        <f aca="false">(C81/1000000)/$A172</f>
        <v>1.33751064516129</v>
      </c>
      <c r="D172" s="12" t="n">
        <f aca="false">(D81/1000000)/$A172</f>
        <v>0.011826064516129</v>
      </c>
      <c r="E172" s="12" t="n">
        <f aca="false">(E81/1000000)/$A172</f>
        <v>0.00766383870967742</v>
      </c>
      <c r="F172" s="12" t="n">
        <f aca="false">(F81/1000000)/$A172</f>
        <v>0.0109561612903226</v>
      </c>
      <c r="G172" s="12" t="n">
        <f aca="false">(G81/1000000)/$A172</f>
        <v>0.00903964516129032</v>
      </c>
      <c r="H172" s="12" t="n">
        <f aca="false">(H81/1000000)/$A172</f>
        <v>0.00826767741935484</v>
      </c>
      <c r="I172" s="12" t="n">
        <f aca="false">(I81/1000000)/$A172</f>
        <v>0.00803403225806452</v>
      </c>
      <c r="J172" s="12" t="n">
        <f aca="false">(J81/1000000)/$A172</f>
        <v>0.00962951612903226</v>
      </c>
      <c r="K172" s="12" t="n">
        <f aca="false">(K81/1000000)/$A172</f>
        <v>0.00971054838709677</v>
      </c>
      <c r="L172" s="12" t="n">
        <f aca="false">(L81/1000000)/$A172</f>
        <v>0.0116388709677419</v>
      </c>
      <c r="M172" s="12" t="n">
        <f aca="false">(M81/1000000)/$A172</f>
        <v>0.00754041935483871</v>
      </c>
      <c r="N172" s="12" t="n">
        <f aca="false">(N81/1000000)/$A172</f>
        <v>0.0105509677419355</v>
      </c>
      <c r="O172" s="12" t="n">
        <f aca="false">(O81/1000000)/$A172</f>
        <v>0.0102214516129032</v>
      </c>
      <c r="P172" s="12" t="n">
        <f aca="false">(P81/1000000)/$A172</f>
        <v>0.0142999677419355</v>
      </c>
      <c r="Q172" s="12" t="n">
        <f aca="false">(Q81/1000000)/$A172</f>
        <v>0.00740793548387097</v>
      </c>
      <c r="R172" s="12" t="n">
        <f aca="false">(R81/1000000)/$A172</f>
        <v>0.00769341935483871</v>
      </c>
      <c r="S172" s="12" t="n">
        <f aca="false">(S81/1000000)/$A172</f>
        <v>0.00845451612903226</v>
      </c>
      <c r="T172" s="12" t="n">
        <f aca="false">(T81/1000000)/$A172</f>
        <v>0.0107812258064516</v>
      </c>
      <c r="U172" s="12" t="n">
        <f aca="false">(U81/1000000)/$A172</f>
        <v>0.00853070967741936</v>
      </c>
      <c r="V172" s="12" t="n">
        <f aca="false">(V81/1000000)/$A172</f>
        <v>0.0158801612903226</v>
      </c>
      <c r="W172" s="12" t="n">
        <f aca="false">(W81/1000000)/$A172</f>
        <v>0.0131847419354839</v>
      </c>
      <c r="X172" s="12" t="n">
        <f aca="false">(X81/1000000)/$A172</f>
        <v>0.00746606451612903</v>
      </c>
      <c r="Y172" s="12" t="n">
        <f aca="false">(Y81/1000000)/$A172</f>
        <v>0.0218327741935484</v>
      </c>
      <c r="Z172" s="12" t="n">
        <f aca="false">(Z81/1000000)/$A172</f>
        <v>0.0169322580645161</v>
      </c>
      <c r="AA172" s="12" t="n">
        <f aca="false">(AA81/1000000)/$A172</f>
        <v>0.00932377419354839</v>
      </c>
      <c r="AB172" s="12" t="n">
        <f aca="false">(AB81/1000000)/$A172</f>
        <v>0.0128489032258065</v>
      </c>
      <c r="AC172" s="12" t="n">
        <f aca="false">(AC81/1000000)/$A172</f>
        <v>0.0245234838709677</v>
      </c>
      <c r="AD172" s="12" t="n">
        <f aca="false">(AD81/1000000)/$A172</f>
        <v>0.0112126451612903</v>
      </c>
      <c r="AE172" s="12" t="n">
        <f aca="false">(AE81/1000000)/$A172</f>
        <v>0.00996974193548387</v>
      </c>
      <c r="AF172" s="12" t="n">
        <f aca="false">(AF81/1000000)/$A172</f>
        <v>0.0139729032258065</v>
      </c>
      <c r="AG172" s="12" t="n">
        <f aca="false">(AG81/1000000)/$A172</f>
        <v>0.010363935483871</v>
      </c>
      <c r="AH172" s="12" t="n">
        <f aca="false">(AH81/1000000)/$A172</f>
        <v>0.0144677096774194</v>
      </c>
      <c r="AI172" s="12" t="n">
        <f aca="false">(AI81/1000000)/$A172</f>
        <v>0.0139824838709677</v>
      </c>
      <c r="AJ172" s="12" t="n">
        <f aca="false">(AJ81/1000000)/$A172</f>
        <v>0.0175812258064516</v>
      </c>
      <c r="AK172" s="12" t="n">
        <f aca="false">(AK81/1000000)/$A172</f>
        <v>0.0127244516129032</v>
      </c>
      <c r="AL172" s="12" t="n">
        <f aca="false">(AL81/1000000)/$A172</f>
        <v>0.0145953870967742</v>
      </c>
      <c r="AM172" s="12" t="n">
        <f aca="false">(AM81/1000000)/$A172</f>
        <v>0.014182</v>
      </c>
      <c r="AN172" s="12" t="n">
        <f aca="false">(AN81/1000000)/$A172</f>
        <v>0.0138672580645161</v>
      </c>
      <c r="AO172" s="12" t="n">
        <f aca="false">(AO81/1000000)/$A172</f>
        <v>0.012627935483871</v>
      </c>
      <c r="AP172" s="12" t="n">
        <f aca="false">(AP81/1000000)/$A172</f>
        <v>0.014544935483871</v>
      </c>
      <c r="AQ172" s="12" t="n">
        <f aca="false">(AQ81/1000000)/$A172</f>
        <v>0.0199706451612903</v>
      </c>
      <c r="AR172" s="12" t="n">
        <f aca="false">(AR81/1000000)/$A172</f>
        <v>0.0115839032258065</v>
      </c>
      <c r="AS172" s="12" t="n">
        <f aca="false">(AS81/1000000)/$A172</f>
        <v>0.0153897096774194</v>
      </c>
      <c r="AT172" s="12" t="n">
        <f aca="false">(AT81/1000000)/$A172</f>
        <v>0.0136159677419355</v>
      </c>
      <c r="AU172" s="12" t="n">
        <f aca="false">(AU81/1000000)/$A172</f>
        <v>0.0181905483870968</v>
      </c>
      <c r="AV172" s="12" t="n">
        <f aca="false">(AV81/1000000)/$A172</f>
        <v>0.0335883870967742</v>
      </c>
      <c r="AW172" s="12" t="n">
        <f aca="false">(AW81/1000000)/$A172</f>
        <v>0.0316173548387097</v>
      </c>
      <c r="AX172" s="12" t="n">
        <f aca="false">(AX81/1000000)/$A172</f>
        <v>0.0193289032258065</v>
      </c>
      <c r="AY172" s="12" t="n">
        <f aca="false">(AY81/1000000)/$A172</f>
        <v>0.0163955806451613</v>
      </c>
      <c r="AZ172" s="12" t="n">
        <f aca="false">(AZ81/1000000)/$A172</f>
        <v>0.0226796451612903</v>
      </c>
      <c r="BA172" s="12" t="n">
        <f aca="false">(BA81/1000000)/$A172</f>
        <v>0.024274064516129</v>
      </c>
      <c r="BB172" s="12" t="n">
        <f aca="false">(BB81/1000000)/$A172</f>
        <v>0.021131</v>
      </c>
      <c r="BC172" s="12" t="n">
        <f aca="false">(BC81/1000000)/$A172</f>
        <v>0.025268064516129</v>
      </c>
      <c r="BD172" s="12" t="n">
        <f aca="false">(BD81/1000000)/$A172</f>
        <v>0.0179076129032258</v>
      </c>
      <c r="BE172" s="12" t="n">
        <f aca="false">(BE81/1000000)/$A172</f>
        <v>0.0223076774193548</v>
      </c>
      <c r="BF172" s="12" t="n">
        <f aca="false">(BF81/1000000)/$A172</f>
        <v>0.0303944516129032</v>
      </c>
      <c r="BG172" s="12" t="n">
        <f aca="false">(BG81/1000000)/$A172</f>
        <v>0.0272514516129032</v>
      </c>
      <c r="BH172" s="12" t="n">
        <f aca="false">(BH81/1000000)/$A172</f>
        <v>0.0207069677419355</v>
      </c>
      <c r="BI172" s="12" t="n">
        <f aca="false">(BI81/1000000)/$A172</f>
        <v>0.0257454193548387</v>
      </c>
      <c r="BJ172" s="12" t="n">
        <f aca="false">(BJ81/1000000)/$A172</f>
        <v>0.0211851290322581</v>
      </c>
      <c r="BK172" s="12" t="n">
        <f aca="false">(BK81/1000000)/$A172</f>
        <v>0.0166233225806452</v>
      </c>
      <c r="BL172" s="12" t="n">
        <f aca="false">(BL81/1000000)/$A172</f>
        <v>0.0222237741935484</v>
      </c>
      <c r="BM172" s="12" t="n">
        <f aca="false">(BM81/1000000)/$A172</f>
        <v>0.0170959032258065</v>
      </c>
      <c r="BN172" s="12" t="n">
        <f aca="false">(BN81/1000000)/$A172</f>
        <v>0.0178565483870968</v>
      </c>
      <c r="BO172" s="12" t="n">
        <f aca="false">(BO81/1000000)/$A172</f>
        <v>0.0204592258064516</v>
      </c>
      <c r="BP172" s="12" t="n">
        <f aca="false">(BP81/1000000)/$A172</f>
        <v>0.0218837096774194</v>
      </c>
      <c r="BQ172" s="12" t="n">
        <f aca="false">(BQ81/1000000)/$A172</f>
        <v>0.0264972903225806</v>
      </c>
      <c r="BR172" s="12" t="n">
        <f aca="false">(BR81/1000000)/$A172</f>
        <v>0.0316753870967742</v>
      </c>
      <c r="BS172" s="12" t="n">
        <f aca="false">(BS81/1000000)/$A172</f>
        <v>0.0297758387096774</v>
      </c>
      <c r="BT172" s="12" t="n">
        <f aca="false">(BT81/1000000)/$A172</f>
        <v>0.056107935483871</v>
      </c>
      <c r="BU172" s="12" t="n">
        <f aca="false">(BU81/1000000)/$A172</f>
        <v>0.0456642258064516</v>
      </c>
      <c r="BV172" s="12" t="n">
        <f aca="false">(BV81/1000000)/$A172</f>
        <v>0.0476105161290323</v>
      </c>
      <c r="BW172" s="12" t="n">
        <f aca="false">(BW81/1000000)/$A172</f>
        <v>0.0464863870967742</v>
      </c>
      <c r="BX172" s="12" t="n">
        <f aca="false">(BX81/1000000)/$A172</f>
        <v>0.0451909032258065</v>
      </c>
      <c r="BY172" s="12" t="n">
        <f aca="false">(BY81/1000000)/$A172</f>
        <v>0.0663074516129032</v>
      </c>
      <c r="BZ172" s="12" t="n">
        <f aca="false">(BZ81/1000000)/$A172</f>
        <v>0.0754338064516129</v>
      </c>
      <c r="CA172" s="12" t="n">
        <f aca="false">(CA81/1000000)/$A172</f>
        <v>0.0817064838709677</v>
      </c>
      <c r="CB172" s="12" t="n">
        <f aca="false">(CB81/1000000)/$A172</f>
        <v>0.095613064516129</v>
      </c>
      <c r="CC172" s="12" t="n">
        <f aca="false">(CC81/1000000)/$A172</f>
        <v>0.104812129032258</v>
      </c>
      <c r="CD172" s="12" t="n">
        <f aca="false">(CD81/1000000)/$A172</f>
        <v>0.0662372580645161</v>
      </c>
      <c r="CE172" s="12" t="n">
        <f aca="false">(CE81/1000000)/$A172</f>
        <v>0</v>
      </c>
      <c r="CF172" s="12" t="n">
        <f aca="false">(CF81/1000000)/$A172</f>
        <v>0</v>
      </c>
      <c r="CG172" s="12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11"/>
      <c r="FU172" s="7"/>
      <c r="FV172" s="7"/>
      <c r="FW172" s="7"/>
    </row>
    <row r="173" customFormat="false" ht="12.75" hidden="false" customHeight="false" outlineLevel="0" collapsed="false">
      <c r="A173" s="0" t="n">
        <v>31</v>
      </c>
      <c r="B173" s="3" t="n">
        <v>36739</v>
      </c>
      <c r="C173" s="12" t="n">
        <f aca="false">(C82/1000000)/$A173</f>
        <v>1.33093277419355</v>
      </c>
      <c r="D173" s="12" t="n">
        <f aca="false">(D82/1000000)/$A173</f>
        <v>0.0115879677419355</v>
      </c>
      <c r="E173" s="12" t="n">
        <f aca="false">(E82/1000000)/$A173</f>
        <v>0.007885</v>
      </c>
      <c r="F173" s="12" t="n">
        <f aca="false">(F82/1000000)/$A173</f>
        <v>0.0112124516129032</v>
      </c>
      <c r="G173" s="12" t="n">
        <f aca="false">(G82/1000000)/$A173</f>
        <v>0.00896029032258065</v>
      </c>
      <c r="H173" s="12" t="n">
        <f aca="false">(H82/1000000)/$A173</f>
        <v>0.00797309677419355</v>
      </c>
      <c r="I173" s="12" t="n">
        <f aca="false">(I82/1000000)/$A173</f>
        <v>0.00792906451612903</v>
      </c>
      <c r="J173" s="12" t="n">
        <f aca="false">(J82/1000000)/$A173</f>
        <v>0.00895758064516129</v>
      </c>
      <c r="K173" s="12" t="n">
        <f aca="false">(K82/1000000)/$A173</f>
        <v>0.00929970967741936</v>
      </c>
      <c r="L173" s="12" t="n">
        <f aca="false">(L82/1000000)/$A173</f>
        <v>0.0115103870967742</v>
      </c>
      <c r="M173" s="12" t="n">
        <f aca="false">(M82/1000000)/$A173</f>
        <v>0.00831070967741936</v>
      </c>
      <c r="N173" s="12" t="n">
        <f aca="false">(N82/1000000)/$A173</f>
        <v>0.00960712903225807</v>
      </c>
      <c r="O173" s="12" t="n">
        <f aca="false">(O82/1000000)/$A173</f>
        <v>0.0103611290322581</v>
      </c>
      <c r="P173" s="12" t="n">
        <f aca="false">(P82/1000000)/$A173</f>
        <v>0.0154252258064516</v>
      </c>
      <c r="Q173" s="12" t="n">
        <f aca="false">(Q82/1000000)/$A173</f>
        <v>0.00732351612903226</v>
      </c>
      <c r="R173" s="12" t="n">
        <f aca="false">(R82/1000000)/$A173</f>
        <v>0.00743916129032258</v>
      </c>
      <c r="S173" s="12" t="n">
        <f aca="false">(S82/1000000)/$A173</f>
        <v>0.00866545161290323</v>
      </c>
      <c r="T173" s="12" t="n">
        <f aca="false">(T82/1000000)/$A173</f>
        <v>0.0110485161290323</v>
      </c>
      <c r="U173" s="12" t="n">
        <f aca="false">(U82/1000000)/$A173</f>
        <v>0.00874235483870968</v>
      </c>
      <c r="V173" s="12" t="n">
        <f aca="false">(V82/1000000)/$A173</f>
        <v>0.0148173225806452</v>
      </c>
      <c r="W173" s="12" t="n">
        <f aca="false">(W82/1000000)/$A173</f>
        <v>0.0121345161290323</v>
      </c>
      <c r="X173" s="12" t="n">
        <f aca="false">(X82/1000000)/$A173</f>
        <v>0.00727625806451613</v>
      </c>
      <c r="Y173" s="12" t="n">
        <f aca="false">(Y82/1000000)/$A173</f>
        <v>0.0196682903225806</v>
      </c>
      <c r="Z173" s="12" t="n">
        <f aca="false">(Z82/1000000)/$A173</f>
        <v>0.0157842580645161</v>
      </c>
      <c r="AA173" s="12" t="n">
        <f aca="false">(AA82/1000000)/$A173</f>
        <v>0.00890832258064516</v>
      </c>
      <c r="AB173" s="12" t="n">
        <f aca="false">(AB82/1000000)/$A173</f>
        <v>0.012112</v>
      </c>
      <c r="AC173" s="12" t="n">
        <f aca="false">(AC82/1000000)/$A173</f>
        <v>0.0242262580645161</v>
      </c>
      <c r="AD173" s="12" t="n">
        <f aca="false">(AD82/1000000)/$A173</f>
        <v>0.0109369677419355</v>
      </c>
      <c r="AE173" s="12" t="n">
        <f aca="false">(AE82/1000000)/$A173</f>
        <v>0.00928348387096774</v>
      </c>
      <c r="AF173" s="12" t="n">
        <f aca="false">(AF82/1000000)/$A173</f>
        <v>0.0139085806451613</v>
      </c>
      <c r="AG173" s="12" t="n">
        <f aca="false">(AG82/1000000)/$A173</f>
        <v>0.0102043225806452</v>
      </c>
      <c r="AH173" s="12" t="n">
        <f aca="false">(AH82/1000000)/$A173</f>
        <v>0.0144465483870968</v>
      </c>
      <c r="AI173" s="12" t="n">
        <f aca="false">(AI82/1000000)/$A173</f>
        <v>0.0133142580645161</v>
      </c>
      <c r="AJ173" s="12" t="n">
        <f aca="false">(AJ82/1000000)/$A173</f>
        <v>0.0169597096774194</v>
      </c>
      <c r="AK173" s="12" t="n">
        <f aca="false">(AK82/1000000)/$A173</f>
        <v>0.0119004838709677</v>
      </c>
      <c r="AL173" s="12" t="n">
        <f aca="false">(AL82/1000000)/$A173</f>
        <v>0.0142723225806452</v>
      </c>
      <c r="AM173" s="12" t="n">
        <f aca="false">(AM82/1000000)/$A173</f>
        <v>0.0135812580645161</v>
      </c>
      <c r="AN173" s="12" t="n">
        <f aca="false">(AN82/1000000)/$A173</f>
        <v>0.0136918709677419</v>
      </c>
      <c r="AO173" s="12" t="n">
        <f aca="false">(AO82/1000000)/$A173</f>
        <v>0.0124070322580645</v>
      </c>
      <c r="AP173" s="12" t="n">
        <f aca="false">(AP82/1000000)/$A173</f>
        <v>0.0140196451612903</v>
      </c>
      <c r="AQ173" s="12" t="n">
        <f aca="false">(AQ82/1000000)/$A173</f>
        <v>0.0182930322580645</v>
      </c>
      <c r="AR173" s="12" t="n">
        <f aca="false">(AR82/1000000)/$A173</f>
        <v>0.0110477096774194</v>
      </c>
      <c r="AS173" s="12" t="n">
        <f aca="false">(AS82/1000000)/$A173</f>
        <v>0.0155613548387097</v>
      </c>
      <c r="AT173" s="12" t="n">
        <f aca="false">(AT82/1000000)/$A173</f>
        <v>0.0135811935483871</v>
      </c>
      <c r="AU173" s="12" t="n">
        <f aca="false">(AU82/1000000)/$A173</f>
        <v>0.0181559677419355</v>
      </c>
      <c r="AV173" s="12" t="n">
        <f aca="false">(AV82/1000000)/$A173</f>
        <v>0.0320691935483871</v>
      </c>
      <c r="AW173" s="12" t="n">
        <f aca="false">(AW82/1000000)/$A173</f>
        <v>0.0303951935483871</v>
      </c>
      <c r="AX173" s="12" t="n">
        <f aca="false">(AX82/1000000)/$A173</f>
        <v>0.0180865806451613</v>
      </c>
      <c r="AY173" s="12" t="n">
        <f aca="false">(AY82/1000000)/$A173</f>
        <v>0.0156516774193548</v>
      </c>
      <c r="AZ173" s="12" t="n">
        <f aca="false">(AZ82/1000000)/$A173</f>
        <v>0.0212586774193548</v>
      </c>
      <c r="BA173" s="12" t="n">
        <f aca="false">(BA82/1000000)/$A173</f>
        <v>0.0242078064516129</v>
      </c>
      <c r="BB173" s="12" t="n">
        <f aca="false">(BB82/1000000)/$A173</f>
        <v>0.0206097741935484</v>
      </c>
      <c r="BC173" s="12" t="n">
        <f aca="false">(BC82/1000000)/$A173</f>
        <v>0.0247145483870968</v>
      </c>
      <c r="BD173" s="12" t="n">
        <f aca="false">(BD82/1000000)/$A173</f>
        <v>0.0179980967741935</v>
      </c>
      <c r="BE173" s="12" t="n">
        <f aca="false">(BE82/1000000)/$A173</f>
        <v>0.0206718064516129</v>
      </c>
      <c r="BF173" s="12" t="n">
        <f aca="false">(BF82/1000000)/$A173</f>
        <v>0.0279862258064516</v>
      </c>
      <c r="BG173" s="12" t="n">
        <f aca="false">(BG82/1000000)/$A173</f>
        <v>0.0255639677419355</v>
      </c>
      <c r="BH173" s="12" t="n">
        <f aca="false">(BH82/1000000)/$A173</f>
        <v>0.0190081612903226</v>
      </c>
      <c r="BI173" s="12" t="n">
        <f aca="false">(BI82/1000000)/$A173</f>
        <v>0.0247770322580645</v>
      </c>
      <c r="BJ173" s="12" t="n">
        <f aca="false">(BJ82/1000000)/$A173</f>
        <v>0.0198035806451613</v>
      </c>
      <c r="BK173" s="12" t="n">
        <f aca="false">(BK82/1000000)/$A173</f>
        <v>0.0146872903225806</v>
      </c>
      <c r="BL173" s="12" t="n">
        <f aca="false">(BL82/1000000)/$A173</f>
        <v>0.0214059032258065</v>
      </c>
      <c r="BM173" s="12" t="n">
        <f aca="false">(BM82/1000000)/$A173</f>
        <v>0.0169592580645161</v>
      </c>
      <c r="BN173" s="12" t="n">
        <f aca="false">(BN82/1000000)/$A173</f>
        <v>0.0170015483870968</v>
      </c>
      <c r="BO173" s="12" t="n">
        <f aca="false">(BO82/1000000)/$A173</f>
        <v>0.0201084516129032</v>
      </c>
      <c r="BP173" s="12" t="n">
        <f aca="false">(BP82/1000000)/$A173</f>
        <v>0.0240075806451613</v>
      </c>
      <c r="BQ173" s="12" t="n">
        <f aca="false">(BQ82/1000000)/$A173</f>
        <v>0.0261183225806452</v>
      </c>
      <c r="BR173" s="12" t="n">
        <f aca="false">(BR82/1000000)/$A173</f>
        <v>0.0292796451612903</v>
      </c>
      <c r="BS173" s="12" t="n">
        <f aca="false">(BS82/1000000)/$A173</f>
        <v>0.0278006774193548</v>
      </c>
      <c r="BT173" s="12" t="n">
        <f aca="false">(BT82/1000000)/$A173</f>
        <v>0.0533331290322581</v>
      </c>
      <c r="BU173" s="12" t="n">
        <f aca="false">(BU82/1000000)/$A173</f>
        <v>0.0437102258064516</v>
      </c>
      <c r="BV173" s="12" t="n">
        <f aca="false">(BV82/1000000)/$A173</f>
        <v>0.0461981290322581</v>
      </c>
      <c r="BW173" s="12" t="n">
        <f aca="false">(BW82/1000000)/$A173</f>
        <v>0.0389484838709677</v>
      </c>
      <c r="BX173" s="12" t="n">
        <f aca="false">(BX82/1000000)/$A173</f>
        <v>0.043584</v>
      </c>
      <c r="BY173" s="12" t="n">
        <f aca="false">(BY82/1000000)/$A173</f>
        <v>0.063160935483871</v>
      </c>
      <c r="BZ173" s="12" t="n">
        <f aca="false">(BZ82/1000000)/$A173</f>
        <v>0.0673906129032258</v>
      </c>
      <c r="CA173" s="12" t="n">
        <f aca="false">(CA82/1000000)/$A173</f>
        <v>0.0694295806451613</v>
      </c>
      <c r="CB173" s="12" t="n">
        <f aca="false">(CB82/1000000)/$A173</f>
        <v>0.0850931612903226</v>
      </c>
      <c r="CC173" s="12" t="n">
        <f aca="false">(CC82/1000000)/$A173</f>
        <v>0.0905606774193548</v>
      </c>
      <c r="CD173" s="12" t="n">
        <f aca="false">(CD82/1000000)/$A173</f>
        <v>0.118364451612903</v>
      </c>
      <c r="CE173" s="12" t="n">
        <f aca="false">(CE82/1000000)/$A173</f>
        <v>0.0859821290322581</v>
      </c>
      <c r="CF173" s="12" t="n">
        <f aca="false">(CF82/1000000)/$A173</f>
        <v>0</v>
      </c>
      <c r="CG173" s="12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11"/>
      <c r="FU173" s="7"/>
      <c r="FV173" s="7"/>
      <c r="FW173" s="7"/>
    </row>
    <row r="174" customFormat="false" ht="12.75" hidden="false" customHeight="false" outlineLevel="0" collapsed="false">
      <c r="A174" s="0" t="n">
        <v>30</v>
      </c>
      <c r="B174" s="3" t="n">
        <v>36770</v>
      </c>
      <c r="C174" s="12" t="n">
        <f aca="false">(C83/1000000)/$A174</f>
        <v>1.30763073333333</v>
      </c>
      <c r="D174" s="12" t="n">
        <f aca="false">(D83/1000000)/$A174</f>
        <v>0.0111978333333333</v>
      </c>
      <c r="E174" s="12" t="n">
        <f aca="false">(E83/1000000)/$A174</f>
        <v>0.0113515</v>
      </c>
      <c r="F174" s="12" t="n">
        <f aca="false">(F83/1000000)/$A174</f>
        <v>0.0109829666666667</v>
      </c>
      <c r="G174" s="12" t="n">
        <f aca="false">(G83/1000000)/$A174</f>
        <v>0.00956703333333333</v>
      </c>
      <c r="H174" s="12" t="n">
        <f aca="false">(H83/1000000)/$A174</f>
        <v>0.00825713333333333</v>
      </c>
      <c r="I174" s="12" t="n">
        <f aca="false">(I83/1000000)/$A174</f>
        <v>0.0075035</v>
      </c>
      <c r="J174" s="12" t="n">
        <f aca="false">(J83/1000000)/$A174</f>
        <v>0.00877896666666667</v>
      </c>
      <c r="K174" s="12" t="n">
        <f aca="false">(K83/1000000)/$A174</f>
        <v>0.00973516666666667</v>
      </c>
      <c r="L174" s="12" t="n">
        <f aca="false">(L83/1000000)/$A174</f>
        <v>0.0111466333333333</v>
      </c>
      <c r="M174" s="12" t="n">
        <f aca="false">(M83/1000000)/$A174</f>
        <v>0.008812</v>
      </c>
      <c r="N174" s="12" t="n">
        <f aca="false">(N83/1000000)/$A174</f>
        <v>0.0106847333333333</v>
      </c>
      <c r="O174" s="12" t="n">
        <f aca="false">(O83/1000000)/$A174</f>
        <v>0.0103015</v>
      </c>
      <c r="P174" s="12" t="n">
        <f aca="false">(P83/1000000)/$A174</f>
        <v>0.0147050666666667</v>
      </c>
      <c r="Q174" s="12" t="n">
        <f aca="false">(Q83/1000000)/$A174</f>
        <v>0.00756566666666667</v>
      </c>
      <c r="R174" s="12" t="n">
        <f aca="false">(R83/1000000)/$A174</f>
        <v>0.00713913333333333</v>
      </c>
      <c r="S174" s="12" t="n">
        <f aca="false">(S83/1000000)/$A174</f>
        <v>0.00917753333333333</v>
      </c>
      <c r="T174" s="12" t="n">
        <f aca="false">(T83/1000000)/$A174</f>
        <v>0.0105418333333333</v>
      </c>
      <c r="U174" s="12" t="n">
        <f aca="false">(U83/1000000)/$A174</f>
        <v>0.0079873</v>
      </c>
      <c r="V174" s="12" t="n">
        <f aca="false">(V83/1000000)/$A174</f>
        <v>0.0143029333333333</v>
      </c>
      <c r="W174" s="12" t="n">
        <f aca="false">(W83/1000000)/$A174</f>
        <v>0.0119521</v>
      </c>
      <c r="X174" s="12" t="n">
        <f aca="false">(X83/1000000)/$A174</f>
        <v>0.00734336666666667</v>
      </c>
      <c r="Y174" s="12" t="n">
        <f aca="false">(Y83/1000000)/$A174</f>
        <v>0.0201282666666667</v>
      </c>
      <c r="Z174" s="12" t="n">
        <f aca="false">(Z83/1000000)/$A174</f>
        <v>0.0152929333333333</v>
      </c>
      <c r="AA174" s="12" t="n">
        <f aca="false">(AA83/1000000)/$A174</f>
        <v>0.00859206666666667</v>
      </c>
      <c r="AB174" s="12" t="n">
        <f aca="false">(AB83/1000000)/$A174</f>
        <v>0.0119535</v>
      </c>
      <c r="AC174" s="12" t="n">
        <f aca="false">(AC83/1000000)/$A174</f>
        <v>0.0234325666666667</v>
      </c>
      <c r="AD174" s="12" t="n">
        <f aca="false">(AD83/1000000)/$A174</f>
        <v>0.0108987</v>
      </c>
      <c r="AE174" s="12" t="n">
        <f aca="false">(AE83/1000000)/$A174</f>
        <v>0.00967536666666667</v>
      </c>
      <c r="AF174" s="12" t="n">
        <f aca="false">(AF83/1000000)/$A174</f>
        <v>0.0134291666666667</v>
      </c>
      <c r="AG174" s="12" t="n">
        <f aca="false">(AG83/1000000)/$A174</f>
        <v>0.00960116666666667</v>
      </c>
      <c r="AH174" s="12" t="n">
        <f aca="false">(AH83/1000000)/$A174</f>
        <v>0.0140598666666667</v>
      </c>
      <c r="AI174" s="12" t="n">
        <f aca="false">(AI83/1000000)/$A174</f>
        <v>0.0143405</v>
      </c>
      <c r="AJ174" s="12" t="n">
        <f aca="false">(AJ83/1000000)/$A174</f>
        <v>0.0160852333333333</v>
      </c>
      <c r="AK174" s="12" t="n">
        <f aca="false">(AK83/1000000)/$A174</f>
        <v>0.011455</v>
      </c>
      <c r="AL174" s="12" t="n">
        <f aca="false">(AL83/1000000)/$A174</f>
        <v>0.0144292</v>
      </c>
      <c r="AM174" s="12" t="n">
        <f aca="false">(AM83/1000000)/$A174</f>
        <v>0.0123195333333333</v>
      </c>
      <c r="AN174" s="12" t="n">
        <f aca="false">(AN83/1000000)/$A174</f>
        <v>0.0129343</v>
      </c>
      <c r="AO174" s="12" t="n">
        <f aca="false">(AO83/1000000)/$A174</f>
        <v>0.0122217666666667</v>
      </c>
      <c r="AP174" s="12" t="n">
        <f aca="false">(AP83/1000000)/$A174</f>
        <v>0.0133617</v>
      </c>
      <c r="AQ174" s="12" t="n">
        <f aca="false">(AQ83/1000000)/$A174</f>
        <v>0.0184024</v>
      </c>
      <c r="AR174" s="12" t="n">
        <f aca="false">(AR83/1000000)/$A174</f>
        <v>0.0110106333333333</v>
      </c>
      <c r="AS174" s="12" t="n">
        <f aca="false">(AS83/1000000)/$A174</f>
        <v>0.0176692</v>
      </c>
      <c r="AT174" s="12" t="n">
        <f aca="false">(AT83/1000000)/$A174</f>
        <v>0.0142081666666667</v>
      </c>
      <c r="AU174" s="12" t="n">
        <f aca="false">(AU83/1000000)/$A174</f>
        <v>0.0193806</v>
      </c>
      <c r="AV174" s="12" t="n">
        <f aca="false">(AV83/1000000)/$A174</f>
        <v>0.0315089</v>
      </c>
      <c r="AW174" s="12" t="n">
        <f aca="false">(AW83/1000000)/$A174</f>
        <v>0.0304856</v>
      </c>
      <c r="AX174" s="12" t="n">
        <f aca="false">(AX83/1000000)/$A174</f>
        <v>0.0174059333333333</v>
      </c>
      <c r="AY174" s="12" t="n">
        <f aca="false">(AY83/1000000)/$A174</f>
        <v>0.0156338</v>
      </c>
      <c r="AZ174" s="12" t="n">
        <f aca="false">(AZ83/1000000)/$A174</f>
        <v>0.0219868</v>
      </c>
      <c r="BA174" s="12" t="n">
        <f aca="false">(BA83/1000000)/$A174</f>
        <v>0.0224969</v>
      </c>
      <c r="BB174" s="12" t="n">
        <f aca="false">(BB83/1000000)/$A174</f>
        <v>0.0206714</v>
      </c>
      <c r="BC174" s="12" t="n">
        <f aca="false">(BC83/1000000)/$A174</f>
        <v>0.0245222666666667</v>
      </c>
      <c r="BD174" s="12" t="n">
        <f aca="false">(BD83/1000000)/$A174</f>
        <v>0.0179068333333333</v>
      </c>
      <c r="BE174" s="12" t="n">
        <f aca="false">(BE83/1000000)/$A174</f>
        <v>0.0208395666666667</v>
      </c>
      <c r="BF174" s="12" t="n">
        <f aca="false">(BF83/1000000)/$A174</f>
        <v>0.0286654</v>
      </c>
      <c r="BG174" s="12" t="n">
        <f aca="false">(BG83/1000000)/$A174</f>
        <v>0.026607</v>
      </c>
      <c r="BH174" s="12" t="n">
        <f aca="false">(BH83/1000000)/$A174</f>
        <v>0.0185807</v>
      </c>
      <c r="BI174" s="12" t="n">
        <f aca="false">(BI83/1000000)/$A174</f>
        <v>0.0246018333333333</v>
      </c>
      <c r="BJ174" s="12" t="n">
        <f aca="false">(BJ83/1000000)/$A174</f>
        <v>0.0191640333333333</v>
      </c>
      <c r="BK174" s="12" t="n">
        <f aca="false">(BK83/1000000)/$A174</f>
        <v>0.0143740333333333</v>
      </c>
      <c r="BL174" s="12" t="n">
        <f aca="false">(BL83/1000000)/$A174</f>
        <v>0.0203128666666667</v>
      </c>
      <c r="BM174" s="12" t="n">
        <f aca="false">(BM83/1000000)/$A174</f>
        <v>0.0162322333333333</v>
      </c>
      <c r="BN174" s="12" t="n">
        <f aca="false">(BN83/1000000)/$A174</f>
        <v>0.0159315333333333</v>
      </c>
      <c r="BO174" s="12" t="n">
        <f aca="false">(BO83/1000000)/$A174</f>
        <v>0.0187535</v>
      </c>
      <c r="BP174" s="12" t="n">
        <f aca="false">(BP83/1000000)/$A174</f>
        <v>0.0217118</v>
      </c>
      <c r="BQ174" s="12" t="n">
        <f aca="false">(BQ83/1000000)/$A174</f>
        <v>0.0242188333333333</v>
      </c>
      <c r="BR174" s="12" t="n">
        <f aca="false">(BR83/1000000)/$A174</f>
        <v>0.0299945333333333</v>
      </c>
      <c r="BS174" s="12" t="n">
        <f aca="false">(BS83/1000000)/$A174</f>
        <v>0.0248084666666667</v>
      </c>
      <c r="BT174" s="12" t="n">
        <f aca="false">(BT83/1000000)/$A174</f>
        <v>0.0498996333333333</v>
      </c>
      <c r="BU174" s="12" t="n">
        <f aca="false">(BU83/1000000)/$A174</f>
        <v>0.0425347333333333</v>
      </c>
      <c r="BV174" s="12" t="n">
        <f aca="false">(BV83/1000000)/$A174</f>
        <v>0.0449956333333333</v>
      </c>
      <c r="BW174" s="12" t="n">
        <f aca="false">(BW83/1000000)/$A174</f>
        <v>0.0351176</v>
      </c>
      <c r="BX174" s="12" t="n">
        <f aca="false">(BX83/1000000)/$A174</f>
        <v>0.0413637</v>
      </c>
      <c r="BY174" s="12" t="n">
        <f aca="false">(BY83/1000000)/$A174</f>
        <v>0.0585876333333333</v>
      </c>
      <c r="BZ174" s="12" t="n">
        <f aca="false">(BZ83/1000000)/$A174</f>
        <v>0.0654437</v>
      </c>
      <c r="CA174" s="12" t="n">
        <f aca="false">(CA83/1000000)/$A174</f>
        <v>0.0631844333333333</v>
      </c>
      <c r="CB174" s="12" t="n">
        <f aca="false">(CB83/1000000)/$A174</f>
        <v>0.0747626333333333</v>
      </c>
      <c r="CC174" s="12" t="n">
        <f aca="false">(CC83/1000000)/$A174</f>
        <v>0.0875581</v>
      </c>
      <c r="CD174" s="12" t="n">
        <f aca="false">(CD83/1000000)/$A174</f>
        <v>0.0994178666666667</v>
      </c>
      <c r="CE174" s="12" t="n">
        <f aca="false">(CE83/1000000)/$A174</f>
        <v>0.1497276</v>
      </c>
      <c r="CF174" s="12" t="n">
        <f aca="false">(CF83/1000000)/$A174</f>
        <v>0.0802805666666667</v>
      </c>
      <c r="CG174" s="12" t="n">
        <f aca="false">(CG83/1000000)/$A174</f>
        <v>0</v>
      </c>
      <c r="CH174" s="12" t="n">
        <f aca="false">(CH83/1000000)/$A174</f>
        <v>0</v>
      </c>
      <c r="CI174" s="12" t="n">
        <f aca="false">(CI83/1000000)/$A174</f>
        <v>0</v>
      </c>
      <c r="CJ174" s="12" t="n">
        <f aca="false">(CJ83/1000000)/$A174</f>
        <v>0</v>
      </c>
      <c r="CK174" s="12" t="n">
        <f aca="false">(CK83/1000000)/$A174</f>
        <v>0</v>
      </c>
      <c r="CL174" s="12"/>
      <c r="CM174" s="12"/>
      <c r="CN174" s="12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11"/>
      <c r="FU174" s="7"/>
      <c r="FV174" s="7"/>
      <c r="FW174" s="7"/>
    </row>
    <row r="175" customFormat="false" ht="12.75" hidden="false" customHeight="false" outlineLevel="0" collapsed="false">
      <c r="A175" s="0" t="n">
        <v>31</v>
      </c>
      <c r="B175" s="3" t="n">
        <v>36800</v>
      </c>
      <c r="C175" s="12" t="n">
        <f aca="false">(C84/1000000)/$A175</f>
        <v>1.32480412903226</v>
      </c>
      <c r="D175" s="12" t="n">
        <f aca="false">(D84/1000000)/$A175</f>
        <v>0.0110476129032258</v>
      </c>
      <c r="E175" s="12" t="n">
        <f aca="false">(E84/1000000)/$A175</f>
        <v>0.00865193548387097</v>
      </c>
      <c r="F175" s="12" t="n">
        <f aca="false">(F84/1000000)/$A175</f>
        <v>0.0111361290322581</v>
      </c>
      <c r="G175" s="12" t="n">
        <f aca="false">(G84/1000000)/$A175</f>
        <v>0.00877283870967742</v>
      </c>
      <c r="H175" s="12" t="n">
        <f aca="false">(H84/1000000)/$A175</f>
        <v>0.00991461290322581</v>
      </c>
      <c r="I175" s="12" t="n">
        <f aca="false">(I84/1000000)/$A175</f>
        <v>0.00880367741935484</v>
      </c>
      <c r="J175" s="12" t="n">
        <f aca="false">(J84/1000000)/$A175</f>
        <v>0.00854835483870968</v>
      </c>
      <c r="K175" s="12" t="n">
        <f aca="false">(K84/1000000)/$A175</f>
        <v>0.00928316129032258</v>
      </c>
      <c r="L175" s="12" t="n">
        <f aca="false">(L84/1000000)/$A175</f>
        <v>0.0102269032258065</v>
      </c>
      <c r="M175" s="12" t="n">
        <f aca="false">(M84/1000000)/$A175</f>
        <v>0.0100256774193548</v>
      </c>
      <c r="N175" s="12" t="n">
        <f aca="false">(N84/1000000)/$A175</f>
        <v>0.00938354838709677</v>
      </c>
      <c r="O175" s="12" t="n">
        <f aca="false">(O84/1000000)/$A175</f>
        <v>0.0102520322580645</v>
      </c>
      <c r="P175" s="12" t="n">
        <f aca="false">(P84/1000000)/$A175</f>
        <v>0.0143073548387097</v>
      </c>
      <c r="Q175" s="12" t="n">
        <f aca="false">(Q84/1000000)/$A175</f>
        <v>0.00738929032258065</v>
      </c>
      <c r="R175" s="12" t="n">
        <f aca="false">(R84/1000000)/$A175</f>
        <v>0.00717038709677419</v>
      </c>
      <c r="S175" s="12" t="n">
        <f aca="false">(S84/1000000)/$A175</f>
        <v>0.00894264516129032</v>
      </c>
      <c r="T175" s="12" t="n">
        <f aca="false">(T84/1000000)/$A175</f>
        <v>0.0109200322580645</v>
      </c>
      <c r="U175" s="12" t="n">
        <f aca="false">(U84/1000000)/$A175</f>
        <v>0.00824045161290323</v>
      </c>
      <c r="V175" s="12" t="n">
        <f aca="false">(V84/1000000)/$A175</f>
        <v>0.0128585806451613</v>
      </c>
      <c r="W175" s="12" t="n">
        <f aca="false">(W84/1000000)/$A175</f>
        <v>0.011954935483871</v>
      </c>
      <c r="X175" s="12" t="n">
        <f aca="false">(X84/1000000)/$A175</f>
        <v>0.00702793548387097</v>
      </c>
      <c r="Y175" s="12" t="n">
        <f aca="false">(Y84/1000000)/$A175</f>
        <v>0.0185574193548387</v>
      </c>
      <c r="Z175" s="12" t="n">
        <f aca="false">(Z84/1000000)/$A175</f>
        <v>0.0149654516129032</v>
      </c>
      <c r="AA175" s="12" t="n">
        <f aca="false">(AA84/1000000)/$A175</f>
        <v>0.00806390322580645</v>
      </c>
      <c r="AB175" s="12" t="n">
        <f aca="false">(AB84/1000000)/$A175</f>
        <v>0.0114896774193548</v>
      </c>
      <c r="AC175" s="12" t="n">
        <f aca="false">(AC84/1000000)/$A175</f>
        <v>0.0237523870967742</v>
      </c>
      <c r="AD175" s="12" t="n">
        <f aca="false">(AD84/1000000)/$A175</f>
        <v>0.0106358387096774</v>
      </c>
      <c r="AE175" s="12" t="n">
        <f aca="false">(AE84/1000000)/$A175</f>
        <v>0.00922093548387097</v>
      </c>
      <c r="AF175" s="12" t="n">
        <f aca="false">(AF84/1000000)/$A175</f>
        <v>0.0132404838709677</v>
      </c>
      <c r="AG175" s="12" t="n">
        <f aca="false">(AG84/1000000)/$A175</f>
        <v>0.00970190322580645</v>
      </c>
      <c r="AH175" s="12" t="n">
        <f aca="false">(AH84/1000000)/$A175</f>
        <v>0.0137003870967742</v>
      </c>
      <c r="AI175" s="12" t="n">
        <f aca="false">(AI84/1000000)/$A175</f>
        <v>0.0140165161290323</v>
      </c>
      <c r="AJ175" s="12" t="n">
        <f aca="false">(AJ84/1000000)/$A175</f>
        <v>0.0152743870967742</v>
      </c>
      <c r="AK175" s="12" t="n">
        <f aca="false">(AK84/1000000)/$A175</f>
        <v>0.0113350967741935</v>
      </c>
      <c r="AL175" s="12" t="n">
        <f aca="false">(AL84/1000000)/$A175</f>
        <v>0.0144840322580645</v>
      </c>
      <c r="AM175" s="12" t="n">
        <f aca="false">(AM84/1000000)/$A175</f>
        <v>0.0131633548387097</v>
      </c>
      <c r="AN175" s="12" t="n">
        <f aca="false">(AN84/1000000)/$A175</f>
        <v>0.0131521612903226</v>
      </c>
      <c r="AO175" s="12" t="n">
        <f aca="false">(AO84/1000000)/$A175</f>
        <v>0.0120977419354839</v>
      </c>
      <c r="AP175" s="12" t="n">
        <f aca="false">(AP84/1000000)/$A175</f>
        <v>0.0122727741935484</v>
      </c>
      <c r="AQ175" s="12" t="n">
        <f aca="false">(AQ84/1000000)/$A175</f>
        <v>0.0187772903225806</v>
      </c>
      <c r="AR175" s="12" t="n">
        <f aca="false">(AR84/1000000)/$A175</f>
        <v>0.0102187741935484</v>
      </c>
      <c r="AS175" s="12" t="n">
        <f aca="false">(AS84/1000000)/$A175</f>
        <v>0.0163558064516129</v>
      </c>
      <c r="AT175" s="12" t="n">
        <f aca="false">(AT84/1000000)/$A175</f>
        <v>0.0136768064516129</v>
      </c>
      <c r="AU175" s="12" t="n">
        <f aca="false">(AU84/1000000)/$A175</f>
        <v>0.0196713870967742</v>
      </c>
      <c r="AV175" s="12" t="n">
        <f aca="false">(AV84/1000000)/$A175</f>
        <v>0.0316863225806452</v>
      </c>
      <c r="AW175" s="12" t="n">
        <f aca="false">(AW84/1000000)/$A175</f>
        <v>0.0276894193548387</v>
      </c>
      <c r="AX175" s="12" t="n">
        <f aca="false">(AX84/1000000)/$A175</f>
        <v>0.0166883870967742</v>
      </c>
      <c r="AY175" s="12" t="n">
        <f aca="false">(AY84/1000000)/$A175</f>
        <v>0.0149536774193548</v>
      </c>
      <c r="AZ175" s="12" t="n">
        <f aca="false">(AZ84/1000000)/$A175</f>
        <v>0.0201771935483871</v>
      </c>
      <c r="BA175" s="12" t="n">
        <f aca="false">(BA84/1000000)/$A175</f>
        <v>0.0227771612903226</v>
      </c>
      <c r="BB175" s="12" t="n">
        <f aca="false">(BB84/1000000)/$A175</f>
        <v>0.0198129032258065</v>
      </c>
      <c r="BC175" s="12" t="n">
        <f aca="false">(BC84/1000000)/$A175</f>
        <v>0.0243310322580645</v>
      </c>
      <c r="BD175" s="12" t="n">
        <f aca="false">(BD84/1000000)/$A175</f>
        <v>0.0173089032258065</v>
      </c>
      <c r="BE175" s="12" t="n">
        <f aca="false">(BE84/1000000)/$A175</f>
        <v>0.0204812258064516</v>
      </c>
      <c r="BF175" s="12" t="n">
        <f aca="false">(BF84/1000000)/$A175</f>
        <v>0.0275437419354839</v>
      </c>
      <c r="BG175" s="12" t="n">
        <f aca="false">(BG84/1000000)/$A175</f>
        <v>0.0258291935483871</v>
      </c>
      <c r="BH175" s="12" t="n">
        <f aca="false">(BH84/1000000)/$A175</f>
        <v>0.0181681935483871</v>
      </c>
      <c r="BI175" s="12" t="n">
        <f aca="false">(BI84/1000000)/$A175</f>
        <v>0.0234584193548387</v>
      </c>
      <c r="BJ175" s="12" t="n">
        <f aca="false">(BJ84/1000000)/$A175</f>
        <v>0.0202234516129032</v>
      </c>
      <c r="BK175" s="12" t="n">
        <f aca="false">(BK84/1000000)/$A175</f>
        <v>0.0146284838709677</v>
      </c>
      <c r="BL175" s="12" t="n">
        <f aca="false">(BL84/1000000)/$A175</f>
        <v>0.0202870322580645</v>
      </c>
      <c r="BM175" s="12" t="n">
        <f aca="false">(BM84/1000000)/$A175</f>
        <v>0.0144168387096774</v>
      </c>
      <c r="BN175" s="12" t="n">
        <f aca="false">(BN84/1000000)/$A175</f>
        <v>0.0153689677419355</v>
      </c>
      <c r="BO175" s="12" t="n">
        <f aca="false">(BO84/1000000)/$A175</f>
        <v>0.0179090967741935</v>
      </c>
      <c r="BP175" s="12" t="n">
        <f aca="false">(BP84/1000000)/$A175</f>
        <v>0.0212917096774194</v>
      </c>
      <c r="BQ175" s="12" t="n">
        <f aca="false">(BQ84/1000000)/$A175</f>
        <v>0.0224117096774194</v>
      </c>
      <c r="BR175" s="12" t="n">
        <f aca="false">(BR84/1000000)/$A175</f>
        <v>0.0295614838709677</v>
      </c>
      <c r="BS175" s="12" t="n">
        <f aca="false">(BS84/1000000)/$A175</f>
        <v>0.0246216451612903</v>
      </c>
      <c r="BT175" s="12" t="n">
        <f aca="false">(BT84/1000000)/$A175</f>
        <v>0.0472818387096774</v>
      </c>
      <c r="BU175" s="12" t="n">
        <f aca="false">(BU84/1000000)/$A175</f>
        <v>0.0410713548387097</v>
      </c>
      <c r="BV175" s="12" t="n">
        <f aca="false">(BV84/1000000)/$A175</f>
        <v>0.0417955483870968</v>
      </c>
      <c r="BW175" s="12" t="n">
        <f aca="false">(BW84/1000000)/$A175</f>
        <v>0.0353848387096774</v>
      </c>
      <c r="BX175" s="12" t="n">
        <f aca="false">(BX84/1000000)/$A175</f>
        <v>0.0371566129032258</v>
      </c>
      <c r="BY175" s="12" t="n">
        <f aca="false">(BY84/1000000)/$A175</f>
        <v>0.0541203870967742</v>
      </c>
      <c r="BZ175" s="12" t="n">
        <f aca="false">(BZ84/1000000)/$A175</f>
        <v>0.0598964516129032</v>
      </c>
      <c r="CA175" s="12" t="n">
        <f aca="false">(CA84/1000000)/$A175</f>
        <v>0.0587317741935484</v>
      </c>
      <c r="CB175" s="12" t="n">
        <f aca="false">(CB84/1000000)/$A175</f>
        <v>0.0722543225806452</v>
      </c>
      <c r="CC175" s="12" t="n">
        <f aca="false">(CC84/1000000)/$A175</f>
        <v>0.0773052903225806</v>
      </c>
      <c r="CD175" s="12" t="n">
        <f aca="false">(CD84/1000000)/$A175</f>
        <v>0.0853956774193549</v>
      </c>
      <c r="CE175" s="12" t="n">
        <f aca="false">(CE84/1000000)/$A175</f>
        <v>0.119246548387097</v>
      </c>
      <c r="CF175" s="12" t="n">
        <f aca="false">(CF84/1000000)/$A175</f>
        <v>0.128073838709677</v>
      </c>
      <c r="CG175" s="12" t="n">
        <f aca="false">(CG84/1000000)/$A175</f>
        <v>0.103316838709677</v>
      </c>
      <c r="CH175" s="12" t="n">
        <f aca="false">(CH84/1000000)/$A175</f>
        <v>0</v>
      </c>
      <c r="CI175" s="12" t="n">
        <f aca="false">(CI84/1000000)/$A175</f>
        <v>0</v>
      </c>
      <c r="CJ175" s="12" t="n">
        <f aca="false">(CJ84/1000000)/$A175</f>
        <v>0</v>
      </c>
      <c r="CK175" s="12" t="n">
        <f aca="false">(CK84/1000000)/$A175</f>
        <v>0</v>
      </c>
      <c r="CL175" s="12"/>
      <c r="CM175" s="12"/>
      <c r="CN175" s="12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11"/>
      <c r="FU175" s="7"/>
      <c r="FV175" s="7"/>
      <c r="FW175" s="7"/>
    </row>
    <row r="176" customFormat="false" ht="12.75" hidden="false" customHeight="false" outlineLevel="0" collapsed="false">
      <c r="A176" s="0" t="n">
        <v>30</v>
      </c>
      <c r="B176" s="3" t="n">
        <v>36831</v>
      </c>
      <c r="C176" s="12" t="n">
        <f aca="false">(C85/1000000)/$A176</f>
        <v>1.2984803</v>
      </c>
      <c r="D176" s="12" t="n">
        <f aca="false">(D85/1000000)/$A176</f>
        <v>0.0109860666666667</v>
      </c>
      <c r="E176" s="12" t="n">
        <f aca="false">(E85/1000000)/$A176</f>
        <v>0.00798536666666667</v>
      </c>
      <c r="F176" s="12" t="n">
        <f aca="false">(F85/1000000)/$A176</f>
        <v>0.0107507333333333</v>
      </c>
      <c r="G176" s="12" t="n">
        <f aca="false">(G85/1000000)/$A176</f>
        <v>0.0089386</v>
      </c>
      <c r="H176" s="12" t="n">
        <f aca="false">(H85/1000000)/$A176</f>
        <v>0.0097587</v>
      </c>
      <c r="I176" s="12" t="n">
        <f aca="false">(I85/1000000)/$A176</f>
        <v>0.0080992</v>
      </c>
      <c r="J176" s="12" t="n">
        <f aca="false">(J85/1000000)/$A176</f>
        <v>0.00804016666666667</v>
      </c>
      <c r="K176" s="12" t="n">
        <f aca="false">(K85/1000000)/$A176</f>
        <v>0.00927643333333333</v>
      </c>
      <c r="L176" s="12" t="n">
        <f aca="false">(L85/1000000)/$A176</f>
        <v>0.0098772</v>
      </c>
      <c r="M176" s="12" t="n">
        <f aca="false">(M85/1000000)/$A176</f>
        <v>0.00977336666666667</v>
      </c>
      <c r="N176" s="12" t="n">
        <f aca="false">(N85/1000000)/$A176</f>
        <v>0.009508</v>
      </c>
      <c r="O176" s="12" t="n">
        <f aca="false">(O85/1000000)/$A176</f>
        <v>0.0094822</v>
      </c>
      <c r="P176" s="12" t="n">
        <f aca="false">(P85/1000000)/$A176</f>
        <v>0.0137225333333333</v>
      </c>
      <c r="Q176" s="12" t="n">
        <f aca="false">(Q85/1000000)/$A176</f>
        <v>0.00653523333333333</v>
      </c>
      <c r="R176" s="12" t="n">
        <f aca="false">(R85/1000000)/$A176</f>
        <v>0.00685116666666667</v>
      </c>
      <c r="S176" s="12" t="n">
        <f aca="false">(S85/1000000)/$A176</f>
        <v>0.00932296666666667</v>
      </c>
      <c r="T176" s="12" t="n">
        <f aca="false">(T85/1000000)/$A176</f>
        <v>0.0101476333333333</v>
      </c>
      <c r="U176" s="12" t="n">
        <f aca="false">(U85/1000000)/$A176</f>
        <v>0.00811696666666667</v>
      </c>
      <c r="V176" s="12" t="n">
        <f aca="false">(V85/1000000)/$A176</f>
        <v>0.0123372333333333</v>
      </c>
      <c r="W176" s="12" t="n">
        <f aca="false">(W85/1000000)/$A176</f>
        <v>0.0109312666666667</v>
      </c>
      <c r="X176" s="12" t="n">
        <f aca="false">(X85/1000000)/$A176</f>
        <v>0.00700976666666667</v>
      </c>
      <c r="Y176" s="12" t="n">
        <f aca="false">(Y85/1000000)/$A176</f>
        <v>0.0170625333333333</v>
      </c>
      <c r="Z176" s="12" t="n">
        <f aca="false">(Z85/1000000)/$A176</f>
        <v>0.0136009333333333</v>
      </c>
      <c r="AA176" s="12" t="n">
        <f aca="false">(AA85/1000000)/$A176</f>
        <v>0.00777623333333333</v>
      </c>
      <c r="AB176" s="12" t="n">
        <f aca="false">(AB85/1000000)/$A176</f>
        <v>0.0109803</v>
      </c>
      <c r="AC176" s="12" t="n">
        <f aca="false">(AC85/1000000)/$A176</f>
        <v>0.0231433666666667</v>
      </c>
      <c r="AD176" s="12" t="n">
        <f aca="false">(AD85/1000000)/$A176</f>
        <v>0.00968216666666667</v>
      </c>
      <c r="AE176" s="12" t="n">
        <f aca="false">(AE85/1000000)/$A176</f>
        <v>0.00988063333333333</v>
      </c>
      <c r="AF176" s="12" t="n">
        <f aca="false">(AF85/1000000)/$A176</f>
        <v>0.0136365</v>
      </c>
      <c r="AG176" s="12" t="n">
        <f aca="false">(AG85/1000000)/$A176</f>
        <v>0.00923983333333333</v>
      </c>
      <c r="AH176" s="12" t="n">
        <f aca="false">(AH85/1000000)/$A176</f>
        <v>0.0132621</v>
      </c>
      <c r="AI176" s="12" t="n">
        <f aca="false">(AI85/1000000)/$A176</f>
        <v>0.0133326666666667</v>
      </c>
      <c r="AJ176" s="12" t="n">
        <f aca="false">(AJ85/1000000)/$A176</f>
        <v>0.0151129666666667</v>
      </c>
      <c r="AK176" s="12" t="n">
        <f aca="false">(AK85/1000000)/$A176</f>
        <v>0.0110239666666667</v>
      </c>
      <c r="AL176" s="12" t="n">
        <f aca="false">(AL85/1000000)/$A176</f>
        <v>0.0141488</v>
      </c>
      <c r="AM176" s="12" t="n">
        <f aca="false">(AM85/1000000)/$A176</f>
        <v>0.0124864</v>
      </c>
      <c r="AN176" s="12" t="n">
        <f aca="false">(AN85/1000000)/$A176</f>
        <v>0.0119848333333333</v>
      </c>
      <c r="AO176" s="12" t="n">
        <f aca="false">(AO85/1000000)/$A176</f>
        <v>0.0120981</v>
      </c>
      <c r="AP176" s="12" t="n">
        <f aca="false">(AP85/1000000)/$A176</f>
        <v>0.0115482666666667</v>
      </c>
      <c r="AQ176" s="12" t="n">
        <f aca="false">(AQ85/1000000)/$A176</f>
        <v>0.0181</v>
      </c>
      <c r="AR176" s="12" t="n">
        <f aca="false">(AR85/1000000)/$A176</f>
        <v>0.00999933333333333</v>
      </c>
      <c r="AS176" s="12" t="n">
        <f aca="false">(AS85/1000000)/$A176</f>
        <v>0.0156765666666667</v>
      </c>
      <c r="AT176" s="12" t="n">
        <f aca="false">(AT85/1000000)/$A176</f>
        <v>0.0128506666666667</v>
      </c>
      <c r="AU176" s="12" t="n">
        <f aca="false">(AU85/1000000)/$A176</f>
        <v>0.0179261333333333</v>
      </c>
      <c r="AV176" s="12" t="n">
        <f aca="false">(AV85/1000000)/$A176</f>
        <v>0.0305742333333333</v>
      </c>
      <c r="AW176" s="12" t="n">
        <f aca="false">(AW85/1000000)/$A176</f>
        <v>0.0269856</v>
      </c>
      <c r="AX176" s="12" t="n">
        <f aca="false">(AX85/1000000)/$A176</f>
        <v>0.0163112666666667</v>
      </c>
      <c r="AY176" s="12" t="n">
        <f aca="false">(AY85/1000000)/$A176</f>
        <v>0.0144963666666667</v>
      </c>
      <c r="AZ176" s="12" t="n">
        <f aca="false">(AZ85/1000000)/$A176</f>
        <v>0.0208605333333333</v>
      </c>
      <c r="BA176" s="12" t="n">
        <f aca="false">(BA85/1000000)/$A176</f>
        <v>0.0220704333333333</v>
      </c>
      <c r="BB176" s="12" t="n">
        <f aca="false">(BB85/1000000)/$A176</f>
        <v>0.0189543333333333</v>
      </c>
      <c r="BC176" s="12" t="n">
        <f aca="false">(BC85/1000000)/$A176</f>
        <v>0.0229508333333333</v>
      </c>
      <c r="BD176" s="12" t="n">
        <f aca="false">(BD85/1000000)/$A176</f>
        <v>0.0164919</v>
      </c>
      <c r="BE176" s="12" t="n">
        <f aca="false">(BE85/1000000)/$A176</f>
        <v>0.0200925333333333</v>
      </c>
      <c r="BF176" s="12" t="n">
        <f aca="false">(BF85/1000000)/$A176</f>
        <v>0.0275034</v>
      </c>
      <c r="BG176" s="12" t="n">
        <f aca="false">(BG85/1000000)/$A176</f>
        <v>0.0238827</v>
      </c>
      <c r="BH176" s="12" t="n">
        <f aca="false">(BH85/1000000)/$A176</f>
        <v>0.0169425333333333</v>
      </c>
      <c r="BI176" s="12" t="n">
        <f aca="false">(BI85/1000000)/$A176</f>
        <v>0.0234840333333333</v>
      </c>
      <c r="BJ176" s="12" t="n">
        <f aca="false">(BJ85/1000000)/$A176</f>
        <v>0.0191756333333333</v>
      </c>
      <c r="BK176" s="12" t="n">
        <f aca="false">(BK85/1000000)/$A176</f>
        <v>0.0139468666666667</v>
      </c>
      <c r="BL176" s="12" t="n">
        <f aca="false">(BL85/1000000)/$A176</f>
        <v>0.0189281666666667</v>
      </c>
      <c r="BM176" s="12" t="n">
        <f aca="false">(BM85/1000000)/$A176</f>
        <v>0.0134366666666667</v>
      </c>
      <c r="BN176" s="12" t="n">
        <f aca="false">(BN85/1000000)/$A176</f>
        <v>0.0144326</v>
      </c>
      <c r="BO176" s="12" t="n">
        <f aca="false">(BO85/1000000)/$A176</f>
        <v>0.0180299333333333</v>
      </c>
      <c r="BP176" s="12" t="n">
        <f aca="false">(BP85/1000000)/$A176</f>
        <v>0.0184942333333333</v>
      </c>
      <c r="BQ176" s="12" t="n">
        <f aca="false">(BQ85/1000000)/$A176</f>
        <v>0.0215787333333333</v>
      </c>
      <c r="BR176" s="12" t="n">
        <f aca="false">(BR85/1000000)/$A176</f>
        <v>0.0276436</v>
      </c>
      <c r="BS176" s="12" t="n">
        <f aca="false">(BS85/1000000)/$A176</f>
        <v>0.0237611666666667</v>
      </c>
      <c r="BT176" s="12" t="n">
        <f aca="false">(BT85/1000000)/$A176</f>
        <v>0.0446871666666667</v>
      </c>
      <c r="BU176" s="12" t="n">
        <f aca="false">(BU85/1000000)/$A176</f>
        <v>0.0385982</v>
      </c>
      <c r="BV176" s="12" t="n">
        <f aca="false">(BV85/1000000)/$A176</f>
        <v>0.0412055333333333</v>
      </c>
      <c r="BW176" s="12" t="n">
        <f aca="false">(BW85/1000000)/$A176</f>
        <v>0.0331631333333333</v>
      </c>
      <c r="BX176" s="12" t="n">
        <f aca="false">(BX85/1000000)/$A176</f>
        <v>0.0344146333333333</v>
      </c>
      <c r="BY176" s="12" t="n">
        <f aca="false">(BY85/1000000)/$A176</f>
        <v>0.0498349</v>
      </c>
      <c r="BZ176" s="12" t="n">
        <f aca="false">(BZ85/1000000)/$A176</f>
        <v>0.0559292666666667</v>
      </c>
      <c r="CA176" s="12" t="n">
        <f aca="false">(CA85/1000000)/$A176</f>
        <v>0.0548089666666667</v>
      </c>
      <c r="CB176" s="12" t="n">
        <f aca="false">(CB85/1000000)/$A176</f>
        <v>0.066681</v>
      </c>
      <c r="CC176" s="12" t="n">
        <f aca="false">(CC85/1000000)/$A176</f>
        <v>0.0654103333333333</v>
      </c>
      <c r="CD176" s="12" t="n">
        <f aca="false">(CD85/1000000)/$A176</f>
        <v>0.0774647333333333</v>
      </c>
      <c r="CE176" s="12" t="n">
        <f aca="false">(CE85/1000000)/$A176</f>
        <v>0.105217133333333</v>
      </c>
      <c r="CF176" s="12" t="n">
        <f aca="false">(CF85/1000000)/$A176</f>
        <v>0.102201566666667</v>
      </c>
      <c r="CG176" s="12" t="n">
        <f aca="false">(CG85/1000000)/$A176</f>
        <v>0.152930266666667</v>
      </c>
      <c r="CH176" s="12" t="n">
        <f aca="false">(CH85/1000000)/$A176</f>
        <v>0.0760237333333333</v>
      </c>
      <c r="CI176" s="12" t="n">
        <f aca="false">(CI85/1000000)/$A176</f>
        <v>0</v>
      </c>
      <c r="CJ176" s="12" t="n">
        <f aca="false">(CJ85/1000000)/$A176</f>
        <v>0</v>
      </c>
      <c r="CK176" s="12" t="n">
        <f aca="false">(CK85/1000000)/$A176</f>
        <v>0</v>
      </c>
      <c r="CL176" s="12"/>
      <c r="CM176" s="12"/>
      <c r="CN176" s="12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11"/>
      <c r="FU176" s="7"/>
      <c r="FV176" s="7"/>
      <c r="FW176" s="7"/>
    </row>
    <row r="177" customFormat="false" ht="12.75" hidden="false" customHeight="false" outlineLevel="0" collapsed="false">
      <c r="A177" s="0" t="n">
        <v>31</v>
      </c>
      <c r="B177" s="3" t="n">
        <v>36861</v>
      </c>
      <c r="C177" s="12" t="n">
        <f aca="false">(C86/1000000)/$A177</f>
        <v>1.23883516129032</v>
      </c>
      <c r="D177" s="12" t="n">
        <f aca="false">(D86/1000000)/$A177</f>
        <v>0.0111197741935484</v>
      </c>
      <c r="E177" s="12" t="n">
        <f aca="false">(E86/1000000)/$A177</f>
        <v>0.00836345161290323</v>
      </c>
      <c r="F177" s="12" t="n">
        <f aca="false">(F86/1000000)/$A177</f>
        <v>0.0105138709677419</v>
      </c>
      <c r="G177" s="12" t="n">
        <f aca="false">(G86/1000000)/$A177</f>
        <v>0.00829964516129032</v>
      </c>
      <c r="H177" s="12" t="n">
        <f aca="false">(H86/1000000)/$A177</f>
        <v>0.00738709677419355</v>
      </c>
      <c r="I177" s="12" t="n">
        <f aca="false">(I86/1000000)/$A177</f>
        <v>0.00797945161290323</v>
      </c>
      <c r="J177" s="12" t="n">
        <f aca="false">(J86/1000000)/$A177</f>
        <v>0.00782496774193548</v>
      </c>
      <c r="K177" s="12" t="n">
        <f aca="false">(K86/1000000)/$A177</f>
        <v>0.00921209677419355</v>
      </c>
      <c r="L177" s="12" t="n">
        <f aca="false">(L86/1000000)/$A177</f>
        <v>0.0104097419354839</v>
      </c>
      <c r="M177" s="12" t="n">
        <f aca="false">(M86/1000000)/$A177</f>
        <v>0.00852545161290323</v>
      </c>
      <c r="N177" s="12" t="n">
        <f aca="false">(N86/1000000)/$A177</f>
        <v>0.00923029032258065</v>
      </c>
      <c r="O177" s="12" t="n">
        <f aca="false">(O86/1000000)/$A177</f>
        <v>0.00964887096774194</v>
      </c>
      <c r="P177" s="12" t="n">
        <f aca="false">(P86/1000000)/$A177</f>
        <v>0.0120690967741935</v>
      </c>
      <c r="Q177" s="12" t="n">
        <f aca="false">(Q86/1000000)/$A177</f>
        <v>0.00681306451612903</v>
      </c>
      <c r="R177" s="12" t="n">
        <f aca="false">(R86/1000000)/$A177</f>
        <v>0.00649777419354839</v>
      </c>
      <c r="S177" s="12" t="n">
        <f aca="false">(S86/1000000)/$A177</f>
        <v>0.00869512903225806</v>
      </c>
      <c r="T177" s="12" t="n">
        <f aca="false">(T86/1000000)/$A177</f>
        <v>0.00948696774193548</v>
      </c>
      <c r="U177" s="12" t="n">
        <f aca="false">(U86/1000000)/$A177</f>
        <v>0.00796577419354839</v>
      </c>
      <c r="V177" s="12" t="n">
        <f aca="false">(V86/1000000)/$A177</f>
        <v>0.0117084193548387</v>
      </c>
      <c r="W177" s="12" t="n">
        <f aca="false">(W86/1000000)/$A177</f>
        <v>0.0108256451612903</v>
      </c>
      <c r="X177" s="12" t="n">
        <f aca="false">(X86/1000000)/$A177</f>
        <v>0.0080788064516129</v>
      </c>
      <c r="Y177" s="12" t="n">
        <f aca="false">(Y86/1000000)/$A177</f>
        <v>0.0183506774193548</v>
      </c>
      <c r="Z177" s="12" t="n">
        <f aca="false">(Z86/1000000)/$A177</f>
        <v>0.0122542580645161</v>
      </c>
      <c r="AA177" s="12" t="n">
        <f aca="false">(AA86/1000000)/$A177</f>
        <v>0.00844203225806452</v>
      </c>
      <c r="AB177" s="12" t="n">
        <f aca="false">(AB86/1000000)/$A177</f>
        <v>0.0110580322580645</v>
      </c>
      <c r="AC177" s="12" t="n">
        <f aca="false">(AC86/1000000)/$A177</f>
        <v>0.0230093870967742</v>
      </c>
      <c r="AD177" s="12" t="n">
        <f aca="false">(AD86/1000000)/$A177</f>
        <v>0.0101289677419355</v>
      </c>
      <c r="AE177" s="12" t="n">
        <f aca="false">(AE86/1000000)/$A177</f>
        <v>0.00999735483870968</v>
      </c>
      <c r="AF177" s="12" t="n">
        <f aca="false">(AF86/1000000)/$A177</f>
        <v>0.0256474838709677</v>
      </c>
      <c r="AG177" s="12" t="n">
        <f aca="false">(AG86/1000000)/$A177</f>
        <v>0.00903116129032258</v>
      </c>
      <c r="AH177" s="12" t="n">
        <f aca="false">(AH86/1000000)/$A177</f>
        <v>0.0120725483870968</v>
      </c>
      <c r="AI177" s="12" t="n">
        <f aca="false">(AI86/1000000)/$A177</f>
        <v>0.0123811935483871</v>
      </c>
      <c r="AJ177" s="12" t="n">
        <f aca="false">(AJ86/1000000)/$A177</f>
        <v>0.0146785483870968</v>
      </c>
      <c r="AK177" s="12" t="n">
        <f aca="false">(AK86/1000000)/$A177</f>
        <v>0.0104963870967742</v>
      </c>
      <c r="AL177" s="12" t="n">
        <f aca="false">(AL86/1000000)/$A177</f>
        <v>0.0136146774193548</v>
      </c>
      <c r="AM177" s="12" t="n">
        <f aca="false">(AM86/1000000)/$A177</f>
        <v>0.0116312580645161</v>
      </c>
      <c r="AN177" s="12" t="n">
        <f aca="false">(AN86/1000000)/$A177</f>
        <v>0.0110884516129032</v>
      </c>
      <c r="AO177" s="12" t="n">
        <f aca="false">(AO86/1000000)/$A177</f>
        <v>0.0111871290322581</v>
      </c>
      <c r="AP177" s="12" t="n">
        <f aca="false">(AP86/1000000)/$A177</f>
        <v>0.0110239677419355</v>
      </c>
      <c r="AQ177" s="12" t="n">
        <f aca="false">(AQ86/1000000)/$A177</f>
        <v>0.0170766774193548</v>
      </c>
      <c r="AR177" s="12" t="n">
        <f aca="false">(AR86/1000000)/$A177</f>
        <v>0.0093461935483871</v>
      </c>
      <c r="AS177" s="12" t="n">
        <f aca="false">(AS86/1000000)/$A177</f>
        <v>0.015828935483871</v>
      </c>
      <c r="AT177" s="12" t="n">
        <f aca="false">(AT86/1000000)/$A177</f>
        <v>0.0146990322580645</v>
      </c>
      <c r="AU177" s="12" t="n">
        <f aca="false">(AU86/1000000)/$A177</f>
        <v>0.0168923225806452</v>
      </c>
      <c r="AV177" s="12" t="n">
        <f aca="false">(AV86/1000000)/$A177</f>
        <v>0.0296383870967742</v>
      </c>
      <c r="AW177" s="12" t="n">
        <f aca="false">(AW86/1000000)/$A177</f>
        <v>0.0268127096774194</v>
      </c>
      <c r="AX177" s="12" t="n">
        <f aca="false">(AX86/1000000)/$A177</f>
        <v>0.0154097741935484</v>
      </c>
      <c r="AY177" s="12" t="n">
        <f aca="false">(AY86/1000000)/$A177</f>
        <v>0.0148027419354839</v>
      </c>
      <c r="AZ177" s="12" t="n">
        <f aca="false">(AZ86/1000000)/$A177</f>
        <v>0.0186105806451613</v>
      </c>
      <c r="BA177" s="12" t="n">
        <f aca="false">(BA86/1000000)/$A177</f>
        <v>0.0209347419354839</v>
      </c>
      <c r="BB177" s="12" t="n">
        <f aca="false">(BB86/1000000)/$A177</f>
        <v>0.0189482903225806</v>
      </c>
      <c r="BC177" s="12" t="n">
        <f aca="false">(BC86/1000000)/$A177</f>
        <v>0.0229551612903226</v>
      </c>
      <c r="BD177" s="12" t="n">
        <f aca="false">(BD86/1000000)/$A177</f>
        <v>0.017067</v>
      </c>
      <c r="BE177" s="12" t="n">
        <f aca="false">(BE86/1000000)/$A177</f>
        <v>0.0185661935483871</v>
      </c>
      <c r="BF177" s="12" t="n">
        <f aca="false">(BF86/1000000)/$A177</f>
        <v>0.0256160967741935</v>
      </c>
      <c r="BG177" s="12" t="n">
        <f aca="false">(BG86/1000000)/$A177</f>
        <v>0.0231138064516129</v>
      </c>
      <c r="BH177" s="12" t="n">
        <f aca="false">(BH86/1000000)/$A177</f>
        <v>0.0168373548387097</v>
      </c>
      <c r="BI177" s="12" t="n">
        <f aca="false">(BI86/1000000)/$A177</f>
        <v>0.0224695483870968</v>
      </c>
      <c r="BJ177" s="12" t="n">
        <f aca="false">(BJ86/1000000)/$A177</f>
        <v>0.0189863548387097</v>
      </c>
      <c r="BK177" s="12" t="n">
        <f aca="false">(BK86/1000000)/$A177</f>
        <v>0.0129265806451613</v>
      </c>
      <c r="BL177" s="12" t="n">
        <f aca="false">(BL86/1000000)/$A177</f>
        <v>0.0187014516129032</v>
      </c>
      <c r="BM177" s="12" t="n">
        <f aca="false">(BM86/1000000)/$A177</f>
        <v>0.0125537741935484</v>
      </c>
      <c r="BN177" s="12" t="n">
        <f aca="false">(BN86/1000000)/$A177</f>
        <v>0.013450935483871</v>
      </c>
      <c r="BO177" s="12" t="n">
        <f aca="false">(BO86/1000000)/$A177</f>
        <v>0.0169904838709677</v>
      </c>
      <c r="BP177" s="12" t="n">
        <f aca="false">(BP86/1000000)/$A177</f>
        <v>0.0181242258064516</v>
      </c>
      <c r="BQ177" s="12" t="n">
        <f aca="false">(BQ86/1000000)/$A177</f>
        <v>0.0203513870967742</v>
      </c>
      <c r="BR177" s="12" t="n">
        <f aca="false">(BR86/1000000)/$A177</f>
        <v>0.0265940322580645</v>
      </c>
      <c r="BS177" s="12" t="n">
        <f aca="false">(BS86/1000000)/$A177</f>
        <v>0.0218931935483871</v>
      </c>
      <c r="BT177" s="12" t="n">
        <f aca="false">(BT86/1000000)/$A177</f>
        <v>0.0429062903225807</v>
      </c>
      <c r="BU177" s="12" t="n">
        <f aca="false">(BU86/1000000)/$A177</f>
        <v>0.0367949032258065</v>
      </c>
      <c r="BV177" s="12" t="n">
        <f aca="false">(BV86/1000000)/$A177</f>
        <v>0.0391117096774194</v>
      </c>
      <c r="BW177" s="12" t="n">
        <f aca="false">(BW86/1000000)/$A177</f>
        <v>0.0312205161290323</v>
      </c>
      <c r="BX177" s="12" t="n">
        <f aca="false">(BX86/1000000)/$A177</f>
        <v>0.0323507419354839</v>
      </c>
      <c r="BY177" s="12" t="n">
        <f aca="false">(BY86/1000000)/$A177</f>
        <v>0.046521935483871</v>
      </c>
      <c r="BZ177" s="12" t="n">
        <f aca="false">(BZ86/1000000)/$A177</f>
        <v>0.0515997741935484</v>
      </c>
      <c r="CA177" s="12" t="n">
        <f aca="false">(CA86/1000000)/$A177</f>
        <v>0.0531829032258065</v>
      </c>
      <c r="CB177" s="12" t="n">
        <f aca="false">(CB86/1000000)/$A177</f>
        <v>0.0609901290322581</v>
      </c>
      <c r="CC177" s="12" t="n">
        <f aca="false">(CC86/1000000)/$A177</f>
        <v>0.0610513225806452</v>
      </c>
      <c r="CD177" s="12" t="n">
        <f aca="false">(CD86/1000000)/$A177</f>
        <v>0.0663041612903226</v>
      </c>
      <c r="CE177" s="12" t="n">
        <f aca="false">(CE86/1000000)/$A177</f>
        <v>0.0917502903225807</v>
      </c>
      <c r="CF177" s="12" t="n">
        <f aca="false">(CF86/1000000)/$A177</f>
        <v>0.0878380322580645</v>
      </c>
      <c r="CG177" s="12" t="n">
        <f aca="false">(CG86/1000000)/$A177</f>
        <v>0.126557193548387</v>
      </c>
      <c r="CH177" s="12" t="n">
        <f aca="false">(CH86/1000000)/$A177</f>
        <v>0.132752258064516</v>
      </c>
      <c r="CI177" s="12" t="n">
        <f aca="false">(CI86/1000000)/$A177</f>
        <v>0.0914304516129032</v>
      </c>
      <c r="CJ177" s="12" t="n">
        <f aca="false">(CJ86/1000000)/$A177</f>
        <v>0</v>
      </c>
      <c r="CK177" s="12" t="n">
        <f aca="false">(CK86/1000000)/$A177</f>
        <v>0</v>
      </c>
      <c r="CL177" s="12"/>
      <c r="CM177" s="12"/>
      <c r="CN177" s="12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11"/>
      <c r="FU177" s="7"/>
      <c r="FV177" s="7"/>
      <c r="FW177" s="7"/>
    </row>
    <row r="178" customFormat="false" ht="12.75" hidden="false" customHeight="false" outlineLevel="0" collapsed="false">
      <c r="A178" s="0" t="n">
        <v>31</v>
      </c>
      <c r="B178" s="3" t="n">
        <v>36892</v>
      </c>
      <c r="C178" s="12" t="n">
        <f aca="false">(C87/1000000)/$A178</f>
        <v>1.26851609677419</v>
      </c>
      <c r="D178" s="12" t="n">
        <f aca="false">(D87/1000000)/$A178</f>
        <v>0.0108379677419355</v>
      </c>
      <c r="E178" s="12" t="n">
        <f aca="false">(E87/1000000)/$A178</f>
        <v>0.00795229032258065</v>
      </c>
      <c r="F178" s="12" t="n">
        <f aca="false">(F87/1000000)/$A178</f>
        <v>0.010239064516129</v>
      </c>
      <c r="G178" s="12" t="n">
        <f aca="false">(G87/1000000)/$A178</f>
        <v>0.00834348387096774</v>
      </c>
      <c r="H178" s="12" t="n">
        <f aca="false">(H87/1000000)/$A178</f>
        <v>0.00711338709677419</v>
      </c>
      <c r="I178" s="12" t="n">
        <f aca="false">(I87/1000000)/$A178</f>
        <v>0.00728445161290323</v>
      </c>
      <c r="J178" s="12" t="n">
        <f aca="false">(J87/1000000)/$A178</f>
        <v>0.0079228064516129</v>
      </c>
      <c r="K178" s="12" t="n">
        <f aca="false">(K87/1000000)/$A178</f>
        <v>0.00945861290322581</v>
      </c>
      <c r="L178" s="12" t="n">
        <f aca="false">(L87/1000000)/$A178</f>
        <v>0.00973796774193548</v>
      </c>
      <c r="M178" s="12" t="n">
        <f aca="false">(M87/1000000)/$A178</f>
        <v>0.00827235483870968</v>
      </c>
      <c r="N178" s="12" t="n">
        <f aca="false">(N87/1000000)/$A178</f>
        <v>0.00971529032258065</v>
      </c>
      <c r="O178" s="12" t="n">
        <f aca="false">(O87/1000000)/$A178</f>
        <v>0.0106597096774194</v>
      </c>
      <c r="P178" s="12" t="n">
        <f aca="false">(P87/1000000)/$A178</f>
        <v>0.0125665806451613</v>
      </c>
      <c r="Q178" s="12" t="n">
        <f aca="false">(Q87/1000000)/$A178</f>
        <v>0.00807116129032258</v>
      </c>
      <c r="R178" s="12" t="n">
        <f aca="false">(R87/1000000)/$A178</f>
        <v>0.00798445161290323</v>
      </c>
      <c r="S178" s="12" t="n">
        <f aca="false">(S87/1000000)/$A178</f>
        <v>0.00905361290322581</v>
      </c>
      <c r="T178" s="12" t="n">
        <f aca="false">(T87/1000000)/$A178</f>
        <v>0.0100544193548387</v>
      </c>
      <c r="U178" s="12" t="n">
        <f aca="false">(U87/1000000)/$A178</f>
        <v>0.00772109677419355</v>
      </c>
      <c r="V178" s="12" t="n">
        <f aca="false">(V87/1000000)/$A178</f>
        <v>0.0115167741935484</v>
      </c>
      <c r="W178" s="12" t="n">
        <f aca="false">(W87/1000000)/$A178</f>
        <v>0.0114432903225806</v>
      </c>
      <c r="X178" s="12" t="n">
        <f aca="false">(X87/1000000)/$A178</f>
        <v>0.00692709677419355</v>
      </c>
      <c r="Y178" s="12" t="n">
        <f aca="false">(Y87/1000000)/$A178</f>
        <v>0.0173975806451613</v>
      </c>
      <c r="Z178" s="12" t="n">
        <f aca="false">(Z87/1000000)/$A178</f>
        <v>0.0125588709677419</v>
      </c>
      <c r="AA178" s="12" t="n">
        <f aca="false">(AA87/1000000)/$A178</f>
        <v>0.00759270967741935</v>
      </c>
      <c r="AB178" s="12" t="n">
        <f aca="false">(AB87/1000000)/$A178</f>
        <v>0.0112102580645161</v>
      </c>
      <c r="AC178" s="12" t="n">
        <f aca="false">(AC87/1000000)/$A178</f>
        <v>0.0219429677419355</v>
      </c>
      <c r="AD178" s="12" t="n">
        <f aca="false">(AD87/1000000)/$A178</f>
        <v>0.0102396129032258</v>
      </c>
      <c r="AE178" s="12" t="n">
        <f aca="false">(AE87/1000000)/$A178</f>
        <v>0.00985854838709678</v>
      </c>
      <c r="AF178" s="12" t="n">
        <f aca="false">(AF87/1000000)/$A178</f>
        <v>0.0124689032258065</v>
      </c>
      <c r="AG178" s="12" t="n">
        <f aca="false">(AG87/1000000)/$A178</f>
        <v>0.00938777419354839</v>
      </c>
      <c r="AH178" s="12" t="n">
        <f aca="false">(AH87/1000000)/$A178</f>
        <v>0.0126824193548387</v>
      </c>
      <c r="AI178" s="12" t="n">
        <f aca="false">(AI87/1000000)/$A178</f>
        <v>0.0124816451612903</v>
      </c>
      <c r="AJ178" s="12" t="n">
        <f aca="false">(AJ87/1000000)/$A178</f>
        <v>0.0152681290322581</v>
      </c>
      <c r="AK178" s="12" t="n">
        <f aca="false">(AK87/1000000)/$A178</f>
        <v>0.0116096774193548</v>
      </c>
      <c r="AL178" s="12" t="n">
        <f aca="false">(AL87/1000000)/$A178</f>
        <v>0.0133296451612903</v>
      </c>
      <c r="AM178" s="12" t="n">
        <f aca="false">(AM87/1000000)/$A178</f>
        <v>0.0121539032258065</v>
      </c>
      <c r="AN178" s="12" t="n">
        <f aca="false">(AN87/1000000)/$A178</f>
        <v>0.0111262258064516</v>
      </c>
      <c r="AO178" s="12" t="n">
        <f aca="false">(AO87/1000000)/$A178</f>
        <v>0.0113041612903226</v>
      </c>
      <c r="AP178" s="12" t="n">
        <f aca="false">(AP87/1000000)/$A178</f>
        <v>0.0114424516129032</v>
      </c>
      <c r="AQ178" s="12" t="n">
        <f aca="false">(AQ87/1000000)/$A178</f>
        <v>0.0165901612903226</v>
      </c>
      <c r="AR178" s="12" t="n">
        <f aca="false">(AR87/1000000)/$A178</f>
        <v>0.0101539677419355</v>
      </c>
      <c r="AS178" s="12" t="n">
        <f aca="false">(AS87/1000000)/$A178</f>
        <v>0.015803935483871</v>
      </c>
      <c r="AT178" s="12" t="n">
        <f aca="false">(AT87/1000000)/$A178</f>
        <v>0.0131016774193548</v>
      </c>
      <c r="AU178" s="12" t="n">
        <f aca="false">(AU87/1000000)/$A178</f>
        <v>0.0170393548387097</v>
      </c>
      <c r="AV178" s="12" t="n">
        <f aca="false">(AV87/1000000)/$A178</f>
        <v>0.0290443548387097</v>
      </c>
      <c r="AW178" s="12" t="n">
        <f aca="false">(AW87/1000000)/$A178</f>
        <v>0.026812</v>
      </c>
      <c r="AX178" s="12" t="n">
        <f aca="false">(AX87/1000000)/$A178</f>
        <v>0.0154956774193548</v>
      </c>
      <c r="AY178" s="12" t="n">
        <f aca="false">(AY87/1000000)/$A178</f>
        <v>0.0146221612903226</v>
      </c>
      <c r="AZ178" s="12" t="n">
        <f aca="false">(AZ87/1000000)/$A178</f>
        <v>0.0187775483870968</v>
      </c>
      <c r="BA178" s="12" t="n">
        <f aca="false">(BA87/1000000)/$A178</f>
        <v>0.0206796451612903</v>
      </c>
      <c r="BB178" s="12" t="n">
        <f aca="false">(BB87/1000000)/$A178</f>
        <v>0.0186965806451613</v>
      </c>
      <c r="BC178" s="12" t="n">
        <f aca="false">(BC87/1000000)/$A178</f>
        <v>0.0232152580645161</v>
      </c>
      <c r="BD178" s="12" t="n">
        <f aca="false">(BD87/1000000)/$A178</f>
        <v>0.0164709032258065</v>
      </c>
      <c r="BE178" s="12" t="n">
        <f aca="false">(BE87/1000000)/$A178</f>
        <v>0.0187758387096774</v>
      </c>
      <c r="BF178" s="12" t="n">
        <f aca="false">(BF87/1000000)/$A178</f>
        <v>0.0266773548387097</v>
      </c>
      <c r="BG178" s="12" t="n">
        <f aca="false">(BG87/1000000)/$A178</f>
        <v>0.0237464193548387</v>
      </c>
      <c r="BH178" s="12" t="n">
        <f aca="false">(BH87/1000000)/$A178</f>
        <v>0.0172256451612903</v>
      </c>
      <c r="BI178" s="12" t="n">
        <f aca="false">(BI87/1000000)/$A178</f>
        <v>0.0226156451612903</v>
      </c>
      <c r="BJ178" s="12" t="n">
        <f aca="false">(BJ87/1000000)/$A178</f>
        <v>0.0183484838709677</v>
      </c>
      <c r="BK178" s="12" t="n">
        <f aca="false">(BK87/1000000)/$A178</f>
        <v>0.0132661612903226</v>
      </c>
      <c r="BL178" s="12" t="n">
        <f aca="false">(BL87/1000000)/$A178</f>
        <v>0.0184219032258065</v>
      </c>
      <c r="BM178" s="12" t="n">
        <f aca="false">(BM87/1000000)/$A178</f>
        <v>0.0128453548387097</v>
      </c>
      <c r="BN178" s="12" t="n">
        <f aca="false">(BN87/1000000)/$A178</f>
        <v>0.0134836129032258</v>
      </c>
      <c r="BO178" s="12" t="n">
        <f aca="false">(BO87/1000000)/$A178</f>
        <v>0.0167744193548387</v>
      </c>
      <c r="BP178" s="12" t="n">
        <f aca="false">(BP87/1000000)/$A178</f>
        <v>0.0165876129032258</v>
      </c>
      <c r="BQ178" s="12" t="n">
        <f aca="false">(BQ87/1000000)/$A178</f>
        <v>0.0196312903225806</v>
      </c>
      <c r="BR178" s="12" t="n">
        <f aca="false">(BR87/1000000)/$A178</f>
        <v>0.025998</v>
      </c>
      <c r="BS178" s="12" t="n">
        <f aca="false">(BS87/1000000)/$A178</f>
        <v>0.0209099032258065</v>
      </c>
      <c r="BT178" s="12" t="n">
        <f aca="false">(BT87/1000000)/$A178</f>
        <v>0.0390602903225807</v>
      </c>
      <c r="BU178" s="12" t="n">
        <f aca="false">(BU87/1000000)/$A178</f>
        <v>0.0363567419354839</v>
      </c>
      <c r="BV178" s="12" t="n">
        <f aca="false">(BV87/1000000)/$A178</f>
        <v>0.037316064516129</v>
      </c>
      <c r="BW178" s="12" t="n">
        <f aca="false">(BW87/1000000)/$A178</f>
        <v>0.0311963225806452</v>
      </c>
      <c r="BX178" s="12" t="n">
        <f aca="false">(BX87/1000000)/$A178</f>
        <v>0.0357533548387097</v>
      </c>
      <c r="BY178" s="12" t="n">
        <f aca="false">(BY87/1000000)/$A178</f>
        <v>0.0506044516129032</v>
      </c>
      <c r="BZ178" s="12" t="n">
        <f aca="false">(BZ87/1000000)/$A178</f>
        <v>0.0486578387096774</v>
      </c>
      <c r="CA178" s="12" t="n">
        <f aca="false">(CA87/1000000)/$A178</f>
        <v>0.0491435806451613</v>
      </c>
      <c r="CB178" s="12" t="n">
        <f aca="false">(CB87/1000000)/$A178</f>
        <v>0.0562452580645161</v>
      </c>
      <c r="CC178" s="12" t="n">
        <f aca="false">(CC87/1000000)/$A178</f>
        <v>0.0566186129032258</v>
      </c>
      <c r="CD178" s="12" t="n">
        <f aca="false">(CD87/1000000)/$A178</f>
        <v>0.0592163225806452</v>
      </c>
      <c r="CE178" s="12" t="n">
        <f aca="false">(CE87/1000000)/$A178</f>
        <v>0.0838662903225806</v>
      </c>
      <c r="CF178" s="12" t="n">
        <f aca="false">(CF87/1000000)/$A178</f>
        <v>0.0811316774193548</v>
      </c>
      <c r="CG178" s="12" t="n">
        <f aca="false">(CG87/1000000)/$A178</f>
        <v>0.106300129032258</v>
      </c>
      <c r="CH178" s="12" t="n">
        <f aca="false">(CH87/1000000)/$A178</f>
        <v>0.100940838709677</v>
      </c>
      <c r="CI178" s="12" t="n">
        <f aca="false">(CI87/1000000)/$A178</f>
        <v>0.117830516129032</v>
      </c>
      <c r="CJ178" s="12" t="n">
        <f aca="false">(CJ87/1000000)/$A178</f>
        <v>0.0592876129032258</v>
      </c>
      <c r="CK178" s="12" t="n">
        <f aca="false">(CK87/1000000)/$A178</f>
        <v>0</v>
      </c>
      <c r="CL178" s="12"/>
      <c r="CM178" s="12"/>
      <c r="CN178" s="12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11"/>
      <c r="FU178" s="7"/>
      <c r="FV178" s="7"/>
      <c r="FW178" s="7"/>
    </row>
    <row r="179" customFormat="false" ht="12.75" hidden="false" customHeight="false" outlineLevel="0" collapsed="false">
      <c r="A179" s="0" t="n">
        <v>28</v>
      </c>
      <c r="B179" s="3" t="n">
        <v>36923</v>
      </c>
      <c r="C179" s="12" t="n">
        <f aca="false">(C88/1000000)/$A179</f>
        <v>1.29477625</v>
      </c>
      <c r="D179" s="12" t="n">
        <f aca="false">(D88/1000000)/$A179</f>
        <v>0.0117084285714286</v>
      </c>
      <c r="E179" s="12" t="n">
        <f aca="false">(E88/1000000)/$A179</f>
        <v>0.007599</v>
      </c>
      <c r="F179" s="12" t="n">
        <f aca="false">(F88/1000000)/$A179</f>
        <v>0.0106823928571429</v>
      </c>
      <c r="G179" s="12" t="n">
        <f aca="false">(G88/1000000)/$A179</f>
        <v>0.00870496428571429</v>
      </c>
      <c r="H179" s="12" t="n">
        <f aca="false">(H88/1000000)/$A179</f>
        <v>0.00770928571428571</v>
      </c>
      <c r="I179" s="12" t="n">
        <f aca="false">(I88/1000000)/$A179</f>
        <v>0.00698975</v>
      </c>
      <c r="J179" s="12" t="n">
        <f aca="false">(J88/1000000)/$A179</f>
        <v>0.00813589285714286</v>
      </c>
      <c r="K179" s="12" t="n">
        <f aca="false">(K88/1000000)/$A179</f>
        <v>0.00892375</v>
      </c>
      <c r="L179" s="12" t="n">
        <f aca="false">(L88/1000000)/$A179</f>
        <v>0.00954539285714286</v>
      </c>
      <c r="M179" s="12" t="n">
        <f aca="false">(M88/1000000)/$A179</f>
        <v>0.00853553571428571</v>
      </c>
      <c r="N179" s="12" t="n">
        <f aca="false">(N88/1000000)/$A179</f>
        <v>0.00950632142857143</v>
      </c>
      <c r="O179" s="12" t="n">
        <f aca="false">(O88/1000000)/$A179</f>
        <v>0.0104147142857143</v>
      </c>
      <c r="P179" s="12" t="n">
        <f aca="false">(P88/1000000)/$A179</f>
        <v>0.0129736428571429</v>
      </c>
      <c r="Q179" s="12" t="n">
        <f aca="false">(Q88/1000000)/$A179</f>
        <v>0.0111105</v>
      </c>
      <c r="R179" s="12" t="n">
        <f aca="false">(R88/1000000)/$A179</f>
        <v>0.00791160714285714</v>
      </c>
      <c r="S179" s="12" t="n">
        <f aca="false">(S88/1000000)/$A179</f>
        <v>0.00890592857142857</v>
      </c>
      <c r="T179" s="12" t="n">
        <f aca="false">(T88/1000000)/$A179</f>
        <v>0.00969314285714286</v>
      </c>
      <c r="U179" s="12" t="n">
        <f aca="false">(U88/1000000)/$A179</f>
        <v>0.00763910714285714</v>
      </c>
      <c r="V179" s="12" t="n">
        <f aca="false">(V88/1000000)/$A179</f>
        <v>0.0116365357142857</v>
      </c>
      <c r="W179" s="12" t="n">
        <f aca="false">(W88/1000000)/$A179</f>
        <v>0.0116531071428571</v>
      </c>
      <c r="X179" s="12" t="n">
        <f aca="false">(X88/1000000)/$A179</f>
        <v>0.00632721428571429</v>
      </c>
      <c r="Y179" s="12" t="n">
        <f aca="false">(Y88/1000000)/$A179</f>
        <v>0.0177550714285714</v>
      </c>
      <c r="Z179" s="12" t="n">
        <f aca="false">(Z88/1000000)/$A179</f>
        <v>0.0125843928571429</v>
      </c>
      <c r="AA179" s="12" t="n">
        <f aca="false">(AA88/1000000)/$A179</f>
        <v>0.00797489285714286</v>
      </c>
      <c r="AB179" s="12" t="n">
        <f aca="false">(AB88/1000000)/$A179</f>
        <v>0.0107018928571429</v>
      </c>
      <c r="AC179" s="12" t="n">
        <f aca="false">(AC88/1000000)/$A179</f>
        <v>0.0230344285714286</v>
      </c>
      <c r="AD179" s="12" t="n">
        <f aca="false">(AD88/1000000)/$A179</f>
        <v>0.0103998571428571</v>
      </c>
      <c r="AE179" s="12" t="n">
        <f aca="false">(AE88/1000000)/$A179</f>
        <v>0.00947582142857143</v>
      </c>
      <c r="AF179" s="12" t="n">
        <f aca="false">(AF88/1000000)/$A179</f>
        <v>0.0124882857142857</v>
      </c>
      <c r="AG179" s="12" t="n">
        <f aca="false">(AG88/1000000)/$A179</f>
        <v>0.00979664285714286</v>
      </c>
      <c r="AH179" s="12" t="n">
        <f aca="false">(AH88/1000000)/$A179</f>
        <v>0.0126261071428571</v>
      </c>
      <c r="AI179" s="12" t="n">
        <f aca="false">(AI88/1000000)/$A179</f>
        <v>0.0123091428571429</v>
      </c>
      <c r="AJ179" s="12" t="n">
        <f aca="false">(AJ88/1000000)/$A179</f>
        <v>0.0151742142857143</v>
      </c>
      <c r="AK179" s="12" t="n">
        <f aca="false">(AK88/1000000)/$A179</f>
        <v>0.0116460357142857</v>
      </c>
      <c r="AL179" s="12" t="n">
        <f aca="false">(AL88/1000000)/$A179</f>
        <v>0.0140413928571429</v>
      </c>
      <c r="AM179" s="12" t="n">
        <f aca="false">(AM88/1000000)/$A179</f>
        <v>0.0133246785714286</v>
      </c>
      <c r="AN179" s="12" t="n">
        <f aca="false">(AN88/1000000)/$A179</f>
        <v>0.01088925</v>
      </c>
      <c r="AO179" s="12" t="n">
        <f aca="false">(AO88/1000000)/$A179</f>
        <v>0.0112120357142857</v>
      </c>
      <c r="AP179" s="12" t="n">
        <f aca="false">(AP88/1000000)/$A179</f>
        <v>0.0126361071428571</v>
      </c>
      <c r="AQ179" s="12" t="n">
        <f aca="false">(AQ88/1000000)/$A179</f>
        <v>0.0171308214285714</v>
      </c>
      <c r="AR179" s="12" t="n">
        <f aca="false">(AR88/1000000)/$A179</f>
        <v>0.00945410714285714</v>
      </c>
      <c r="AS179" s="12" t="n">
        <f aca="false">(AS88/1000000)/$A179</f>
        <v>0.0152966428571429</v>
      </c>
      <c r="AT179" s="12" t="n">
        <f aca="false">(AT88/1000000)/$A179</f>
        <v>0.0144133571428571</v>
      </c>
      <c r="AU179" s="12" t="n">
        <f aca="false">(AU88/1000000)/$A179</f>
        <v>0.0162659285714286</v>
      </c>
      <c r="AV179" s="12" t="n">
        <f aca="false">(AV88/1000000)/$A179</f>
        <v>0.0280243214285714</v>
      </c>
      <c r="AW179" s="12" t="n">
        <f aca="false">(AW88/1000000)/$A179</f>
        <v>0.0280462857142857</v>
      </c>
      <c r="AX179" s="12" t="n">
        <f aca="false">(AX88/1000000)/$A179</f>
        <v>0.0140947142857143</v>
      </c>
      <c r="AY179" s="12" t="n">
        <f aca="false">(AY88/1000000)/$A179</f>
        <v>0.0141975</v>
      </c>
      <c r="AZ179" s="12" t="n">
        <f aca="false">(AZ88/1000000)/$A179</f>
        <v>0.0184004642857143</v>
      </c>
      <c r="BA179" s="12" t="n">
        <f aca="false">(BA88/1000000)/$A179</f>
        <v>0.0206627142857143</v>
      </c>
      <c r="BB179" s="12" t="n">
        <f aca="false">(BB88/1000000)/$A179</f>
        <v>0.0178196071428571</v>
      </c>
      <c r="BC179" s="12" t="n">
        <f aca="false">(BC88/1000000)/$A179</f>
        <v>0.0225145</v>
      </c>
      <c r="BD179" s="12" t="n">
        <f aca="false">(BD88/1000000)/$A179</f>
        <v>0.0164868214285714</v>
      </c>
      <c r="BE179" s="12" t="n">
        <f aca="false">(BE88/1000000)/$A179</f>
        <v>0.0182267142857143</v>
      </c>
      <c r="BF179" s="12" t="n">
        <f aca="false">(BF88/1000000)/$A179</f>
        <v>0.0256304642857143</v>
      </c>
      <c r="BG179" s="12" t="n">
        <f aca="false">(BG88/1000000)/$A179</f>
        <v>0.0235495</v>
      </c>
      <c r="BH179" s="12" t="n">
        <f aca="false">(BH88/1000000)/$A179</f>
        <v>0.0156614642857143</v>
      </c>
      <c r="BI179" s="12" t="n">
        <f aca="false">(BI88/1000000)/$A179</f>
        <v>0.02121275</v>
      </c>
      <c r="BJ179" s="12" t="n">
        <f aca="false">(BJ88/1000000)/$A179</f>
        <v>0.0174033571428571</v>
      </c>
      <c r="BK179" s="12" t="n">
        <f aca="false">(BK88/1000000)/$A179</f>
        <v>0.0129014285714286</v>
      </c>
      <c r="BL179" s="12" t="n">
        <f aca="false">(BL88/1000000)/$A179</f>
        <v>0.0170655714285714</v>
      </c>
      <c r="BM179" s="12" t="n">
        <f aca="false">(BM88/1000000)/$A179</f>
        <v>0.0122042857142857</v>
      </c>
      <c r="BN179" s="12" t="n">
        <f aca="false">(BN88/1000000)/$A179</f>
        <v>0.0130961785714286</v>
      </c>
      <c r="BO179" s="12" t="n">
        <f aca="false">(BO88/1000000)/$A179</f>
        <v>0.0160374285714286</v>
      </c>
      <c r="BP179" s="12" t="n">
        <f aca="false">(BP88/1000000)/$A179</f>
        <v>0.0165265357142857</v>
      </c>
      <c r="BQ179" s="12" t="n">
        <f aca="false">(BQ88/1000000)/$A179</f>
        <v>0.0186558571428571</v>
      </c>
      <c r="BR179" s="12" t="n">
        <f aca="false">(BR88/1000000)/$A179</f>
        <v>0.0259698928571429</v>
      </c>
      <c r="BS179" s="12" t="n">
        <f aca="false">(BS88/1000000)/$A179</f>
        <v>0.0205219285714286</v>
      </c>
      <c r="BT179" s="12" t="n">
        <f aca="false">(BT88/1000000)/$A179</f>
        <v>0.0374365357142857</v>
      </c>
      <c r="BU179" s="12" t="n">
        <f aca="false">(BU88/1000000)/$A179</f>
        <v>0.0361637142857143</v>
      </c>
      <c r="BV179" s="12" t="n">
        <f aca="false">(BV88/1000000)/$A179</f>
        <v>0.0371293571428571</v>
      </c>
      <c r="BW179" s="12" t="n">
        <f aca="false">(BW88/1000000)/$A179</f>
        <v>0.0321076785714286</v>
      </c>
      <c r="BX179" s="12" t="n">
        <f aca="false">(BX88/1000000)/$A179</f>
        <v>0.0329666785714286</v>
      </c>
      <c r="BY179" s="12" t="n">
        <f aca="false">(BY88/1000000)/$A179</f>
        <v>0.0435991428571429</v>
      </c>
      <c r="BZ179" s="12" t="n">
        <f aca="false">(BZ88/1000000)/$A179</f>
        <v>0.0468500357142857</v>
      </c>
      <c r="CA179" s="12" t="n">
        <f aca="false">(CA88/1000000)/$A179</f>
        <v>0.0478665357142857</v>
      </c>
      <c r="CB179" s="12" t="n">
        <f aca="false">(CB88/1000000)/$A179</f>
        <v>0.0537846428571429</v>
      </c>
      <c r="CC179" s="12" t="n">
        <f aca="false">(CC88/1000000)/$A179</f>
        <v>0.0552236071428571</v>
      </c>
      <c r="CD179" s="12" t="n">
        <f aca="false">(CD88/1000000)/$A179</f>
        <v>0.05766675</v>
      </c>
      <c r="CE179" s="12" t="n">
        <f aca="false">(CE88/1000000)/$A179</f>
        <v>0.0793617142857143</v>
      </c>
      <c r="CF179" s="12" t="n">
        <f aca="false">(CF88/1000000)/$A179</f>
        <v>0.0740163571428572</v>
      </c>
      <c r="CG179" s="12" t="n">
        <f aca="false">(CG88/1000000)/$A179</f>
        <v>0.0981351428571429</v>
      </c>
      <c r="CH179" s="12" t="n">
        <f aca="false">(CH88/1000000)/$A179</f>
        <v>0.0849178928571429</v>
      </c>
      <c r="CI179" s="12" t="n">
        <f aca="false">(CI88/1000000)/$A179</f>
        <v>0.08855525</v>
      </c>
      <c r="CJ179" s="12" t="n">
        <f aca="false">(CJ88/1000000)/$A179</f>
        <v>0.111754178571429</v>
      </c>
      <c r="CK179" s="12" t="n">
        <f aca="false">(CK88/1000000)/$A179</f>
        <v>0.0778620714285714</v>
      </c>
      <c r="CL179" s="12"/>
      <c r="CM179" s="12"/>
      <c r="CN179" s="12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11"/>
      <c r="FU179" s="7"/>
      <c r="FV179" s="7"/>
      <c r="FW179" s="7"/>
    </row>
    <row r="180" customFormat="false" ht="12.75" hidden="false" customHeight="false" outlineLevel="0" collapsed="false">
      <c r="A180" s="0" t="n">
        <v>31</v>
      </c>
      <c r="B180" s="3" t="n">
        <v>36951</v>
      </c>
      <c r="C180" s="12" t="n">
        <f aca="false">(C89/1000000)/$A180</f>
        <v>1.27380564516129</v>
      </c>
      <c r="D180" s="12" t="n">
        <f aca="false">(D89/1000000)/$A180</f>
        <v>0.0119952258064516</v>
      </c>
      <c r="E180" s="12" t="n">
        <f aca="false">(E89/1000000)/$A180</f>
        <v>0.00747264516129032</v>
      </c>
      <c r="F180" s="12" t="n">
        <f aca="false">(F89/1000000)/$A180</f>
        <v>0.0102376774193548</v>
      </c>
      <c r="G180" s="12" t="n">
        <f aca="false">(G89/1000000)/$A180</f>
        <v>0.00903393548387097</v>
      </c>
      <c r="H180" s="12" t="n">
        <f aca="false">(H89/1000000)/$A180</f>
        <v>0.00755364516129032</v>
      </c>
      <c r="I180" s="12" t="n">
        <f aca="false">(I89/1000000)/$A180</f>
        <v>0.00777645161290323</v>
      </c>
      <c r="J180" s="12" t="n">
        <f aca="false">(J89/1000000)/$A180</f>
        <v>0.00799906451612903</v>
      </c>
      <c r="K180" s="12" t="n">
        <f aca="false">(K89/1000000)/$A180</f>
        <v>0.00890170967741936</v>
      </c>
      <c r="L180" s="12" t="n">
        <f aca="false">(L89/1000000)/$A180</f>
        <v>0.00915367741935484</v>
      </c>
      <c r="M180" s="12" t="n">
        <f aca="false">(M89/1000000)/$A180</f>
        <v>0.00892841935483871</v>
      </c>
      <c r="N180" s="12" t="n">
        <f aca="false">(N89/1000000)/$A180</f>
        <v>0.008774</v>
      </c>
      <c r="O180" s="12" t="n">
        <f aca="false">(O89/1000000)/$A180</f>
        <v>0.00980564516129032</v>
      </c>
      <c r="P180" s="12" t="n">
        <f aca="false">(P89/1000000)/$A180</f>
        <v>0.0132967419354839</v>
      </c>
      <c r="Q180" s="12" t="n">
        <f aca="false">(Q89/1000000)/$A180</f>
        <v>0.011991935483871</v>
      </c>
      <c r="R180" s="12" t="n">
        <f aca="false">(R89/1000000)/$A180</f>
        <v>0.00741083870967742</v>
      </c>
      <c r="S180" s="12" t="n">
        <f aca="false">(S89/1000000)/$A180</f>
        <v>0.00879751612903226</v>
      </c>
      <c r="T180" s="12" t="n">
        <f aca="false">(T89/1000000)/$A180</f>
        <v>0.00983958064516129</v>
      </c>
      <c r="U180" s="12" t="n">
        <f aca="false">(U89/1000000)/$A180</f>
        <v>0.00825261290322581</v>
      </c>
      <c r="V180" s="12" t="n">
        <f aca="false">(V89/1000000)/$A180</f>
        <v>0.0106501612903226</v>
      </c>
      <c r="W180" s="12" t="n">
        <f aca="false">(W89/1000000)/$A180</f>
        <v>0.0106266451612903</v>
      </c>
      <c r="X180" s="12" t="n">
        <f aca="false">(X89/1000000)/$A180</f>
        <v>0.00633183870967742</v>
      </c>
      <c r="Y180" s="12" t="n">
        <f aca="false">(Y89/1000000)/$A180</f>
        <v>0.0157617741935484</v>
      </c>
      <c r="Z180" s="12" t="n">
        <f aca="false">(Z89/1000000)/$A180</f>
        <v>0.0134501935483871</v>
      </c>
      <c r="AA180" s="12" t="n">
        <f aca="false">(AA89/1000000)/$A180</f>
        <v>0.00715838709677419</v>
      </c>
      <c r="AB180" s="12" t="n">
        <f aca="false">(AB89/1000000)/$A180</f>
        <v>0.0105077419354839</v>
      </c>
      <c r="AC180" s="12" t="n">
        <f aca="false">(AC89/1000000)/$A180</f>
        <v>0.0227422258064516</v>
      </c>
      <c r="AD180" s="12" t="n">
        <f aca="false">(AD89/1000000)/$A180</f>
        <v>0.0098541935483871</v>
      </c>
      <c r="AE180" s="12" t="n">
        <f aca="false">(AE89/1000000)/$A180</f>
        <v>0.00885709677419355</v>
      </c>
      <c r="AF180" s="12" t="n">
        <f aca="false">(AF89/1000000)/$A180</f>
        <v>0.0111282580645161</v>
      </c>
      <c r="AG180" s="12" t="n">
        <f aca="false">(AG89/1000000)/$A180</f>
        <v>0.00880964516129032</v>
      </c>
      <c r="AH180" s="12" t="n">
        <f aca="false">(AH89/1000000)/$A180</f>
        <v>0.0117013225806452</v>
      </c>
      <c r="AI180" s="12" t="n">
        <f aca="false">(AI89/1000000)/$A180</f>
        <v>0.0113161612903226</v>
      </c>
      <c r="AJ180" s="12" t="n">
        <f aca="false">(AJ89/1000000)/$A180</f>
        <v>0.0139635483870968</v>
      </c>
      <c r="AK180" s="12" t="n">
        <f aca="false">(AK89/1000000)/$A180</f>
        <v>0.0112790967741935</v>
      </c>
      <c r="AL180" s="12" t="n">
        <f aca="false">(AL89/1000000)/$A180</f>
        <v>0.0136675161290323</v>
      </c>
      <c r="AM180" s="12" t="n">
        <f aca="false">(AM89/1000000)/$A180</f>
        <v>0.011959064516129</v>
      </c>
      <c r="AN180" s="12" t="n">
        <f aca="false">(AN89/1000000)/$A180</f>
        <v>0.0104171612903226</v>
      </c>
      <c r="AO180" s="12" t="n">
        <f aca="false">(AO89/1000000)/$A180</f>
        <v>0.0109321935483871</v>
      </c>
      <c r="AP180" s="12" t="n">
        <f aca="false">(AP89/1000000)/$A180</f>
        <v>0.011556935483871</v>
      </c>
      <c r="AQ180" s="12" t="n">
        <f aca="false">(AQ89/1000000)/$A180</f>
        <v>0.0164930967741936</v>
      </c>
      <c r="AR180" s="12" t="n">
        <f aca="false">(AR89/1000000)/$A180</f>
        <v>0.0104035161290323</v>
      </c>
      <c r="AS180" s="12" t="n">
        <f aca="false">(AS89/1000000)/$A180</f>
        <v>0.0144619032258065</v>
      </c>
      <c r="AT180" s="12" t="n">
        <f aca="false">(AT89/1000000)/$A180</f>
        <v>0.0142733225806452</v>
      </c>
      <c r="AU180" s="12" t="n">
        <f aca="false">(AU89/1000000)/$A180</f>
        <v>0.0160242580645161</v>
      </c>
      <c r="AV180" s="12" t="n">
        <f aca="false">(AV89/1000000)/$A180</f>
        <v>0.0284854193548387</v>
      </c>
      <c r="AW180" s="12" t="n">
        <f aca="false">(AW89/1000000)/$A180</f>
        <v>0.0267765161290323</v>
      </c>
      <c r="AX180" s="12" t="n">
        <f aca="false">(AX89/1000000)/$A180</f>
        <v>0.0135235161290323</v>
      </c>
      <c r="AY180" s="12" t="n">
        <f aca="false">(AY89/1000000)/$A180</f>
        <v>0.013546064516129</v>
      </c>
      <c r="AZ180" s="12" t="n">
        <f aca="false">(AZ89/1000000)/$A180</f>
        <v>0.0172134516129032</v>
      </c>
      <c r="BA180" s="12" t="n">
        <f aca="false">(BA89/1000000)/$A180</f>
        <v>0.018853064516129</v>
      </c>
      <c r="BB180" s="12" t="n">
        <f aca="false">(BB89/1000000)/$A180</f>
        <v>0.0161603225806452</v>
      </c>
      <c r="BC180" s="12" t="n">
        <f aca="false">(BC89/1000000)/$A180</f>
        <v>0.0195081935483871</v>
      </c>
      <c r="BD180" s="12" t="n">
        <f aca="false">(BD89/1000000)/$A180</f>
        <v>0.015495</v>
      </c>
      <c r="BE180" s="12" t="n">
        <f aca="false">(BE89/1000000)/$A180</f>
        <v>0.0175955483870968</v>
      </c>
      <c r="BF180" s="12" t="n">
        <f aca="false">(BF89/1000000)/$A180</f>
        <v>0.0240454193548387</v>
      </c>
      <c r="BG180" s="12" t="n">
        <f aca="false">(BG89/1000000)/$A180</f>
        <v>0.0230637096774194</v>
      </c>
      <c r="BH180" s="12" t="n">
        <f aca="false">(BH89/1000000)/$A180</f>
        <v>0.0150245161290323</v>
      </c>
      <c r="BI180" s="12" t="n">
        <f aca="false">(BI89/1000000)/$A180</f>
        <v>0.0207102903225806</v>
      </c>
      <c r="BJ180" s="12" t="n">
        <f aca="false">(BJ89/1000000)/$A180</f>
        <v>0.0171926774193548</v>
      </c>
      <c r="BK180" s="12" t="n">
        <f aca="false">(BK89/1000000)/$A180</f>
        <v>0.0118291935483871</v>
      </c>
      <c r="BL180" s="12" t="n">
        <f aca="false">(BL89/1000000)/$A180</f>
        <v>0.0163796774193548</v>
      </c>
      <c r="BM180" s="12" t="n">
        <f aca="false">(BM89/1000000)/$A180</f>
        <v>0.013672064516129</v>
      </c>
      <c r="BN180" s="12" t="n">
        <f aca="false">(BN89/1000000)/$A180</f>
        <v>0.0126912580645161</v>
      </c>
      <c r="BO180" s="12" t="n">
        <f aca="false">(BO89/1000000)/$A180</f>
        <v>0.0148522258064516</v>
      </c>
      <c r="BP180" s="12" t="n">
        <f aca="false">(BP89/1000000)/$A180</f>
        <v>0.0146213548387097</v>
      </c>
      <c r="BQ180" s="12" t="n">
        <f aca="false">(BQ89/1000000)/$A180</f>
        <v>0.017905064516129</v>
      </c>
      <c r="BR180" s="12" t="n">
        <f aca="false">(BR89/1000000)/$A180</f>
        <v>0.02466</v>
      </c>
      <c r="BS180" s="12" t="n">
        <f aca="false">(BS89/1000000)/$A180</f>
        <v>0.0199828064516129</v>
      </c>
      <c r="BT180" s="12" t="n">
        <f aca="false">(BT89/1000000)/$A180</f>
        <v>0.0355707096774194</v>
      </c>
      <c r="BU180" s="12" t="n">
        <f aca="false">(BU89/1000000)/$A180</f>
        <v>0.0346586774193548</v>
      </c>
      <c r="BV180" s="12" t="n">
        <f aca="false">(BV89/1000000)/$A180</f>
        <v>0.032976064516129</v>
      </c>
      <c r="BW180" s="12" t="n">
        <f aca="false">(BW89/1000000)/$A180</f>
        <v>0.0306277419354839</v>
      </c>
      <c r="BX180" s="12" t="n">
        <f aca="false">(BX89/1000000)/$A180</f>
        <v>0.0312693225806452</v>
      </c>
      <c r="BY180" s="12" t="n">
        <f aca="false">(BY89/1000000)/$A180</f>
        <v>0.0410075806451613</v>
      </c>
      <c r="BZ180" s="12" t="n">
        <f aca="false">(BZ89/1000000)/$A180</f>
        <v>0.0461227419354839</v>
      </c>
      <c r="CA180" s="12" t="n">
        <f aca="false">(CA89/1000000)/$A180</f>
        <v>0.0471745483870968</v>
      </c>
      <c r="CB180" s="12" t="n">
        <f aca="false">(CB89/1000000)/$A180</f>
        <v>0.0504112258064516</v>
      </c>
      <c r="CC180" s="12" t="n">
        <f aca="false">(CC89/1000000)/$A180</f>
        <v>0.0516106129032258</v>
      </c>
      <c r="CD180" s="12" t="n">
        <f aca="false">(CD89/1000000)/$A180</f>
        <v>0.0513870322580645</v>
      </c>
      <c r="CE180" s="12" t="n">
        <f aca="false">(CE89/1000000)/$A180</f>
        <v>0.0749751935483871</v>
      </c>
      <c r="CF180" s="12" t="n">
        <f aca="false">(CF89/1000000)/$A180</f>
        <v>0.0689569032258065</v>
      </c>
      <c r="CG180" s="12" t="n">
        <f aca="false">(CG89/1000000)/$A180</f>
        <v>0.0867667096774194</v>
      </c>
      <c r="CH180" s="12" t="n">
        <f aca="false">(CH89/1000000)/$A180</f>
        <v>0.0781422580645161</v>
      </c>
      <c r="CI180" s="12" t="n">
        <f aca="false">(CI89/1000000)/$A180</f>
        <v>0.0762079032258065</v>
      </c>
      <c r="CJ180" s="12" t="n">
        <f aca="false">(CJ89/1000000)/$A180</f>
        <v>0.0939312580645161</v>
      </c>
      <c r="CK180" s="12" t="n">
        <f aca="false">(CK89/1000000)/$A180</f>
        <v>0.108341387096774</v>
      </c>
      <c r="CL180" s="12" t="n">
        <f aca="false">(CL89/1000000)/$A180</f>
        <v>0.0602581935483871</v>
      </c>
    </row>
    <row r="181" customFormat="false" ht="12.75" hidden="false" customHeight="false" outlineLevel="0" collapsed="false">
      <c r="A181" s="0" t="n">
        <v>30</v>
      </c>
      <c r="B181" s="3" t="n">
        <v>36982</v>
      </c>
      <c r="C181" s="12" t="n">
        <f aca="false">(C90/1000000)/$A181</f>
        <v>1.29057336666667</v>
      </c>
      <c r="D181" s="12" t="n">
        <f aca="false">(D90/1000000)/$A181</f>
        <v>0.0115504333333333</v>
      </c>
      <c r="E181" s="12" t="n">
        <f aca="false">(E90/1000000)/$A181</f>
        <v>0.00758086666666667</v>
      </c>
      <c r="F181" s="12" t="n">
        <f aca="false">(F90/1000000)/$A181</f>
        <v>0.00991676666666667</v>
      </c>
      <c r="G181" s="12" t="n">
        <f aca="false">(G90/1000000)/$A181</f>
        <v>0.0085949</v>
      </c>
      <c r="H181" s="12" t="n">
        <f aca="false">(H90/1000000)/$A181</f>
        <v>0.00720183333333333</v>
      </c>
      <c r="I181" s="12" t="n">
        <f aca="false">(I90/1000000)/$A181</f>
        <v>0.00784103333333333</v>
      </c>
      <c r="J181" s="12" t="n">
        <f aca="false">(J90/1000000)/$A181</f>
        <v>0.00763103333333333</v>
      </c>
      <c r="K181" s="12" t="n">
        <f aca="false">(K90/1000000)/$A181</f>
        <v>0.00878003333333333</v>
      </c>
      <c r="L181" s="12" t="n">
        <f aca="false">(L90/1000000)/$A181</f>
        <v>0.0096833</v>
      </c>
      <c r="M181" s="12" t="n">
        <f aca="false">(M90/1000000)/$A181</f>
        <v>0.00874793333333333</v>
      </c>
      <c r="N181" s="12" t="n">
        <f aca="false">(N90/1000000)/$A181</f>
        <v>0.00976056666666667</v>
      </c>
      <c r="O181" s="12" t="n">
        <f aca="false">(O90/1000000)/$A181</f>
        <v>0.009923</v>
      </c>
      <c r="P181" s="12" t="n">
        <f aca="false">(P90/1000000)/$A181</f>
        <v>0.0143798</v>
      </c>
      <c r="Q181" s="12" t="n">
        <f aca="false">(Q90/1000000)/$A181</f>
        <v>0.0124251</v>
      </c>
      <c r="R181" s="12" t="n">
        <f aca="false">(R90/1000000)/$A181</f>
        <v>0.0071348</v>
      </c>
      <c r="S181" s="12" t="n">
        <f aca="false">(S90/1000000)/$A181</f>
        <v>0.0088592</v>
      </c>
      <c r="T181" s="12" t="n">
        <f aca="false">(T90/1000000)/$A181</f>
        <v>0.00939546666666667</v>
      </c>
      <c r="U181" s="12" t="n">
        <f aca="false">(U90/1000000)/$A181</f>
        <v>0.00808653333333333</v>
      </c>
      <c r="V181" s="12" t="n">
        <f aca="false">(V90/1000000)/$A181</f>
        <v>0.0108037666666667</v>
      </c>
      <c r="W181" s="12" t="n">
        <f aca="false">(W90/1000000)/$A181</f>
        <v>0.0105401333333333</v>
      </c>
      <c r="X181" s="12" t="n">
        <f aca="false">(X90/1000000)/$A181</f>
        <v>0.00662623333333333</v>
      </c>
      <c r="Y181" s="12" t="n">
        <f aca="false">(Y90/1000000)/$A181</f>
        <v>0.017652</v>
      </c>
      <c r="Z181" s="12" t="n">
        <f aca="false">(Z90/1000000)/$A181</f>
        <v>0.0125962</v>
      </c>
      <c r="AA181" s="12" t="n">
        <f aca="false">(AA90/1000000)/$A181</f>
        <v>0.00746546666666667</v>
      </c>
      <c r="AB181" s="12" t="n">
        <f aca="false">(AB90/1000000)/$A181</f>
        <v>0.0112229333333333</v>
      </c>
      <c r="AC181" s="12" t="n">
        <f aca="false">(AC90/1000000)/$A181</f>
        <v>0.0220233333333333</v>
      </c>
      <c r="AD181" s="12" t="n">
        <f aca="false">(AD90/1000000)/$A181</f>
        <v>0.00949783333333333</v>
      </c>
      <c r="AE181" s="12" t="n">
        <f aca="false">(AE90/1000000)/$A181</f>
        <v>0.0100605666666667</v>
      </c>
      <c r="AF181" s="12" t="n">
        <f aca="false">(AF90/1000000)/$A181</f>
        <v>0.0109051</v>
      </c>
      <c r="AG181" s="12" t="n">
        <f aca="false">(AG90/1000000)/$A181</f>
        <v>0.0088148</v>
      </c>
      <c r="AH181" s="12" t="n">
        <f aca="false">(AH90/1000000)/$A181</f>
        <v>0.0111149</v>
      </c>
      <c r="AI181" s="12" t="n">
        <f aca="false">(AI90/1000000)/$A181</f>
        <v>0.0112545666666667</v>
      </c>
      <c r="AJ181" s="12" t="n">
        <f aca="false">(AJ90/1000000)/$A181</f>
        <v>0.0138425333333333</v>
      </c>
      <c r="AK181" s="12" t="n">
        <f aca="false">(AK90/1000000)/$A181</f>
        <v>0.0109737333333333</v>
      </c>
      <c r="AL181" s="12" t="n">
        <f aca="false">(AL90/1000000)/$A181</f>
        <v>0.0127325</v>
      </c>
      <c r="AM181" s="12" t="n">
        <f aca="false">(AM90/1000000)/$A181</f>
        <v>0.0121952</v>
      </c>
      <c r="AN181" s="12" t="n">
        <f aca="false">(AN90/1000000)/$A181</f>
        <v>0.0105175666666667</v>
      </c>
      <c r="AO181" s="12" t="n">
        <f aca="false">(AO90/1000000)/$A181</f>
        <v>0.0104920333333333</v>
      </c>
      <c r="AP181" s="12" t="n">
        <f aca="false">(AP90/1000000)/$A181</f>
        <v>0.0110627</v>
      </c>
      <c r="AQ181" s="12" t="n">
        <f aca="false">(AQ90/1000000)/$A181</f>
        <v>0.0156954</v>
      </c>
      <c r="AR181" s="12" t="n">
        <f aca="false">(AR90/1000000)/$A181</f>
        <v>0.0104425333333333</v>
      </c>
      <c r="AS181" s="12" t="n">
        <f aca="false">(AS90/1000000)/$A181</f>
        <v>0.0141653666666667</v>
      </c>
      <c r="AT181" s="12" t="n">
        <f aca="false">(AT90/1000000)/$A181</f>
        <v>0.0160606333333333</v>
      </c>
      <c r="AU181" s="12" t="n">
        <f aca="false">(AU90/1000000)/$A181</f>
        <v>0.0159057333333333</v>
      </c>
      <c r="AV181" s="12" t="n">
        <f aca="false">(AV90/1000000)/$A181</f>
        <v>0.0277247666666667</v>
      </c>
      <c r="AW181" s="12" t="n">
        <f aca="false">(AW90/1000000)/$A181</f>
        <v>0.0267316</v>
      </c>
      <c r="AX181" s="12" t="n">
        <f aca="false">(AX90/1000000)/$A181</f>
        <v>0.0140810333333333</v>
      </c>
      <c r="AY181" s="12" t="n">
        <f aca="false">(AY90/1000000)/$A181</f>
        <v>0.0137155</v>
      </c>
      <c r="AZ181" s="12" t="n">
        <f aca="false">(AZ90/1000000)/$A181</f>
        <v>0.0170922666666667</v>
      </c>
      <c r="BA181" s="12" t="n">
        <f aca="false">(BA90/1000000)/$A181</f>
        <v>0.0196829666666667</v>
      </c>
      <c r="BB181" s="12" t="n">
        <f aca="false">(BB90/1000000)/$A181</f>
        <v>0.0171228</v>
      </c>
      <c r="BC181" s="12" t="n">
        <f aca="false">(BC90/1000000)/$A181</f>
        <v>0.0203556666666667</v>
      </c>
      <c r="BD181" s="12" t="n">
        <f aca="false">(BD90/1000000)/$A181</f>
        <v>0.0159121666666667</v>
      </c>
      <c r="BE181" s="12" t="n">
        <f aca="false">(BE90/1000000)/$A181</f>
        <v>0.0194122</v>
      </c>
      <c r="BF181" s="12" t="n">
        <f aca="false">(BF90/1000000)/$A181</f>
        <v>0.0244394666666667</v>
      </c>
      <c r="BG181" s="12" t="n">
        <f aca="false">(BG90/1000000)/$A181</f>
        <v>0.0235347666666667</v>
      </c>
      <c r="BH181" s="12" t="n">
        <f aca="false">(BH90/1000000)/$A181</f>
        <v>0.0153848666666667</v>
      </c>
      <c r="BI181" s="12" t="n">
        <f aca="false">(BI90/1000000)/$A181</f>
        <v>0.0213365666666667</v>
      </c>
      <c r="BJ181" s="12" t="n">
        <f aca="false">(BJ90/1000000)/$A181</f>
        <v>0.0167702666666667</v>
      </c>
      <c r="BK181" s="12" t="n">
        <f aca="false">(BK90/1000000)/$A181</f>
        <v>0.0122920666666667</v>
      </c>
      <c r="BL181" s="12" t="n">
        <f aca="false">(BL90/1000000)/$A181</f>
        <v>0.0160949333333333</v>
      </c>
      <c r="BM181" s="12" t="n">
        <f aca="false">(BM90/1000000)/$A181</f>
        <v>0.0134706666666667</v>
      </c>
      <c r="BN181" s="12" t="n">
        <f aca="false">(BN90/1000000)/$A181</f>
        <v>0.0131768666666667</v>
      </c>
      <c r="BO181" s="12" t="n">
        <f aca="false">(BO90/1000000)/$A181</f>
        <v>0.0158132333333333</v>
      </c>
      <c r="BP181" s="12" t="n">
        <f aca="false">(BP90/1000000)/$A181</f>
        <v>0.0154082</v>
      </c>
      <c r="BQ181" s="12" t="n">
        <f aca="false">(BQ90/1000000)/$A181</f>
        <v>0.0173422</v>
      </c>
      <c r="BR181" s="12" t="n">
        <f aca="false">(BR90/1000000)/$A181</f>
        <v>0.0236331666666667</v>
      </c>
      <c r="BS181" s="12" t="n">
        <f aca="false">(BS90/1000000)/$A181</f>
        <v>0.0198712333333333</v>
      </c>
      <c r="BT181" s="12" t="n">
        <f aca="false">(BT90/1000000)/$A181</f>
        <v>0.0350967</v>
      </c>
      <c r="BU181" s="12" t="n">
        <f aca="false">(BU90/1000000)/$A181</f>
        <v>0.0328514666666667</v>
      </c>
      <c r="BV181" s="12" t="n">
        <f aca="false">(BV90/1000000)/$A181</f>
        <v>0.0350083333333333</v>
      </c>
      <c r="BW181" s="12" t="n">
        <f aca="false">(BW90/1000000)/$A181</f>
        <v>0.0291811</v>
      </c>
      <c r="BX181" s="12" t="n">
        <f aca="false">(BX90/1000000)/$A181</f>
        <v>0.0306679</v>
      </c>
      <c r="BY181" s="12" t="n">
        <f aca="false">(BY90/1000000)/$A181</f>
        <v>0.0439532333333333</v>
      </c>
      <c r="BZ181" s="12" t="n">
        <f aca="false">(BZ90/1000000)/$A181</f>
        <v>0.0450118666666667</v>
      </c>
      <c r="CA181" s="12" t="n">
        <f aca="false">(CA90/1000000)/$A181</f>
        <v>0.0448582</v>
      </c>
      <c r="CB181" s="12" t="n">
        <f aca="false">(CB90/1000000)/$A181</f>
        <v>0.0528104666666667</v>
      </c>
      <c r="CC181" s="12" t="n">
        <f aca="false">(CC90/1000000)/$A181</f>
        <v>0.0495857</v>
      </c>
      <c r="CD181" s="12" t="n">
        <f aca="false">(CD90/1000000)/$A181</f>
        <v>0.0508869333333333</v>
      </c>
      <c r="CE181" s="12" t="n">
        <f aca="false">(CE90/1000000)/$A181</f>
        <v>0.0698583</v>
      </c>
      <c r="CF181" s="12" t="n">
        <f aca="false">(CF90/1000000)/$A181</f>
        <v>0.0636618333333333</v>
      </c>
      <c r="CG181" s="12" t="n">
        <f aca="false">(CG90/1000000)/$A181</f>
        <v>0.0725019333333333</v>
      </c>
      <c r="CH181" s="12" t="n">
        <f aca="false">(CH90/1000000)/$A181</f>
        <v>0.0683581</v>
      </c>
      <c r="CI181" s="12" t="n">
        <f aca="false">(CI90/1000000)/$A181</f>
        <v>0.0716040333333333</v>
      </c>
      <c r="CJ181" s="12" t="n">
        <f aca="false">(CJ90/1000000)/$A181</f>
        <v>0.0816110333333333</v>
      </c>
      <c r="CK181" s="12" t="n">
        <f aca="false">(CK90/1000000)/$A181</f>
        <v>0.0871181333333333</v>
      </c>
      <c r="CL181" s="12" t="n">
        <f aca="false">(CL90/1000000)/$A181</f>
        <v>0.1008308</v>
      </c>
      <c r="CM181" s="12" t="n">
        <f aca="false">(CM90/1000000)/$A181</f>
        <v>0.0576181666666667</v>
      </c>
    </row>
    <row r="182" customFormat="false" ht="12.75" hidden="false" customHeight="false" outlineLevel="0" collapsed="false">
      <c r="A182" s="0" t="n">
        <v>31</v>
      </c>
      <c r="B182" s="3" t="n">
        <v>37012</v>
      </c>
      <c r="C182" s="12" t="n">
        <f aca="false">(C91/1000000)/$A182</f>
        <v>1.34461309677419</v>
      </c>
      <c r="D182" s="12" t="n">
        <f aca="false">(D91/1000000)/$A182</f>
        <v>0.0116572580645161</v>
      </c>
      <c r="E182" s="12" t="n">
        <f aca="false">(E91/1000000)/$A182</f>
        <v>0.00728477419354839</v>
      </c>
      <c r="F182" s="12" t="n">
        <f aca="false">(F91/1000000)/$A182</f>
        <v>0.00976425806451613</v>
      </c>
      <c r="G182" s="12" t="n">
        <f aca="false">(G91/1000000)/$A182</f>
        <v>0.00798561290322581</v>
      </c>
      <c r="H182" s="12" t="n">
        <f aca="false">(H91/1000000)/$A182</f>
        <v>0.00673970967741936</v>
      </c>
      <c r="I182" s="12" t="n">
        <f aca="false">(I91/1000000)/$A182</f>
        <v>0.00869132258064516</v>
      </c>
      <c r="J182" s="12" t="n">
        <f aca="false">(J91/1000000)/$A182</f>
        <v>0.00730516129032258</v>
      </c>
      <c r="K182" s="12" t="n">
        <f aca="false">(K91/1000000)/$A182</f>
        <v>0.00804248387096774</v>
      </c>
      <c r="L182" s="12" t="n">
        <f aca="false">(L91/1000000)/$A182</f>
        <v>0.0107840967741936</v>
      </c>
      <c r="M182" s="12" t="n">
        <f aca="false">(M91/1000000)/$A182</f>
        <v>0.0082588064516129</v>
      </c>
      <c r="N182" s="12" t="n">
        <f aca="false">(N91/1000000)/$A182</f>
        <v>0.00907512903225806</v>
      </c>
      <c r="O182" s="12" t="n">
        <f aca="false">(O91/1000000)/$A182</f>
        <v>0.00848516129032258</v>
      </c>
      <c r="P182" s="12" t="n">
        <f aca="false">(P91/1000000)/$A182</f>
        <v>0.0140822903225806</v>
      </c>
      <c r="Q182" s="12" t="n">
        <f aca="false">(Q91/1000000)/$A182</f>
        <v>0.00885767741935484</v>
      </c>
      <c r="R182" s="12" t="n">
        <f aca="false">(R91/1000000)/$A182</f>
        <v>0.00677235483870968</v>
      </c>
      <c r="S182" s="12" t="n">
        <f aca="false">(S91/1000000)/$A182</f>
        <v>0.00852787096774194</v>
      </c>
      <c r="T182" s="12" t="n">
        <f aca="false">(T91/1000000)/$A182</f>
        <v>0.00926509677419355</v>
      </c>
      <c r="U182" s="12" t="n">
        <f aca="false">(U91/1000000)/$A182</f>
        <v>0.00750232258064516</v>
      </c>
      <c r="V182" s="12" t="n">
        <f aca="false">(V91/1000000)/$A182</f>
        <v>0.0103141290322581</v>
      </c>
      <c r="W182" s="12" t="n">
        <f aca="false">(W91/1000000)/$A182</f>
        <v>0.0102467741935484</v>
      </c>
      <c r="X182" s="12" t="n">
        <f aca="false">(X91/1000000)/$A182</f>
        <v>0.00645093548387097</v>
      </c>
      <c r="Y182" s="12" t="n">
        <f aca="false">(Y91/1000000)/$A182</f>
        <v>0.0172852903225806</v>
      </c>
      <c r="Z182" s="12" t="n">
        <f aca="false">(Z91/1000000)/$A182</f>
        <v>0.0117065483870968</v>
      </c>
      <c r="AA182" s="12" t="n">
        <f aca="false">(AA91/1000000)/$A182</f>
        <v>0.00709238709677419</v>
      </c>
      <c r="AB182" s="12" t="n">
        <f aca="false">(AB91/1000000)/$A182</f>
        <v>0.0101797419354839</v>
      </c>
      <c r="AC182" s="12" t="n">
        <f aca="false">(AC91/1000000)/$A182</f>
        <v>0.0211538064516129</v>
      </c>
      <c r="AD182" s="12" t="n">
        <f aca="false">(AD91/1000000)/$A182</f>
        <v>0.00911209677419355</v>
      </c>
      <c r="AE182" s="12" t="n">
        <f aca="false">(AE91/1000000)/$A182</f>
        <v>0.00905587096774193</v>
      </c>
      <c r="AF182" s="12" t="n">
        <f aca="false">(AF91/1000000)/$A182</f>
        <v>0.0107935483870968</v>
      </c>
      <c r="AG182" s="12" t="n">
        <f aca="false">(AG91/1000000)/$A182</f>
        <v>0.00829345161290323</v>
      </c>
      <c r="AH182" s="12" t="n">
        <f aca="false">(AH91/1000000)/$A182</f>
        <v>0.00998858064516129</v>
      </c>
      <c r="AI182" s="12" t="n">
        <f aca="false">(AI91/1000000)/$A182</f>
        <v>0.0111739032258065</v>
      </c>
      <c r="AJ182" s="12" t="n">
        <f aca="false">(AJ91/1000000)/$A182</f>
        <v>0.0136457419354839</v>
      </c>
      <c r="AK182" s="12" t="n">
        <f aca="false">(AK91/1000000)/$A182</f>
        <v>0.0107521935483871</v>
      </c>
      <c r="AL182" s="12" t="n">
        <f aca="false">(AL91/1000000)/$A182</f>
        <v>0.0123720967741935</v>
      </c>
      <c r="AM182" s="12" t="n">
        <f aca="false">(AM91/1000000)/$A182</f>
        <v>0.0120703870967742</v>
      </c>
      <c r="AN182" s="12" t="n">
        <f aca="false">(AN91/1000000)/$A182</f>
        <v>0.0105109032258065</v>
      </c>
      <c r="AO182" s="12" t="n">
        <f aca="false">(AO91/1000000)/$A182</f>
        <v>0.0106102258064516</v>
      </c>
      <c r="AP182" s="12" t="n">
        <f aca="false">(AP91/1000000)/$A182</f>
        <v>0.0106281612903226</v>
      </c>
      <c r="AQ182" s="12" t="n">
        <f aca="false">(AQ91/1000000)/$A182</f>
        <v>0.0147614838709677</v>
      </c>
      <c r="AR182" s="12" t="n">
        <f aca="false">(AR91/1000000)/$A182</f>
        <v>0.00967254838709677</v>
      </c>
      <c r="AS182" s="12" t="n">
        <f aca="false">(AS91/1000000)/$A182</f>
        <v>0.0137003548387097</v>
      </c>
      <c r="AT182" s="12" t="n">
        <f aca="false">(AT91/1000000)/$A182</f>
        <v>0.0149981290322581</v>
      </c>
      <c r="AU182" s="12" t="n">
        <f aca="false">(AU91/1000000)/$A182</f>
        <v>0.0167184193548387</v>
      </c>
      <c r="AV182" s="12" t="n">
        <f aca="false">(AV91/1000000)/$A182</f>
        <v>0.0256879032258065</v>
      </c>
      <c r="AW182" s="12" t="n">
        <f aca="false">(AW91/1000000)/$A182</f>
        <v>0.0258484838709677</v>
      </c>
      <c r="AX182" s="12" t="n">
        <f aca="false">(AX91/1000000)/$A182</f>
        <v>0.0135106451612903</v>
      </c>
      <c r="AY182" s="12" t="n">
        <f aca="false">(AY91/1000000)/$A182</f>
        <v>0.0129641935483871</v>
      </c>
      <c r="AZ182" s="12" t="n">
        <f aca="false">(AZ91/1000000)/$A182</f>
        <v>0.0170281290322581</v>
      </c>
      <c r="BA182" s="12" t="n">
        <f aca="false">(BA91/1000000)/$A182</f>
        <v>0.0204799677419355</v>
      </c>
      <c r="BB182" s="12" t="n">
        <f aca="false">(BB91/1000000)/$A182</f>
        <v>0.0170616129032258</v>
      </c>
      <c r="BC182" s="12" t="n">
        <f aca="false">(BC91/1000000)/$A182</f>
        <v>0.0194929677419355</v>
      </c>
      <c r="BD182" s="12" t="n">
        <f aca="false">(BD91/1000000)/$A182</f>
        <v>0.0150841612903226</v>
      </c>
      <c r="BE182" s="12" t="n">
        <f aca="false">(BE91/1000000)/$A182</f>
        <v>0.0179405483870968</v>
      </c>
      <c r="BF182" s="12" t="n">
        <f aca="false">(BF91/1000000)/$A182</f>
        <v>0.0217264516129032</v>
      </c>
      <c r="BG182" s="12" t="n">
        <f aca="false">(BG91/1000000)/$A182</f>
        <v>0.0219648709677419</v>
      </c>
      <c r="BH182" s="12" t="n">
        <f aca="false">(BH91/1000000)/$A182</f>
        <v>0.0140580322580645</v>
      </c>
      <c r="BI182" s="12" t="n">
        <f aca="false">(BI91/1000000)/$A182</f>
        <v>0.0207500967741936</v>
      </c>
      <c r="BJ182" s="12" t="n">
        <f aca="false">(BJ91/1000000)/$A182</f>
        <v>0.0148977096774194</v>
      </c>
      <c r="BK182" s="12" t="n">
        <f aca="false">(BK91/1000000)/$A182</f>
        <v>0.0110855161290323</v>
      </c>
      <c r="BL182" s="12" t="n">
        <f aca="false">(BL91/1000000)/$A182</f>
        <v>0.0161828709677419</v>
      </c>
      <c r="BM182" s="12" t="n">
        <f aca="false">(BM91/1000000)/$A182</f>
        <v>0.0116704516129032</v>
      </c>
      <c r="BN182" s="12" t="n">
        <f aca="false">(BN91/1000000)/$A182</f>
        <v>0.0125764193548387</v>
      </c>
      <c r="BO182" s="12" t="n">
        <f aca="false">(BO91/1000000)/$A182</f>
        <v>0.0154977741935484</v>
      </c>
      <c r="BP182" s="12" t="n">
        <f aca="false">(BP91/1000000)/$A182</f>
        <v>0.0134408064516129</v>
      </c>
      <c r="BQ182" s="12" t="n">
        <f aca="false">(BQ91/1000000)/$A182</f>
        <v>0.0154198709677419</v>
      </c>
      <c r="BR182" s="12" t="n">
        <f aca="false">(BR91/1000000)/$A182</f>
        <v>0.0225471612903226</v>
      </c>
      <c r="BS182" s="12" t="n">
        <f aca="false">(BS91/1000000)/$A182</f>
        <v>0.0187326451612903</v>
      </c>
      <c r="BT182" s="12" t="n">
        <f aca="false">(BT91/1000000)/$A182</f>
        <v>0.0323435483870968</v>
      </c>
      <c r="BU182" s="12" t="n">
        <f aca="false">(BU91/1000000)/$A182</f>
        <v>0.0301852580645161</v>
      </c>
      <c r="BV182" s="12" t="n">
        <f aca="false">(BV91/1000000)/$A182</f>
        <v>0.0313673225806452</v>
      </c>
      <c r="BW182" s="12" t="n">
        <f aca="false">(BW91/1000000)/$A182</f>
        <v>0.0269890967741936</v>
      </c>
      <c r="BX182" s="12" t="n">
        <f aca="false">(BX91/1000000)/$A182</f>
        <v>0.0273551612903226</v>
      </c>
      <c r="BY182" s="12" t="n">
        <f aca="false">(BY91/1000000)/$A182</f>
        <v>0.0412184193548387</v>
      </c>
      <c r="BZ182" s="12" t="n">
        <f aca="false">(BZ91/1000000)/$A182</f>
        <v>0.0420832903225806</v>
      </c>
      <c r="CA182" s="12" t="n">
        <f aca="false">(CA91/1000000)/$A182</f>
        <v>0.0401402258064516</v>
      </c>
      <c r="CB182" s="12" t="n">
        <f aca="false">(CB91/1000000)/$A182</f>
        <v>0.0476044193548387</v>
      </c>
      <c r="CC182" s="12" t="n">
        <f aca="false">(CC91/1000000)/$A182</f>
        <v>0.0475639032258065</v>
      </c>
      <c r="CD182" s="12" t="n">
        <f aca="false">(CD91/1000000)/$A182</f>
        <v>0.0482578064516129</v>
      </c>
      <c r="CE182" s="12" t="n">
        <f aca="false">(CE91/1000000)/$A182</f>
        <v>0.064754064516129</v>
      </c>
      <c r="CF182" s="12" t="n">
        <f aca="false">(CF91/1000000)/$A182</f>
        <v>0.0606484193548387</v>
      </c>
      <c r="CG182" s="12" t="n">
        <f aca="false">(CG91/1000000)/$A182</f>
        <v>0.0643713548387097</v>
      </c>
      <c r="CH182" s="12" t="n">
        <f aca="false">(CH91/1000000)/$A182</f>
        <v>0.0548794516129032</v>
      </c>
      <c r="CI182" s="12" t="n">
        <f aca="false">(CI91/1000000)/$A182</f>
        <v>0.063973</v>
      </c>
      <c r="CJ182" s="12" t="n">
        <f aca="false">(CJ91/1000000)/$A182</f>
        <v>0.0686872258064516</v>
      </c>
      <c r="CK182" s="12" t="n">
        <f aca="false">(CK91/1000000)/$A182</f>
        <v>0.0678205806451613</v>
      </c>
      <c r="CL182" s="12" t="n">
        <f aca="false">(CL91/1000000)/$A182</f>
        <v>0.0873352903225806</v>
      </c>
      <c r="CM182" s="12" t="n">
        <f aca="false">(CM91/1000000)/$A182</f>
        <v>0.078571935483871</v>
      </c>
      <c r="CN182" s="12" t="n">
        <f aca="false">(CN91/1000000)/$A182</f>
        <v>0.0310728709677419</v>
      </c>
    </row>
    <row r="183" customFormat="false" ht="12.75" hidden="false" customHeight="false" outlineLevel="0" collapsed="false">
      <c r="B183" s="2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</row>
    <row r="184" customFormat="false" ht="12.75" hidden="false" customHeight="false" outlineLevel="0" collapsed="false">
      <c r="C184" s="14"/>
    </row>
    <row r="185" customFormat="false" ht="12.75" hidden="false" customHeight="false" outlineLevel="0" collapsed="false">
      <c r="C185" s="14"/>
    </row>
    <row r="186" customFormat="false" ht="12.75" hidden="false" customHeight="false" outlineLevel="0" collapsed="false">
      <c r="C186" s="14"/>
    </row>
    <row r="187" customFormat="false" ht="12.75" hidden="false" customHeight="false" outlineLevel="0" collapsed="false">
      <c r="C187" s="14"/>
    </row>
    <row r="188" customFormat="false" ht="12.75" hidden="false" customHeight="false" outlineLevel="0" collapsed="false">
      <c r="C188" s="14"/>
      <c r="G188" s="15"/>
      <c r="H188" s="16"/>
      <c r="I188" s="16"/>
      <c r="J188" s="16"/>
      <c r="K188" s="16"/>
      <c r="L188" s="16"/>
      <c r="M188" s="2"/>
      <c r="N188" s="2"/>
      <c r="BU188" s="7"/>
      <c r="BV188" s="7"/>
      <c r="BW188" s="7"/>
      <c r="BX188" s="7"/>
      <c r="BY188" s="7"/>
      <c r="BZ188" s="7"/>
      <c r="CA188" s="7"/>
    </row>
    <row r="189" customFormat="false" ht="12.75" hidden="false" customHeight="false" outlineLevel="0" collapsed="false">
      <c r="C189" s="14"/>
      <c r="F189" s="17"/>
      <c r="G189" s="1"/>
      <c r="H189" s="1"/>
      <c r="I189" s="1"/>
      <c r="J189" s="1"/>
      <c r="K189" s="1"/>
      <c r="L189" s="7"/>
      <c r="M189" s="7"/>
      <c r="N189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U2" activePane="bottomRight" state="frozen"/>
      <selection pane="topLeft" activeCell="A1" activeCellId="0" sqref="A1"/>
      <selection pane="topRight" activeCell="U1" activeCellId="0" sqref="U1"/>
      <selection pane="bottomLeft" activeCell="A2" activeCellId="0" sqref="A2"/>
      <selection pane="bottomRight" activeCell="AG90" activeCellId="0" sqref="AG2:AG9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5" min="1" style="18" width="9.14"/>
    <col collapsed="false" customWidth="true" hidden="false" outlineLevel="0" max="22" min="16" style="18" width="8.7"/>
    <col collapsed="false" customWidth="false" hidden="false" outlineLevel="0" max="29" min="23" style="18" width="9.14"/>
    <col collapsed="false" customWidth="true" hidden="false" outlineLevel="0" max="32" min="30" style="18" width="10.13"/>
    <col collapsed="false" customWidth="false" hidden="false" outlineLevel="0" max="257" min="33" style="18" width="9.14"/>
  </cols>
  <sheetData>
    <row r="1" customFormat="false" ht="11.25" hidden="false" customHeight="false" outlineLevel="0" collapsed="false">
      <c r="A1" s="19"/>
      <c r="B1" s="19" t="s">
        <v>87</v>
      </c>
      <c r="C1" s="19" t="s">
        <v>88</v>
      </c>
      <c r="D1" s="19" t="s">
        <v>89</v>
      </c>
      <c r="E1" s="19" t="s">
        <v>90</v>
      </c>
      <c r="F1" s="19" t="s">
        <v>91</v>
      </c>
      <c r="G1" s="19" t="s">
        <v>92</v>
      </c>
      <c r="H1" s="19" t="s">
        <v>93</v>
      </c>
      <c r="I1" s="19" t="s">
        <v>94</v>
      </c>
      <c r="J1" s="19" t="s">
        <v>95</v>
      </c>
      <c r="K1" s="19" t="s">
        <v>96</v>
      </c>
      <c r="L1" s="19" t="s">
        <v>97</v>
      </c>
      <c r="M1" s="19" t="s">
        <v>98</v>
      </c>
      <c r="N1" s="19" t="s">
        <v>99</v>
      </c>
      <c r="O1" s="19" t="s">
        <v>100</v>
      </c>
      <c r="P1" s="19" t="s">
        <v>101</v>
      </c>
      <c r="Q1" s="19" t="s">
        <v>102</v>
      </c>
      <c r="R1" s="19" t="s">
        <v>103</v>
      </c>
      <c r="S1" s="19" t="s">
        <v>104</v>
      </c>
      <c r="T1" s="19" t="s">
        <v>105</v>
      </c>
      <c r="U1" s="19" t="s">
        <v>106</v>
      </c>
      <c r="V1" s="19" t="s">
        <v>107</v>
      </c>
      <c r="W1" s="19" t="n">
        <v>1979</v>
      </c>
      <c r="X1" s="19" t="n">
        <v>1980</v>
      </c>
      <c r="Y1" s="19" t="n">
        <v>1981</v>
      </c>
      <c r="Z1" s="19" t="n">
        <v>1982</v>
      </c>
      <c r="AA1" s="19" t="n">
        <v>1983</v>
      </c>
      <c r="AB1" s="19" t="n">
        <v>1985</v>
      </c>
      <c r="AC1" s="19" t="n">
        <v>1987</v>
      </c>
      <c r="AD1" s="19" t="n">
        <v>1990</v>
      </c>
      <c r="AE1" s="19" t="n">
        <v>1993</v>
      </c>
      <c r="AF1" s="19"/>
      <c r="AG1" s="19" t="s">
        <v>108</v>
      </c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</row>
    <row r="2" customFormat="false" ht="11.25" hidden="false" customHeight="false" outlineLevel="0" collapsed="false">
      <c r="A2" s="20" t="n">
        <v>34335</v>
      </c>
      <c r="B2" s="21" t="n">
        <f aca="false">VLOOKUP(A2,[85]Dec1930!$A$643:$C$752,3,0)</f>
        <v>37374</v>
      </c>
      <c r="C2" s="21" t="n">
        <f aca="false">VLOOKUP(A2,'[86]Jan1931-Dec1940'!$A$643:$C$752,3,0)</f>
        <v>40939</v>
      </c>
      <c r="D2" s="21" t="n">
        <f aca="false">VLOOKUP(A2,'[87]Jan1941-Dec1950'!$A$643:$D$752,3,0)</f>
        <v>246168</v>
      </c>
      <c r="E2" s="21" t="n">
        <f aca="false">VLOOKUP(A2,'[88]Jan1951-Dec1955'!$A$654:$C$763,3,0)</f>
        <v>634821</v>
      </c>
      <c r="F2" s="21" t="n">
        <f aca="false">VLOOKUP(A2,'[89]Jan1956-Dec1957'!$A$643:$C$752,3,0)</f>
        <v>198266</v>
      </c>
      <c r="G2" s="21" t="n">
        <f aca="false">VLOOKUP(A2,'[90]Jan1958-Dec1958'!$A$643:$C$752,3,0)</f>
        <v>1111955</v>
      </c>
      <c r="H2" s="21" t="n">
        <f aca="false">VLOOKUP(A2,'[91]Jan1959-Dec1959'!$A$627:$C$736,3,0)</f>
        <v>212960</v>
      </c>
      <c r="I2" s="21" t="n">
        <f aca="false">VLOOKUP(A2,'[92]Jan1960-Dec1960'!$A$611:$C$720,3,0)</f>
        <v>205455</v>
      </c>
      <c r="J2" s="21" t="n">
        <f aca="false">VLOOKUP(A2,'[93]Jan1961-Dec1961'!$A$595:$C$704,3,0)</f>
        <v>214371</v>
      </c>
      <c r="K2" s="21" t="n">
        <f aca="false">VLOOKUP(A2,'[94]Jan1962-Dec1962'!$A$579:$C$688,3,0)</f>
        <v>158007</v>
      </c>
      <c r="L2" s="21" t="n">
        <f aca="false">VLOOKUP(A2,'[95]Jan1963-Dec1963'!$A$563:$C$672,3,0)</f>
        <v>212583</v>
      </c>
      <c r="M2" s="21" t="n">
        <f aca="false">VLOOKUP(A2,'[96]Jan1964-Dec1964'!$A$547:$C$656,3,0)</f>
        <v>616417</v>
      </c>
      <c r="N2" s="21" t="n">
        <f aca="false">VLOOKUP(A2,'[97]Jan1965-Dec1965'!$A$531:$C$640,3,0)</f>
        <v>3813187</v>
      </c>
      <c r="O2" s="21" t="n">
        <f aca="false">VLOOKUP(A2,'[98]Jan1966-Dec1967'!$A$515:$C$624,3,0)</f>
        <v>339405</v>
      </c>
      <c r="P2" s="21" t="n">
        <f aca="false">VLOOKUP(A2,'[99]Jan1967-Dec1967'!$A$499:$C$608,3,0)</f>
        <v>183479</v>
      </c>
      <c r="Q2" s="21" t="n">
        <f aca="false">VLOOKUP(A2,'[100]Jan1968-Dec1968'!$A$483:$C$592,3,0)</f>
        <v>271578</v>
      </c>
      <c r="R2" s="21" t="n">
        <f aca="false">VLOOKUP(A2,'[101]Jan1969-Dec1970'!$A$467:$C$576,3,0)</f>
        <v>777053</v>
      </c>
      <c r="S2" s="21" t="n">
        <f aca="false">VLOOKUP(A2,'[102]Jan1971-Dec1973'!$A$435:$C$544,3,0)</f>
        <v>1078134</v>
      </c>
      <c r="T2" s="21" t="n">
        <f aca="false">VLOOKUP(A2,'[103]Jan1974-Dec1975'!$A$387:$C$496,3,0)</f>
        <v>3094078</v>
      </c>
      <c r="U2" s="21" t="n">
        <f aca="false">VLOOKUP(A2,'[104]Jan1976-Dec1977'!$A$355:$C$464,3,0)</f>
        <v>1944498</v>
      </c>
      <c r="V2" s="21" t="n">
        <f aca="false">VLOOKUP(A2,'[105]Jan1978-Dec1978'!$A$323:$C$432,3,0)</f>
        <v>2009593</v>
      </c>
      <c r="W2" s="21" t="n">
        <v>2146632</v>
      </c>
      <c r="X2" s="21" t="n">
        <v>2137335</v>
      </c>
      <c r="Y2" s="21" t="n">
        <v>2861694</v>
      </c>
      <c r="Z2" s="21" t="n">
        <v>3616521</v>
      </c>
      <c r="AA2" s="21" t="n">
        <v>2470058</v>
      </c>
      <c r="AB2" s="21" t="n">
        <v>5730443</v>
      </c>
      <c r="AC2" s="21" t="n">
        <v>5211648</v>
      </c>
      <c r="AD2" s="21" t="n">
        <v>13414211</v>
      </c>
      <c r="AE2" s="21" t="n">
        <v>33415277</v>
      </c>
      <c r="AF2" s="21"/>
      <c r="AG2" s="21" t="n">
        <f aca="false">SUM(B2:AF2)</f>
        <v>88404140</v>
      </c>
    </row>
    <row r="3" customFormat="false" ht="11.25" hidden="false" customHeight="false" outlineLevel="0" collapsed="false">
      <c r="A3" s="20" t="n">
        <v>34366</v>
      </c>
      <c r="B3" s="21" t="n">
        <f aca="false">VLOOKUP(A3,[85]Dec1930!$A$643:$C$752,3,0)</f>
        <v>33321</v>
      </c>
      <c r="C3" s="21" t="n">
        <f aca="false">VLOOKUP(A3,'[86]Jan1931-Dec1940'!$A$643:$C$752,3,0)</f>
        <v>36898</v>
      </c>
      <c r="D3" s="21" t="n">
        <f aca="false">VLOOKUP(A3,'[87]Jan1941-Dec1950'!$A$643:$D$752,3,0)</f>
        <v>220542</v>
      </c>
      <c r="E3" s="21" t="n">
        <f aca="false">VLOOKUP(A3,'[88]Jan1951-Dec1955'!$A$654:$C$763,3,0)</f>
        <v>585968</v>
      </c>
      <c r="F3" s="21" t="n">
        <f aca="false">VLOOKUP(A3,'[89]Jan1956-Dec1957'!$A$643:$C$752,3,0)</f>
        <v>186073</v>
      </c>
      <c r="G3" s="21" t="n">
        <f aca="false">VLOOKUP(A3,'[90]Jan1958-Dec1958'!$A$643:$C$752,3,0)</f>
        <v>1018138</v>
      </c>
      <c r="H3" s="21" t="n">
        <f aca="false">VLOOKUP(A3,'[91]Jan1959-Dec1959'!$A$627:$C$736,3,0)</f>
        <v>198501</v>
      </c>
      <c r="I3" s="21" t="n">
        <f aca="false">VLOOKUP(A3,'[92]Jan1960-Dec1960'!$A$611:$C$720,3,0)</f>
        <v>180468</v>
      </c>
      <c r="J3" s="21" t="n">
        <f aca="false">VLOOKUP(A3,'[93]Jan1961-Dec1961'!$A$595:$C$704,3,0)</f>
        <v>189595</v>
      </c>
      <c r="K3" s="21" t="n">
        <f aca="false">VLOOKUP(A3,'[94]Jan1962-Dec1962'!$A$579:$C$688,3,0)</f>
        <v>142704</v>
      </c>
      <c r="L3" s="21" t="n">
        <f aca="false">VLOOKUP(A3,'[95]Jan1963-Dec1963'!$A$563:$C$672,3,0)</f>
        <v>203552</v>
      </c>
      <c r="M3" s="21" t="n">
        <f aca="false">VLOOKUP(A3,'[96]Jan1964-Dec1964'!$A$547:$C$656,3,0)</f>
        <v>581665</v>
      </c>
      <c r="N3" s="21" t="n">
        <f aca="false">VLOOKUP(A3,'[97]Jan1965-Dec1965'!$A$531:$C$640,3,0)</f>
        <v>3402752</v>
      </c>
      <c r="O3" s="21" t="n">
        <f aca="false">VLOOKUP(A3,'[98]Jan1966-Dec1967'!$A$515:$C$624,3,0)</f>
        <v>295970</v>
      </c>
      <c r="P3" s="21" t="n">
        <f aca="false">VLOOKUP(A3,'[99]Jan1967-Dec1967'!$A$499:$C$608,3,0)</f>
        <v>184772</v>
      </c>
      <c r="Q3" s="21" t="n">
        <f aca="false">VLOOKUP(A3,'[100]Jan1968-Dec1968'!$A$483:$C$592,3,0)</f>
        <v>241650</v>
      </c>
      <c r="R3" s="21" t="n">
        <f aca="false">VLOOKUP(A3,'[101]Jan1969-Dec1970'!$A$467:$C$576,3,0)</f>
        <v>560057</v>
      </c>
      <c r="S3" s="21" t="n">
        <f aca="false">VLOOKUP(A3,'[102]Jan1971-Dec1973'!$A$435:$C$544,3,0)</f>
        <v>912798</v>
      </c>
      <c r="T3" s="21" t="n">
        <f aca="false">VLOOKUP(A3,'[103]Jan1974-Dec1975'!$A$387:$C$496,3,0)</f>
        <v>2731588</v>
      </c>
      <c r="U3" s="21" t="n">
        <f aca="false">VLOOKUP(A3,'[104]Jan1976-Dec1977'!$A$355:$C$464,3,0)</f>
        <v>1790659</v>
      </c>
      <c r="V3" s="21" t="n">
        <f aca="false">VLOOKUP(A3,'[105]Jan1978-Dec1978'!$A$323:$C$432,3,0)</f>
        <v>1742393</v>
      </c>
      <c r="W3" s="21" t="n">
        <v>1929370</v>
      </c>
      <c r="X3" s="21" t="n">
        <v>1909213</v>
      </c>
      <c r="Y3" s="21" t="n">
        <v>2555706</v>
      </c>
      <c r="Z3" s="21" t="n">
        <v>3285171</v>
      </c>
      <c r="AA3" s="21" t="n">
        <v>2117931</v>
      </c>
      <c r="AB3" s="21" t="n">
        <v>5077773</v>
      </c>
      <c r="AC3" s="21" t="n">
        <v>4626222</v>
      </c>
      <c r="AD3" s="21" t="n">
        <v>12107436</v>
      </c>
      <c r="AE3" s="21" t="n">
        <v>29427513</v>
      </c>
      <c r="AF3" s="21"/>
      <c r="AG3" s="21" t="n">
        <f aca="false">SUM(B3:AF3)</f>
        <v>78476399</v>
      </c>
    </row>
    <row r="4" customFormat="false" ht="11.25" hidden="false" customHeight="false" outlineLevel="0" collapsed="false">
      <c r="A4" s="20" t="n">
        <v>34394</v>
      </c>
      <c r="B4" s="21" t="n">
        <f aca="false">VLOOKUP(A4,[85]Dec1930!$A$643:$C$752,3,0)</f>
        <v>42828</v>
      </c>
      <c r="C4" s="21" t="n">
        <f aca="false">VLOOKUP(A4,'[86]Jan1931-Dec1940'!$A$643:$C$752,3,0)</f>
        <v>38179</v>
      </c>
      <c r="D4" s="21" t="n">
        <f aca="false">VLOOKUP(A4,'[87]Jan1941-Dec1950'!$A$643:$D$752,3,0)</f>
        <v>244043</v>
      </c>
      <c r="E4" s="21" t="n">
        <f aca="false">VLOOKUP(A4,'[88]Jan1951-Dec1955'!$A$654:$C$763,3,0)</f>
        <v>668776</v>
      </c>
      <c r="F4" s="21" t="n">
        <f aca="false">VLOOKUP(A4,'[89]Jan1956-Dec1957'!$A$643:$C$752,3,0)</f>
        <v>211293</v>
      </c>
      <c r="G4" s="21" t="n">
        <f aca="false">VLOOKUP(A4,'[90]Jan1958-Dec1958'!$A$643:$C$752,3,0)</f>
        <v>1164627</v>
      </c>
      <c r="H4" s="21" t="n">
        <f aca="false">VLOOKUP(A4,'[91]Jan1959-Dec1959'!$A$627:$C$736,3,0)</f>
        <v>229750</v>
      </c>
      <c r="I4" s="21" t="n">
        <f aca="false">VLOOKUP(A4,'[92]Jan1960-Dec1960'!$A$611:$C$720,3,0)</f>
        <v>200726</v>
      </c>
      <c r="J4" s="21" t="n">
        <f aca="false">VLOOKUP(A4,'[93]Jan1961-Dec1961'!$A$595:$C$704,3,0)</f>
        <v>211663</v>
      </c>
      <c r="K4" s="21" t="n">
        <f aca="false">VLOOKUP(A4,'[94]Jan1962-Dec1962'!$A$579:$C$688,3,0)</f>
        <v>155822</v>
      </c>
      <c r="L4" s="21" t="n">
        <f aca="false">VLOOKUP(A4,'[95]Jan1963-Dec1963'!$A$563:$C$672,3,0)</f>
        <v>213822</v>
      </c>
      <c r="M4" s="21" t="n">
        <f aca="false">VLOOKUP(A4,'[96]Jan1964-Dec1964'!$A$547:$C$656,3,0)</f>
        <v>677128</v>
      </c>
      <c r="N4" s="21" t="n">
        <f aca="false">VLOOKUP(A4,'[97]Jan1965-Dec1965'!$A$531:$C$640,3,0)</f>
        <v>3851667</v>
      </c>
      <c r="O4" s="21" t="n">
        <f aca="false">VLOOKUP(A4,'[98]Jan1966-Dec1967'!$A$515:$C$624,3,0)</f>
        <v>329542</v>
      </c>
      <c r="P4" s="21" t="n">
        <f aca="false">VLOOKUP(A4,'[99]Jan1967-Dec1967'!$A$499:$C$608,3,0)</f>
        <v>203387</v>
      </c>
      <c r="Q4" s="21" t="n">
        <f aca="false">VLOOKUP(A4,'[100]Jan1968-Dec1968'!$A$483:$C$592,3,0)</f>
        <v>304187</v>
      </c>
      <c r="R4" s="21" t="n">
        <f aca="false">VLOOKUP(A4,'[101]Jan1969-Dec1970'!$A$467:$C$576,3,0)</f>
        <v>635887</v>
      </c>
      <c r="S4" s="21" t="n">
        <f aca="false">VLOOKUP(A4,'[102]Jan1971-Dec1973'!$A$435:$C$544,3,0)</f>
        <v>1010799</v>
      </c>
      <c r="T4" s="21" t="n">
        <f aca="false">VLOOKUP(A4,'[103]Jan1974-Dec1975'!$A$387:$C$496,3,0)</f>
        <v>3193914</v>
      </c>
      <c r="U4" s="21" t="n">
        <f aca="false">VLOOKUP(A4,'[104]Jan1976-Dec1977'!$A$355:$C$464,3,0)</f>
        <v>2027534</v>
      </c>
      <c r="V4" s="21" t="n">
        <f aca="false">VLOOKUP(A4,'[105]Jan1978-Dec1978'!$A$323:$C$432,3,0)</f>
        <v>1953526</v>
      </c>
      <c r="W4" s="21" t="n">
        <v>2174441</v>
      </c>
      <c r="X4" s="21" t="n">
        <v>2102123</v>
      </c>
      <c r="Y4" s="21" t="n">
        <v>2766788</v>
      </c>
      <c r="Z4" s="21" t="n">
        <v>3714337</v>
      </c>
      <c r="AA4" s="21" t="n">
        <v>2359541</v>
      </c>
      <c r="AB4" s="21" t="n">
        <v>5691335</v>
      </c>
      <c r="AC4" s="21" t="n">
        <v>5046606</v>
      </c>
      <c r="AD4" s="21" t="n">
        <v>13303136</v>
      </c>
      <c r="AE4" s="21" t="n">
        <v>31610402</v>
      </c>
      <c r="AF4" s="21"/>
      <c r="AG4" s="21" t="n">
        <f aca="false">SUM(B4:AF4)</f>
        <v>86337809</v>
      </c>
    </row>
    <row r="5" customFormat="false" ht="11.25" hidden="false" customHeight="false" outlineLevel="0" collapsed="false">
      <c r="A5" s="20" t="n">
        <v>34425</v>
      </c>
      <c r="B5" s="21" t="n">
        <f aca="false">VLOOKUP(A5,[85]Dec1930!$A$643:$C$752,3,0)</f>
        <v>38605</v>
      </c>
      <c r="C5" s="21" t="n">
        <f aca="false">VLOOKUP(A5,'[86]Jan1931-Dec1940'!$A$643:$C$752,3,0)</f>
        <v>35609</v>
      </c>
      <c r="D5" s="21" t="n">
        <f aca="false">VLOOKUP(A5,'[87]Jan1941-Dec1950'!$A$643:$D$752,3,0)</f>
        <v>244122</v>
      </c>
      <c r="E5" s="21" t="n">
        <f aca="false">VLOOKUP(A5,'[88]Jan1951-Dec1955'!$A$654:$C$763,3,0)</f>
        <v>652889</v>
      </c>
      <c r="F5" s="21" t="n">
        <f aca="false">VLOOKUP(A5,'[89]Jan1956-Dec1957'!$A$643:$C$752,3,0)</f>
        <v>200315</v>
      </c>
      <c r="G5" s="21" t="n">
        <f aca="false">VLOOKUP(A5,'[90]Jan1958-Dec1958'!$A$643:$C$752,3,0)</f>
        <v>1145187</v>
      </c>
      <c r="H5" s="21" t="n">
        <f aca="false">VLOOKUP(A5,'[91]Jan1959-Dec1959'!$A$627:$C$736,3,0)</f>
        <v>217753</v>
      </c>
      <c r="I5" s="21" t="n">
        <f aca="false">VLOOKUP(A5,'[92]Jan1960-Dec1960'!$A$611:$C$720,3,0)</f>
        <v>198899</v>
      </c>
      <c r="J5" s="21" t="n">
        <f aca="false">VLOOKUP(A5,'[93]Jan1961-Dec1961'!$A$595:$C$704,3,0)</f>
        <v>212016</v>
      </c>
      <c r="K5" s="21" t="n">
        <f aca="false">VLOOKUP(A5,'[94]Jan1962-Dec1962'!$A$579:$C$688,3,0)</f>
        <v>160822</v>
      </c>
      <c r="L5" s="21" t="n">
        <f aca="false">VLOOKUP(A5,'[95]Jan1963-Dec1963'!$A$563:$C$672,3,0)</f>
        <v>222115</v>
      </c>
      <c r="M5" s="21" t="n">
        <f aca="false">VLOOKUP(A5,'[96]Jan1964-Dec1964'!$A$547:$C$656,3,0)</f>
        <v>644658</v>
      </c>
      <c r="N5" s="21" t="n">
        <f aca="false">VLOOKUP(A5,'[97]Jan1965-Dec1965'!$A$531:$C$640,3,0)</f>
        <v>3696105</v>
      </c>
      <c r="O5" s="21" t="n">
        <f aca="false">VLOOKUP(A5,'[98]Jan1966-Dec1967'!$A$515:$C$624,3,0)</f>
        <v>308642</v>
      </c>
      <c r="P5" s="21" t="n">
        <f aca="false">VLOOKUP(A5,'[99]Jan1967-Dec1967'!$A$499:$C$608,3,0)</f>
        <v>207671</v>
      </c>
      <c r="Q5" s="21" t="n">
        <f aca="false">VLOOKUP(A5,'[100]Jan1968-Dec1968'!$A$483:$C$592,3,0)</f>
        <v>286896</v>
      </c>
      <c r="R5" s="21" t="n">
        <f aca="false">VLOOKUP(A5,'[101]Jan1969-Dec1970'!$A$467:$C$576,3,0)</f>
        <v>512191</v>
      </c>
      <c r="S5" s="21" t="n">
        <f aca="false">VLOOKUP(A5,'[102]Jan1971-Dec1973'!$A$435:$C$544,3,0)</f>
        <v>995723</v>
      </c>
      <c r="T5" s="21" t="n">
        <f aca="false">VLOOKUP(A5,'[103]Jan1974-Dec1975'!$A$387:$C$496,3,0)</f>
        <v>2933806</v>
      </c>
      <c r="U5" s="21" t="n">
        <f aca="false">VLOOKUP(A5,'[104]Jan1976-Dec1977'!$A$355:$C$464,3,0)</f>
        <v>1916008</v>
      </c>
      <c r="V5" s="21" t="n">
        <f aca="false">VLOOKUP(A5,'[105]Jan1978-Dec1978'!$A$323:$C$432,3,0)</f>
        <v>1962474</v>
      </c>
      <c r="W5" s="21" t="n">
        <v>2131242</v>
      </c>
      <c r="X5" s="21" t="n">
        <v>2068386</v>
      </c>
      <c r="Y5" s="21" t="n">
        <v>2636326</v>
      </c>
      <c r="Z5" s="21" t="n">
        <v>3482423</v>
      </c>
      <c r="AA5" s="21" t="n">
        <v>2302479</v>
      </c>
      <c r="AB5" s="21" t="n">
        <v>5562245</v>
      </c>
      <c r="AC5" s="21" t="n">
        <v>4709447</v>
      </c>
      <c r="AD5" s="21" t="n">
        <v>12451953</v>
      </c>
      <c r="AE5" s="21" t="n">
        <v>29129567</v>
      </c>
      <c r="AF5" s="21"/>
      <c r="AG5" s="21" t="n">
        <f aca="false">SUM(B5:AF5)</f>
        <v>81266574</v>
      </c>
    </row>
    <row r="6" customFormat="false" ht="11.25" hidden="false" customHeight="false" outlineLevel="0" collapsed="false">
      <c r="A6" s="20" t="n">
        <v>34455</v>
      </c>
      <c r="B6" s="21" t="n">
        <f aca="false">VLOOKUP(A6,[85]Dec1930!$A$643:$C$752,3,0)</f>
        <v>41597</v>
      </c>
      <c r="C6" s="21" t="n">
        <f aca="false">VLOOKUP(A6,'[86]Jan1931-Dec1940'!$A$643:$C$752,3,0)</f>
        <v>34792</v>
      </c>
      <c r="D6" s="21" t="n">
        <f aca="false">VLOOKUP(A6,'[87]Jan1941-Dec1950'!$A$643:$D$752,3,0)</f>
        <v>233863</v>
      </c>
      <c r="E6" s="21" t="n">
        <f aca="false">VLOOKUP(A6,'[88]Jan1951-Dec1955'!$A$654:$C$763,3,0)</f>
        <v>655593</v>
      </c>
      <c r="F6" s="21" t="n">
        <f aca="false">VLOOKUP(A6,'[89]Jan1956-Dec1957'!$A$643:$C$752,3,0)</f>
        <v>201051</v>
      </c>
      <c r="G6" s="21" t="n">
        <f aca="false">VLOOKUP(A6,'[90]Jan1958-Dec1958'!$A$643:$C$752,3,0)</f>
        <v>1167831</v>
      </c>
      <c r="H6" s="21" t="n">
        <f aca="false">VLOOKUP(A6,'[91]Jan1959-Dec1959'!$A$627:$C$736,3,0)</f>
        <v>212853</v>
      </c>
      <c r="I6" s="21" t="n">
        <f aca="false">VLOOKUP(A6,'[92]Jan1960-Dec1960'!$A$611:$C$720,3,0)</f>
        <v>220057</v>
      </c>
      <c r="J6" s="21" t="n">
        <f aca="false">VLOOKUP(A6,'[93]Jan1961-Dec1961'!$A$595:$C$704,3,0)</f>
        <v>214095</v>
      </c>
      <c r="K6" s="21" t="n">
        <f aca="false">VLOOKUP(A6,'[94]Jan1962-Dec1962'!$A$579:$C$688,3,0)</f>
        <v>160449</v>
      </c>
      <c r="L6" s="21" t="n">
        <f aca="false">VLOOKUP(A6,'[95]Jan1963-Dec1963'!$A$563:$C$672,3,0)</f>
        <v>232662</v>
      </c>
      <c r="M6" s="21" t="n">
        <f aca="false">VLOOKUP(A6,'[96]Jan1964-Dec1964'!$A$547:$C$656,3,0)</f>
        <v>709708</v>
      </c>
      <c r="N6" s="21" t="n">
        <f aca="false">VLOOKUP(A6,'[97]Jan1965-Dec1965'!$A$531:$C$640,3,0)</f>
        <v>3794929</v>
      </c>
      <c r="O6" s="21" t="n">
        <f aca="false">VLOOKUP(A6,'[98]Jan1966-Dec1967'!$A$515:$C$624,3,0)</f>
        <v>302301</v>
      </c>
      <c r="P6" s="21" t="n">
        <f aca="false">VLOOKUP(A6,'[99]Jan1967-Dec1967'!$A$499:$C$608,3,0)</f>
        <v>206704</v>
      </c>
      <c r="Q6" s="21" t="n">
        <f aca="false">VLOOKUP(A6,'[100]Jan1968-Dec1968'!$A$483:$C$592,3,0)</f>
        <v>307312</v>
      </c>
      <c r="R6" s="21" t="n">
        <f aca="false">VLOOKUP(A6,'[101]Jan1969-Dec1970'!$A$467:$C$576,3,0)</f>
        <v>604407</v>
      </c>
      <c r="S6" s="21" t="n">
        <f aca="false">VLOOKUP(A6,'[102]Jan1971-Dec1973'!$A$435:$C$544,3,0)</f>
        <v>1113924</v>
      </c>
      <c r="T6" s="21" t="n">
        <f aca="false">VLOOKUP(A6,'[103]Jan1974-Dec1975'!$A$387:$C$496,3,0)</f>
        <v>3075225</v>
      </c>
      <c r="U6" s="21" t="n">
        <f aca="false">VLOOKUP(A6,'[104]Jan1976-Dec1977'!$A$355:$C$464,3,0)</f>
        <v>1950139</v>
      </c>
      <c r="V6" s="21" t="n">
        <f aca="false">VLOOKUP(A6,'[105]Jan1978-Dec1978'!$A$323:$C$432,3,0)</f>
        <v>2102930</v>
      </c>
      <c r="W6" s="21" t="n">
        <v>2164112</v>
      </c>
      <c r="X6" s="21" t="n">
        <v>2097910</v>
      </c>
      <c r="Y6" s="21" t="n">
        <v>2714634</v>
      </c>
      <c r="Z6" s="21" t="n">
        <v>3496359</v>
      </c>
      <c r="AA6" s="21" t="n">
        <v>2367252</v>
      </c>
      <c r="AB6" s="21" t="n">
        <v>5700437</v>
      </c>
      <c r="AC6" s="21" t="n">
        <v>4795735</v>
      </c>
      <c r="AD6" s="21" t="n">
        <v>12676792</v>
      </c>
      <c r="AE6" s="21" t="n">
        <v>29652151</v>
      </c>
      <c r="AF6" s="21"/>
      <c r="AG6" s="21" t="n">
        <f aca="false">SUM(B6:AF6)</f>
        <v>83207804</v>
      </c>
    </row>
    <row r="7" customFormat="false" ht="11.25" hidden="false" customHeight="false" outlineLevel="0" collapsed="false">
      <c r="A7" s="20" t="n">
        <v>34486</v>
      </c>
      <c r="B7" s="21" t="n">
        <f aca="false">VLOOKUP(A7,[85]Dec1930!$A$643:$C$752,3,0)</f>
        <v>42745</v>
      </c>
      <c r="C7" s="21" t="n">
        <f aca="false">VLOOKUP(A7,'[86]Jan1931-Dec1940'!$A$643:$C$752,3,0)</f>
        <v>32465</v>
      </c>
      <c r="D7" s="21" t="n">
        <f aca="false">VLOOKUP(A7,'[87]Jan1941-Dec1950'!$A$643:$D$752,3,0)</f>
        <v>231106</v>
      </c>
      <c r="E7" s="21" t="n">
        <f aca="false">VLOOKUP(A7,'[88]Jan1951-Dec1955'!$A$654:$C$763,3,0)</f>
        <v>613505</v>
      </c>
      <c r="F7" s="21" t="n">
        <f aca="false">VLOOKUP(A7,'[89]Jan1956-Dec1957'!$A$643:$C$752,3,0)</f>
        <v>199255</v>
      </c>
      <c r="G7" s="21" t="n">
        <f aca="false">VLOOKUP(A7,'[90]Jan1958-Dec1958'!$A$643:$C$752,3,0)</f>
        <v>1127351</v>
      </c>
      <c r="H7" s="21" t="n">
        <f aca="false">VLOOKUP(A7,'[91]Jan1959-Dec1959'!$A$627:$C$736,3,0)</f>
        <v>212083</v>
      </c>
      <c r="I7" s="21" t="n">
        <f aca="false">VLOOKUP(A7,'[92]Jan1960-Dec1960'!$A$611:$C$720,3,0)</f>
        <v>206574</v>
      </c>
      <c r="J7" s="21" t="n">
        <f aca="false">VLOOKUP(A7,'[93]Jan1961-Dec1961'!$A$595:$C$704,3,0)</f>
        <v>206493</v>
      </c>
      <c r="K7" s="21" t="n">
        <f aca="false">VLOOKUP(A7,'[94]Jan1962-Dec1962'!$A$579:$C$688,3,0)</f>
        <v>156240</v>
      </c>
      <c r="L7" s="21" t="n">
        <f aca="false">VLOOKUP(A7,'[95]Jan1963-Dec1963'!$A$563:$C$672,3,0)</f>
        <v>219177</v>
      </c>
      <c r="M7" s="21" t="n">
        <f aca="false">VLOOKUP(A7,'[96]Jan1964-Dec1964'!$A$547:$C$656,3,0)</f>
        <v>619378</v>
      </c>
      <c r="N7" s="21" t="n">
        <f aca="false">VLOOKUP(A7,'[97]Jan1965-Dec1965'!$A$531:$C$640,3,0)</f>
        <v>3603121</v>
      </c>
      <c r="O7" s="21" t="n">
        <f aca="false">VLOOKUP(A7,'[98]Jan1966-Dec1967'!$A$515:$C$624,3,0)</f>
        <v>271096</v>
      </c>
      <c r="P7" s="21" t="n">
        <f aca="false">VLOOKUP(A7,'[99]Jan1967-Dec1967'!$A$499:$C$608,3,0)</f>
        <v>200302</v>
      </c>
      <c r="Q7" s="21" t="n">
        <f aca="false">VLOOKUP(A7,'[100]Jan1968-Dec1968'!$A$483:$C$592,3,0)</f>
        <v>278726</v>
      </c>
      <c r="R7" s="21" t="n">
        <f aca="false">VLOOKUP(A7,'[101]Jan1969-Dec1970'!$A$467:$C$576,3,0)</f>
        <v>570095</v>
      </c>
      <c r="S7" s="21" t="n">
        <f aca="false">VLOOKUP(A7,'[102]Jan1971-Dec1973'!$A$435:$C$544,3,0)</f>
        <v>1020560</v>
      </c>
      <c r="T7" s="21" t="n">
        <f aca="false">VLOOKUP(A7,'[103]Jan1974-Dec1975'!$A$387:$C$496,3,0)</f>
        <v>2740007</v>
      </c>
      <c r="U7" s="21" t="n">
        <f aca="false">VLOOKUP(A7,'[104]Jan1976-Dec1977'!$A$355:$C$464,3,0)</f>
        <v>1858361</v>
      </c>
      <c r="V7" s="21" t="n">
        <f aca="false">VLOOKUP(A7,'[105]Jan1978-Dec1978'!$A$323:$C$432,3,0)</f>
        <v>2076730</v>
      </c>
      <c r="W7" s="21" t="n">
        <v>2074402</v>
      </c>
      <c r="X7" s="21" t="n">
        <v>2035767</v>
      </c>
      <c r="Y7" s="21" t="n">
        <v>2644611</v>
      </c>
      <c r="Z7" s="21" t="n">
        <v>3394316</v>
      </c>
      <c r="AA7" s="21" t="n">
        <v>2327031</v>
      </c>
      <c r="AB7" s="21" t="n">
        <v>5494111</v>
      </c>
      <c r="AC7" s="21" t="n">
        <v>4355316</v>
      </c>
      <c r="AD7" s="21" t="n">
        <v>12258728</v>
      </c>
      <c r="AE7" s="21" t="n">
        <v>27957633</v>
      </c>
      <c r="AF7" s="21"/>
      <c r="AG7" s="21" t="n">
        <f aca="false">SUM(B7:AF7)</f>
        <v>79027285</v>
      </c>
    </row>
    <row r="8" customFormat="false" ht="11.25" hidden="false" customHeight="false" outlineLevel="0" collapsed="false">
      <c r="A8" s="20" t="n">
        <v>34516</v>
      </c>
      <c r="B8" s="21" t="n">
        <f aca="false">VLOOKUP(A8,[85]Dec1930!$A$643:$C$752,3,0)</f>
        <v>41238</v>
      </c>
      <c r="C8" s="21" t="n">
        <f aca="false">VLOOKUP(A8,'[86]Jan1931-Dec1940'!$A$643:$C$752,3,0)</f>
        <v>32585</v>
      </c>
      <c r="D8" s="21" t="n">
        <f aca="false">VLOOKUP(A8,'[87]Jan1941-Dec1950'!$A$643:$D$752,3,0)</f>
        <v>230997</v>
      </c>
      <c r="E8" s="21" t="n">
        <f aca="false">VLOOKUP(A8,'[88]Jan1951-Dec1955'!$A$654:$C$763,3,0)</f>
        <v>617919</v>
      </c>
      <c r="F8" s="21" t="n">
        <f aca="false">VLOOKUP(A8,'[89]Jan1956-Dec1957'!$A$643:$C$752,3,0)</f>
        <v>199497</v>
      </c>
      <c r="G8" s="21" t="n">
        <f aca="false">VLOOKUP(A8,'[90]Jan1958-Dec1958'!$A$643:$C$752,3,0)</f>
        <v>1160637</v>
      </c>
      <c r="H8" s="21" t="n">
        <f aca="false">VLOOKUP(A8,'[91]Jan1959-Dec1959'!$A$627:$C$736,3,0)</f>
        <v>213178</v>
      </c>
      <c r="I8" s="21" t="n">
        <f aca="false">VLOOKUP(A8,'[92]Jan1960-Dec1960'!$A$611:$C$720,3,0)</f>
        <v>211522</v>
      </c>
      <c r="J8" s="21" t="n">
        <f aca="false">VLOOKUP(A8,'[93]Jan1961-Dec1961'!$A$595:$C$704,3,0)</f>
        <v>213645</v>
      </c>
      <c r="K8" s="21" t="n">
        <f aca="false">VLOOKUP(A8,'[94]Jan1962-Dec1962'!$A$579:$C$688,3,0)</f>
        <v>155839</v>
      </c>
      <c r="L8" s="21" t="n">
        <f aca="false">VLOOKUP(A8,'[95]Jan1963-Dec1963'!$A$563:$C$672,3,0)</f>
        <v>221880</v>
      </c>
      <c r="M8" s="21" t="n">
        <f aca="false">VLOOKUP(A8,'[96]Jan1964-Dec1964'!$A$547:$C$656,3,0)</f>
        <v>669511</v>
      </c>
      <c r="N8" s="21" t="n">
        <f aca="false">VLOOKUP(A8,'[97]Jan1965-Dec1965'!$A$531:$C$640,3,0)</f>
        <v>3835698</v>
      </c>
      <c r="O8" s="21" t="n">
        <f aca="false">VLOOKUP(A8,'[98]Jan1966-Dec1967'!$A$515:$C$624,3,0)</f>
        <v>283887</v>
      </c>
      <c r="P8" s="21" t="n">
        <f aca="false">VLOOKUP(A8,'[99]Jan1967-Dec1967'!$A$499:$C$608,3,0)</f>
        <v>208581</v>
      </c>
      <c r="Q8" s="21" t="n">
        <f aca="false">VLOOKUP(A8,'[100]Jan1968-Dec1968'!$A$483:$C$592,3,0)</f>
        <v>280509</v>
      </c>
      <c r="R8" s="21" t="n">
        <f aca="false">VLOOKUP(A8,'[101]Jan1969-Dec1970'!$A$467:$C$576,3,0)</f>
        <v>574506</v>
      </c>
      <c r="S8" s="21" t="n">
        <f aca="false">VLOOKUP(A8,'[102]Jan1971-Dec1973'!$A$435:$C$544,3,0)</f>
        <v>1024855</v>
      </c>
      <c r="T8" s="21" t="n">
        <f aca="false">VLOOKUP(A8,'[103]Jan1974-Dec1975'!$A$387:$C$496,3,0)</f>
        <v>2932848</v>
      </c>
      <c r="U8" s="21" t="n">
        <f aca="false">VLOOKUP(A8,'[104]Jan1976-Dec1977'!$A$355:$C$464,3,0)</f>
        <v>1913702</v>
      </c>
      <c r="V8" s="21" t="n">
        <f aca="false">VLOOKUP(A8,'[105]Jan1978-Dec1978'!$A$323:$C$432,3,0)</f>
        <v>2024863</v>
      </c>
      <c r="W8" s="21" t="n">
        <v>2001388</v>
      </c>
      <c r="X8" s="21" t="n">
        <v>2088198</v>
      </c>
      <c r="Y8" s="21" t="n">
        <v>2670533</v>
      </c>
      <c r="Z8" s="21" t="n">
        <v>3394872</v>
      </c>
      <c r="AA8" s="21" t="n">
        <v>2336617</v>
      </c>
      <c r="AB8" s="21" t="n">
        <v>5574540</v>
      </c>
      <c r="AC8" s="21" t="n">
        <v>4573314</v>
      </c>
      <c r="AD8" s="21" t="n">
        <v>12314349</v>
      </c>
      <c r="AE8" s="21" t="n">
        <v>27565075</v>
      </c>
      <c r="AF8" s="21"/>
      <c r="AG8" s="21" t="n">
        <f aca="false">SUM(B8:AF8)</f>
        <v>79566783</v>
      </c>
    </row>
    <row r="9" customFormat="false" ht="11.25" hidden="false" customHeight="false" outlineLevel="0" collapsed="false">
      <c r="A9" s="20" t="n">
        <v>34547</v>
      </c>
      <c r="B9" s="21" t="n">
        <f aca="false">VLOOKUP(A9,[85]Dec1930!$A$643:$C$752,3,0)</f>
        <v>42106</v>
      </c>
      <c r="C9" s="21" t="n">
        <f aca="false">VLOOKUP(A9,'[86]Jan1931-Dec1940'!$A$643:$C$752,3,0)</f>
        <v>32548</v>
      </c>
      <c r="D9" s="21" t="n">
        <f aca="false">VLOOKUP(A9,'[87]Jan1941-Dec1950'!$A$643:$D$752,3,0)</f>
        <v>227524</v>
      </c>
      <c r="E9" s="21" t="n">
        <f aca="false">VLOOKUP(A9,'[88]Jan1951-Dec1955'!$A$654:$C$763,3,0)</f>
        <v>620659</v>
      </c>
      <c r="F9" s="21" t="n">
        <f aca="false">VLOOKUP(A9,'[89]Jan1956-Dec1957'!$A$643:$C$752,3,0)</f>
        <v>200362</v>
      </c>
      <c r="G9" s="21" t="n">
        <f aca="false">VLOOKUP(A9,'[90]Jan1958-Dec1958'!$A$643:$C$752,3,0)</f>
        <v>1142066</v>
      </c>
      <c r="H9" s="21" t="n">
        <f aca="false">VLOOKUP(A9,'[91]Jan1959-Dec1959'!$A$627:$C$736,3,0)</f>
        <v>224140</v>
      </c>
      <c r="I9" s="21" t="n">
        <f aca="false">VLOOKUP(A9,'[92]Jan1960-Dec1960'!$A$611:$C$720,3,0)</f>
        <v>220548</v>
      </c>
      <c r="J9" s="21" t="n">
        <f aca="false">VLOOKUP(A9,'[93]Jan1961-Dec1961'!$A$595:$C$704,3,0)</f>
        <v>220876</v>
      </c>
      <c r="K9" s="21" t="n">
        <f aca="false">VLOOKUP(A9,'[94]Jan1962-Dec1962'!$A$579:$C$688,3,0)</f>
        <v>157589</v>
      </c>
      <c r="L9" s="21" t="n">
        <f aca="false">VLOOKUP(A9,'[95]Jan1963-Dec1963'!$A$563:$C$672,3,0)</f>
        <v>204220</v>
      </c>
      <c r="M9" s="21" t="n">
        <f aca="false">VLOOKUP(A9,'[96]Jan1964-Dec1964'!$A$547:$C$656,3,0)</f>
        <v>679216</v>
      </c>
      <c r="N9" s="21" t="n">
        <f aca="false">VLOOKUP(A9,'[97]Jan1965-Dec1965'!$A$531:$C$640,3,0)</f>
        <v>3616655</v>
      </c>
      <c r="O9" s="21" t="n">
        <f aca="false">VLOOKUP(A9,'[98]Jan1966-Dec1967'!$A$515:$C$624,3,0)</f>
        <v>290574</v>
      </c>
      <c r="P9" s="21" t="n">
        <f aca="false">VLOOKUP(A9,'[99]Jan1967-Dec1967'!$A$499:$C$608,3,0)</f>
        <v>198376</v>
      </c>
      <c r="Q9" s="21" t="n">
        <f aca="false">VLOOKUP(A9,'[100]Jan1968-Dec1968'!$A$483:$C$592,3,0)</f>
        <v>283888</v>
      </c>
      <c r="R9" s="21" t="n">
        <f aca="false">VLOOKUP(A9,'[101]Jan1969-Dec1970'!$A$467:$C$576,3,0)</f>
        <v>641005</v>
      </c>
      <c r="S9" s="21" t="n">
        <f aca="false">VLOOKUP(A9,'[102]Jan1971-Dec1973'!$A$435:$C$544,3,0)</f>
        <v>1107797</v>
      </c>
      <c r="T9" s="21" t="n">
        <f aca="false">VLOOKUP(A9,'[103]Jan1974-Dec1975'!$A$387:$C$496,3,0)</f>
        <v>2485985</v>
      </c>
      <c r="U9" s="21" t="n">
        <f aca="false">VLOOKUP(A9,'[104]Jan1976-Dec1977'!$A$355:$C$464,3,0)</f>
        <v>1911753</v>
      </c>
      <c r="V9" s="21" t="n">
        <f aca="false">VLOOKUP(A9,'[105]Jan1978-Dec1978'!$A$323:$C$432,3,0)</f>
        <v>2128082</v>
      </c>
      <c r="W9" s="21" t="n">
        <v>1989608</v>
      </c>
      <c r="X9" s="21" t="n">
        <v>2112438</v>
      </c>
      <c r="Y9" s="21" t="n">
        <v>2636963</v>
      </c>
      <c r="Z9" s="21" t="n">
        <v>3415959</v>
      </c>
      <c r="AA9" s="21" t="n">
        <v>2346842</v>
      </c>
      <c r="AB9" s="21" t="n">
        <v>5576561</v>
      </c>
      <c r="AC9" s="21" t="n">
        <v>4440104</v>
      </c>
      <c r="AD9" s="21" t="n">
        <v>12248379</v>
      </c>
      <c r="AE9" s="21" t="n">
        <v>27035332</v>
      </c>
      <c r="AF9" s="21"/>
      <c r="AG9" s="21" t="n">
        <f aca="false">SUM(B9:AF9)</f>
        <v>78438155</v>
      </c>
    </row>
    <row r="10" customFormat="false" ht="11.25" hidden="false" customHeight="false" outlineLevel="0" collapsed="false">
      <c r="A10" s="20" t="n">
        <v>34578</v>
      </c>
      <c r="B10" s="21" t="n">
        <f aca="false">VLOOKUP(A10,[85]Dec1930!$A$643:$C$752,3,0)</f>
        <v>46704</v>
      </c>
      <c r="C10" s="21" t="n">
        <f aca="false">VLOOKUP(A10,'[86]Jan1931-Dec1940'!$A$643:$C$752,3,0)</f>
        <v>35383</v>
      </c>
      <c r="D10" s="21" t="n">
        <f aca="false">VLOOKUP(A10,'[87]Jan1941-Dec1950'!$A$643:$D$752,3,0)</f>
        <v>216460</v>
      </c>
      <c r="E10" s="21" t="n">
        <f aca="false">VLOOKUP(A10,'[88]Jan1951-Dec1955'!$A$654:$C$763,3,0)</f>
        <v>588278</v>
      </c>
      <c r="F10" s="21" t="n">
        <f aca="false">VLOOKUP(A10,'[89]Jan1956-Dec1957'!$A$643:$C$752,3,0)</f>
        <v>196610</v>
      </c>
      <c r="G10" s="21" t="n">
        <f aca="false">VLOOKUP(A10,'[90]Jan1958-Dec1958'!$A$643:$C$752,3,0)</f>
        <v>1096508</v>
      </c>
      <c r="H10" s="21" t="n">
        <f aca="false">VLOOKUP(A10,'[91]Jan1959-Dec1959'!$A$627:$C$736,3,0)</f>
        <v>236217</v>
      </c>
      <c r="I10" s="21" t="n">
        <f aca="false">VLOOKUP(A10,'[92]Jan1960-Dec1960'!$A$611:$C$720,3,0)</f>
        <v>215398</v>
      </c>
      <c r="J10" s="21" t="n">
        <f aca="false">VLOOKUP(A10,'[93]Jan1961-Dec1961'!$A$595:$C$704,3,0)</f>
        <v>204897</v>
      </c>
      <c r="K10" s="21" t="n">
        <f aca="false">VLOOKUP(A10,'[94]Jan1962-Dec1962'!$A$579:$C$688,3,0)</f>
        <v>154507</v>
      </c>
      <c r="L10" s="21" t="n">
        <f aca="false">VLOOKUP(A10,'[95]Jan1963-Dec1963'!$A$563:$C$672,3,0)</f>
        <v>206064</v>
      </c>
      <c r="M10" s="21" t="n">
        <f aca="false">VLOOKUP(A10,'[96]Jan1964-Dec1964'!$A$547:$C$656,3,0)</f>
        <v>647027</v>
      </c>
      <c r="N10" s="21" t="n">
        <f aca="false">VLOOKUP(A10,'[97]Jan1965-Dec1965'!$A$531:$C$640,3,0)</f>
        <v>3529746</v>
      </c>
      <c r="O10" s="21" t="n">
        <f aca="false">VLOOKUP(A10,'[98]Jan1966-Dec1967'!$A$515:$C$624,3,0)</f>
        <v>270027</v>
      </c>
      <c r="P10" s="21" t="n">
        <f aca="false">VLOOKUP(A10,'[99]Jan1967-Dec1967'!$A$499:$C$608,3,0)</f>
        <v>189918</v>
      </c>
      <c r="Q10" s="21" t="n">
        <f aca="false">VLOOKUP(A10,'[100]Jan1968-Dec1968'!$A$483:$C$592,3,0)</f>
        <v>271923</v>
      </c>
      <c r="R10" s="21" t="n">
        <f aca="false">VLOOKUP(A10,'[101]Jan1969-Dec1970'!$A$467:$C$576,3,0)</f>
        <v>625995</v>
      </c>
      <c r="S10" s="21" t="n">
        <f aca="false">VLOOKUP(A10,'[102]Jan1971-Dec1973'!$A$435:$C$544,3,0)</f>
        <v>1053032</v>
      </c>
      <c r="T10" s="21" t="n">
        <f aca="false">VLOOKUP(A10,'[103]Jan1974-Dec1975'!$A$387:$C$496,3,0)</f>
        <v>2803623</v>
      </c>
      <c r="U10" s="21" t="n">
        <f aca="false">VLOOKUP(A10,'[104]Jan1976-Dec1977'!$A$355:$C$464,3,0)</f>
        <v>1788370</v>
      </c>
      <c r="V10" s="21" t="n">
        <f aca="false">VLOOKUP(A10,'[105]Jan1978-Dec1978'!$A$323:$C$432,3,0)</f>
        <v>1949427</v>
      </c>
      <c r="W10" s="21" t="n">
        <v>1968014</v>
      </c>
      <c r="X10" s="21" t="n">
        <v>2053128</v>
      </c>
      <c r="Y10" s="21" t="n">
        <v>2602456</v>
      </c>
      <c r="Z10" s="21" t="n">
        <v>3341057</v>
      </c>
      <c r="AA10" s="21" t="n">
        <v>2215448</v>
      </c>
      <c r="AB10" s="21" t="n">
        <v>5288535</v>
      </c>
      <c r="AC10" s="21" t="n">
        <v>4243566</v>
      </c>
      <c r="AD10" s="21" t="n">
        <v>11415452</v>
      </c>
      <c r="AE10" s="21" t="n">
        <v>25153790</v>
      </c>
      <c r="AF10" s="21"/>
      <c r="AG10" s="21" t="n">
        <f aca="false">SUM(B10:AF10)</f>
        <v>74607560</v>
      </c>
    </row>
    <row r="11" customFormat="false" ht="11.25" hidden="false" customHeight="false" outlineLevel="0" collapsed="false">
      <c r="A11" s="20" t="n">
        <v>34608</v>
      </c>
      <c r="B11" s="21" t="n">
        <f aca="false">VLOOKUP(A11,[85]Dec1930!$A$643:$C$752,3,0)</f>
        <v>46843</v>
      </c>
      <c r="C11" s="21" t="n">
        <f aca="false">VLOOKUP(A11,'[86]Jan1931-Dec1940'!$A$643:$C$752,3,0)</f>
        <v>37948</v>
      </c>
      <c r="D11" s="21" t="n">
        <f aca="false">VLOOKUP(A11,'[87]Jan1941-Dec1950'!$A$643:$D$752,3,0)</f>
        <v>224453</v>
      </c>
      <c r="E11" s="21" t="n">
        <f aca="false">VLOOKUP(A11,'[88]Jan1951-Dec1955'!$A$654:$C$763,3,0)</f>
        <v>613881</v>
      </c>
      <c r="F11" s="21" t="n">
        <f aca="false">VLOOKUP(A11,'[89]Jan1956-Dec1957'!$A$643:$C$752,3,0)</f>
        <v>195956</v>
      </c>
      <c r="G11" s="21" t="n">
        <f aca="false">VLOOKUP(A11,'[90]Jan1958-Dec1958'!$A$643:$C$752,3,0)</f>
        <v>1059371</v>
      </c>
      <c r="H11" s="21" t="n">
        <f aca="false">VLOOKUP(A11,'[91]Jan1959-Dec1959'!$A$627:$C$736,3,0)</f>
        <v>245264</v>
      </c>
      <c r="I11" s="21" t="n">
        <f aca="false">VLOOKUP(A11,'[92]Jan1960-Dec1960'!$A$611:$C$720,3,0)</f>
        <v>211702</v>
      </c>
      <c r="J11" s="21" t="n">
        <f aca="false">VLOOKUP(A11,'[93]Jan1961-Dec1961'!$A$595:$C$704,3,0)</f>
        <v>207368</v>
      </c>
      <c r="K11" s="21" t="n">
        <f aca="false">VLOOKUP(A11,'[94]Jan1962-Dec1962'!$A$579:$C$688,3,0)</f>
        <v>163618</v>
      </c>
      <c r="L11" s="21" t="n">
        <f aca="false">VLOOKUP(A11,'[95]Jan1963-Dec1963'!$A$563:$C$672,3,0)</f>
        <v>202567</v>
      </c>
      <c r="M11" s="21" t="n">
        <f aca="false">VLOOKUP(A11,'[96]Jan1964-Dec1964'!$A$547:$C$656,3,0)</f>
        <v>660581</v>
      </c>
      <c r="N11" s="21" t="n">
        <f aca="false">VLOOKUP(A11,'[97]Jan1965-Dec1965'!$A$531:$C$640,3,0)</f>
        <v>3580723</v>
      </c>
      <c r="O11" s="21" t="n">
        <f aca="false">VLOOKUP(A11,'[98]Jan1966-Dec1967'!$A$515:$C$624,3,0)</f>
        <v>282827</v>
      </c>
      <c r="P11" s="21" t="n">
        <f aca="false">VLOOKUP(A11,'[99]Jan1967-Dec1967'!$A$499:$C$608,3,0)</f>
        <v>182616</v>
      </c>
      <c r="Q11" s="21" t="n">
        <f aca="false">VLOOKUP(A11,'[100]Jan1968-Dec1968'!$A$483:$C$592,3,0)</f>
        <v>272737</v>
      </c>
      <c r="R11" s="21" t="n">
        <f aca="false">VLOOKUP(A11,'[101]Jan1969-Dec1970'!$A$467:$C$576,3,0)</f>
        <v>646359</v>
      </c>
      <c r="S11" s="21" t="n">
        <f aca="false">VLOOKUP(A11,'[102]Jan1971-Dec1973'!$A$435:$C$544,3,0)</f>
        <v>935880</v>
      </c>
      <c r="T11" s="21" t="n">
        <f aca="false">VLOOKUP(A11,'[103]Jan1974-Dec1975'!$A$387:$C$496,3,0)</f>
        <v>2937373</v>
      </c>
      <c r="U11" s="21" t="n">
        <f aca="false">VLOOKUP(A11,'[104]Jan1976-Dec1977'!$A$355:$C$464,3,0)</f>
        <v>1829994</v>
      </c>
      <c r="V11" s="21" t="n">
        <f aca="false">VLOOKUP(A11,'[105]Jan1978-Dec1978'!$A$323:$C$432,3,0)</f>
        <v>2034735</v>
      </c>
      <c r="W11" s="21" t="n">
        <v>2058830</v>
      </c>
      <c r="X11" s="21" t="n">
        <v>2077077</v>
      </c>
      <c r="Y11" s="21" t="n">
        <v>2624869</v>
      </c>
      <c r="Z11" s="21" t="n">
        <v>3457225</v>
      </c>
      <c r="AA11" s="21" t="n">
        <v>2175920</v>
      </c>
      <c r="AB11" s="21" t="n">
        <v>5399408</v>
      </c>
      <c r="AC11" s="21" t="n">
        <v>4241287</v>
      </c>
      <c r="AD11" s="21" t="n">
        <v>11297686</v>
      </c>
      <c r="AE11" s="21" t="n">
        <v>25054225</v>
      </c>
      <c r="AF11" s="21"/>
      <c r="AG11" s="21" t="n">
        <f aca="false">SUM(B11:AF11)</f>
        <v>74959323</v>
      </c>
    </row>
    <row r="12" customFormat="false" ht="11.25" hidden="false" customHeight="false" outlineLevel="0" collapsed="false">
      <c r="A12" s="20" t="n">
        <v>34639</v>
      </c>
      <c r="B12" s="21" t="n">
        <f aca="false">VLOOKUP(A12,[85]Dec1930!$A$643:$C$752,3,0)</f>
        <v>58066</v>
      </c>
      <c r="C12" s="21" t="n">
        <f aca="false">VLOOKUP(A12,'[86]Jan1931-Dec1940'!$A$643:$C$752,3,0)</f>
        <v>32903</v>
      </c>
      <c r="D12" s="21" t="n">
        <f aca="false">VLOOKUP(A12,'[87]Jan1941-Dec1950'!$A$643:$D$752,3,0)</f>
        <v>217234</v>
      </c>
      <c r="E12" s="21" t="n">
        <f aca="false">VLOOKUP(A12,'[88]Jan1951-Dec1955'!$A$654:$C$763,3,0)</f>
        <v>578477</v>
      </c>
      <c r="F12" s="21" t="n">
        <f aca="false">VLOOKUP(A12,'[89]Jan1956-Dec1957'!$A$643:$C$752,3,0)</f>
        <v>185009</v>
      </c>
      <c r="G12" s="21" t="n">
        <f aca="false">VLOOKUP(A12,'[90]Jan1958-Dec1958'!$A$643:$C$752,3,0)</f>
        <v>1027734</v>
      </c>
      <c r="H12" s="21" t="n">
        <f aca="false">VLOOKUP(A12,'[91]Jan1959-Dec1959'!$A$627:$C$736,3,0)</f>
        <v>226660</v>
      </c>
      <c r="I12" s="21" t="n">
        <f aca="false">VLOOKUP(A12,'[92]Jan1960-Dec1960'!$A$611:$C$720,3,0)</f>
        <v>204767</v>
      </c>
      <c r="J12" s="21" t="n">
        <f aca="false">VLOOKUP(A12,'[93]Jan1961-Dec1961'!$A$595:$C$704,3,0)</f>
        <v>194188</v>
      </c>
      <c r="K12" s="21" t="n">
        <f aca="false">VLOOKUP(A12,'[94]Jan1962-Dec1962'!$A$579:$C$688,3,0)</f>
        <v>148427</v>
      </c>
      <c r="L12" s="21" t="n">
        <f aca="false">VLOOKUP(A12,'[95]Jan1963-Dec1963'!$A$563:$C$672,3,0)</f>
        <v>204527</v>
      </c>
      <c r="M12" s="21" t="n">
        <f aca="false">VLOOKUP(A12,'[96]Jan1964-Dec1964'!$A$547:$C$656,3,0)</f>
        <v>626712</v>
      </c>
      <c r="N12" s="21" t="n">
        <f aca="false">VLOOKUP(A12,'[97]Jan1965-Dec1965'!$A$531:$C$640,3,0)</f>
        <v>3533987</v>
      </c>
      <c r="O12" s="21" t="n">
        <f aca="false">VLOOKUP(A12,'[98]Jan1966-Dec1967'!$A$515:$C$624,3,0)</f>
        <v>262516</v>
      </c>
      <c r="P12" s="21" t="n">
        <f aca="false">VLOOKUP(A12,'[99]Jan1967-Dec1967'!$A$499:$C$608,3,0)</f>
        <v>173873</v>
      </c>
      <c r="Q12" s="21" t="n">
        <f aca="false">VLOOKUP(A12,'[100]Jan1968-Dec1968'!$A$483:$C$592,3,0)</f>
        <v>263048</v>
      </c>
      <c r="R12" s="21" t="n">
        <f aca="false">VLOOKUP(A12,'[101]Jan1969-Dec1970'!$A$467:$C$576,3,0)</f>
        <v>595412</v>
      </c>
      <c r="S12" s="21" t="n">
        <f aca="false">VLOOKUP(A12,'[102]Jan1971-Dec1973'!$A$435:$C$544,3,0)</f>
        <v>991047</v>
      </c>
      <c r="T12" s="21" t="n">
        <f aca="false">VLOOKUP(A12,'[103]Jan1974-Dec1975'!$A$387:$C$496,3,0)</f>
        <v>2651234</v>
      </c>
      <c r="U12" s="21" t="n">
        <f aca="false">VLOOKUP(A12,'[104]Jan1976-Dec1977'!$A$355:$C$464,3,0)</f>
        <v>1769571</v>
      </c>
      <c r="V12" s="21" t="n">
        <f aca="false">VLOOKUP(A12,'[105]Jan1978-Dec1978'!$A$323:$C$432,3,0)</f>
        <v>1898762</v>
      </c>
      <c r="W12" s="21" t="n">
        <v>1977149</v>
      </c>
      <c r="X12" s="21" t="n">
        <v>2012361</v>
      </c>
      <c r="Y12" s="21" t="n">
        <v>2508146</v>
      </c>
      <c r="Z12" s="21" t="n">
        <v>3376760</v>
      </c>
      <c r="AA12" s="21" t="n">
        <v>2088626</v>
      </c>
      <c r="AB12" s="21" t="n">
        <v>5001668</v>
      </c>
      <c r="AC12" s="21" t="n">
        <v>4204947</v>
      </c>
      <c r="AD12" s="21" t="n">
        <v>10979554</v>
      </c>
      <c r="AE12" s="21" t="n">
        <v>24207790</v>
      </c>
      <c r="AF12" s="21"/>
      <c r="AG12" s="21" t="n">
        <f aca="false">SUM(B12:AF12)</f>
        <v>72201155</v>
      </c>
    </row>
    <row r="13" customFormat="false" ht="11.25" hidden="false" customHeight="false" outlineLevel="0" collapsed="false">
      <c r="A13" s="20" t="n">
        <v>34669</v>
      </c>
      <c r="B13" s="21" t="n">
        <f aca="false">VLOOKUP(A13,[85]Dec1930!$A$643:$C$752,3,0)</f>
        <v>50369</v>
      </c>
      <c r="C13" s="21" t="n">
        <f aca="false">VLOOKUP(A13,'[86]Jan1931-Dec1940'!$A$643:$C$752,3,0)</f>
        <v>35274</v>
      </c>
      <c r="D13" s="21" t="n">
        <f aca="false">VLOOKUP(A13,'[87]Jan1941-Dec1950'!$A$643:$D$752,3,0)</f>
        <v>211617</v>
      </c>
      <c r="E13" s="21" t="n">
        <f aca="false">VLOOKUP(A13,'[88]Jan1951-Dec1955'!$A$654:$C$763,3,0)</f>
        <v>610061</v>
      </c>
      <c r="F13" s="21" t="n">
        <f aca="false">VLOOKUP(A13,'[89]Jan1956-Dec1957'!$A$643:$C$752,3,0)</f>
        <v>187871</v>
      </c>
      <c r="G13" s="21" t="n">
        <f aca="false">VLOOKUP(A13,'[90]Jan1958-Dec1958'!$A$643:$C$752,3,0)</f>
        <v>1017567</v>
      </c>
      <c r="H13" s="21" t="n">
        <f aca="false">VLOOKUP(A13,'[91]Jan1959-Dec1959'!$A$627:$C$736,3,0)</f>
        <v>213773</v>
      </c>
      <c r="I13" s="21" t="n">
        <f aca="false">VLOOKUP(A13,'[92]Jan1960-Dec1960'!$A$611:$C$720,3,0)</f>
        <v>205281</v>
      </c>
      <c r="J13" s="21" t="n">
        <f aca="false">VLOOKUP(A13,'[93]Jan1961-Dec1961'!$A$595:$C$704,3,0)</f>
        <v>197425</v>
      </c>
      <c r="K13" s="21" t="n">
        <f aca="false">VLOOKUP(A13,'[94]Jan1962-Dec1962'!$A$579:$C$688,3,0)</f>
        <v>153149</v>
      </c>
      <c r="L13" s="21" t="n">
        <f aca="false">VLOOKUP(A13,'[95]Jan1963-Dec1963'!$A$563:$C$672,3,0)</f>
        <v>210711</v>
      </c>
      <c r="M13" s="21" t="n">
        <f aca="false">VLOOKUP(A13,'[96]Jan1964-Dec1964'!$A$547:$C$656,3,0)</f>
        <v>633497</v>
      </c>
      <c r="N13" s="21" t="n">
        <f aca="false">VLOOKUP(A13,'[97]Jan1965-Dec1965'!$A$531:$C$640,3,0)</f>
        <v>3625572</v>
      </c>
      <c r="O13" s="21" t="n">
        <f aca="false">VLOOKUP(A13,'[98]Jan1966-Dec1967'!$A$515:$C$624,3,0)</f>
        <v>280629</v>
      </c>
      <c r="P13" s="21" t="n">
        <f aca="false">VLOOKUP(A13,'[99]Jan1967-Dec1967'!$A$499:$C$608,3,0)</f>
        <v>182613</v>
      </c>
      <c r="Q13" s="21" t="n">
        <f aca="false">VLOOKUP(A13,'[100]Jan1968-Dec1968'!$A$483:$C$592,3,0)</f>
        <v>263935</v>
      </c>
      <c r="R13" s="21" t="n">
        <f aca="false">VLOOKUP(A13,'[101]Jan1969-Dec1970'!$A$467:$C$576,3,0)</f>
        <v>602904</v>
      </c>
      <c r="S13" s="21" t="n">
        <f aca="false">VLOOKUP(A13,'[102]Jan1971-Dec1973'!$A$435:$C$544,3,0)</f>
        <v>1035851</v>
      </c>
      <c r="T13" s="21" t="n">
        <f aca="false">VLOOKUP(A13,'[103]Jan1974-Dec1975'!$A$387:$C$496,3,0)</f>
        <v>3096489</v>
      </c>
      <c r="U13" s="21" t="n">
        <f aca="false">VLOOKUP(A13,'[104]Jan1976-Dec1977'!$A$355:$C$464,3,0)</f>
        <v>1868760</v>
      </c>
      <c r="V13" s="21" t="n">
        <f aca="false">VLOOKUP(A13,'[105]Jan1978-Dec1978'!$A$323:$C$432,3,0)</f>
        <v>1988749</v>
      </c>
      <c r="W13" s="21" t="n">
        <v>2071641</v>
      </c>
      <c r="X13" s="21" t="n">
        <v>2133180</v>
      </c>
      <c r="Y13" s="21" t="n">
        <v>2669475</v>
      </c>
      <c r="Z13" s="21" t="n">
        <v>3510632</v>
      </c>
      <c r="AA13" s="21" t="n">
        <v>2353104</v>
      </c>
      <c r="AB13" s="21" t="n">
        <v>5214623</v>
      </c>
      <c r="AC13" s="21" t="n">
        <v>4314778</v>
      </c>
      <c r="AD13" s="21" t="n">
        <v>11613605</v>
      </c>
      <c r="AE13" s="21" t="n">
        <v>24792166</v>
      </c>
      <c r="AF13" s="21"/>
      <c r="AG13" s="21" t="n">
        <f aca="false">SUM(B13:AF13)</f>
        <v>75345301</v>
      </c>
    </row>
    <row r="14" customFormat="false" ht="11.25" hidden="false" customHeight="false" outlineLevel="0" collapsed="false">
      <c r="A14" s="20" t="n">
        <v>34700</v>
      </c>
      <c r="B14" s="21" t="n">
        <f aca="false">VLOOKUP(A14,[85]Dec1930!$A$643:$C$752,3,0)</f>
        <v>49601</v>
      </c>
      <c r="C14" s="21" t="n">
        <f aca="false">VLOOKUP(A14,'[86]Jan1931-Dec1940'!$A$643:$C$752,3,0)</f>
        <v>34494</v>
      </c>
      <c r="D14" s="21" t="n">
        <f aca="false">VLOOKUP(A14,'[87]Jan1941-Dec1950'!$A$643:$D$752,3,0)</f>
        <v>214050</v>
      </c>
      <c r="E14" s="21" t="n">
        <f aca="false">VLOOKUP(A14,'[88]Jan1951-Dec1955'!$A$654:$C$763,3,0)</f>
        <v>607869</v>
      </c>
      <c r="F14" s="21" t="n">
        <f aca="false">VLOOKUP(A14,'[89]Jan1956-Dec1957'!$A$643:$C$752,3,0)</f>
        <v>191191</v>
      </c>
      <c r="G14" s="21" t="n">
        <f aca="false">VLOOKUP(A14,'[90]Jan1958-Dec1958'!$A$643:$C$752,3,0)</f>
        <v>975953</v>
      </c>
      <c r="H14" s="21" t="n">
        <f aca="false">VLOOKUP(A14,'[91]Jan1959-Dec1959'!$A$627:$C$736,3,0)</f>
        <v>207063</v>
      </c>
      <c r="I14" s="21" t="n">
        <f aca="false">VLOOKUP(A14,'[92]Jan1960-Dec1960'!$A$611:$C$720,3,0)</f>
        <v>212078</v>
      </c>
      <c r="J14" s="21" t="n">
        <f aca="false">VLOOKUP(A14,'[93]Jan1961-Dec1961'!$A$595:$C$704,3,0)</f>
        <v>200550</v>
      </c>
      <c r="K14" s="21" t="n">
        <f aca="false">VLOOKUP(A14,'[94]Jan1962-Dec1962'!$A$579:$C$688,3,0)</f>
        <v>145338</v>
      </c>
      <c r="L14" s="21" t="n">
        <f aca="false">VLOOKUP(A14,'[95]Jan1963-Dec1963'!$A$563:$C$672,3,0)</f>
        <v>197170</v>
      </c>
      <c r="M14" s="21" t="n">
        <f aca="false">VLOOKUP(A14,'[96]Jan1964-Dec1964'!$A$547:$C$656,3,0)</f>
        <v>564618</v>
      </c>
      <c r="N14" s="21" t="n">
        <f aca="false">VLOOKUP(A14,'[97]Jan1965-Dec1965'!$A$531:$C$640,3,0)</f>
        <v>3685006</v>
      </c>
      <c r="O14" s="21" t="n">
        <f aca="false">VLOOKUP(A14,'[98]Jan1966-Dec1967'!$A$515:$C$624,3,0)</f>
        <v>259259</v>
      </c>
      <c r="P14" s="21" t="n">
        <f aca="false">VLOOKUP(A14,'[99]Jan1967-Dec1967'!$A$499:$C$608,3,0)</f>
        <v>189606</v>
      </c>
      <c r="Q14" s="21" t="n">
        <f aca="false">VLOOKUP(A14,'[100]Jan1968-Dec1968'!$A$483:$C$592,3,0)</f>
        <v>237575</v>
      </c>
      <c r="R14" s="21" t="n">
        <f aca="false">VLOOKUP(A14,'[101]Jan1969-Dec1970'!$A$467:$C$576,3,0)</f>
        <v>569477</v>
      </c>
      <c r="S14" s="21" t="n">
        <f aca="false">VLOOKUP(A14,'[102]Jan1971-Dec1973'!$A$435:$C$544,3,0)</f>
        <v>1026668</v>
      </c>
      <c r="T14" s="21" t="n">
        <f aca="false">VLOOKUP(A14,'[103]Jan1974-Dec1975'!$A$387:$C$496,3,0)</f>
        <v>2912309</v>
      </c>
      <c r="U14" s="21" t="n">
        <f aca="false">VLOOKUP(A14,'[104]Jan1976-Dec1977'!$A$355:$C$464,3,0)</f>
        <v>1764126</v>
      </c>
      <c r="V14" s="21" t="n">
        <f aca="false">VLOOKUP(A14,'[105]Jan1978-Dec1978'!$A$323:$C$432,3,0)</f>
        <v>2077964</v>
      </c>
      <c r="W14" s="21" t="n">
        <v>2007525</v>
      </c>
      <c r="X14" s="21" t="n">
        <v>2110663</v>
      </c>
      <c r="Y14" s="21" t="n">
        <v>2645685</v>
      </c>
      <c r="Z14" s="21" t="n">
        <v>3362452</v>
      </c>
      <c r="AA14" s="21" t="n">
        <v>2241452</v>
      </c>
      <c r="AB14" s="21" t="n">
        <v>4924346</v>
      </c>
      <c r="AC14" s="21" t="n">
        <v>4060376</v>
      </c>
      <c r="AD14" s="21" t="n">
        <v>10890131</v>
      </c>
      <c r="AE14" s="21" t="n">
        <v>23110231</v>
      </c>
      <c r="AF14" s="21"/>
      <c r="AG14" s="21" t="n">
        <f aca="false">SUM(B14:AF14)</f>
        <v>71674826</v>
      </c>
    </row>
    <row r="15" customFormat="false" ht="11.25" hidden="false" customHeight="false" outlineLevel="0" collapsed="false">
      <c r="A15" s="20" t="n">
        <v>34731</v>
      </c>
      <c r="B15" s="21" t="n">
        <f aca="false">VLOOKUP(A15,[85]Dec1930!$A$643:$C$752,3,0)</f>
        <v>44775</v>
      </c>
      <c r="C15" s="21" t="n">
        <f aca="false">VLOOKUP(A15,'[86]Jan1931-Dec1940'!$A$643:$C$752,3,0)</f>
        <v>29305</v>
      </c>
      <c r="D15" s="21" t="n">
        <f aca="false">VLOOKUP(A15,'[87]Jan1941-Dec1950'!$A$643:$D$752,3,0)</f>
        <v>220507</v>
      </c>
      <c r="E15" s="21" t="n">
        <f aca="false">VLOOKUP(A15,'[88]Jan1951-Dec1955'!$A$654:$C$763,3,0)</f>
        <v>569489</v>
      </c>
      <c r="F15" s="21" t="n">
        <f aca="false">VLOOKUP(A15,'[89]Jan1956-Dec1957'!$A$643:$C$752,3,0)</f>
        <v>169182</v>
      </c>
      <c r="G15" s="21" t="n">
        <f aca="false">VLOOKUP(A15,'[90]Jan1958-Dec1958'!$A$643:$C$752,3,0)</f>
        <v>894121</v>
      </c>
      <c r="H15" s="21" t="n">
        <f aca="false">VLOOKUP(A15,'[91]Jan1959-Dec1959'!$A$627:$C$736,3,0)</f>
        <v>189866</v>
      </c>
      <c r="I15" s="21" t="n">
        <f aca="false">VLOOKUP(A15,'[92]Jan1960-Dec1960'!$A$611:$C$720,3,0)</f>
        <v>187993</v>
      </c>
      <c r="J15" s="21" t="n">
        <f aca="false">VLOOKUP(A15,'[93]Jan1961-Dec1961'!$A$595:$C$704,3,0)</f>
        <v>172390</v>
      </c>
      <c r="K15" s="21" t="n">
        <f aca="false">VLOOKUP(A15,'[94]Jan1962-Dec1962'!$A$579:$C$688,3,0)</f>
        <v>134646</v>
      </c>
      <c r="L15" s="21" t="n">
        <f aca="false">VLOOKUP(A15,'[95]Jan1963-Dec1963'!$A$563:$C$672,3,0)</f>
        <v>183418</v>
      </c>
      <c r="M15" s="21" t="n">
        <f aca="false">VLOOKUP(A15,'[96]Jan1964-Dec1964'!$A$547:$C$656,3,0)</f>
        <v>508791</v>
      </c>
      <c r="N15" s="21" t="n">
        <f aca="false">VLOOKUP(A15,'[97]Jan1965-Dec1965'!$A$531:$C$640,3,0)</f>
        <v>3306058</v>
      </c>
      <c r="O15" s="21" t="n">
        <f aca="false">VLOOKUP(A15,'[98]Jan1966-Dec1967'!$A$515:$C$624,3,0)</f>
        <v>216758</v>
      </c>
      <c r="P15" s="21" t="n">
        <f aca="false">VLOOKUP(A15,'[99]Jan1967-Dec1967'!$A$499:$C$608,3,0)</f>
        <v>170340</v>
      </c>
      <c r="Q15" s="21" t="n">
        <f aca="false">VLOOKUP(A15,'[100]Jan1968-Dec1968'!$A$483:$C$592,3,0)</f>
        <v>241412</v>
      </c>
      <c r="R15" s="21" t="n">
        <f aca="false">VLOOKUP(A15,'[101]Jan1969-Dec1970'!$A$467:$C$576,3,0)</f>
        <v>520387</v>
      </c>
      <c r="S15" s="21" t="n">
        <f aca="false">VLOOKUP(A15,'[102]Jan1971-Dec1973'!$A$435:$C$544,3,0)</f>
        <v>915217</v>
      </c>
      <c r="T15" s="21" t="n">
        <f aca="false">VLOOKUP(A15,'[103]Jan1974-Dec1975'!$A$387:$C$496,3,0)</f>
        <v>2569331</v>
      </c>
      <c r="U15" s="21" t="n">
        <f aca="false">VLOOKUP(A15,'[104]Jan1976-Dec1977'!$A$355:$C$464,3,0)</f>
        <v>1619162</v>
      </c>
      <c r="V15" s="21" t="n">
        <f aca="false">VLOOKUP(A15,'[105]Jan1978-Dec1978'!$A$323:$C$432,3,0)</f>
        <v>1847606</v>
      </c>
      <c r="W15" s="21" t="n">
        <v>1857768</v>
      </c>
      <c r="X15" s="21" t="n">
        <v>1940291</v>
      </c>
      <c r="Y15" s="21" t="n">
        <v>2359998</v>
      </c>
      <c r="Z15" s="21" t="n">
        <v>3045007</v>
      </c>
      <c r="AA15" s="21" t="n">
        <v>1975971</v>
      </c>
      <c r="AB15" s="21" t="n">
        <v>4548792</v>
      </c>
      <c r="AC15" s="21" t="n">
        <v>3750065</v>
      </c>
      <c r="AD15" s="21" t="n">
        <v>9759842</v>
      </c>
      <c r="AE15" s="21" t="n">
        <v>20677301</v>
      </c>
      <c r="AF15" s="21"/>
      <c r="AG15" s="21" t="n">
        <f aca="false">SUM(B15:AF15)</f>
        <v>64625789</v>
      </c>
    </row>
    <row r="16" customFormat="false" ht="11.25" hidden="false" customHeight="false" outlineLevel="0" collapsed="false">
      <c r="A16" s="20" t="n">
        <v>34759</v>
      </c>
      <c r="B16" s="21" t="n">
        <f aca="false">VLOOKUP(A16,[85]Dec1930!$A$643:$C$752,3,0)</f>
        <v>50269</v>
      </c>
      <c r="C16" s="21" t="n">
        <f aca="false">VLOOKUP(A16,'[86]Jan1931-Dec1940'!$A$643:$C$752,3,0)</f>
        <v>32798</v>
      </c>
      <c r="D16" s="21" t="n">
        <f aca="false">VLOOKUP(A16,'[87]Jan1941-Dec1950'!$A$643:$D$752,3,0)</f>
        <v>226734</v>
      </c>
      <c r="E16" s="21" t="n">
        <f aca="false">VLOOKUP(A16,'[88]Jan1951-Dec1955'!$A$654:$C$763,3,0)</f>
        <v>602881</v>
      </c>
      <c r="F16" s="21" t="n">
        <f aca="false">VLOOKUP(A16,'[89]Jan1956-Dec1957'!$A$643:$C$752,3,0)</f>
        <v>182105</v>
      </c>
      <c r="G16" s="21" t="n">
        <f aca="false">VLOOKUP(A16,'[90]Jan1958-Dec1958'!$A$643:$C$752,3,0)</f>
        <v>1024793</v>
      </c>
      <c r="H16" s="21" t="n">
        <f aca="false">VLOOKUP(A16,'[91]Jan1959-Dec1959'!$A$627:$C$736,3,0)</f>
        <v>204434</v>
      </c>
      <c r="I16" s="21" t="n">
        <f aca="false">VLOOKUP(A16,'[92]Jan1960-Dec1960'!$A$611:$C$720,3,0)</f>
        <v>202315</v>
      </c>
      <c r="J16" s="21" t="n">
        <f aca="false">VLOOKUP(A16,'[93]Jan1961-Dec1961'!$A$595:$C$704,3,0)</f>
        <v>180134</v>
      </c>
      <c r="K16" s="21" t="n">
        <f aca="false">VLOOKUP(A16,'[94]Jan1962-Dec1962'!$A$579:$C$688,3,0)</f>
        <v>155181</v>
      </c>
      <c r="L16" s="21" t="n">
        <f aca="false">VLOOKUP(A16,'[95]Jan1963-Dec1963'!$A$563:$C$672,3,0)</f>
        <v>201351</v>
      </c>
      <c r="M16" s="21" t="n">
        <f aca="false">VLOOKUP(A16,'[96]Jan1964-Dec1964'!$A$547:$C$656,3,0)</f>
        <v>539377</v>
      </c>
      <c r="N16" s="21" t="n">
        <f aca="false">VLOOKUP(A16,'[97]Jan1965-Dec1965'!$A$531:$C$640,3,0)</f>
        <v>3694646</v>
      </c>
      <c r="O16" s="21" t="n">
        <f aca="false">VLOOKUP(A16,'[98]Jan1966-Dec1967'!$A$515:$C$624,3,0)</f>
        <v>241065</v>
      </c>
      <c r="P16" s="21" t="n">
        <f aca="false">VLOOKUP(A16,'[99]Jan1967-Dec1967'!$A$499:$C$608,3,0)</f>
        <v>188047</v>
      </c>
      <c r="Q16" s="21" t="n">
        <f aca="false">VLOOKUP(A16,'[100]Jan1968-Dec1968'!$A$483:$C$592,3,0)</f>
        <v>253184</v>
      </c>
      <c r="R16" s="21" t="n">
        <f aca="false">VLOOKUP(A16,'[101]Jan1969-Dec1970'!$A$467:$C$576,3,0)</f>
        <v>589176</v>
      </c>
      <c r="S16" s="21" t="n">
        <f aca="false">VLOOKUP(A16,'[102]Jan1971-Dec1973'!$A$435:$C$544,3,0)</f>
        <v>1089870</v>
      </c>
      <c r="T16" s="21" t="n">
        <f aca="false">VLOOKUP(A16,'[103]Jan1974-Dec1975'!$A$387:$C$496,3,0)</f>
        <v>2800398</v>
      </c>
      <c r="U16" s="21" t="n">
        <f aca="false">VLOOKUP(A16,'[104]Jan1976-Dec1977'!$A$355:$C$464,3,0)</f>
        <v>1715381</v>
      </c>
      <c r="V16" s="21" t="n">
        <f aca="false">VLOOKUP(A16,'[105]Jan1978-Dec1978'!$A$323:$C$432,3,0)</f>
        <v>1930930</v>
      </c>
      <c r="W16" s="21" t="n">
        <v>2071109</v>
      </c>
      <c r="X16" s="21" t="n">
        <v>2058381</v>
      </c>
      <c r="Y16" s="21" t="n">
        <v>2534597</v>
      </c>
      <c r="Z16" s="21" t="n">
        <v>3336334</v>
      </c>
      <c r="AA16" s="21" t="n">
        <v>2054376</v>
      </c>
      <c r="AB16" s="21" t="n">
        <v>4985250</v>
      </c>
      <c r="AC16" s="21" t="n">
        <v>4126731</v>
      </c>
      <c r="AD16" s="21" t="n">
        <v>10610952</v>
      </c>
      <c r="AE16" s="21" t="n">
        <v>22698868</v>
      </c>
      <c r="AF16" s="21"/>
      <c r="AG16" s="21" t="n">
        <f aca="false">SUM(B16:AF16)</f>
        <v>70581667</v>
      </c>
    </row>
    <row r="17" customFormat="false" ht="11.25" hidden="false" customHeight="false" outlineLevel="0" collapsed="false">
      <c r="A17" s="20" t="n">
        <v>34790</v>
      </c>
      <c r="B17" s="21" t="n">
        <f aca="false">VLOOKUP(A17,[85]Dec1930!$A$643:$C$752,3,0)</f>
        <v>46973</v>
      </c>
      <c r="C17" s="21" t="n">
        <f aca="false">VLOOKUP(A17,'[86]Jan1931-Dec1940'!$A$643:$C$752,3,0)</f>
        <v>31546</v>
      </c>
      <c r="D17" s="21" t="n">
        <f aca="false">VLOOKUP(A17,'[87]Jan1941-Dec1950'!$A$643:$D$752,3,0)</f>
        <v>215964</v>
      </c>
      <c r="E17" s="21" t="n">
        <f aca="false">VLOOKUP(A17,'[88]Jan1951-Dec1955'!$A$654:$C$763,3,0)</f>
        <v>600562</v>
      </c>
      <c r="F17" s="21" t="n">
        <f aca="false">VLOOKUP(A17,'[89]Jan1956-Dec1957'!$A$643:$C$752,3,0)</f>
        <v>182202</v>
      </c>
      <c r="G17" s="21" t="n">
        <f aca="false">VLOOKUP(A17,'[90]Jan1958-Dec1958'!$A$643:$C$752,3,0)</f>
        <v>1003676</v>
      </c>
      <c r="H17" s="21" t="n">
        <f aca="false">VLOOKUP(A17,'[91]Jan1959-Dec1959'!$A$627:$C$736,3,0)</f>
        <v>205761</v>
      </c>
      <c r="I17" s="21" t="n">
        <f aca="false">VLOOKUP(A17,'[92]Jan1960-Dec1960'!$A$611:$C$720,3,0)</f>
        <v>201011</v>
      </c>
      <c r="J17" s="21" t="n">
        <f aca="false">VLOOKUP(A17,'[93]Jan1961-Dec1961'!$A$595:$C$704,3,0)</f>
        <v>182278</v>
      </c>
      <c r="K17" s="21" t="n">
        <f aca="false">VLOOKUP(A17,'[94]Jan1962-Dec1962'!$A$579:$C$688,3,0)</f>
        <v>152615</v>
      </c>
      <c r="L17" s="21" t="n">
        <f aca="false">VLOOKUP(A17,'[95]Jan1963-Dec1963'!$A$563:$C$672,3,0)</f>
        <v>195287</v>
      </c>
      <c r="M17" s="21" t="n">
        <f aca="false">VLOOKUP(A17,'[96]Jan1964-Dec1964'!$A$547:$C$656,3,0)</f>
        <v>521524</v>
      </c>
      <c r="N17" s="21" t="n">
        <f aca="false">VLOOKUP(A17,'[97]Jan1965-Dec1965'!$A$531:$C$640,3,0)</f>
        <v>3595170</v>
      </c>
      <c r="O17" s="21" t="n">
        <f aca="false">VLOOKUP(A17,'[98]Jan1966-Dec1967'!$A$515:$C$624,3,0)</f>
        <v>221706</v>
      </c>
      <c r="P17" s="21" t="n">
        <f aca="false">VLOOKUP(A17,'[99]Jan1967-Dec1967'!$A$499:$C$608,3,0)</f>
        <v>183286</v>
      </c>
      <c r="Q17" s="21" t="n">
        <f aca="false">VLOOKUP(A17,'[100]Jan1968-Dec1968'!$A$483:$C$592,3,0)</f>
        <v>239588</v>
      </c>
      <c r="R17" s="21" t="n">
        <f aca="false">VLOOKUP(A17,'[101]Jan1969-Dec1970'!$A$467:$C$576,3,0)</f>
        <v>553796</v>
      </c>
      <c r="S17" s="21" t="n">
        <f aca="false">VLOOKUP(A17,'[102]Jan1971-Dec1973'!$A$435:$C$544,3,0)</f>
        <v>936843</v>
      </c>
      <c r="T17" s="21" t="n">
        <f aca="false">VLOOKUP(A17,'[103]Jan1974-Dec1975'!$A$387:$C$496,3,0)</f>
        <v>2798968</v>
      </c>
      <c r="U17" s="21" t="n">
        <f aca="false">VLOOKUP(A17,'[104]Jan1976-Dec1977'!$A$355:$C$464,3,0)</f>
        <v>1656318</v>
      </c>
      <c r="V17" s="21" t="n">
        <f aca="false">VLOOKUP(A17,'[105]Jan1978-Dec1978'!$A$323:$C$432,3,0)</f>
        <v>1808310</v>
      </c>
      <c r="W17" s="21" t="n">
        <v>1908486</v>
      </c>
      <c r="X17" s="21" t="n">
        <v>1919392</v>
      </c>
      <c r="Y17" s="21" t="n">
        <v>2477515</v>
      </c>
      <c r="Z17" s="21" t="n">
        <v>3115453</v>
      </c>
      <c r="AA17" s="21" t="n">
        <v>2007149</v>
      </c>
      <c r="AB17" s="21" t="n">
        <v>4409979</v>
      </c>
      <c r="AC17" s="21" t="n">
        <v>4020248</v>
      </c>
      <c r="AD17" s="21" t="n">
        <v>10016628</v>
      </c>
      <c r="AE17" s="21" t="n">
        <v>21315739</v>
      </c>
      <c r="AF17" s="21"/>
      <c r="AG17" s="21" t="n">
        <f aca="false">SUM(B17:AF17)</f>
        <v>66723973</v>
      </c>
    </row>
    <row r="18" customFormat="false" ht="11.25" hidden="false" customHeight="false" outlineLevel="0" collapsed="false">
      <c r="A18" s="20" t="n">
        <v>34820</v>
      </c>
      <c r="B18" s="21" t="n">
        <f aca="false">VLOOKUP(A18,[85]Dec1930!$A$643:$C$752,3,0)</f>
        <v>37134</v>
      </c>
      <c r="C18" s="21" t="n">
        <f aca="false">VLOOKUP(A18,'[86]Jan1931-Dec1940'!$A$643:$C$752,3,0)</f>
        <v>32146</v>
      </c>
      <c r="D18" s="21" t="n">
        <f aca="false">VLOOKUP(A18,'[87]Jan1941-Dec1950'!$A$643:$D$752,3,0)</f>
        <v>221775</v>
      </c>
      <c r="E18" s="21" t="n">
        <f aca="false">VLOOKUP(A18,'[88]Jan1951-Dec1955'!$A$654:$C$763,3,0)</f>
        <v>625207</v>
      </c>
      <c r="F18" s="21" t="n">
        <f aca="false">VLOOKUP(A18,'[89]Jan1956-Dec1957'!$A$643:$C$752,3,0)</f>
        <v>195626</v>
      </c>
      <c r="G18" s="21" t="n">
        <f aca="false">VLOOKUP(A18,'[90]Jan1958-Dec1958'!$A$643:$C$752,3,0)</f>
        <v>1055284</v>
      </c>
      <c r="H18" s="21" t="n">
        <f aca="false">VLOOKUP(A18,'[91]Jan1959-Dec1959'!$A$627:$C$736,3,0)</f>
        <v>201837</v>
      </c>
      <c r="I18" s="21" t="n">
        <f aca="false">VLOOKUP(A18,'[92]Jan1960-Dec1960'!$A$611:$C$720,3,0)</f>
        <v>217289</v>
      </c>
      <c r="J18" s="21" t="n">
        <f aca="false">VLOOKUP(A18,'[93]Jan1961-Dec1961'!$A$595:$C$704,3,0)</f>
        <v>206385</v>
      </c>
      <c r="K18" s="21" t="n">
        <f aca="false">VLOOKUP(A18,'[94]Jan1962-Dec1962'!$A$579:$C$688,3,0)</f>
        <v>149734</v>
      </c>
      <c r="L18" s="21" t="n">
        <f aca="false">VLOOKUP(A18,'[95]Jan1963-Dec1963'!$A$563:$C$672,3,0)</f>
        <v>204057</v>
      </c>
      <c r="M18" s="21" t="n">
        <f aca="false">VLOOKUP(A18,'[96]Jan1964-Dec1964'!$A$547:$C$656,3,0)</f>
        <v>560434</v>
      </c>
      <c r="N18" s="21" t="n">
        <f aca="false">VLOOKUP(A18,'[97]Jan1965-Dec1965'!$A$531:$C$640,3,0)</f>
        <v>3639945</v>
      </c>
      <c r="O18" s="21" t="n">
        <f aca="false">VLOOKUP(A18,'[98]Jan1966-Dec1967'!$A$515:$C$624,3,0)</f>
        <v>261534</v>
      </c>
      <c r="P18" s="21" t="n">
        <f aca="false">VLOOKUP(A18,'[99]Jan1967-Dec1967'!$A$499:$C$608,3,0)</f>
        <v>186490</v>
      </c>
      <c r="Q18" s="21" t="n">
        <f aca="false">VLOOKUP(A18,'[100]Jan1968-Dec1968'!$A$483:$C$592,3,0)</f>
        <v>238907</v>
      </c>
      <c r="R18" s="21" t="n">
        <f aca="false">VLOOKUP(A18,'[101]Jan1969-Dec1970'!$A$467:$C$576,3,0)</f>
        <v>570244</v>
      </c>
      <c r="S18" s="21" t="n">
        <f aca="false">VLOOKUP(A18,'[102]Jan1971-Dec1973'!$A$435:$C$544,3,0)</f>
        <v>1062120</v>
      </c>
      <c r="T18" s="21" t="n">
        <f aca="false">VLOOKUP(A18,'[103]Jan1974-Dec1975'!$A$387:$C$496,3,0)</f>
        <v>3006436</v>
      </c>
      <c r="U18" s="21" t="n">
        <f aca="false">VLOOKUP(A18,'[104]Jan1976-Dec1977'!$A$355:$C$464,3,0)</f>
        <v>1814866</v>
      </c>
      <c r="V18" s="21" t="n">
        <f aca="false">VLOOKUP(A18,'[105]Jan1978-Dec1978'!$A$323:$C$432,3,0)</f>
        <v>2001862</v>
      </c>
      <c r="W18" s="21" t="n">
        <v>2004000</v>
      </c>
      <c r="X18" s="21" t="n">
        <v>2096838</v>
      </c>
      <c r="Y18" s="21" t="n">
        <v>2599347</v>
      </c>
      <c r="Z18" s="21" t="n">
        <v>3304322</v>
      </c>
      <c r="AA18" s="21" t="n">
        <v>2141136</v>
      </c>
      <c r="AB18" s="21" t="n">
        <v>4939221</v>
      </c>
      <c r="AC18" s="21" t="n">
        <v>3997472</v>
      </c>
      <c r="AD18" s="21" t="n">
        <v>10747218</v>
      </c>
      <c r="AE18" s="21" t="n">
        <v>21913482</v>
      </c>
      <c r="AF18" s="21"/>
      <c r="AG18" s="21" t="n">
        <f aca="false">SUM(B18:AF18)</f>
        <v>70232348</v>
      </c>
    </row>
    <row r="19" customFormat="false" ht="11.25" hidden="false" customHeight="false" outlineLevel="0" collapsed="false">
      <c r="A19" s="20" t="n">
        <v>34851</v>
      </c>
      <c r="B19" s="21" t="n">
        <f aca="false">VLOOKUP(A19,[85]Dec1930!$A$643:$C$752,3,0)</f>
        <v>39983</v>
      </c>
      <c r="C19" s="21" t="n">
        <f aca="false">VLOOKUP(A19,'[86]Jan1931-Dec1940'!$A$643:$C$752,3,0)</f>
        <v>32165</v>
      </c>
      <c r="D19" s="21" t="n">
        <f aca="false">VLOOKUP(A19,'[87]Jan1941-Dec1950'!$A$643:$D$752,3,0)</f>
        <v>224173</v>
      </c>
      <c r="E19" s="21" t="n">
        <f aca="false">VLOOKUP(A19,'[88]Jan1951-Dec1955'!$A$654:$C$763,3,0)</f>
        <v>612432</v>
      </c>
      <c r="F19" s="21" t="n">
        <f aca="false">VLOOKUP(A19,'[89]Jan1956-Dec1957'!$A$643:$C$752,3,0)</f>
        <v>186048</v>
      </c>
      <c r="G19" s="21" t="n">
        <f aca="false">VLOOKUP(A19,'[90]Jan1958-Dec1958'!$A$643:$C$752,3,0)</f>
        <v>1080058</v>
      </c>
      <c r="H19" s="21" t="n">
        <f aca="false">VLOOKUP(A19,'[91]Jan1959-Dec1959'!$A$627:$C$736,3,0)</f>
        <v>194948</v>
      </c>
      <c r="I19" s="21" t="n">
        <f aca="false">VLOOKUP(A19,'[92]Jan1960-Dec1960'!$A$611:$C$720,3,0)</f>
        <v>203627</v>
      </c>
      <c r="J19" s="21" t="n">
        <f aca="false">VLOOKUP(A19,'[93]Jan1961-Dec1961'!$A$595:$C$704,3,0)</f>
        <v>204934</v>
      </c>
      <c r="K19" s="21" t="n">
        <f aca="false">VLOOKUP(A19,'[94]Jan1962-Dec1962'!$A$579:$C$688,3,0)</f>
        <v>149577</v>
      </c>
      <c r="L19" s="21" t="n">
        <f aca="false">VLOOKUP(A19,'[95]Jan1963-Dec1963'!$A$563:$C$672,3,0)</f>
        <v>193781</v>
      </c>
      <c r="M19" s="21" t="n">
        <f aca="false">VLOOKUP(A19,'[96]Jan1964-Dec1964'!$A$547:$C$656,3,0)</f>
        <v>514313</v>
      </c>
      <c r="N19" s="21" t="n">
        <f aca="false">VLOOKUP(A19,'[97]Jan1965-Dec1965'!$A$531:$C$640,3,0)</f>
        <v>3500450</v>
      </c>
      <c r="O19" s="21" t="n">
        <f aca="false">VLOOKUP(A19,'[98]Jan1966-Dec1967'!$A$515:$C$624,3,0)</f>
        <v>256314</v>
      </c>
      <c r="P19" s="21" t="n">
        <f aca="false">VLOOKUP(A19,'[99]Jan1967-Dec1967'!$A$499:$C$608,3,0)</f>
        <v>179574</v>
      </c>
      <c r="Q19" s="21" t="n">
        <f aca="false">VLOOKUP(A19,'[100]Jan1968-Dec1968'!$A$483:$C$592,3,0)</f>
        <v>272066</v>
      </c>
      <c r="R19" s="21" t="n">
        <f aca="false">VLOOKUP(A19,'[101]Jan1969-Dec1970'!$A$467:$C$576,3,0)</f>
        <v>530933</v>
      </c>
      <c r="S19" s="21" t="n">
        <f aca="false">VLOOKUP(A19,'[102]Jan1971-Dec1973'!$A$435:$C$544,3,0)</f>
        <v>1024211</v>
      </c>
      <c r="T19" s="21" t="n">
        <f aca="false">VLOOKUP(A19,'[103]Jan1974-Dec1975'!$A$387:$C$496,3,0)</f>
        <v>2854853</v>
      </c>
      <c r="U19" s="21" t="n">
        <f aca="false">VLOOKUP(A19,'[104]Jan1976-Dec1977'!$A$355:$C$464,3,0)</f>
        <v>1743755</v>
      </c>
      <c r="V19" s="21" t="n">
        <f aca="false">VLOOKUP(A19,'[105]Jan1978-Dec1978'!$A$323:$C$432,3,0)</f>
        <v>1833977</v>
      </c>
      <c r="W19" s="21" t="n">
        <v>1854007</v>
      </c>
      <c r="X19" s="21" t="n">
        <v>2010610</v>
      </c>
      <c r="Y19" s="21" t="n">
        <v>2460579</v>
      </c>
      <c r="Z19" s="21" t="n">
        <v>3107223</v>
      </c>
      <c r="AA19" s="21" t="n">
        <v>2058133</v>
      </c>
      <c r="AB19" s="21" t="n">
        <v>4878687</v>
      </c>
      <c r="AC19" s="21" t="n">
        <v>3909859</v>
      </c>
      <c r="AD19" s="21" t="n">
        <v>10234874</v>
      </c>
      <c r="AE19" s="21" t="n">
        <v>20435230</v>
      </c>
      <c r="AF19" s="21"/>
      <c r="AG19" s="21" t="n">
        <f aca="false">SUM(B19:AF19)</f>
        <v>66781374</v>
      </c>
    </row>
    <row r="20" customFormat="false" ht="11.25" hidden="false" customHeight="false" outlineLevel="0" collapsed="false">
      <c r="A20" s="20" t="n">
        <v>34881</v>
      </c>
      <c r="B20" s="21" t="n">
        <f aca="false">VLOOKUP(A20,[85]Dec1930!$A$643:$C$752,3,0)</f>
        <v>32743</v>
      </c>
      <c r="C20" s="21" t="n">
        <f aca="false">VLOOKUP(A20,'[86]Jan1931-Dec1940'!$A$643:$C$752,3,0)</f>
        <v>32275</v>
      </c>
      <c r="D20" s="21" t="n">
        <f aca="false">VLOOKUP(A20,'[87]Jan1941-Dec1950'!$A$643:$D$752,3,0)</f>
        <v>229765</v>
      </c>
      <c r="E20" s="21" t="n">
        <f aca="false">VLOOKUP(A20,'[88]Jan1951-Dec1955'!$A$654:$C$763,3,0)</f>
        <v>636023</v>
      </c>
      <c r="F20" s="21" t="n">
        <f aca="false">VLOOKUP(A20,'[89]Jan1956-Dec1957'!$A$643:$C$752,3,0)</f>
        <v>191752</v>
      </c>
      <c r="G20" s="21" t="n">
        <f aca="false">VLOOKUP(A20,'[90]Jan1958-Dec1958'!$A$643:$C$752,3,0)</f>
        <v>1061100</v>
      </c>
      <c r="H20" s="21" t="n">
        <f aca="false">VLOOKUP(A20,'[91]Jan1959-Dec1959'!$A$627:$C$736,3,0)</f>
        <v>190639</v>
      </c>
      <c r="I20" s="21" t="n">
        <f aca="false">VLOOKUP(A20,'[92]Jan1960-Dec1960'!$A$611:$C$720,3,0)</f>
        <v>203657</v>
      </c>
      <c r="J20" s="21" t="n">
        <f aca="false">VLOOKUP(A20,'[93]Jan1961-Dec1961'!$A$595:$C$704,3,0)</f>
        <v>200914</v>
      </c>
      <c r="K20" s="21" t="n">
        <f aca="false">VLOOKUP(A20,'[94]Jan1962-Dec1962'!$A$579:$C$688,3,0)</f>
        <v>155934</v>
      </c>
      <c r="L20" s="21" t="n">
        <f aca="false">VLOOKUP(A20,'[95]Jan1963-Dec1963'!$A$563:$C$672,3,0)</f>
        <v>196738</v>
      </c>
      <c r="M20" s="21" t="n">
        <f aca="false">VLOOKUP(A20,'[96]Jan1964-Dec1964'!$A$547:$C$656,3,0)</f>
        <v>551858</v>
      </c>
      <c r="N20" s="21" t="n">
        <f aca="false">VLOOKUP(A20,'[97]Jan1965-Dec1965'!$A$531:$C$640,3,0)</f>
        <v>3523661</v>
      </c>
      <c r="O20" s="21" t="n">
        <f aca="false">VLOOKUP(A20,'[98]Jan1966-Dec1967'!$A$515:$C$624,3,0)</f>
        <v>276335</v>
      </c>
      <c r="P20" s="21" t="n">
        <f aca="false">VLOOKUP(A20,'[99]Jan1967-Dec1967'!$A$499:$C$608,3,0)</f>
        <v>175647</v>
      </c>
      <c r="Q20" s="21" t="n">
        <f aca="false">VLOOKUP(A20,'[100]Jan1968-Dec1968'!$A$483:$C$592,3,0)</f>
        <v>272081</v>
      </c>
      <c r="R20" s="21" t="n">
        <f aca="false">VLOOKUP(A20,'[101]Jan1969-Dec1970'!$A$467:$C$576,3,0)</f>
        <v>538852</v>
      </c>
      <c r="S20" s="21" t="n">
        <f aca="false">VLOOKUP(A20,'[102]Jan1971-Dec1973'!$A$435:$C$544,3,0)</f>
        <v>1021075</v>
      </c>
      <c r="T20" s="21" t="n">
        <f aca="false">VLOOKUP(A20,'[103]Jan1974-Dec1975'!$A$387:$C$496,3,0)</f>
        <v>2945099</v>
      </c>
      <c r="U20" s="21" t="n">
        <f aca="false">VLOOKUP(A20,'[104]Jan1976-Dec1977'!$A$355:$C$464,3,0)</f>
        <v>1754873</v>
      </c>
      <c r="V20" s="21" t="n">
        <f aca="false">VLOOKUP(A20,'[105]Jan1978-Dec1978'!$A$323:$C$432,3,0)</f>
        <v>1826485</v>
      </c>
      <c r="W20" s="21" t="n">
        <v>1933900</v>
      </c>
      <c r="X20" s="21" t="n">
        <v>2066347</v>
      </c>
      <c r="Y20" s="21" t="n">
        <v>2521559</v>
      </c>
      <c r="Z20" s="21" t="n">
        <v>3073942</v>
      </c>
      <c r="AA20" s="21" t="n">
        <v>2061937</v>
      </c>
      <c r="AB20" s="21" t="n">
        <v>4887366</v>
      </c>
      <c r="AC20" s="21" t="n">
        <v>3848606</v>
      </c>
      <c r="AD20" s="21" t="n">
        <v>10110406</v>
      </c>
      <c r="AE20" s="21" t="n">
        <v>20320262</v>
      </c>
      <c r="AF20" s="21"/>
      <c r="AG20" s="21" t="n">
        <f aca="false">SUM(B20:AF20)</f>
        <v>66841831</v>
      </c>
    </row>
    <row r="21" customFormat="false" ht="11.25" hidden="false" customHeight="false" outlineLevel="0" collapsed="false">
      <c r="A21" s="20" t="n">
        <v>34912</v>
      </c>
      <c r="B21" s="21" t="n">
        <f aca="false">VLOOKUP(A21,[85]Dec1930!$A$643:$C$752,3,0)</f>
        <v>56587</v>
      </c>
      <c r="C21" s="21" t="n">
        <f aca="false">VLOOKUP(A21,'[86]Jan1931-Dec1940'!$A$643:$C$752,3,0)</f>
        <v>29390</v>
      </c>
      <c r="D21" s="21" t="n">
        <f aca="false">VLOOKUP(A21,'[87]Jan1941-Dec1950'!$A$643:$D$752,3,0)</f>
        <v>239208</v>
      </c>
      <c r="E21" s="21" t="n">
        <f aca="false">VLOOKUP(A21,'[88]Jan1951-Dec1955'!$A$654:$C$763,3,0)</f>
        <v>616463</v>
      </c>
      <c r="F21" s="21" t="n">
        <f aca="false">VLOOKUP(A21,'[89]Jan1956-Dec1957'!$A$643:$C$752,3,0)</f>
        <v>205569</v>
      </c>
      <c r="G21" s="21" t="n">
        <f aca="false">VLOOKUP(A21,'[90]Jan1958-Dec1958'!$A$643:$C$752,3,0)</f>
        <v>1057266</v>
      </c>
      <c r="H21" s="21" t="n">
        <f aca="false">VLOOKUP(A21,'[91]Jan1959-Dec1959'!$A$627:$C$736,3,0)</f>
        <v>197454</v>
      </c>
      <c r="I21" s="21" t="n">
        <f aca="false">VLOOKUP(A21,'[92]Jan1960-Dec1960'!$A$611:$C$720,3,0)</f>
        <v>209625</v>
      </c>
      <c r="J21" s="21" t="n">
        <f aca="false">VLOOKUP(A21,'[93]Jan1961-Dec1961'!$A$595:$C$704,3,0)</f>
        <v>203787</v>
      </c>
      <c r="K21" s="21" t="n">
        <f aca="false">VLOOKUP(A21,'[94]Jan1962-Dec1962'!$A$579:$C$688,3,0)</f>
        <v>150152</v>
      </c>
      <c r="L21" s="21" t="n">
        <f aca="false">VLOOKUP(A21,'[95]Jan1963-Dec1963'!$A$563:$C$672,3,0)</f>
        <v>189229</v>
      </c>
      <c r="M21" s="21" t="n">
        <f aca="false">VLOOKUP(A21,'[96]Jan1964-Dec1964'!$A$547:$C$656,3,0)</f>
        <v>556919</v>
      </c>
      <c r="N21" s="21" t="n">
        <f aca="false">VLOOKUP(A21,'[97]Jan1965-Dec1965'!$A$531:$C$640,3,0)</f>
        <v>3599577</v>
      </c>
      <c r="O21" s="21" t="n">
        <f aca="false">VLOOKUP(A21,'[98]Jan1966-Dec1967'!$A$515:$C$624,3,0)</f>
        <v>331791</v>
      </c>
      <c r="P21" s="21" t="n">
        <f aca="false">VLOOKUP(A21,'[99]Jan1967-Dec1967'!$A$499:$C$608,3,0)</f>
        <v>174670</v>
      </c>
      <c r="Q21" s="21" t="n">
        <f aca="false">VLOOKUP(A21,'[100]Jan1968-Dec1968'!$A$483:$C$592,3,0)</f>
        <v>265073</v>
      </c>
      <c r="R21" s="21" t="n">
        <f aca="false">VLOOKUP(A21,'[101]Jan1969-Dec1970'!$A$467:$C$576,3,0)</f>
        <v>556671</v>
      </c>
      <c r="S21" s="21" t="n">
        <f aca="false">VLOOKUP(A21,'[102]Jan1971-Dec1973'!$A$435:$C$544,3,0)</f>
        <v>1007812</v>
      </c>
      <c r="T21" s="21" t="n">
        <f aca="false">VLOOKUP(A21,'[103]Jan1974-Dec1975'!$A$387:$C$496,3,0)</f>
        <v>2767470</v>
      </c>
      <c r="U21" s="21" t="n">
        <f aca="false">VLOOKUP(A21,'[104]Jan1976-Dec1977'!$A$355:$C$464,3,0)</f>
        <v>1757376</v>
      </c>
      <c r="V21" s="21" t="n">
        <f aca="false">VLOOKUP(A21,'[105]Jan1978-Dec1978'!$A$323:$C$432,3,0)</f>
        <v>1876964</v>
      </c>
      <c r="W21" s="21" t="n">
        <v>1917943</v>
      </c>
      <c r="X21" s="21" t="n">
        <v>1997877</v>
      </c>
      <c r="Y21" s="21" t="n">
        <v>2502163</v>
      </c>
      <c r="Z21" s="21" t="n">
        <v>3089553</v>
      </c>
      <c r="AA21" s="21" t="n">
        <v>2081597</v>
      </c>
      <c r="AB21" s="21" t="n">
        <v>5039232</v>
      </c>
      <c r="AC21" s="21" t="n">
        <v>3866883</v>
      </c>
      <c r="AD21" s="21" t="n">
        <v>10383911</v>
      </c>
      <c r="AE21" s="21" t="n">
        <v>20041150</v>
      </c>
      <c r="AF21" s="21"/>
      <c r="AG21" s="21" t="n">
        <f aca="false">SUM(B21:AF21)</f>
        <v>66969362</v>
      </c>
    </row>
    <row r="22" customFormat="false" ht="11.25" hidden="false" customHeight="false" outlineLevel="0" collapsed="false">
      <c r="A22" s="20" t="n">
        <v>34943</v>
      </c>
      <c r="B22" s="21" t="n">
        <f aca="false">VLOOKUP(A22,[85]Dec1930!$A$643:$C$752,3,0)</f>
        <v>46443</v>
      </c>
      <c r="C22" s="21" t="n">
        <f aca="false">VLOOKUP(A22,'[86]Jan1931-Dec1940'!$A$643:$C$752,3,0)</f>
        <v>30364</v>
      </c>
      <c r="D22" s="21" t="n">
        <f aca="false">VLOOKUP(A22,'[87]Jan1941-Dec1950'!$A$643:$D$752,3,0)</f>
        <v>217193</v>
      </c>
      <c r="E22" s="21" t="n">
        <f aca="false">VLOOKUP(A22,'[88]Jan1951-Dec1955'!$A$654:$C$763,3,0)</f>
        <v>588998</v>
      </c>
      <c r="F22" s="21" t="n">
        <f aca="false">VLOOKUP(A22,'[89]Jan1956-Dec1957'!$A$643:$C$752,3,0)</f>
        <v>199595</v>
      </c>
      <c r="G22" s="21" t="n">
        <f aca="false">VLOOKUP(A22,'[90]Jan1958-Dec1958'!$A$643:$C$752,3,0)</f>
        <v>1002758</v>
      </c>
      <c r="H22" s="21" t="n">
        <f aca="false">VLOOKUP(A22,'[91]Jan1959-Dec1959'!$A$627:$C$736,3,0)</f>
        <v>179058</v>
      </c>
      <c r="I22" s="21" t="n">
        <f aca="false">VLOOKUP(A22,'[92]Jan1960-Dec1960'!$A$611:$C$720,3,0)</f>
        <v>196500</v>
      </c>
      <c r="J22" s="21" t="n">
        <f aca="false">VLOOKUP(A22,'[93]Jan1961-Dec1961'!$A$595:$C$704,3,0)</f>
        <v>197315</v>
      </c>
      <c r="K22" s="21" t="n">
        <f aca="false">VLOOKUP(A22,'[94]Jan1962-Dec1962'!$A$579:$C$688,3,0)</f>
        <v>144615</v>
      </c>
      <c r="L22" s="21" t="n">
        <f aca="false">VLOOKUP(A22,'[95]Jan1963-Dec1963'!$A$563:$C$672,3,0)</f>
        <v>192166</v>
      </c>
      <c r="M22" s="21" t="n">
        <f aca="false">VLOOKUP(A22,'[96]Jan1964-Dec1964'!$A$547:$C$656,3,0)</f>
        <v>516114</v>
      </c>
      <c r="N22" s="21" t="n">
        <f aca="false">VLOOKUP(A22,'[97]Jan1965-Dec1965'!$A$531:$C$640,3,0)</f>
        <v>3437014</v>
      </c>
      <c r="O22" s="21" t="n">
        <f aca="false">VLOOKUP(A22,'[98]Jan1966-Dec1967'!$A$515:$C$624,3,0)</f>
        <v>401060</v>
      </c>
      <c r="P22" s="21" t="n">
        <f aca="false">VLOOKUP(A22,'[99]Jan1967-Dec1967'!$A$499:$C$608,3,0)</f>
        <v>174421</v>
      </c>
      <c r="Q22" s="21" t="n">
        <f aca="false">VLOOKUP(A22,'[100]Jan1968-Dec1968'!$A$483:$C$592,3,0)</f>
        <v>263277</v>
      </c>
      <c r="R22" s="21" t="n">
        <f aca="false">VLOOKUP(A22,'[101]Jan1969-Dec1970'!$A$467:$C$576,3,0)</f>
        <v>533221</v>
      </c>
      <c r="S22" s="21" t="n">
        <f aca="false">VLOOKUP(A22,'[102]Jan1971-Dec1973'!$A$435:$C$544,3,0)</f>
        <v>960209</v>
      </c>
      <c r="T22" s="21" t="n">
        <f aca="false">VLOOKUP(A22,'[103]Jan1974-Dec1975'!$A$387:$C$496,3,0)</f>
        <v>2887700</v>
      </c>
      <c r="U22" s="21" t="n">
        <f aca="false">VLOOKUP(A22,'[104]Jan1976-Dec1977'!$A$355:$C$464,3,0)</f>
        <v>1644107</v>
      </c>
      <c r="V22" s="21" t="n">
        <f aca="false">VLOOKUP(A22,'[105]Jan1978-Dec1978'!$A$323:$C$432,3,0)</f>
        <v>1627251</v>
      </c>
      <c r="W22" s="21" t="n">
        <v>1804631</v>
      </c>
      <c r="X22" s="21" t="n">
        <v>1976018</v>
      </c>
      <c r="Y22" s="21" t="n">
        <v>2460058</v>
      </c>
      <c r="Z22" s="21" t="n">
        <v>3009116</v>
      </c>
      <c r="AA22" s="21" t="n">
        <v>2202101</v>
      </c>
      <c r="AB22" s="21" t="n">
        <v>4806798</v>
      </c>
      <c r="AC22" s="21" t="n">
        <v>3741357</v>
      </c>
      <c r="AD22" s="21" t="n">
        <v>9800367</v>
      </c>
      <c r="AE22" s="21" t="n">
        <v>19249425</v>
      </c>
      <c r="AF22" s="21"/>
      <c r="AG22" s="21" t="n">
        <f aca="false">SUM(B22:AF22)</f>
        <v>64489250</v>
      </c>
    </row>
    <row r="23" customFormat="false" ht="11.25" hidden="false" customHeight="false" outlineLevel="0" collapsed="false">
      <c r="A23" s="20" t="n">
        <v>34973</v>
      </c>
      <c r="B23" s="21" t="n">
        <f aca="false">VLOOKUP(A23,[85]Dec1930!$A$643:$C$752,3,0)</f>
        <v>44476</v>
      </c>
      <c r="C23" s="21" t="n">
        <f aca="false">VLOOKUP(A23,'[86]Jan1931-Dec1940'!$A$643:$C$752,3,0)</f>
        <v>31673</v>
      </c>
      <c r="D23" s="21" t="n">
        <f aca="false">VLOOKUP(A23,'[87]Jan1941-Dec1950'!$A$643:$D$752,3,0)</f>
        <v>227005</v>
      </c>
      <c r="E23" s="21" t="n">
        <f aca="false">VLOOKUP(A23,'[88]Jan1951-Dec1955'!$A$654:$C$763,3,0)</f>
        <v>637737</v>
      </c>
      <c r="F23" s="21" t="n">
        <f aca="false">VLOOKUP(A23,'[89]Jan1956-Dec1957'!$A$643:$C$752,3,0)</f>
        <v>174632</v>
      </c>
      <c r="G23" s="21" t="n">
        <f aca="false">VLOOKUP(A23,'[90]Jan1958-Dec1958'!$A$643:$C$752,3,0)</f>
        <v>900854</v>
      </c>
      <c r="H23" s="21" t="n">
        <f aca="false">VLOOKUP(A23,'[91]Jan1959-Dec1959'!$A$627:$C$736,3,0)</f>
        <v>150764</v>
      </c>
      <c r="I23" s="21" t="n">
        <f aca="false">VLOOKUP(A23,'[92]Jan1960-Dec1960'!$A$611:$C$720,3,0)</f>
        <v>166241</v>
      </c>
      <c r="J23" s="21" t="n">
        <f aca="false">VLOOKUP(A23,'[93]Jan1961-Dec1961'!$A$595:$C$704,3,0)</f>
        <v>174249</v>
      </c>
      <c r="K23" s="21" t="n">
        <f aca="false">VLOOKUP(A23,'[94]Jan1962-Dec1962'!$A$579:$C$688,3,0)</f>
        <v>129239</v>
      </c>
      <c r="L23" s="21" t="n">
        <f aca="false">VLOOKUP(A23,'[95]Jan1963-Dec1963'!$A$563:$C$672,3,0)</f>
        <v>163605</v>
      </c>
      <c r="M23" s="21" t="n">
        <f aca="false">VLOOKUP(A23,'[96]Jan1964-Dec1964'!$A$547:$C$656,3,0)</f>
        <v>371531</v>
      </c>
      <c r="N23" s="21" t="n">
        <f aca="false">VLOOKUP(A23,'[97]Jan1965-Dec1965'!$A$531:$C$640,3,0)</f>
        <v>3600843</v>
      </c>
      <c r="O23" s="21" t="n">
        <f aca="false">VLOOKUP(A23,'[98]Jan1966-Dec1967'!$A$515:$C$624,3,0)</f>
        <v>389849</v>
      </c>
      <c r="P23" s="21" t="n">
        <f aca="false">VLOOKUP(A23,'[99]Jan1967-Dec1967'!$A$499:$C$608,3,0)</f>
        <v>161772</v>
      </c>
      <c r="Q23" s="21" t="n">
        <f aca="false">VLOOKUP(A23,'[100]Jan1968-Dec1968'!$A$483:$C$592,3,0)</f>
        <v>298573</v>
      </c>
      <c r="R23" s="21" t="n">
        <f aca="false">VLOOKUP(A23,'[101]Jan1969-Dec1970'!$A$467:$C$576,3,0)</f>
        <v>544628</v>
      </c>
      <c r="S23" s="21" t="n">
        <f aca="false">VLOOKUP(A23,'[102]Jan1971-Dec1973'!$A$435:$C$544,3,0)</f>
        <v>971080</v>
      </c>
      <c r="T23" s="21" t="n">
        <f aca="false">VLOOKUP(A23,'[103]Jan1974-Dec1975'!$A$387:$C$496,3,0)</f>
        <v>2948528</v>
      </c>
      <c r="U23" s="21" t="n">
        <f aca="false">VLOOKUP(A23,'[104]Jan1976-Dec1977'!$A$355:$C$464,3,0)</f>
        <v>1704189</v>
      </c>
      <c r="V23" s="21" t="n">
        <f aca="false">VLOOKUP(A23,'[105]Jan1978-Dec1978'!$A$323:$C$432,3,0)</f>
        <v>1766801</v>
      </c>
      <c r="W23" s="21" t="n">
        <v>1728301</v>
      </c>
      <c r="X23" s="21" t="n">
        <v>1934973</v>
      </c>
      <c r="Y23" s="21" t="n">
        <v>2409852</v>
      </c>
      <c r="Z23" s="21" t="n">
        <v>3083637</v>
      </c>
      <c r="AA23" s="21" t="n">
        <v>2136091</v>
      </c>
      <c r="AB23" s="21" t="n">
        <v>4815985</v>
      </c>
      <c r="AC23" s="21" t="n">
        <v>3676046</v>
      </c>
      <c r="AD23" s="21" t="n">
        <v>9696295</v>
      </c>
      <c r="AE23" s="21" t="n">
        <v>18284763</v>
      </c>
      <c r="AF23" s="21"/>
      <c r="AG23" s="21" t="n">
        <f aca="false">SUM(B23:AF23)</f>
        <v>63324212</v>
      </c>
    </row>
    <row r="24" customFormat="false" ht="11.25" hidden="false" customHeight="false" outlineLevel="0" collapsed="false">
      <c r="A24" s="20" t="n">
        <v>35004</v>
      </c>
      <c r="B24" s="21" t="n">
        <f aca="false">VLOOKUP(A24,[85]Dec1930!$A$643:$C$752,3,0)</f>
        <v>44393</v>
      </c>
      <c r="C24" s="21" t="n">
        <f aca="false">VLOOKUP(A24,'[86]Jan1931-Dec1940'!$A$643:$C$752,3,0)</f>
        <v>32219</v>
      </c>
      <c r="D24" s="21" t="n">
        <f aca="false">VLOOKUP(A24,'[87]Jan1941-Dec1950'!$A$643:$D$752,3,0)</f>
        <v>229960</v>
      </c>
      <c r="E24" s="21" t="n">
        <f aca="false">VLOOKUP(A24,'[88]Jan1951-Dec1955'!$A$654:$C$763,3,0)</f>
        <v>628824</v>
      </c>
      <c r="F24" s="21" t="n">
        <f aca="false">VLOOKUP(A24,'[89]Jan1956-Dec1957'!$A$643:$C$752,3,0)</f>
        <v>199582</v>
      </c>
      <c r="G24" s="21" t="n">
        <f aca="false">VLOOKUP(A24,'[90]Jan1958-Dec1958'!$A$643:$C$752,3,0)</f>
        <v>943824</v>
      </c>
      <c r="H24" s="21" t="n">
        <f aca="false">VLOOKUP(A24,'[91]Jan1959-Dec1959'!$A$627:$C$736,3,0)</f>
        <v>189386</v>
      </c>
      <c r="I24" s="21" t="n">
        <f aca="false">VLOOKUP(A24,'[92]Jan1960-Dec1960'!$A$611:$C$720,3,0)</f>
        <v>194201</v>
      </c>
      <c r="J24" s="21" t="n">
        <f aca="false">VLOOKUP(A24,'[93]Jan1961-Dec1961'!$A$595:$C$704,3,0)</f>
        <v>189523</v>
      </c>
      <c r="K24" s="21" t="n">
        <f aca="false">VLOOKUP(A24,'[94]Jan1962-Dec1962'!$A$579:$C$688,3,0)</f>
        <v>135952</v>
      </c>
      <c r="L24" s="21" t="n">
        <f aca="false">VLOOKUP(A24,'[95]Jan1963-Dec1963'!$A$563:$C$672,3,0)</f>
        <v>182310</v>
      </c>
      <c r="M24" s="21" t="n">
        <f aca="false">VLOOKUP(A24,'[96]Jan1964-Dec1964'!$A$547:$C$656,3,0)</f>
        <v>532735</v>
      </c>
      <c r="N24" s="21" t="n">
        <f aca="false">VLOOKUP(A24,'[97]Jan1965-Dec1965'!$A$531:$C$640,3,0)</f>
        <v>3436322</v>
      </c>
      <c r="O24" s="21" t="n">
        <f aca="false">VLOOKUP(A24,'[98]Jan1966-Dec1967'!$A$515:$C$624,3,0)</f>
        <v>385011</v>
      </c>
      <c r="P24" s="21" t="n">
        <f aca="false">VLOOKUP(A24,'[99]Jan1967-Dec1967'!$A$499:$C$608,3,0)</f>
        <v>169860</v>
      </c>
      <c r="Q24" s="21" t="n">
        <f aca="false">VLOOKUP(A24,'[100]Jan1968-Dec1968'!$A$483:$C$592,3,0)</f>
        <v>288655</v>
      </c>
      <c r="R24" s="21" t="n">
        <f aca="false">VLOOKUP(A24,'[101]Jan1969-Dec1970'!$A$467:$C$576,3,0)</f>
        <v>570794</v>
      </c>
      <c r="S24" s="21" t="n">
        <f aca="false">VLOOKUP(A24,'[102]Jan1971-Dec1973'!$A$435:$C$544,3,0)</f>
        <v>956716</v>
      </c>
      <c r="T24" s="21" t="n">
        <f aca="false">VLOOKUP(A24,'[103]Jan1974-Dec1975'!$A$387:$C$496,3,0)</f>
        <v>2909350</v>
      </c>
      <c r="U24" s="21" t="n">
        <f aca="false">VLOOKUP(A24,'[104]Jan1976-Dec1977'!$A$355:$C$464,3,0)</f>
        <v>1704947</v>
      </c>
      <c r="V24" s="21" t="n">
        <f aca="false">VLOOKUP(A24,'[105]Jan1978-Dec1978'!$A$323:$C$432,3,0)</f>
        <v>1721109</v>
      </c>
      <c r="W24" s="21" t="n">
        <v>1874150</v>
      </c>
      <c r="X24" s="21" t="n">
        <v>1890923</v>
      </c>
      <c r="Y24" s="21" t="n">
        <v>2456637</v>
      </c>
      <c r="Z24" s="21" t="n">
        <v>2977525</v>
      </c>
      <c r="AA24" s="21" t="n">
        <v>2096297</v>
      </c>
      <c r="AB24" s="21" t="n">
        <v>4756381</v>
      </c>
      <c r="AC24" s="21" t="n">
        <v>3739818</v>
      </c>
      <c r="AD24" s="21" t="n">
        <v>9849451</v>
      </c>
      <c r="AE24" s="21" t="n">
        <v>18277628</v>
      </c>
      <c r="AF24" s="21"/>
      <c r="AG24" s="21" t="n">
        <f aca="false">SUM(B24:AF24)</f>
        <v>63564483</v>
      </c>
    </row>
    <row r="25" customFormat="false" ht="11.25" hidden="false" customHeight="false" outlineLevel="0" collapsed="false">
      <c r="A25" s="20" t="n">
        <v>35034</v>
      </c>
      <c r="B25" s="21" t="n">
        <f aca="false">VLOOKUP(A25,[85]Dec1930!$A$643:$C$752,3,0)</f>
        <v>46267</v>
      </c>
      <c r="C25" s="21" t="n">
        <f aca="false">VLOOKUP(A25,'[86]Jan1931-Dec1940'!$A$643:$C$752,3,0)</f>
        <v>26382</v>
      </c>
      <c r="D25" s="21" t="n">
        <f aca="false">VLOOKUP(A25,'[87]Jan1941-Dec1950'!$A$643:$D$752,3,0)</f>
        <v>226554</v>
      </c>
      <c r="E25" s="21" t="n">
        <f aca="false">VLOOKUP(A25,'[88]Jan1951-Dec1955'!$A$654:$C$763,3,0)</f>
        <v>650189</v>
      </c>
      <c r="F25" s="21" t="n">
        <f aca="false">VLOOKUP(A25,'[89]Jan1956-Dec1957'!$A$643:$C$752,3,0)</f>
        <v>186309</v>
      </c>
      <c r="G25" s="21" t="n">
        <f aca="false">VLOOKUP(A25,'[90]Jan1958-Dec1958'!$A$643:$C$752,3,0)</f>
        <v>952047</v>
      </c>
      <c r="H25" s="21" t="n">
        <f aca="false">VLOOKUP(A25,'[91]Jan1959-Dec1959'!$A$627:$C$736,3,0)</f>
        <v>171762</v>
      </c>
      <c r="I25" s="21" t="n">
        <f aca="false">VLOOKUP(A25,'[92]Jan1960-Dec1960'!$A$611:$C$720,3,0)</f>
        <v>179321</v>
      </c>
      <c r="J25" s="21" t="n">
        <f aca="false">VLOOKUP(A25,'[93]Jan1961-Dec1961'!$A$595:$C$704,3,0)</f>
        <v>193395</v>
      </c>
      <c r="K25" s="21" t="n">
        <f aca="false">VLOOKUP(A25,'[94]Jan1962-Dec1962'!$A$579:$C$688,3,0)</f>
        <v>129760</v>
      </c>
      <c r="L25" s="21" t="n">
        <f aca="false">VLOOKUP(A25,'[95]Jan1963-Dec1963'!$A$563:$C$672,3,0)</f>
        <v>174159</v>
      </c>
      <c r="M25" s="21" t="n">
        <f aca="false">VLOOKUP(A25,'[96]Jan1964-Dec1964'!$A$547:$C$656,3,0)</f>
        <v>531086</v>
      </c>
      <c r="N25" s="21" t="n">
        <f aca="false">VLOOKUP(A25,'[97]Jan1965-Dec1965'!$A$531:$C$640,3,0)</f>
        <v>3417260</v>
      </c>
      <c r="O25" s="21" t="n">
        <f aca="false">VLOOKUP(A25,'[98]Jan1966-Dec1967'!$A$515:$C$624,3,0)</f>
        <v>406676</v>
      </c>
      <c r="P25" s="21" t="n">
        <f aca="false">VLOOKUP(A25,'[99]Jan1967-Dec1967'!$A$499:$C$608,3,0)</f>
        <v>168662</v>
      </c>
      <c r="Q25" s="21" t="n">
        <f aca="false">VLOOKUP(A25,'[100]Jan1968-Dec1968'!$A$483:$C$592,3,0)</f>
        <v>326497</v>
      </c>
      <c r="R25" s="21" t="n">
        <f aca="false">VLOOKUP(A25,'[101]Jan1969-Dec1970'!$A$467:$C$576,3,0)</f>
        <v>621020</v>
      </c>
      <c r="S25" s="21" t="n">
        <f aca="false">VLOOKUP(A25,'[102]Jan1971-Dec1973'!$A$435:$C$544,3,0)</f>
        <v>960977</v>
      </c>
      <c r="T25" s="21" t="n">
        <f aca="false">VLOOKUP(A25,'[103]Jan1974-Dec1975'!$A$387:$C$496,3,0)</f>
        <v>3021732</v>
      </c>
      <c r="U25" s="21" t="n">
        <f aca="false">VLOOKUP(A25,'[104]Jan1976-Dec1977'!$A$355:$C$464,3,0)</f>
        <v>1714491</v>
      </c>
      <c r="V25" s="21" t="n">
        <f aca="false">VLOOKUP(A25,'[105]Jan1978-Dec1978'!$A$323:$C$432,3,0)</f>
        <v>1683517</v>
      </c>
      <c r="W25" s="21" t="n">
        <v>1865746</v>
      </c>
      <c r="X25" s="21" t="n">
        <v>1874807</v>
      </c>
      <c r="Y25" s="21" t="n">
        <v>2396280</v>
      </c>
      <c r="Z25" s="21" t="n">
        <v>3025060</v>
      </c>
      <c r="AA25" s="21" t="n">
        <v>2141246</v>
      </c>
      <c r="AB25" s="21" t="n">
        <v>4733713</v>
      </c>
      <c r="AC25" s="21" t="n">
        <v>3687352</v>
      </c>
      <c r="AD25" s="21" t="n">
        <v>9824410</v>
      </c>
      <c r="AE25" s="21" t="n">
        <v>18179395</v>
      </c>
      <c r="AF25" s="21"/>
      <c r="AG25" s="21" t="n">
        <f aca="false">SUM(B25:AF25)</f>
        <v>63516072</v>
      </c>
    </row>
    <row r="26" customFormat="false" ht="11.25" hidden="false" customHeight="false" outlineLevel="0" collapsed="false">
      <c r="A26" s="20" t="n">
        <v>35065</v>
      </c>
      <c r="B26" s="21" t="n">
        <f aca="false">VLOOKUP(A26,[85]Dec1930!$A$643:$C$752,3,0)</f>
        <v>45302</v>
      </c>
      <c r="C26" s="21" t="n">
        <f aca="false">VLOOKUP(A26,'[86]Jan1931-Dec1940'!$A$643:$C$752,3,0)</f>
        <v>33325</v>
      </c>
      <c r="D26" s="21" t="n">
        <f aca="false">VLOOKUP(A26,'[87]Jan1941-Dec1950'!$A$643:$D$752,3,0)</f>
        <v>211716</v>
      </c>
      <c r="E26" s="21" t="n">
        <f aca="false">VLOOKUP(A26,'[88]Jan1951-Dec1955'!$A$654:$C$763,3,0)</f>
        <v>631047</v>
      </c>
      <c r="F26" s="21" t="n">
        <f aca="false">VLOOKUP(A26,'[89]Jan1956-Dec1957'!$A$643:$C$752,3,0)</f>
        <v>197030</v>
      </c>
      <c r="G26" s="21" t="n">
        <f aca="false">VLOOKUP(A26,'[90]Jan1958-Dec1958'!$A$643:$C$752,3,0)</f>
        <v>942952</v>
      </c>
      <c r="H26" s="21" t="n">
        <f aca="false">VLOOKUP(A26,'[91]Jan1959-Dec1959'!$A$627:$C$736,3,0)</f>
        <v>177207</v>
      </c>
      <c r="I26" s="21" t="n">
        <f aca="false">VLOOKUP(A26,'[92]Jan1960-Dec1960'!$A$611:$C$720,3,0)</f>
        <v>189172</v>
      </c>
      <c r="J26" s="21" t="n">
        <f aca="false">VLOOKUP(A26,'[93]Jan1961-Dec1961'!$A$595:$C$704,3,0)</f>
        <v>202058</v>
      </c>
      <c r="K26" s="21" t="n">
        <f aca="false">VLOOKUP(A26,'[94]Jan1962-Dec1962'!$A$579:$C$688,3,0)</f>
        <v>147013</v>
      </c>
      <c r="L26" s="21" t="n">
        <f aca="false">VLOOKUP(A26,'[95]Jan1963-Dec1963'!$A$563:$C$672,3,0)</f>
        <v>176144</v>
      </c>
      <c r="M26" s="21" t="n">
        <f aca="false">VLOOKUP(A26,'[96]Jan1964-Dec1964'!$A$547:$C$656,3,0)</f>
        <v>518141</v>
      </c>
      <c r="N26" s="21" t="n">
        <f aca="false">VLOOKUP(A26,'[97]Jan1965-Dec1965'!$A$531:$C$640,3,0)</f>
        <v>3440940</v>
      </c>
      <c r="O26" s="21" t="n">
        <f aca="false">VLOOKUP(A26,'[98]Jan1966-Dec1967'!$A$515:$C$624,3,0)</f>
        <v>400604</v>
      </c>
      <c r="P26" s="21" t="n">
        <f aca="false">VLOOKUP(A26,'[99]Jan1967-Dec1967'!$A$499:$C$608,3,0)</f>
        <v>162802</v>
      </c>
      <c r="Q26" s="21" t="n">
        <f aca="false">VLOOKUP(A26,'[100]Jan1968-Dec1968'!$A$483:$C$592,3,0)</f>
        <v>365392</v>
      </c>
      <c r="R26" s="21" t="n">
        <f aca="false">VLOOKUP(A26,'[101]Jan1969-Dec1970'!$A$467:$C$576,3,0)</f>
        <v>643679</v>
      </c>
      <c r="S26" s="21" t="n">
        <f aca="false">VLOOKUP(A26,'[102]Jan1971-Dec1973'!$A$435:$C$544,3,0)</f>
        <v>942475</v>
      </c>
      <c r="T26" s="21" t="n">
        <f aca="false">VLOOKUP(A26,'[103]Jan1974-Dec1975'!$A$387:$C$496,3,0)</f>
        <v>2935297</v>
      </c>
      <c r="U26" s="21" t="n">
        <f aca="false">VLOOKUP(A26,'[104]Jan1976-Dec1977'!$A$355:$C$464,3,0)</f>
        <v>1685867</v>
      </c>
      <c r="V26" s="21" t="n">
        <f aca="false">VLOOKUP(A26,'[105]Jan1978-Dec1978'!$A$323:$C$432,3,0)</f>
        <v>1641468</v>
      </c>
      <c r="W26" s="21" t="n">
        <v>1849312</v>
      </c>
      <c r="X26" s="21" t="n">
        <v>1873704</v>
      </c>
      <c r="Y26" s="21" t="n">
        <v>2347088</v>
      </c>
      <c r="Z26" s="21" t="n">
        <v>3251088</v>
      </c>
      <c r="AA26" s="21" t="n">
        <v>2133149</v>
      </c>
      <c r="AB26" s="21" t="n">
        <v>4680879</v>
      </c>
      <c r="AC26" s="21" t="n">
        <v>3578680</v>
      </c>
      <c r="AD26" s="21" t="n">
        <v>9796190</v>
      </c>
      <c r="AE26" s="21" t="n">
        <v>18319970</v>
      </c>
      <c r="AF26" s="21"/>
      <c r="AG26" s="21" t="n">
        <f aca="false">SUM(B26:AF26)</f>
        <v>63519691</v>
      </c>
    </row>
    <row r="27" customFormat="false" ht="11.25" hidden="false" customHeight="false" outlineLevel="0" collapsed="false">
      <c r="A27" s="20" t="n">
        <v>35096</v>
      </c>
      <c r="B27" s="21" t="n">
        <f aca="false">VLOOKUP(A27,[85]Dec1930!$A$643:$C$752,3,0)</f>
        <v>36943</v>
      </c>
      <c r="C27" s="21" t="n">
        <f aca="false">VLOOKUP(A27,'[86]Jan1931-Dec1940'!$A$643:$C$752,3,0)</f>
        <v>29339</v>
      </c>
      <c r="D27" s="21" t="n">
        <f aca="false">VLOOKUP(A27,'[87]Jan1941-Dec1950'!$A$643:$D$752,3,0)</f>
        <v>197972</v>
      </c>
      <c r="E27" s="21" t="n">
        <f aca="false">VLOOKUP(A27,'[88]Jan1951-Dec1955'!$A$654:$C$763,3,0)</f>
        <v>620163</v>
      </c>
      <c r="F27" s="21" t="n">
        <f aca="false">VLOOKUP(A27,'[89]Jan1956-Dec1957'!$A$643:$C$752,3,0)</f>
        <v>186897</v>
      </c>
      <c r="G27" s="21" t="n">
        <f aca="false">VLOOKUP(A27,'[90]Jan1958-Dec1958'!$A$643:$C$752,3,0)</f>
        <v>901013</v>
      </c>
      <c r="H27" s="21" t="n">
        <f aca="false">VLOOKUP(A27,'[91]Jan1959-Dec1959'!$A$627:$C$736,3,0)</f>
        <v>168041</v>
      </c>
      <c r="I27" s="21" t="n">
        <f aca="false">VLOOKUP(A27,'[92]Jan1960-Dec1960'!$A$611:$C$720,3,0)</f>
        <v>181744</v>
      </c>
      <c r="J27" s="21" t="n">
        <f aca="false">VLOOKUP(A27,'[93]Jan1961-Dec1961'!$A$595:$C$704,3,0)</f>
        <v>191226</v>
      </c>
      <c r="K27" s="21" t="n">
        <f aca="false">VLOOKUP(A27,'[94]Jan1962-Dec1962'!$A$579:$C$688,3,0)</f>
        <v>133947</v>
      </c>
      <c r="L27" s="21" t="n">
        <f aca="false">VLOOKUP(A27,'[95]Jan1963-Dec1963'!$A$563:$C$672,3,0)</f>
        <v>158843</v>
      </c>
      <c r="M27" s="21" t="n">
        <f aca="false">VLOOKUP(A27,'[96]Jan1964-Dec1964'!$A$547:$C$656,3,0)</f>
        <v>482834</v>
      </c>
      <c r="N27" s="21" t="n">
        <f aca="false">VLOOKUP(A27,'[97]Jan1965-Dec1965'!$A$531:$C$640,3,0)</f>
        <v>3257788</v>
      </c>
      <c r="O27" s="21" t="n">
        <f aca="false">VLOOKUP(A27,'[98]Jan1966-Dec1967'!$A$515:$C$624,3,0)</f>
        <v>368802</v>
      </c>
      <c r="P27" s="21" t="n">
        <f aca="false">VLOOKUP(A27,'[99]Jan1967-Dec1967'!$A$499:$C$608,3,0)</f>
        <v>154921</v>
      </c>
      <c r="Q27" s="21" t="n">
        <f aca="false">VLOOKUP(A27,'[100]Jan1968-Dec1968'!$A$483:$C$592,3,0)</f>
        <v>327876</v>
      </c>
      <c r="R27" s="21" t="n">
        <f aca="false">VLOOKUP(A27,'[101]Jan1969-Dec1970'!$A$467:$C$576,3,0)</f>
        <v>589666</v>
      </c>
      <c r="S27" s="21" t="n">
        <f aca="false">VLOOKUP(A27,'[102]Jan1971-Dec1973'!$A$435:$C$544,3,0)</f>
        <v>889253</v>
      </c>
      <c r="T27" s="21" t="n">
        <f aca="false">VLOOKUP(A27,'[103]Jan1974-Dec1975'!$A$387:$C$496,3,0)</f>
        <v>2761888</v>
      </c>
      <c r="U27" s="21" t="n">
        <f aca="false">VLOOKUP(A27,'[104]Jan1976-Dec1977'!$A$355:$C$464,3,0)</f>
        <v>1547489</v>
      </c>
      <c r="V27" s="21" t="n">
        <f aca="false">VLOOKUP(A27,'[105]Jan1978-Dec1978'!$A$323:$C$432,3,0)</f>
        <v>1487896</v>
      </c>
      <c r="W27" s="21" t="n">
        <v>1783478</v>
      </c>
      <c r="X27" s="21" t="n">
        <v>1739677</v>
      </c>
      <c r="Y27" s="21" t="n">
        <v>2300258</v>
      </c>
      <c r="Z27" s="21" t="n">
        <v>3093350</v>
      </c>
      <c r="AA27" s="21" t="n">
        <v>2034982</v>
      </c>
      <c r="AB27" s="21" t="n">
        <v>4360837</v>
      </c>
      <c r="AC27" s="21" t="n">
        <v>3348989</v>
      </c>
      <c r="AD27" s="21" t="n">
        <v>9100013</v>
      </c>
      <c r="AE27" s="21" t="n">
        <v>16939270</v>
      </c>
      <c r="AF27" s="21"/>
      <c r="AG27" s="21" t="n">
        <f aca="false">SUM(B27:AF27)</f>
        <v>59375395</v>
      </c>
    </row>
    <row r="28" customFormat="false" ht="11.25" hidden="false" customHeight="false" outlineLevel="0" collapsed="false">
      <c r="A28" s="20" t="n">
        <v>35125</v>
      </c>
      <c r="B28" s="21" t="n">
        <f aca="false">VLOOKUP(A28,[85]Dec1930!$A$643:$C$752,3,0)</f>
        <v>41349</v>
      </c>
      <c r="C28" s="21" t="n">
        <f aca="false">VLOOKUP(A28,'[86]Jan1931-Dec1940'!$A$643:$C$752,3,0)</f>
        <v>31624</v>
      </c>
      <c r="D28" s="21" t="n">
        <f aca="false">VLOOKUP(A28,'[87]Jan1941-Dec1950'!$A$643:$D$752,3,0)</f>
        <v>202717</v>
      </c>
      <c r="E28" s="21" t="n">
        <f aca="false">VLOOKUP(A28,'[88]Jan1951-Dec1955'!$A$654:$C$763,3,0)</f>
        <v>699319</v>
      </c>
      <c r="F28" s="21" t="n">
        <f aca="false">VLOOKUP(A28,'[89]Jan1956-Dec1957'!$A$643:$C$752,3,0)</f>
        <v>197422</v>
      </c>
      <c r="G28" s="21" t="n">
        <f aca="false">VLOOKUP(A28,'[90]Jan1958-Dec1958'!$A$643:$C$752,3,0)</f>
        <v>974235</v>
      </c>
      <c r="H28" s="21" t="n">
        <f aca="false">VLOOKUP(A28,'[91]Jan1959-Dec1959'!$A$627:$C$736,3,0)</f>
        <v>189053</v>
      </c>
      <c r="I28" s="21" t="n">
        <f aca="false">VLOOKUP(A28,'[92]Jan1960-Dec1960'!$A$611:$C$720,3,0)</f>
        <v>204983</v>
      </c>
      <c r="J28" s="21" t="n">
        <f aca="false">VLOOKUP(A28,'[93]Jan1961-Dec1961'!$A$595:$C$704,3,0)</f>
        <v>204623</v>
      </c>
      <c r="K28" s="21" t="n">
        <f aca="false">VLOOKUP(A28,'[94]Jan1962-Dec1962'!$A$579:$C$688,3,0)</f>
        <v>144858</v>
      </c>
      <c r="L28" s="21" t="n">
        <f aca="false">VLOOKUP(A28,'[95]Jan1963-Dec1963'!$A$563:$C$672,3,0)</f>
        <v>191196</v>
      </c>
      <c r="M28" s="21" t="n">
        <f aca="false">VLOOKUP(A28,'[96]Jan1964-Dec1964'!$A$547:$C$656,3,0)</f>
        <v>547436</v>
      </c>
      <c r="N28" s="21" t="n">
        <f aca="false">VLOOKUP(A28,'[97]Jan1965-Dec1965'!$A$531:$C$640,3,0)</f>
        <v>3489438</v>
      </c>
      <c r="O28" s="21" t="n">
        <f aca="false">VLOOKUP(A28,'[98]Jan1966-Dec1967'!$A$515:$C$624,3,0)</f>
        <v>379830</v>
      </c>
      <c r="P28" s="21" t="n">
        <f aca="false">VLOOKUP(A28,'[99]Jan1967-Dec1967'!$A$499:$C$608,3,0)</f>
        <v>168583</v>
      </c>
      <c r="Q28" s="21" t="n">
        <f aca="false">VLOOKUP(A28,'[100]Jan1968-Dec1968'!$A$483:$C$592,3,0)</f>
        <v>349922</v>
      </c>
      <c r="R28" s="21" t="n">
        <f aca="false">VLOOKUP(A28,'[101]Jan1969-Dec1970'!$A$467:$C$576,3,0)</f>
        <v>648249</v>
      </c>
      <c r="S28" s="21" t="n">
        <f aca="false">VLOOKUP(A28,'[102]Jan1971-Dec1973'!$A$435:$C$544,3,0)</f>
        <v>934508</v>
      </c>
      <c r="T28" s="21" t="n">
        <f aca="false">VLOOKUP(A28,'[103]Jan1974-Dec1975'!$A$387:$C$496,3,0)</f>
        <v>2975097</v>
      </c>
      <c r="U28" s="21" t="n">
        <f aca="false">VLOOKUP(A28,'[104]Jan1976-Dec1977'!$A$355:$C$464,3,0)</f>
        <v>1661098</v>
      </c>
      <c r="V28" s="21" t="n">
        <f aca="false">VLOOKUP(A28,'[105]Jan1978-Dec1978'!$A$323:$C$432,3,0)</f>
        <v>1634878</v>
      </c>
      <c r="W28" s="21" t="n">
        <v>1873077</v>
      </c>
      <c r="X28" s="21" t="n">
        <v>1863927</v>
      </c>
      <c r="Y28" s="21" t="n">
        <v>2478370</v>
      </c>
      <c r="Z28" s="21" t="n">
        <v>3248869</v>
      </c>
      <c r="AA28" s="21" t="n">
        <v>2085812</v>
      </c>
      <c r="AB28" s="21" t="n">
        <v>4781317</v>
      </c>
      <c r="AC28" s="21" t="n">
        <v>3689799</v>
      </c>
      <c r="AD28" s="21" t="n">
        <v>9847414</v>
      </c>
      <c r="AE28" s="21" t="n">
        <v>18083142</v>
      </c>
      <c r="AF28" s="21"/>
      <c r="AG28" s="21" t="n">
        <f aca="false">SUM(B28:AF28)</f>
        <v>63822145</v>
      </c>
    </row>
    <row r="29" customFormat="false" ht="11.25" hidden="false" customHeight="false" outlineLevel="0" collapsed="false">
      <c r="A29" s="20" t="n">
        <v>35156</v>
      </c>
      <c r="B29" s="21" t="n">
        <f aca="false">VLOOKUP(A29,[85]Dec1930!$A$643:$C$752,3,0)</f>
        <v>36296</v>
      </c>
      <c r="C29" s="21" t="n">
        <f aca="false">VLOOKUP(A29,'[86]Jan1931-Dec1940'!$A$643:$C$752,3,0)</f>
        <v>31842</v>
      </c>
      <c r="D29" s="21" t="n">
        <f aca="false">VLOOKUP(A29,'[87]Jan1941-Dec1950'!$A$643:$D$752,3,0)</f>
        <v>200531</v>
      </c>
      <c r="E29" s="21" t="n">
        <f aca="false">VLOOKUP(A29,'[88]Jan1951-Dec1955'!$A$654:$C$763,3,0)</f>
        <v>680510</v>
      </c>
      <c r="F29" s="21" t="n">
        <f aca="false">VLOOKUP(A29,'[89]Jan1956-Dec1957'!$A$643:$C$752,3,0)</f>
        <v>188836</v>
      </c>
      <c r="G29" s="21" t="n">
        <f aca="false">VLOOKUP(A29,'[90]Jan1958-Dec1958'!$A$643:$C$752,3,0)</f>
        <v>946633</v>
      </c>
      <c r="H29" s="21" t="n">
        <f aca="false">VLOOKUP(A29,'[91]Jan1959-Dec1959'!$A$627:$C$736,3,0)</f>
        <v>182524</v>
      </c>
      <c r="I29" s="21" t="n">
        <f aca="false">VLOOKUP(A29,'[92]Jan1960-Dec1960'!$A$611:$C$720,3,0)</f>
        <v>199880</v>
      </c>
      <c r="J29" s="21" t="n">
        <f aca="false">VLOOKUP(A29,'[93]Jan1961-Dec1961'!$A$595:$C$704,3,0)</f>
        <v>194941</v>
      </c>
      <c r="K29" s="21" t="n">
        <f aca="false">VLOOKUP(A29,'[94]Jan1962-Dec1962'!$A$579:$C$688,3,0)</f>
        <v>143738</v>
      </c>
      <c r="L29" s="21" t="n">
        <f aca="false">VLOOKUP(A29,'[95]Jan1963-Dec1963'!$A$563:$C$672,3,0)</f>
        <v>188915</v>
      </c>
      <c r="M29" s="21" t="n">
        <f aca="false">VLOOKUP(A29,'[96]Jan1964-Dec1964'!$A$547:$C$656,3,0)</f>
        <v>548090</v>
      </c>
      <c r="N29" s="21" t="n">
        <f aca="false">VLOOKUP(A29,'[97]Jan1965-Dec1965'!$A$531:$C$640,3,0)</f>
        <v>3416025</v>
      </c>
      <c r="O29" s="21" t="n">
        <f aca="false">VLOOKUP(A29,'[98]Jan1966-Dec1967'!$A$515:$C$624,3,0)</f>
        <v>337487</v>
      </c>
      <c r="P29" s="21" t="n">
        <f aca="false">VLOOKUP(A29,'[99]Jan1967-Dec1967'!$A$499:$C$608,3,0)</f>
        <v>150893</v>
      </c>
      <c r="Q29" s="21" t="n">
        <f aca="false">VLOOKUP(A29,'[100]Jan1968-Dec1968'!$A$483:$C$592,3,0)</f>
        <v>332427</v>
      </c>
      <c r="R29" s="21" t="n">
        <f aca="false">VLOOKUP(A29,'[101]Jan1969-Dec1970'!$A$467:$C$576,3,0)</f>
        <v>620193</v>
      </c>
      <c r="S29" s="21" t="n">
        <f aca="false">VLOOKUP(A29,'[102]Jan1971-Dec1973'!$A$435:$C$544,3,0)</f>
        <v>967016</v>
      </c>
      <c r="T29" s="21" t="n">
        <f aca="false">VLOOKUP(A29,'[103]Jan1974-Dec1975'!$A$387:$C$496,3,0)</f>
        <v>2804939</v>
      </c>
      <c r="U29" s="21" t="n">
        <f aca="false">VLOOKUP(A29,'[104]Jan1976-Dec1977'!$A$355:$C$464,3,0)</f>
        <v>1582068</v>
      </c>
      <c r="V29" s="21" t="n">
        <f aca="false">VLOOKUP(A29,'[105]Jan1978-Dec1978'!$A$323:$C$432,3,0)</f>
        <v>1598684</v>
      </c>
      <c r="W29" s="21" t="n">
        <v>1862465</v>
      </c>
      <c r="X29" s="21" t="n">
        <v>1853940</v>
      </c>
      <c r="Y29" s="21" t="n">
        <v>2342542</v>
      </c>
      <c r="Z29" s="21" t="n">
        <v>3103550</v>
      </c>
      <c r="AA29" s="21" t="n">
        <v>2145809</v>
      </c>
      <c r="AB29" s="21" t="n">
        <v>4553837</v>
      </c>
      <c r="AC29" s="21" t="n">
        <v>3599105</v>
      </c>
      <c r="AD29" s="21" t="n">
        <v>9200841</v>
      </c>
      <c r="AE29" s="21" t="n">
        <v>16973550</v>
      </c>
      <c r="AF29" s="21"/>
      <c r="AG29" s="21" t="n">
        <f aca="false">SUM(B29:AF29)</f>
        <v>60988107</v>
      </c>
    </row>
    <row r="30" customFormat="false" ht="11.25" hidden="false" customHeight="false" outlineLevel="0" collapsed="false">
      <c r="A30" s="20" t="n">
        <v>35186</v>
      </c>
      <c r="B30" s="21" t="n">
        <f aca="false">VLOOKUP(A30,[85]Dec1930!$A$643:$C$752,3,0)</f>
        <v>44025</v>
      </c>
      <c r="C30" s="21" t="n">
        <f aca="false">VLOOKUP(A30,'[86]Jan1931-Dec1940'!$A$643:$C$752,3,0)</f>
        <v>31298</v>
      </c>
      <c r="D30" s="21" t="n">
        <f aca="false">VLOOKUP(A30,'[87]Jan1941-Dec1950'!$A$643:$D$752,3,0)</f>
        <v>208939</v>
      </c>
      <c r="E30" s="21" t="n">
        <f aca="false">VLOOKUP(A30,'[88]Jan1951-Dec1955'!$A$654:$C$763,3,0)</f>
        <v>713883</v>
      </c>
      <c r="F30" s="21" t="n">
        <f aca="false">VLOOKUP(A30,'[89]Jan1956-Dec1957'!$A$643:$C$752,3,0)</f>
        <v>189720</v>
      </c>
      <c r="G30" s="21" t="n">
        <f aca="false">VLOOKUP(A30,'[90]Jan1958-Dec1958'!$A$643:$C$752,3,0)</f>
        <v>1005312</v>
      </c>
      <c r="H30" s="21" t="n">
        <f aca="false">VLOOKUP(A30,'[91]Jan1959-Dec1959'!$A$627:$C$736,3,0)</f>
        <v>180272</v>
      </c>
      <c r="I30" s="21" t="n">
        <f aca="false">VLOOKUP(A30,'[92]Jan1960-Dec1960'!$A$611:$C$720,3,0)</f>
        <v>214296</v>
      </c>
      <c r="J30" s="21" t="n">
        <f aca="false">VLOOKUP(A30,'[93]Jan1961-Dec1961'!$A$595:$C$704,3,0)</f>
        <v>201601</v>
      </c>
      <c r="K30" s="21" t="n">
        <f aca="false">VLOOKUP(A30,'[94]Jan1962-Dec1962'!$A$579:$C$688,3,0)</f>
        <v>148700</v>
      </c>
      <c r="L30" s="21" t="n">
        <f aca="false">VLOOKUP(A30,'[95]Jan1963-Dec1963'!$A$563:$C$672,3,0)</f>
        <v>208770</v>
      </c>
      <c r="M30" s="21" t="n">
        <f aca="false">VLOOKUP(A30,'[96]Jan1964-Dec1964'!$A$547:$C$656,3,0)</f>
        <v>591155</v>
      </c>
      <c r="N30" s="21" t="n">
        <f aca="false">VLOOKUP(A30,'[97]Jan1965-Dec1965'!$A$531:$C$640,3,0)</f>
        <v>3511595</v>
      </c>
      <c r="O30" s="21" t="n">
        <f aca="false">VLOOKUP(A30,'[98]Jan1966-Dec1967'!$A$515:$C$624,3,0)</f>
        <v>358560</v>
      </c>
      <c r="P30" s="21" t="n">
        <f aca="false">VLOOKUP(A30,'[99]Jan1967-Dec1967'!$A$499:$C$608,3,0)</f>
        <v>156093</v>
      </c>
      <c r="Q30" s="21" t="n">
        <f aca="false">VLOOKUP(A30,'[100]Jan1968-Dec1968'!$A$483:$C$592,3,0)</f>
        <v>289206</v>
      </c>
      <c r="R30" s="21" t="n">
        <f aca="false">VLOOKUP(A30,'[101]Jan1969-Dec1970'!$A$467:$C$576,3,0)</f>
        <v>606744</v>
      </c>
      <c r="S30" s="21" t="n">
        <f aca="false">VLOOKUP(A30,'[102]Jan1971-Dec1973'!$A$435:$C$544,3,0)</f>
        <v>1072650</v>
      </c>
      <c r="T30" s="21" t="n">
        <f aca="false">VLOOKUP(A30,'[103]Jan1974-Dec1975'!$A$387:$C$496,3,0)</f>
        <v>3012127</v>
      </c>
      <c r="U30" s="21" t="n">
        <f aca="false">VLOOKUP(A30,'[104]Jan1976-Dec1977'!$A$355:$C$464,3,0)</f>
        <v>1589230</v>
      </c>
      <c r="V30" s="21" t="n">
        <f aca="false">VLOOKUP(A30,'[105]Jan1978-Dec1978'!$A$323:$C$432,3,0)</f>
        <v>1632085</v>
      </c>
      <c r="W30" s="21" t="n">
        <v>1867575</v>
      </c>
      <c r="X30" s="21" t="n">
        <v>1942742</v>
      </c>
      <c r="Y30" s="21" t="n">
        <v>2414326</v>
      </c>
      <c r="Z30" s="21" t="n">
        <v>3179983</v>
      </c>
      <c r="AA30" s="21" t="n">
        <v>2181789</v>
      </c>
      <c r="AB30" s="21" t="n">
        <v>4627465</v>
      </c>
      <c r="AC30" s="21" t="n">
        <v>3442268</v>
      </c>
      <c r="AD30" s="21" t="n">
        <v>9405247</v>
      </c>
      <c r="AE30" s="21" t="n">
        <v>17166648</v>
      </c>
      <c r="AF30" s="21"/>
      <c r="AG30" s="21" t="n">
        <f aca="false">SUM(B30:AF30)</f>
        <v>62194304</v>
      </c>
    </row>
    <row r="31" customFormat="false" ht="11.25" hidden="false" customHeight="false" outlineLevel="0" collapsed="false">
      <c r="A31" s="20" t="n">
        <v>35217</v>
      </c>
      <c r="B31" s="21" t="n">
        <f aca="false">VLOOKUP(A31,[85]Dec1930!$A$643:$C$752,3,0)</f>
        <v>36842</v>
      </c>
      <c r="C31" s="21" t="n">
        <f aca="false">VLOOKUP(A31,'[86]Jan1931-Dec1940'!$A$643:$C$752,3,0)</f>
        <v>29814</v>
      </c>
      <c r="D31" s="21" t="n">
        <f aca="false">VLOOKUP(A31,'[87]Jan1941-Dec1950'!$A$643:$D$752,3,0)</f>
        <v>192869</v>
      </c>
      <c r="E31" s="21" t="n">
        <f aca="false">VLOOKUP(A31,'[88]Jan1951-Dec1955'!$A$654:$C$763,3,0)</f>
        <v>690843</v>
      </c>
      <c r="F31" s="21" t="n">
        <f aca="false">VLOOKUP(A31,'[89]Jan1956-Dec1957'!$A$643:$C$752,3,0)</f>
        <v>182259</v>
      </c>
      <c r="G31" s="21" t="n">
        <f aca="false">VLOOKUP(A31,'[90]Jan1958-Dec1958'!$A$643:$C$752,3,0)</f>
        <v>972016</v>
      </c>
      <c r="H31" s="21" t="n">
        <f aca="false">VLOOKUP(A31,'[91]Jan1959-Dec1959'!$A$627:$C$736,3,0)</f>
        <v>172752</v>
      </c>
      <c r="I31" s="21" t="n">
        <f aca="false">VLOOKUP(A31,'[92]Jan1960-Dec1960'!$A$611:$C$720,3,0)</f>
        <v>209178</v>
      </c>
      <c r="J31" s="21" t="n">
        <f aca="false">VLOOKUP(A31,'[93]Jan1961-Dec1961'!$A$595:$C$704,3,0)</f>
        <v>187510</v>
      </c>
      <c r="K31" s="21" t="n">
        <f aca="false">VLOOKUP(A31,'[94]Jan1962-Dec1962'!$A$579:$C$688,3,0)</f>
        <v>132737</v>
      </c>
      <c r="L31" s="21" t="n">
        <f aca="false">VLOOKUP(A31,'[95]Jan1963-Dec1963'!$A$563:$C$672,3,0)</f>
        <v>188009</v>
      </c>
      <c r="M31" s="21" t="n">
        <f aca="false">VLOOKUP(A31,'[96]Jan1964-Dec1964'!$A$547:$C$656,3,0)</f>
        <v>551656</v>
      </c>
      <c r="N31" s="21" t="n">
        <f aca="false">VLOOKUP(A31,'[97]Jan1965-Dec1965'!$A$531:$C$640,3,0)</f>
        <v>3456704</v>
      </c>
      <c r="O31" s="21" t="n">
        <f aca="false">VLOOKUP(A31,'[98]Jan1966-Dec1967'!$A$515:$C$624,3,0)</f>
        <v>330843</v>
      </c>
      <c r="P31" s="21" t="n">
        <f aca="false">VLOOKUP(A31,'[99]Jan1967-Dec1967'!$A$499:$C$608,3,0)</f>
        <v>154252</v>
      </c>
      <c r="Q31" s="21" t="n">
        <f aca="false">VLOOKUP(A31,'[100]Jan1968-Dec1968'!$A$483:$C$592,3,0)</f>
        <v>296292</v>
      </c>
      <c r="R31" s="21" t="n">
        <f aca="false">VLOOKUP(A31,'[101]Jan1969-Dec1970'!$A$467:$C$576,3,0)</f>
        <v>570512</v>
      </c>
      <c r="S31" s="21" t="n">
        <f aca="false">VLOOKUP(A31,'[102]Jan1971-Dec1973'!$A$435:$C$544,3,0)</f>
        <v>1037369</v>
      </c>
      <c r="T31" s="21" t="n">
        <f aca="false">VLOOKUP(A31,'[103]Jan1974-Dec1975'!$A$387:$C$496,3,0)</f>
        <v>3025306</v>
      </c>
      <c r="U31" s="21" t="n">
        <f aca="false">VLOOKUP(A31,'[104]Jan1976-Dec1977'!$A$355:$C$464,3,0)</f>
        <v>1537263</v>
      </c>
      <c r="V31" s="21" t="n">
        <f aca="false">VLOOKUP(A31,'[105]Jan1978-Dec1978'!$A$323:$C$432,3,0)</f>
        <v>1581353</v>
      </c>
      <c r="W31" s="21" t="n">
        <v>1824222</v>
      </c>
      <c r="X31" s="21" t="n">
        <v>1807122</v>
      </c>
      <c r="Y31" s="21" t="n">
        <v>2290271</v>
      </c>
      <c r="Z31" s="21" t="n">
        <v>3028444</v>
      </c>
      <c r="AA31" s="21" t="n">
        <v>2049197</v>
      </c>
      <c r="AB31" s="21" t="n">
        <v>4372517</v>
      </c>
      <c r="AC31" s="21" t="n">
        <v>3318473</v>
      </c>
      <c r="AD31" s="21" t="n">
        <v>8911479</v>
      </c>
      <c r="AE31" s="21" t="n">
        <v>16440594</v>
      </c>
      <c r="AF31" s="21"/>
      <c r="AG31" s="21" t="n">
        <f aca="false">SUM(B31:AF31)</f>
        <v>59578698</v>
      </c>
    </row>
    <row r="32" customFormat="false" ht="11.25" hidden="false" customHeight="false" outlineLevel="0" collapsed="false">
      <c r="A32" s="20" t="n">
        <v>35247</v>
      </c>
      <c r="B32" s="21" t="n">
        <f aca="false">VLOOKUP(A32,[85]Dec1930!$A$643:$C$752,3,0)</f>
        <v>37355</v>
      </c>
      <c r="C32" s="21" t="n">
        <f aca="false">VLOOKUP(A32,'[86]Jan1931-Dec1940'!$A$643:$C$752,3,0)</f>
        <v>30529</v>
      </c>
      <c r="D32" s="21" t="n">
        <f aca="false">VLOOKUP(A32,'[87]Jan1941-Dec1950'!$A$643:$D$752,3,0)</f>
        <v>202451</v>
      </c>
      <c r="E32" s="21" t="n">
        <f aca="false">VLOOKUP(A32,'[88]Jan1951-Dec1955'!$A$654:$C$763,3,0)</f>
        <v>699342</v>
      </c>
      <c r="F32" s="21" t="n">
        <f aca="false">VLOOKUP(A32,'[89]Jan1956-Dec1957'!$A$643:$C$752,3,0)</f>
        <v>186903</v>
      </c>
      <c r="G32" s="21" t="n">
        <f aca="false">VLOOKUP(A32,'[90]Jan1958-Dec1958'!$A$643:$C$752,3,0)</f>
        <v>974100</v>
      </c>
      <c r="H32" s="21" t="n">
        <f aca="false">VLOOKUP(A32,'[91]Jan1959-Dec1959'!$A$627:$C$736,3,0)</f>
        <v>169748</v>
      </c>
      <c r="I32" s="21" t="n">
        <f aca="false">VLOOKUP(A32,'[92]Jan1960-Dec1960'!$A$611:$C$720,3,0)</f>
        <v>206654</v>
      </c>
      <c r="J32" s="21" t="n">
        <f aca="false">VLOOKUP(A32,'[93]Jan1961-Dec1961'!$A$595:$C$704,3,0)</f>
        <v>191534</v>
      </c>
      <c r="K32" s="21" t="n">
        <f aca="false">VLOOKUP(A32,'[94]Jan1962-Dec1962'!$A$579:$C$688,3,0)</f>
        <v>137695</v>
      </c>
      <c r="L32" s="21" t="n">
        <f aca="false">VLOOKUP(A32,'[95]Jan1963-Dec1963'!$A$563:$C$672,3,0)</f>
        <v>188974</v>
      </c>
      <c r="M32" s="21" t="n">
        <f aca="false">VLOOKUP(A32,'[96]Jan1964-Dec1964'!$A$547:$C$656,3,0)</f>
        <v>558106</v>
      </c>
      <c r="N32" s="21" t="n">
        <f aca="false">VLOOKUP(A32,'[97]Jan1965-Dec1965'!$A$531:$C$640,3,0)</f>
        <v>3599032</v>
      </c>
      <c r="O32" s="21" t="n">
        <f aca="false">VLOOKUP(A32,'[98]Jan1966-Dec1967'!$A$515:$C$624,3,0)</f>
        <v>333909</v>
      </c>
      <c r="P32" s="21" t="n">
        <f aca="false">VLOOKUP(A32,'[99]Jan1967-Dec1967'!$A$499:$C$608,3,0)</f>
        <v>158661</v>
      </c>
      <c r="Q32" s="21" t="n">
        <f aca="false">VLOOKUP(A32,'[100]Jan1968-Dec1968'!$A$483:$C$592,3,0)</f>
        <v>311531</v>
      </c>
      <c r="R32" s="21" t="n">
        <f aca="false">VLOOKUP(A32,'[101]Jan1969-Dec1970'!$A$467:$C$576,3,0)</f>
        <v>553190</v>
      </c>
      <c r="S32" s="21" t="n">
        <f aca="false">VLOOKUP(A32,'[102]Jan1971-Dec1973'!$A$435:$C$544,3,0)</f>
        <v>1022106</v>
      </c>
      <c r="T32" s="21" t="n">
        <f aca="false">VLOOKUP(A32,'[103]Jan1974-Dec1975'!$A$387:$C$496,3,0)</f>
        <v>2949282</v>
      </c>
      <c r="U32" s="21" t="n">
        <f aca="false">VLOOKUP(A32,'[104]Jan1976-Dec1977'!$A$355:$C$464,3,0)</f>
        <v>1546733</v>
      </c>
      <c r="V32" s="21" t="n">
        <f aca="false">VLOOKUP(A32,'[105]Jan1978-Dec1978'!$A$323:$C$432,3,0)</f>
        <v>1578879</v>
      </c>
      <c r="W32" s="21" t="n">
        <v>1848153</v>
      </c>
      <c r="X32" s="21" t="n">
        <v>1855219</v>
      </c>
      <c r="Y32" s="21" t="n">
        <v>2367034</v>
      </c>
      <c r="Z32" s="21" t="n">
        <v>3102582</v>
      </c>
      <c r="AA32" s="21" t="n">
        <v>2137103</v>
      </c>
      <c r="AB32" s="21" t="n">
        <v>4503523</v>
      </c>
      <c r="AC32" s="21" t="n">
        <v>3472283</v>
      </c>
      <c r="AD32" s="21" t="n">
        <v>9167598</v>
      </c>
      <c r="AE32" s="21" t="n">
        <v>16868629</v>
      </c>
      <c r="AF32" s="21"/>
      <c r="AG32" s="21" t="n">
        <f aca="false">SUM(B32:AF32)</f>
        <v>60958838</v>
      </c>
    </row>
    <row r="33" customFormat="false" ht="11.25" hidden="false" customHeight="false" outlineLevel="0" collapsed="false">
      <c r="A33" s="20" t="n">
        <v>35278</v>
      </c>
      <c r="B33" s="21" t="n">
        <f aca="false">VLOOKUP(A33,[85]Dec1930!$A$643:$C$752,3,0)</f>
        <v>37323</v>
      </c>
      <c r="C33" s="21" t="n">
        <f aca="false">VLOOKUP(A33,'[86]Jan1931-Dec1940'!$A$643:$C$752,3,0)</f>
        <v>31840</v>
      </c>
      <c r="D33" s="21" t="n">
        <f aca="false">VLOOKUP(A33,'[87]Jan1941-Dec1950'!$A$643:$D$752,3,0)</f>
        <v>195803</v>
      </c>
      <c r="E33" s="21" t="n">
        <f aca="false">VLOOKUP(A33,'[88]Jan1951-Dec1955'!$A$654:$C$763,3,0)</f>
        <v>548301</v>
      </c>
      <c r="F33" s="21" t="n">
        <f aca="false">VLOOKUP(A33,'[89]Jan1956-Dec1957'!$A$643:$C$752,3,0)</f>
        <v>188361</v>
      </c>
      <c r="G33" s="21" t="n">
        <f aca="false">VLOOKUP(A33,'[90]Jan1958-Dec1958'!$A$643:$C$752,3,0)</f>
        <v>986158</v>
      </c>
      <c r="H33" s="21" t="n">
        <f aca="false">VLOOKUP(A33,'[91]Jan1959-Dec1959'!$A$627:$C$736,3,0)</f>
        <v>180932</v>
      </c>
      <c r="I33" s="21" t="n">
        <f aca="false">VLOOKUP(A33,'[92]Jan1960-Dec1960'!$A$611:$C$720,3,0)</f>
        <v>197702</v>
      </c>
      <c r="J33" s="21" t="n">
        <f aca="false">VLOOKUP(A33,'[93]Jan1961-Dec1961'!$A$595:$C$704,3,0)</f>
        <v>191631</v>
      </c>
      <c r="K33" s="21" t="n">
        <f aca="false">VLOOKUP(A33,'[94]Jan1962-Dec1962'!$A$579:$C$688,3,0)</f>
        <v>140215</v>
      </c>
      <c r="L33" s="21" t="n">
        <f aca="false">VLOOKUP(A33,'[95]Jan1963-Dec1963'!$A$563:$C$672,3,0)</f>
        <v>193859</v>
      </c>
      <c r="M33" s="21" t="n">
        <f aca="false">VLOOKUP(A33,'[96]Jan1964-Dec1964'!$A$547:$C$656,3,0)</f>
        <v>550225</v>
      </c>
      <c r="N33" s="21" t="n">
        <f aca="false">VLOOKUP(A33,'[97]Jan1965-Dec1965'!$A$531:$C$640,3,0)</f>
        <v>3563320</v>
      </c>
      <c r="O33" s="21" t="n">
        <f aca="false">VLOOKUP(A33,'[98]Jan1966-Dec1967'!$A$515:$C$624,3,0)</f>
        <v>319544</v>
      </c>
      <c r="P33" s="21" t="n">
        <f aca="false">VLOOKUP(A33,'[99]Jan1967-Dec1967'!$A$499:$C$608,3,0)</f>
        <v>155505</v>
      </c>
      <c r="Q33" s="21" t="n">
        <f aca="false">VLOOKUP(A33,'[100]Jan1968-Dec1968'!$A$483:$C$592,3,0)</f>
        <v>300694</v>
      </c>
      <c r="R33" s="21" t="n">
        <f aca="false">VLOOKUP(A33,'[101]Jan1969-Dec1970'!$A$467:$C$576,3,0)</f>
        <v>581309</v>
      </c>
      <c r="S33" s="21" t="n">
        <f aca="false">VLOOKUP(A33,'[102]Jan1971-Dec1973'!$A$435:$C$544,3,0)</f>
        <v>990580</v>
      </c>
      <c r="T33" s="21" t="n">
        <f aca="false">VLOOKUP(A33,'[103]Jan1974-Dec1975'!$A$387:$C$496,3,0)</f>
        <v>3026246</v>
      </c>
      <c r="U33" s="21" t="n">
        <f aca="false">VLOOKUP(A33,'[104]Jan1976-Dec1977'!$A$355:$C$464,3,0)</f>
        <v>1556797</v>
      </c>
      <c r="V33" s="21" t="n">
        <f aca="false">VLOOKUP(A33,'[105]Jan1978-Dec1978'!$A$323:$C$432,3,0)</f>
        <v>1649486</v>
      </c>
      <c r="W33" s="21" t="n">
        <v>1769143</v>
      </c>
      <c r="X33" s="21" t="n">
        <v>1816975</v>
      </c>
      <c r="Y33" s="21" t="n">
        <v>2332600</v>
      </c>
      <c r="Z33" s="21" t="n">
        <v>3135532</v>
      </c>
      <c r="AA33" s="21" t="n">
        <v>1991689</v>
      </c>
      <c r="AB33" s="21" t="n">
        <v>4496528</v>
      </c>
      <c r="AC33" s="21" t="n">
        <v>3646431</v>
      </c>
      <c r="AD33" s="21" t="n">
        <v>9178931</v>
      </c>
      <c r="AE33" s="21" t="n">
        <v>16881664</v>
      </c>
      <c r="AF33" s="21"/>
      <c r="AG33" s="21" t="n">
        <f aca="false">SUM(B33:AF33)</f>
        <v>60835324</v>
      </c>
    </row>
    <row r="34" customFormat="false" ht="11.25" hidden="false" customHeight="false" outlineLevel="0" collapsed="false">
      <c r="A34" s="20" t="n">
        <v>35309</v>
      </c>
      <c r="B34" s="21" t="n">
        <f aca="false">VLOOKUP(A34,[85]Dec1930!$A$643:$C$752,3,0)</f>
        <v>33904</v>
      </c>
      <c r="C34" s="21" t="n">
        <f aca="false">VLOOKUP(A34,'[86]Jan1931-Dec1940'!$A$643:$C$752,3,0)</f>
        <v>30049</v>
      </c>
      <c r="D34" s="21" t="n">
        <f aca="false">VLOOKUP(A34,'[87]Jan1941-Dec1950'!$A$643:$D$752,3,0)</f>
        <v>180326</v>
      </c>
      <c r="E34" s="21" t="n">
        <f aca="false">VLOOKUP(A34,'[88]Jan1951-Dec1955'!$A$654:$C$763,3,0)</f>
        <v>688002</v>
      </c>
      <c r="F34" s="21" t="n">
        <f aca="false">VLOOKUP(A34,'[89]Jan1956-Dec1957'!$A$643:$C$752,3,0)</f>
        <v>183991</v>
      </c>
      <c r="G34" s="21" t="n">
        <f aca="false">VLOOKUP(A34,'[90]Jan1958-Dec1958'!$A$643:$C$752,3,0)</f>
        <v>940943</v>
      </c>
      <c r="H34" s="21" t="n">
        <f aca="false">VLOOKUP(A34,'[91]Jan1959-Dec1959'!$A$627:$C$736,3,0)</f>
        <v>184469</v>
      </c>
      <c r="I34" s="21" t="n">
        <f aca="false">VLOOKUP(A34,'[92]Jan1960-Dec1960'!$A$611:$C$720,3,0)</f>
        <v>205085</v>
      </c>
      <c r="J34" s="21" t="n">
        <f aca="false">VLOOKUP(A34,'[93]Jan1961-Dec1961'!$A$595:$C$704,3,0)</f>
        <v>179975</v>
      </c>
      <c r="K34" s="21" t="n">
        <f aca="false">VLOOKUP(A34,'[94]Jan1962-Dec1962'!$A$579:$C$688,3,0)</f>
        <v>136168</v>
      </c>
      <c r="L34" s="21" t="n">
        <f aca="false">VLOOKUP(A34,'[95]Jan1963-Dec1963'!$A$563:$C$672,3,0)</f>
        <v>179807</v>
      </c>
      <c r="M34" s="21" t="n">
        <f aca="false">VLOOKUP(A34,'[96]Jan1964-Dec1964'!$A$547:$C$656,3,0)</f>
        <v>535839</v>
      </c>
      <c r="N34" s="21" t="n">
        <f aca="false">VLOOKUP(A34,'[97]Jan1965-Dec1965'!$A$531:$C$640,3,0)</f>
        <v>3223363</v>
      </c>
      <c r="O34" s="21" t="n">
        <f aca="false">VLOOKUP(A34,'[98]Jan1966-Dec1967'!$A$515:$C$624,3,0)</f>
        <v>301577</v>
      </c>
      <c r="P34" s="21" t="n">
        <f aca="false">VLOOKUP(A34,'[99]Jan1967-Dec1967'!$A$499:$C$608,3,0)</f>
        <v>147009</v>
      </c>
      <c r="Q34" s="21" t="n">
        <f aca="false">VLOOKUP(A34,'[100]Jan1968-Dec1968'!$A$483:$C$592,3,0)</f>
        <v>271850</v>
      </c>
      <c r="R34" s="21" t="n">
        <f aca="false">VLOOKUP(A34,'[101]Jan1969-Dec1970'!$A$467:$C$576,3,0)</f>
        <v>546390</v>
      </c>
      <c r="S34" s="21" t="n">
        <f aca="false">VLOOKUP(A34,'[102]Jan1971-Dec1973'!$A$435:$C$544,3,0)</f>
        <v>989471</v>
      </c>
      <c r="T34" s="21" t="n">
        <f aca="false">VLOOKUP(A34,'[103]Jan1974-Dec1975'!$A$387:$C$496,3,0)</f>
        <v>2910471</v>
      </c>
      <c r="U34" s="21" t="n">
        <f aca="false">VLOOKUP(A34,'[104]Jan1976-Dec1977'!$A$355:$C$464,3,0)</f>
        <v>1520147</v>
      </c>
      <c r="V34" s="21" t="n">
        <f aca="false">VLOOKUP(A34,'[105]Jan1978-Dec1978'!$A$323:$C$432,3,0)</f>
        <v>1634248</v>
      </c>
      <c r="W34" s="21" t="n">
        <v>1734659</v>
      </c>
      <c r="X34" s="21" t="n">
        <v>1737348</v>
      </c>
      <c r="Y34" s="21" t="n">
        <v>2251256</v>
      </c>
      <c r="Z34" s="21" t="n">
        <v>2953029</v>
      </c>
      <c r="AA34" s="21" t="n">
        <v>1840649</v>
      </c>
      <c r="AB34" s="21" t="n">
        <v>4353032</v>
      </c>
      <c r="AC34" s="21" t="n">
        <v>3459446</v>
      </c>
      <c r="AD34" s="21" t="n">
        <v>8714647</v>
      </c>
      <c r="AE34" s="21" t="n">
        <v>15986870</v>
      </c>
      <c r="AF34" s="21"/>
      <c r="AG34" s="21" t="n">
        <f aca="false">SUM(B34:AF34)</f>
        <v>58054020</v>
      </c>
    </row>
    <row r="35" customFormat="false" ht="11.25" hidden="false" customHeight="false" outlineLevel="0" collapsed="false">
      <c r="A35" s="20" t="n">
        <v>35339</v>
      </c>
      <c r="B35" s="21" t="n">
        <f aca="false">VLOOKUP(A35,[85]Dec1930!$A$643:$C$752,3,0)</f>
        <v>32874</v>
      </c>
      <c r="C35" s="21" t="n">
        <f aca="false">VLOOKUP(A35,'[86]Jan1931-Dec1940'!$A$643:$C$752,3,0)</f>
        <v>31084</v>
      </c>
      <c r="D35" s="21" t="n">
        <f aca="false">VLOOKUP(A35,'[87]Jan1941-Dec1950'!$A$643:$D$752,3,0)</f>
        <v>192344</v>
      </c>
      <c r="E35" s="21" t="n">
        <f aca="false">VLOOKUP(A35,'[88]Jan1951-Dec1955'!$A$654:$C$763,3,0)</f>
        <v>693152</v>
      </c>
      <c r="F35" s="21" t="n">
        <f aca="false">VLOOKUP(A35,'[89]Jan1956-Dec1957'!$A$643:$C$752,3,0)</f>
        <v>183839</v>
      </c>
      <c r="G35" s="21" t="n">
        <f aca="false">VLOOKUP(A35,'[90]Jan1958-Dec1958'!$A$643:$C$752,3,0)</f>
        <v>928243</v>
      </c>
      <c r="H35" s="21" t="n">
        <f aca="false">VLOOKUP(A35,'[91]Jan1959-Dec1959'!$A$627:$C$736,3,0)</f>
        <v>200680</v>
      </c>
      <c r="I35" s="21" t="n">
        <f aca="false">VLOOKUP(A35,'[92]Jan1960-Dec1960'!$A$611:$C$720,3,0)</f>
        <v>201814</v>
      </c>
      <c r="J35" s="21" t="n">
        <f aca="false">VLOOKUP(A35,'[93]Jan1961-Dec1961'!$A$595:$C$704,3,0)</f>
        <v>206252</v>
      </c>
      <c r="K35" s="21" t="n">
        <f aca="false">VLOOKUP(A35,'[94]Jan1962-Dec1962'!$A$579:$C$688,3,0)</f>
        <v>134295</v>
      </c>
      <c r="L35" s="21" t="n">
        <f aca="false">VLOOKUP(A35,'[95]Jan1963-Dec1963'!$A$563:$C$672,3,0)</f>
        <v>182873</v>
      </c>
      <c r="M35" s="21" t="n">
        <f aca="false">VLOOKUP(A35,'[96]Jan1964-Dec1964'!$A$547:$C$656,3,0)</f>
        <v>596912</v>
      </c>
      <c r="N35" s="21" t="n">
        <f aca="false">VLOOKUP(A35,'[97]Jan1965-Dec1965'!$A$531:$C$640,3,0)</f>
        <v>3337085</v>
      </c>
      <c r="O35" s="21" t="n">
        <f aca="false">VLOOKUP(A35,'[98]Jan1966-Dec1967'!$A$515:$C$624,3,0)</f>
        <v>311213</v>
      </c>
      <c r="P35" s="21" t="n">
        <f aca="false">VLOOKUP(A35,'[99]Jan1967-Dec1967'!$A$499:$C$608,3,0)</f>
        <v>149879</v>
      </c>
      <c r="Q35" s="21" t="n">
        <f aca="false">VLOOKUP(A35,'[100]Jan1968-Dec1968'!$A$483:$C$592,3,0)</f>
        <v>277822</v>
      </c>
      <c r="R35" s="21" t="n">
        <f aca="false">VLOOKUP(A35,'[101]Jan1969-Dec1970'!$A$467:$C$576,3,0)</f>
        <v>537834</v>
      </c>
      <c r="S35" s="21" t="n">
        <f aca="false">VLOOKUP(A35,'[102]Jan1971-Dec1973'!$A$435:$C$544,3,0)</f>
        <v>967597</v>
      </c>
      <c r="T35" s="21" t="n">
        <f aca="false">VLOOKUP(A35,'[103]Jan1974-Dec1975'!$A$387:$C$496,3,0)</f>
        <v>3105251</v>
      </c>
      <c r="U35" s="21" t="n">
        <f aca="false">VLOOKUP(A35,'[104]Jan1976-Dec1977'!$A$355:$C$464,3,0)</f>
        <v>1580227</v>
      </c>
      <c r="V35" s="21" t="n">
        <f aca="false">VLOOKUP(A35,'[105]Jan1978-Dec1978'!$A$323:$C$432,3,0)</f>
        <v>1627653</v>
      </c>
      <c r="W35" s="21" t="n">
        <v>1876895</v>
      </c>
      <c r="X35" s="21" t="n">
        <v>1790809</v>
      </c>
      <c r="Y35" s="21" t="n">
        <v>2289160</v>
      </c>
      <c r="Z35" s="21" t="n">
        <v>3070774</v>
      </c>
      <c r="AA35" s="21" t="n">
        <v>1894939</v>
      </c>
      <c r="AB35" s="21" t="n">
        <v>4514802</v>
      </c>
      <c r="AC35" s="21" t="n">
        <v>3469191</v>
      </c>
      <c r="AD35" s="21" t="n">
        <v>8853404</v>
      </c>
      <c r="AE35" s="21" t="n">
        <v>16314034</v>
      </c>
      <c r="AF35" s="21"/>
      <c r="AG35" s="21" t="n">
        <f aca="false">SUM(B35:AF35)</f>
        <v>59552931</v>
      </c>
    </row>
    <row r="36" customFormat="false" ht="11.25" hidden="false" customHeight="false" outlineLevel="0" collapsed="false">
      <c r="A36" s="20" t="n">
        <v>35370</v>
      </c>
      <c r="B36" s="21" t="n">
        <f aca="false">VLOOKUP(A36,[85]Dec1930!$A$643:$C$752,3,0)</f>
        <v>27682</v>
      </c>
      <c r="C36" s="21" t="n">
        <f aca="false">VLOOKUP(A36,'[86]Jan1931-Dec1940'!$A$643:$C$752,3,0)</f>
        <v>29413</v>
      </c>
      <c r="D36" s="21" t="n">
        <f aca="false">VLOOKUP(A36,'[87]Jan1941-Dec1950'!$A$643:$D$752,3,0)</f>
        <v>166791</v>
      </c>
      <c r="E36" s="21" t="n">
        <f aca="false">VLOOKUP(A36,'[88]Jan1951-Dec1955'!$A$654:$C$763,3,0)</f>
        <v>642942</v>
      </c>
      <c r="F36" s="21" t="n">
        <f aca="false">VLOOKUP(A36,'[89]Jan1956-Dec1957'!$A$643:$C$752,3,0)</f>
        <v>174166</v>
      </c>
      <c r="G36" s="21" t="n">
        <f aca="false">VLOOKUP(A36,'[90]Jan1958-Dec1958'!$A$643:$C$752,3,0)</f>
        <v>850555</v>
      </c>
      <c r="H36" s="21" t="n">
        <f aca="false">VLOOKUP(A36,'[91]Jan1959-Dec1959'!$A$627:$C$736,3,0)</f>
        <v>181931</v>
      </c>
      <c r="I36" s="21" t="n">
        <f aca="false">VLOOKUP(A36,'[92]Jan1960-Dec1960'!$A$611:$C$720,3,0)</f>
        <v>205272</v>
      </c>
      <c r="J36" s="21" t="n">
        <f aca="false">VLOOKUP(A36,'[93]Jan1961-Dec1961'!$A$595:$C$704,3,0)</f>
        <v>196023</v>
      </c>
      <c r="K36" s="21" t="n">
        <f aca="false">VLOOKUP(A36,'[94]Jan1962-Dec1962'!$A$579:$C$688,3,0)</f>
        <v>117807</v>
      </c>
      <c r="L36" s="21" t="n">
        <f aca="false">VLOOKUP(A36,'[95]Jan1963-Dec1963'!$A$563:$C$672,3,0)</f>
        <v>175221</v>
      </c>
      <c r="M36" s="21" t="n">
        <f aca="false">VLOOKUP(A36,'[96]Jan1964-Dec1964'!$A$547:$C$656,3,0)</f>
        <v>535180</v>
      </c>
      <c r="N36" s="21" t="n">
        <f aca="false">VLOOKUP(A36,'[97]Jan1965-Dec1965'!$A$531:$C$640,3,0)</f>
        <v>3156468</v>
      </c>
      <c r="O36" s="21" t="n">
        <f aca="false">VLOOKUP(A36,'[98]Jan1966-Dec1967'!$A$515:$C$624,3,0)</f>
        <v>291326</v>
      </c>
      <c r="P36" s="21" t="n">
        <f aca="false">VLOOKUP(A36,'[99]Jan1967-Dec1967'!$A$499:$C$608,3,0)</f>
        <v>145521</v>
      </c>
      <c r="Q36" s="21" t="n">
        <f aca="false">VLOOKUP(A36,'[100]Jan1968-Dec1968'!$A$483:$C$592,3,0)</f>
        <v>261915</v>
      </c>
      <c r="R36" s="21" t="n">
        <f aca="false">VLOOKUP(A36,'[101]Jan1969-Dec1970'!$A$467:$C$576,3,0)</f>
        <v>487838</v>
      </c>
      <c r="S36" s="21" t="n">
        <f aca="false">VLOOKUP(A36,'[102]Jan1971-Dec1973'!$A$435:$C$544,3,0)</f>
        <v>917468</v>
      </c>
      <c r="T36" s="21" t="n">
        <f aca="false">VLOOKUP(A36,'[103]Jan1974-Dec1975'!$A$387:$C$496,3,0)</f>
        <v>3049531</v>
      </c>
      <c r="U36" s="21" t="n">
        <f aca="false">VLOOKUP(A36,'[104]Jan1976-Dec1977'!$A$355:$C$464,3,0)</f>
        <v>1521905</v>
      </c>
      <c r="V36" s="21" t="n">
        <f aca="false">VLOOKUP(A36,'[105]Jan1978-Dec1978'!$A$323:$C$432,3,0)</f>
        <v>1531381</v>
      </c>
      <c r="W36" s="21" t="n">
        <v>1733180</v>
      </c>
      <c r="X36" s="21" t="n">
        <v>1694769</v>
      </c>
      <c r="Y36" s="21" t="n">
        <v>2205755</v>
      </c>
      <c r="Z36" s="21" t="n">
        <v>2909380</v>
      </c>
      <c r="AA36" s="21" t="n">
        <v>1824110</v>
      </c>
      <c r="AB36" s="21" t="n">
        <v>4336756</v>
      </c>
      <c r="AC36" s="21" t="n">
        <v>3366185</v>
      </c>
      <c r="AD36" s="21" t="n">
        <v>8290175</v>
      </c>
      <c r="AE36" s="21" t="n">
        <v>15682004</v>
      </c>
      <c r="AF36" s="21"/>
      <c r="AG36" s="21" t="n">
        <f aca="false">SUM(B36:AF36)</f>
        <v>56708650</v>
      </c>
    </row>
    <row r="37" customFormat="false" ht="11.25" hidden="false" customHeight="false" outlineLevel="0" collapsed="false">
      <c r="A37" s="20" t="n">
        <v>35400</v>
      </c>
      <c r="B37" s="21" t="n">
        <f aca="false">VLOOKUP(A37,[85]Dec1930!$A$643:$C$752,3,0)</f>
        <v>31465</v>
      </c>
      <c r="C37" s="21" t="n">
        <f aca="false">VLOOKUP(A37,'[86]Jan1931-Dec1940'!$A$643:$C$752,3,0)</f>
        <v>27154</v>
      </c>
      <c r="D37" s="21" t="n">
        <f aca="false">VLOOKUP(A37,'[87]Jan1941-Dec1950'!$A$643:$D$752,3,0)</f>
        <v>165149</v>
      </c>
      <c r="E37" s="21" t="n">
        <f aca="false">VLOOKUP(A37,'[88]Jan1951-Dec1955'!$A$654:$C$763,3,0)</f>
        <v>645770</v>
      </c>
      <c r="F37" s="21" t="n">
        <f aca="false">VLOOKUP(A37,'[89]Jan1956-Dec1957'!$A$643:$C$752,3,0)</f>
        <v>178474</v>
      </c>
      <c r="G37" s="21" t="n">
        <f aca="false">VLOOKUP(A37,'[90]Jan1958-Dec1958'!$A$643:$C$752,3,0)</f>
        <v>865833</v>
      </c>
      <c r="H37" s="21" t="n">
        <f aca="false">VLOOKUP(A37,'[91]Jan1959-Dec1959'!$A$627:$C$736,3,0)</f>
        <v>178938</v>
      </c>
      <c r="I37" s="21" t="n">
        <f aca="false">VLOOKUP(A37,'[92]Jan1960-Dec1960'!$A$611:$C$720,3,0)</f>
        <v>195825</v>
      </c>
      <c r="J37" s="21" t="n">
        <f aca="false">VLOOKUP(A37,'[93]Jan1961-Dec1961'!$A$595:$C$704,3,0)</f>
        <v>197626</v>
      </c>
      <c r="K37" s="21" t="n">
        <f aca="false">VLOOKUP(A37,'[94]Jan1962-Dec1962'!$A$579:$C$688,3,0)</f>
        <v>125821</v>
      </c>
      <c r="L37" s="21" t="n">
        <f aca="false">VLOOKUP(A37,'[95]Jan1963-Dec1963'!$A$563:$C$672,3,0)</f>
        <v>183921</v>
      </c>
      <c r="M37" s="21" t="n">
        <f aca="false">VLOOKUP(A37,'[96]Jan1964-Dec1964'!$A$547:$C$656,3,0)</f>
        <v>521388</v>
      </c>
      <c r="N37" s="21" t="n">
        <f aca="false">VLOOKUP(A37,'[97]Jan1965-Dec1965'!$A$531:$C$640,3,0)</f>
        <v>3191626</v>
      </c>
      <c r="O37" s="21" t="n">
        <f aca="false">VLOOKUP(A37,'[98]Jan1966-Dec1967'!$A$515:$C$624,3,0)</f>
        <v>275173</v>
      </c>
      <c r="P37" s="21" t="n">
        <f aca="false">VLOOKUP(A37,'[99]Jan1967-Dec1967'!$A$499:$C$608,3,0)</f>
        <v>136234</v>
      </c>
      <c r="Q37" s="21" t="n">
        <f aca="false">VLOOKUP(A37,'[100]Jan1968-Dec1968'!$A$483:$C$592,3,0)</f>
        <v>265966</v>
      </c>
      <c r="R37" s="21" t="n">
        <f aca="false">VLOOKUP(A37,'[101]Jan1969-Dec1970'!$A$467:$C$576,3,0)</f>
        <v>545615</v>
      </c>
      <c r="S37" s="21" t="n">
        <f aca="false">VLOOKUP(A37,'[102]Jan1971-Dec1973'!$A$435:$C$544,3,0)</f>
        <v>930438</v>
      </c>
      <c r="T37" s="21" t="n">
        <f aca="false">VLOOKUP(A37,'[103]Jan1974-Dec1975'!$A$387:$C$496,3,0)</f>
        <v>3043910</v>
      </c>
      <c r="U37" s="21" t="n">
        <f aca="false">VLOOKUP(A37,'[104]Jan1976-Dec1977'!$A$355:$C$464,3,0)</f>
        <v>1566685</v>
      </c>
      <c r="V37" s="21" t="n">
        <f aca="false">VLOOKUP(A37,'[105]Jan1978-Dec1978'!$A$323:$C$432,3,0)</f>
        <v>1527085</v>
      </c>
      <c r="W37" s="21" t="n">
        <v>1804687</v>
      </c>
      <c r="X37" s="21" t="n">
        <v>1758866</v>
      </c>
      <c r="Y37" s="21" t="n">
        <v>2335251</v>
      </c>
      <c r="Z37" s="21" t="n">
        <v>3063075</v>
      </c>
      <c r="AA37" s="21" t="n">
        <v>1814043</v>
      </c>
      <c r="AB37" s="21" t="n">
        <v>4327735</v>
      </c>
      <c r="AC37" s="21" t="n">
        <v>3486303</v>
      </c>
      <c r="AD37" s="21" t="n">
        <v>8521612</v>
      </c>
      <c r="AE37" s="21" t="n">
        <v>16379891</v>
      </c>
      <c r="AF37" s="21"/>
      <c r="AG37" s="21" t="n">
        <f aca="false">SUM(B37:AF37)</f>
        <v>58291559</v>
      </c>
    </row>
    <row r="38" customFormat="false" ht="11.25" hidden="false" customHeight="false" outlineLevel="0" collapsed="false">
      <c r="A38" s="20" t="n">
        <v>35431</v>
      </c>
      <c r="B38" s="21" t="n">
        <f aca="false">VLOOKUP(A38,[85]Dec1930!$A$643:$C$752,3,0)</f>
        <v>29459</v>
      </c>
      <c r="C38" s="21" t="n">
        <f aca="false">VLOOKUP(A38,'[86]Jan1931-Dec1940'!$A$643:$C$752,3,0)</f>
        <v>23085</v>
      </c>
      <c r="D38" s="21" t="n">
        <f aca="false">VLOOKUP(A38,'[87]Jan1941-Dec1950'!$A$643:$D$752,3,0)</f>
        <v>171403</v>
      </c>
      <c r="E38" s="21" t="n">
        <f aca="false">VLOOKUP(A38,'[88]Jan1951-Dec1955'!$A$654:$C$763,3,0)</f>
        <v>600452</v>
      </c>
      <c r="F38" s="21" t="n">
        <f aca="false">VLOOKUP(A38,'[89]Jan1956-Dec1957'!$A$643:$C$752,3,0)</f>
        <v>176546</v>
      </c>
      <c r="G38" s="21" t="n">
        <f aca="false">VLOOKUP(A38,'[90]Jan1958-Dec1958'!$A$643:$C$752,3,0)</f>
        <v>816604</v>
      </c>
      <c r="H38" s="21" t="n">
        <f aca="false">VLOOKUP(A38,'[91]Jan1959-Dec1959'!$A$627:$C$736,3,0)</f>
        <v>181359</v>
      </c>
      <c r="I38" s="21" t="n">
        <f aca="false">VLOOKUP(A38,'[92]Jan1960-Dec1960'!$A$611:$C$720,3,0)</f>
        <v>184985</v>
      </c>
      <c r="J38" s="21" t="n">
        <f aca="false">VLOOKUP(A38,'[93]Jan1961-Dec1961'!$A$595:$C$704,3,0)</f>
        <v>190453</v>
      </c>
      <c r="K38" s="21" t="n">
        <f aca="false">VLOOKUP(A38,'[94]Jan1962-Dec1962'!$A$579:$C$688,3,0)</f>
        <v>123156</v>
      </c>
      <c r="L38" s="21" t="n">
        <f aca="false">VLOOKUP(A38,'[95]Jan1963-Dec1963'!$A$563:$C$672,3,0)</f>
        <v>178089</v>
      </c>
      <c r="M38" s="21" t="n">
        <f aca="false">VLOOKUP(A38,'[96]Jan1964-Dec1964'!$A$547:$C$656,3,0)</f>
        <v>519667</v>
      </c>
      <c r="N38" s="21" t="n">
        <f aca="false">VLOOKUP(A38,'[97]Jan1965-Dec1965'!$A$531:$C$640,3,0)</f>
        <v>3191140</v>
      </c>
      <c r="O38" s="21" t="n">
        <f aca="false">VLOOKUP(A38,'[98]Jan1966-Dec1967'!$A$515:$C$624,3,0)</f>
        <v>274407</v>
      </c>
      <c r="P38" s="21" t="n">
        <f aca="false">VLOOKUP(A38,'[99]Jan1967-Dec1967'!$A$499:$C$608,3,0)</f>
        <v>149217</v>
      </c>
      <c r="Q38" s="21" t="n">
        <f aca="false">VLOOKUP(A38,'[100]Jan1968-Dec1968'!$A$483:$C$592,3,0)</f>
        <v>267580</v>
      </c>
      <c r="R38" s="21" t="n">
        <f aca="false">VLOOKUP(A38,'[101]Jan1969-Dec1970'!$A$467:$C$576,3,0)</f>
        <v>557824</v>
      </c>
      <c r="S38" s="21" t="n">
        <f aca="false">VLOOKUP(A38,'[102]Jan1971-Dec1973'!$A$435:$C$544,3,0)</f>
        <v>890780</v>
      </c>
      <c r="T38" s="21" t="n">
        <f aca="false">VLOOKUP(A38,'[103]Jan1974-Dec1975'!$A$387:$C$496,3,0)</f>
        <v>3122917</v>
      </c>
      <c r="U38" s="21" t="n">
        <f aca="false">VLOOKUP(A38,'[104]Jan1976-Dec1977'!$A$355:$C$464,3,0)</f>
        <v>1542484</v>
      </c>
      <c r="V38" s="21" t="n">
        <f aca="false">VLOOKUP(A38,'[105]Jan1978-Dec1978'!$A$323:$C$432,3,0)</f>
        <v>1465387</v>
      </c>
      <c r="W38" s="21" t="n">
        <v>1739458</v>
      </c>
      <c r="X38" s="21" t="n">
        <v>1761561</v>
      </c>
      <c r="Y38" s="21" t="n">
        <v>2233688</v>
      </c>
      <c r="Z38" s="21" t="n">
        <v>2955657</v>
      </c>
      <c r="AA38" s="21" t="n">
        <v>1761111</v>
      </c>
      <c r="AB38" s="21" t="n">
        <v>4408366</v>
      </c>
      <c r="AC38" s="21" t="n">
        <v>3489831</v>
      </c>
      <c r="AD38" s="21" t="n">
        <v>8483536</v>
      </c>
      <c r="AE38" s="21" t="n">
        <v>16013622</v>
      </c>
      <c r="AF38" s="21"/>
      <c r="AG38" s="21" t="n">
        <f aca="false">SUM(B38:AF38)</f>
        <v>57503824</v>
      </c>
    </row>
    <row r="39" customFormat="false" ht="11.25" hidden="false" customHeight="false" outlineLevel="0" collapsed="false">
      <c r="A39" s="20" t="n">
        <v>35462</v>
      </c>
      <c r="B39" s="21" t="n">
        <f aca="false">VLOOKUP(A39,[85]Dec1930!$A$643:$C$752,3,0)</f>
        <v>26005</v>
      </c>
      <c r="C39" s="21" t="n">
        <f aca="false">VLOOKUP(A39,'[86]Jan1931-Dec1940'!$A$643:$C$752,3,0)</f>
        <v>24435</v>
      </c>
      <c r="D39" s="21" t="n">
        <f aca="false">VLOOKUP(A39,'[87]Jan1941-Dec1950'!$A$643:$D$752,3,0)</f>
        <v>158515</v>
      </c>
      <c r="E39" s="21" t="n">
        <f aca="false">VLOOKUP(A39,'[88]Jan1951-Dec1955'!$A$654:$C$763,3,0)</f>
        <v>553360</v>
      </c>
      <c r="F39" s="21" t="n">
        <f aca="false">VLOOKUP(A39,'[89]Jan1956-Dec1957'!$A$643:$C$752,3,0)</f>
        <v>158419</v>
      </c>
      <c r="G39" s="21" t="n">
        <f aca="false">VLOOKUP(A39,'[90]Jan1958-Dec1958'!$A$643:$C$752,3,0)</f>
        <v>781526</v>
      </c>
      <c r="H39" s="21" t="n">
        <f aca="false">VLOOKUP(A39,'[91]Jan1959-Dec1959'!$A$627:$C$736,3,0)</f>
        <v>164012</v>
      </c>
      <c r="I39" s="21" t="n">
        <f aca="false">VLOOKUP(A39,'[92]Jan1960-Dec1960'!$A$611:$C$720,3,0)</f>
        <v>166149</v>
      </c>
      <c r="J39" s="21" t="n">
        <f aca="false">VLOOKUP(A39,'[93]Jan1961-Dec1961'!$A$595:$C$704,3,0)</f>
        <v>179133</v>
      </c>
      <c r="K39" s="21" t="n">
        <f aca="false">VLOOKUP(A39,'[94]Jan1962-Dec1962'!$A$579:$C$688,3,0)</f>
        <v>116088</v>
      </c>
      <c r="L39" s="21" t="n">
        <f aca="false">VLOOKUP(A39,'[95]Jan1963-Dec1963'!$A$563:$C$672,3,0)</f>
        <v>156108</v>
      </c>
      <c r="M39" s="21" t="n">
        <f aca="false">VLOOKUP(A39,'[96]Jan1964-Dec1964'!$A$547:$C$656,3,0)</f>
        <v>470257</v>
      </c>
      <c r="N39" s="21" t="n">
        <f aca="false">VLOOKUP(A39,'[97]Jan1965-Dec1965'!$A$531:$C$640,3,0)</f>
        <v>2900361</v>
      </c>
      <c r="O39" s="21" t="n">
        <f aca="false">VLOOKUP(A39,'[98]Jan1966-Dec1967'!$A$515:$C$624,3,0)</f>
        <v>237476</v>
      </c>
      <c r="P39" s="21" t="n">
        <f aca="false">VLOOKUP(A39,'[99]Jan1967-Dec1967'!$A$499:$C$608,3,0)</f>
        <v>128659</v>
      </c>
      <c r="Q39" s="21" t="n">
        <f aca="false">VLOOKUP(A39,'[100]Jan1968-Dec1968'!$A$483:$C$592,3,0)</f>
        <v>249660</v>
      </c>
      <c r="R39" s="21" t="n">
        <f aca="false">VLOOKUP(A39,'[101]Jan1969-Dec1970'!$A$467:$C$576,3,0)</f>
        <v>531898</v>
      </c>
      <c r="S39" s="21" t="n">
        <f aca="false">VLOOKUP(A39,'[102]Jan1971-Dec1973'!$A$435:$C$544,3,0)</f>
        <v>798252</v>
      </c>
      <c r="T39" s="21" t="n">
        <f aca="false">VLOOKUP(A39,'[103]Jan1974-Dec1975'!$A$387:$C$496,3,0)</f>
        <v>2760163</v>
      </c>
      <c r="U39" s="21" t="n">
        <f aca="false">VLOOKUP(A39,'[104]Jan1976-Dec1977'!$A$355:$C$464,3,0)</f>
        <v>1444526</v>
      </c>
      <c r="V39" s="21" t="n">
        <f aca="false">VLOOKUP(A39,'[105]Jan1978-Dec1978'!$A$323:$C$432,3,0)</f>
        <v>1369306</v>
      </c>
      <c r="W39" s="21" t="n">
        <v>1614164</v>
      </c>
      <c r="X39" s="21" t="n">
        <v>1559834</v>
      </c>
      <c r="Y39" s="21" t="n">
        <v>2028927</v>
      </c>
      <c r="Z39" s="21" t="n">
        <v>2702510</v>
      </c>
      <c r="AA39" s="21" t="n">
        <v>1585904</v>
      </c>
      <c r="AB39" s="21" t="n">
        <v>4068618</v>
      </c>
      <c r="AC39" s="21" t="n">
        <v>3189455</v>
      </c>
      <c r="AD39" s="21" t="n">
        <v>7589968</v>
      </c>
      <c r="AE39" s="21" t="n">
        <v>14247454</v>
      </c>
      <c r="AF39" s="21"/>
      <c r="AG39" s="21" t="n">
        <f aca="false">SUM(B39:AF39)</f>
        <v>51961142</v>
      </c>
    </row>
    <row r="40" customFormat="false" ht="11.25" hidden="false" customHeight="false" outlineLevel="0" collapsed="false">
      <c r="A40" s="20" t="n">
        <v>35490</v>
      </c>
      <c r="B40" s="21" t="n">
        <f aca="false">VLOOKUP(A40,[85]Dec1930!$A$643:$C$752,3,0)</f>
        <v>28465</v>
      </c>
      <c r="C40" s="21" t="n">
        <f aca="false">VLOOKUP(A40,'[86]Jan1931-Dec1940'!$A$643:$C$752,3,0)</f>
        <v>28369</v>
      </c>
      <c r="D40" s="21" t="n">
        <f aca="false">VLOOKUP(A40,'[87]Jan1941-Dec1950'!$A$643:$D$752,3,0)</f>
        <v>171573</v>
      </c>
      <c r="E40" s="21" t="n">
        <f aca="false">VLOOKUP(A40,'[88]Jan1951-Dec1955'!$A$654:$C$763,3,0)</f>
        <v>654644</v>
      </c>
      <c r="F40" s="21" t="n">
        <f aca="false">VLOOKUP(A40,'[89]Jan1956-Dec1957'!$A$643:$C$752,3,0)</f>
        <v>173483</v>
      </c>
      <c r="G40" s="21" t="n">
        <f aca="false">VLOOKUP(A40,'[90]Jan1958-Dec1958'!$A$643:$C$752,3,0)</f>
        <v>870594</v>
      </c>
      <c r="H40" s="21" t="n">
        <f aca="false">VLOOKUP(A40,'[91]Jan1959-Dec1959'!$A$627:$C$736,3,0)</f>
        <v>177092</v>
      </c>
      <c r="I40" s="21" t="n">
        <f aca="false">VLOOKUP(A40,'[92]Jan1960-Dec1960'!$A$611:$C$720,3,0)</f>
        <v>186153</v>
      </c>
      <c r="J40" s="21" t="n">
        <f aca="false">VLOOKUP(A40,'[93]Jan1961-Dec1961'!$A$595:$C$704,3,0)</f>
        <v>187667</v>
      </c>
      <c r="K40" s="21" t="n">
        <f aca="false">VLOOKUP(A40,'[94]Jan1962-Dec1962'!$A$579:$C$688,3,0)</f>
        <v>124342</v>
      </c>
      <c r="L40" s="21" t="n">
        <f aca="false">VLOOKUP(A40,'[95]Jan1963-Dec1963'!$A$563:$C$672,3,0)</f>
        <v>174373</v>
      </c>
      <c r="M40" s="21" t="n">
        <f aca="false">VLOOKUP(A40,'[96]Jan1964-Dec1964'!$A$547:$C$656,3,0)</f>
        <v>507630</v>
      </c>
      <c r="N40" s="21" t="n">
        <f aca="false">VLOOKUP(A40,'[97]Jan1965-Dec1965'!$A$531:$C$640,3,0)</f>
        <v>3417011</v>
      </c>
      <c r="O40" s="21" t="n">
        <f aca="false">VLOOKUP(A40,'[98]Jan1966-Dec1967'!$A$515:$C$624,3,0)</f>
        <v>310560</v>
      </c>
      <c r="P40" s="21" t="n">
        <f aca="false">VLOOKUP(A40,'[99]Jan1967-Dec1967'!$A$499:$C$608,3,0)</f>
        <v>146680</v>
      </c>
      <c r="Q40" s="21" t="n">
        <f aca="false">VLOOKUP(A40,'[100]Jan1968-Dec1968'!$A$483:$C$592,3,0)</f>
        <v>258849</v>
      </c>
      <c r="R40" s="21" t="n">
        <f aca="false">VLOOKUP(A40,'[101]Jan1969-Dec1970'!$A$467:$C$576,3,0)</f>
        <v>541079</v>
      </c>
      <c r="S40" s="21" t="n">
        <f aca="false">VLOOKUP(A40,'[102]Jan1971-Dec1973'!$A$435:$C$544,3,0)</f>
        <v>874444</v>
      </c>
      <c r="T40" s="21" t="n">
        <f aca="false">VLOOKUP(A40,'[103]Jan1974-Dec1975'!$A$387:$C$496,3,0)</f>
        <v>3110314</v>
      </c>
      <c r="U40" s="21" t="n">
        <f aca="false">VLOOKUP(A40,'[104]Jan1976-Dec1977'!$A$355:$C$464,3,0)</f>
        <v>1620852</v>
      </c>
      <c r="V40" s="21" t="n">
        <f aca="false">VLOOKUP(A40,'[105]Jan1978-Dec1978'!$A$323:$C$432,3,0)</f>
        <v>1504329</v>
      </c>
      <c r="W40" s="21" t="n">
        <v>1689667</v>
      </c>
      <c r="X40" s="21" t="n">
        <v>1680770</v>
      </c>
      <c r="Y40" s="21" t="n">
        <v>2234230</v>
      </c>
      <c r="Z40" s="21" t="n">
        <v>2898460</v>
      </c>
      <c r="AA40" s="21" t="n">
        <v>1755826</v>
      </c>
      <c r="AB40" s="21" t="n">
        <v>4366810</v>
      </c>
      <c r="AC40" s="21" t="n">
        <v>3422818</v>
      </c>
      <c r="AD40" s="21" t="n">
        <v>8363295</v>
      </c>
      <c r="AE40" s="21" t="n">
        <v>15259127</v>
      </c>
      <c r="AF40" s="21"/>
      <c r="AG40" s="21" t="n">
        <f aca="false">SUM(B40:AF40)</f>
        <v>56739506</v>
      </c>
    </row>
    <row r="41" customFormat="false" ht="11.25" hidden="false" customHeight="false" outlineLevel="0" collapsed="false">
      <c r="A41" s="20" t="n">
        <v>35521</v>
      </c>
      <c r="B41" s="21" t="n">
        <f aca="false">VLOOKUP(A41,[85]Dec1930!$A$643:$C$752,3,0)</f>
        <v>30417</v>
      </c>
      <c r="C41" s="21" t="n">
        <f aca="false">VLOOKUP(A41,'[86]Jan1931-Dec1940'!$A$643:$C$752,3,0)</f>
        <v>28180</v>
      </c>
      <c r="D41" s="21" t="n">
        <f aca="false">VLOOKUP(A41,'[87]Jan1941-Dec1950'!$A$643:$D$752,3,0)</f>
        <v>167194</v>
      </c>
      <c r="E41" s="21" t="n">
        <f aca="false">VLOOKUP(A41,'[88]Jan1951-Dec1955'!$A$654:$C$763,3,0)</f>
        <v>657436</v>
      </c>
      <c r="F41" s="21" t="n">
        <f aca="false">VLOOKUP(A41,'[89]Jan1956-Dec1957'!$A$643:$C$752,3,0)</f>
        <v>172576</v>
      </c>
      <c r="G41" s="21" t="n">
        <f aca="false">VLOOKUP(A41,'[90]Jan1958-Dec1958'!$A$643:$C$752,3,0)</f>
        <v>830776</v>
      </c>
      <c r="H41" s="21" t="n">
        <f aca="false">VLOOKUP(A41,'[91]Jan1959-Dec1959'!$A$627:$C$736,3,0)</f>
        <v>176451</v>
      </c>
      <c r="I41" s="21" t="n">
        <f aca="false">VLOOKUP(A41,'[92]Jan1960-Dec1960'!$A$611:$C$720,3,0)</f>
        <v>173395</v>
      </c>
      <c r="J41" s="21" t="n">
        <f aca="false">VLOOKUP(A41,'[93]Jan1961-Dec1961'!$A$595:$C$704,3,0)</f>
        <v>187682</v>
      </c>
      <c r="K41" s="21" t="n">
        <f aca="false">VLOOKUP(A41,'[94]Jan1962-Dec1962'!$A$579:$C$688,3,0)</f>
        <v>122738</v>
      </c>
      <c r="L41" s="21" t="n">
        <f aca="false">VLOOKUP(A41,'[95]Jan1963-Dec1963'!$A$563:$C$672,3,0)</f>
        <v>170772</v>
      </c>
      <c r="M41" s="21" t="n">
        <f aca="false">VLOOKUP(A41,'[96]Jan1964-Dec1964'!$A$547:$C$656,3,0)</f>
        <v>493444</v>
      </c>
      <c r="N41" s="21" t="n">
        <f aca="false">VLOOKUP(A41,'[97]Jan1965-Dec1965'!$A$531:$C$640,3,0)</f>
        <v>3275359</v>
      </c>
      <c r="O41" s="21" t="n">
        <f aca="false">VLOOKUP(A41,'[98]Jan1966-Dec1967'!$A$515:$C$624,3,0)</f>
        <v>291328</v>
      </c>
      <c r="P41" s="21" t="n">
        <f aca="false">VLOOKUP(A41,'[99]Jan1967-Dec1967'!$A$499:$C$608,3,0)</f>
        <v>141871</v>
      </c>
      <c r="Q41" s="21" t="n">
        <f aca="false">VLOOKUP(A41,'[100]Jan1968-Dec1968'!$A$483:$C$592,3,0)</f>
        <v>249892</v>
      </c>
      <c r="R41" s="21" t="n">
        <f aca="false">VLOOKUP(A41,'[101]Jan1969-Dec1970'!$A$467:$C$576,3,0)</f>
        <v>523308</v>
      </c>
      <c r="S41" s="21" t="n">
        <f aca="false">VLOOKUP(A41,'[102]Jan1971-Dec1973'!$A$435:$C$544,3,0)</f>
        <v>857213</v>
      </c>
      <c r="T41" s="21" t="n">
        <f aca="false">VLOOKUP(A41,'[103]Jan1974-Dec1975'!$A$387:$C$496,3,0)</f>
        <v>2903234</v>
      </c>
      <c r="U41" s="21" t="n">
        <f aca="false">VLOOKUP(A41,'[104]Jan1976-Dec1977'!$A$355:$C$464,3,0)</f>
        <v>1503456</v>
      </c>
      <c r="V41" s="21" t="n">
        <f aca="false">VLOOKUP(A41,'[105]Jan1978-Dec1978'!$A$323:$C$432,3,0)</f>
        <v>1506884</v>
      </c>
      <c r="W41" s="21" t="n">
        <v>1641250</v>
      </c>
      <c r="X41" s="21" t="n">
        <v>1599974</v>
      </c>
      <c r="Y41" s="21" t="n">
        <v>2098218</v>
      </c>
      <c r="Z41" s="21" t="n">
        <v>2747105</v>
      </c>
      <c r="AA41" s="21" t="n">
        <v>1676264</v>
      </c>
      <c r="AB41" s="21" t="n">
        <v>4057622</v>
      </c>
      <c r="AC41" s="21" t="n">
        <v>3113176</v>
      </c>
      <c r="AD41" s="21" t="n">
        <v>7898889</v>
      </c>
      <c r="AE41" s="21" t="n">
        <v>14059760</v>
      </c>
      <c r="AF41" s="21"/>
      <c r="AG41" s="21" t="n">
        <f aca="false">SUM(B41:AF41)</f>
        <v>53355864</v>
      </c>
    </row>
    <row r="42" customFormat="false" ht="11.25" hidden="false" customHeight="false" outlineLevel="0" collapsed="false">
      <c r="A42" s="20" t="n">
        <v>35551</v>
      </c>
      <c r="B42" s="21" t="n">
        <f aca="false">VLOOKUP(A42,[85]Dec1930!$A$643:$C$752,3,0)</f>
        <v>33985</v>
      </c>
      <c r="C42" s="21" t="n">
        <f aca="false">VLOOKUP(A42,'[86]Jan1931-Dec1940'!$A$643:$C$752,3,0)</f>
        <v>27534</v>
      </c>
      <c r="D42" s="21" t="n">
        <f aca="false">VLOOKUP(A42,'[87]Jan1941-Dec1950'!$A$643:$D$752,3,0)</f>
        <v>207576</v>
      </c>
      <c r="E42" s="21" t="n">
        <f aca="false">VLOOKUP(A42,'[88]Jan1951-Dec1955'!$A$654:$C$763,3,0)</f>
        <v>668200</v>
      </c>
      <c r="F42" s="21" t="n">
        <f aca="false">VLOOKUP(A42,'[89]Jan1956-Dec1957'!$A$643:$C$752,3,0)</f>
        <v>169007</v>
      </c>
      <c r="G42" s="21" t="n">
        <f aca="false">VLOOKUP(A42,'[90]Jan1958-Dec1958'!$A$643:$C$752,3,0)</f>
        <v>857136</v>
      </c>
      <c r="H42" s="21" t="n">
        <f aca="false">VLOOKUP(A42,'[91]Jan1959-Dec1959'!$A$627:$C$736,3,0)</f>
        <v>175664</v>
      </c>
      <c r="I42" s="21" t="n">
        <f aca="false">VLOOKUP(A42,'[92]Jan1960-Dec1960'!$A$611:$C$720,3,0)</f>
        <v>176990</v>
      </c>
      <c r="J42" s="21" t="n">
        <f aca="false">VLOOKUP(A42,'[93]Jan1961-Dec1961'!$A$595:$C$704,3,0)</f>
        <v>197775</v>
      </c>
      <c r="K42" s="21" t="n">
        <f aca="false">VLOOKUP(A42,'[94]Jan1962-Dec1962'!$A$579:$C$688,3,0)</f>
        <v>131983</v>
      </c>
      <c r="L42" s="21" t="n">
        <f aca="false">VLOOKUP(A42,'[95]Jan1963-Dec1963'!$A$563:$C$672,3,0)</f>
        <v>192252</v>
      </c>
      <c r="M42" s="21" t="n">
        <f aca="false">VLOOKUP(A42,'[96]Jan1964-Dec1964'!$A$547:$C$656,3,0)</f>
        <v>367341</v>
      </c>
      <c r="N42" s="21" t="n">
        <f aca="false">VLOOKUP(A42,'[97]Jan1965-Dec1965'!$A$531:$C$640,3,0)</f>
        <v>3318504</v>
      </c>
      <c r="O42" s="21" t="n">
        <f aca="false">VLOOKUP(A42,'[98]Jan1966-Dec1967'!$A$515:$C$624,3,0)</f>
        <v>306163</v>
      </c>
      <c r="P42" s="21" t="n">
        <f aca="false">VLOOKUP(A42,'[99]Jan1967-Dec1967'!$A$499:$C$608,3,0)</f>
        <v>136459</v>
      </c>
      <c r="Q42" s="21" t="n">
        <f aca="false">VLOOKUP(A42,'[100]Jan1968-Dec1968'!$A$483:$C$592,3,0)</f>
        <v>254679</v>
      </c>
      <c r="R42" s="21" t="n">
        <f aca="false">VLOOKUP(A42,'[101]Jan1969-Dec1970'!$A$467:$C$576,3,0)</f>
        <v>523014</v>
      </c>
      <c r="S42" s="21" t="n">
        <f aca="false">VLOOKUP(A42,'[102]Jan1971-Dec1973'!$A$435:$C$544,3,0)</f>
        <v>917699</v>
      </c>
      <c r="T42" s="21" t="n">
        <f aca="false">VLOOKUP(A42,'[103]Jan1974-Dec1975'!$A$387:$C$496,3,0)</f>
        <v>3283179</v>
      </c>
      <c r="U42" s="21" t="n">
        <f aca="false">VLOOKUP(A42,'[104]Jan1976-Dec1977'!$A$355:$C$464,3,0)</f>
        <v>1548993</v>
      </c>
      <c r="V42" s="21" t="n">
        <f aca="false">VLOOKUP(A42,'[105]Jan1978-Dec1978'!$A$323:$C$432,3,0)</f>
        <v>1620207</v>
      </c>
      <c r="W42" s="21" t="n">
        <v>1692938</v>
      </c>
      <c r="X42" s="21" t="n">
        <v>1680668</v>
      </c>
      <c r="Y42" s="21" t="n">
        <v>2188088</v>
      </c>
      <c r="Z42" s="21" t="n">
        <v>2822874</v>
      </c>
      <c r="AA42" s="21" t="n">
        <v>1753935</v>
      </c>
      <c r="AB42" s="21" t="n">
        <v>4359090</v>
      </c>
      <c r="AC42" s="21" t="n">
        <v>3236618</v>
      </c>
      <c r="AD42" s="21" t="n">
        <v>8181774</v>
      </c>
      <c r="AE42" s="21" t="n">
        <v>14612860</v>
      </c>
      <c r="AF42" s="21"/>
      <c r="AG42" s="21" t="n">
        <f aca="false">SUM(B42:AF42)</f>
        <v>55643185</v>
      </c>
    </row>
    <row r="43" customFormat="false" ht="11.25" hidden="false" customHeight="false" outlineLevel="0" collapsed="false">
      <c r="A43" s="20" t="n">
        <v>35582</v>
      </c>
      <c r="B43" s="21" t="n">
        <f aca="false">VLOOKUP(A43,[85]Dec1930!$A$643:$C$752,3,0)</f>
        <v>35348</v>
      </c>
      <c r="C43" s="21" t="n">
        <f aca="false">VLOOKUP(A43,'[86]Jan1931-Dec1940'!$A$643:$C$752,3,0)</f>
        <v>28415</v>
      </c>
      <c r="D43" s="21" t="n">
        <f aca="false">VLOOKUP(A43,'[87]Jan1941-Dec1950'!$A$643:$D$752,3,0)</f>
        <v>211941</v>
      </c>
      <c r="E43" s="21" t="n">
        <f aca="false">VLOOKUP(A43,'[88]Jan1951-Dec1955'!$A$654:$C$763,3,0)</f>
        <v>628574</v>
      </c>
      <c r="F43" s="21" t="n">
        <f aca="false">VLOOKUP(A43,'[89]Jan1956-Dec1957'!$A$643:$C$752,3,0)</f>
        <v>170721</v>
      </c>
      <c r="G43" s="21" t="n">
        <f aca="false">VLOOKUP(A43,'[90]Jan1958-Dec1958'!$A$643:$C$752,3,0)</f>
        <v>832683</v>
      </c>
      <c r="H43" s="21" t="n">
        <f aca="false">VLOOKUP(A43,'[91]Jan1959-Dec1959'!$A$627:$C$736,3,0)</f>
        <v>168641</v>
      </c>
      <c r="I43" s="21" t="n">
        <f aca="false">VLOOKUP(A43,'[92]Jan1960-Dec1960'!$A$611:$C$720,3,0)</f>
        <v>170526</v>
      </c>
      <c r="J43" s="21" t="n">
        <f aca="false">VLOOKUP(A43,'[93]Jan1961-Dec1961'!$A$595:$C$704,3,0)</f>
        <v>187329</v>
      </c>
      <c r="K43" s="21" t="n">
        <f aca="false">VLOOKUP(A43,'[94]Jan1962-Dec1962'!$A$579:$C$688,3,0)</f>
        <v>114829</v>
      </c>
      <c r="L43" s="21" t="n">
        <f aca="false">VLOOKUP(A43,'[95]Jan1963-Dec1963'!$A$563:$C$672,3,0)</f>
        <v>186996</v>
      </c>
      <c r="M43" s="21" t="n">
        <f aca="false">VLOOKUP(A43,'[96]Jan1964-Dec1964'!$A$547:$C$656,3,0)</f>
        <v>467873</v>
      </c>
      <c r="N43" s="21" t="n">
        <f aca="false">VLOOKUP(A43,'[97]Jan1965-Dec1965'!$A$531:$C$640,3,0)</f>
        <v>3172442</v>
      </c>
      <c r="O43" s="21" t="n">
        <f aca="false">VLOOKUP(A43,'[98]Jan1966-Dec1967'!$A$515:$C$624,3,0)</f>
        <v>257123</v>
      </c>
      <c r="P43" s="21" t="n">
        <f aca="false">VLOOKUP(A43,'[99]Jan1967-Dec1967'!$A$499:$C$608,3,0)</f>
        <v>140211</v>
      </c>
      <c r="Q43" s="21" t="n">
        <f aca="false">VLOOKUP(A43,'[100]Jan1968-Dec1968'!$A$483:$C$592,3,0)</f>
        <v>239787</v>
      </c>
      <c r="R43" s="21" t="n">
        <f aca="false">VLOOKUP(A43,'[101]Jan1969-Dec1970'!$A$467:$C$576,3,0)</f>
        <v>517097</v>
      </c>
      <c r="S43" s="21" t="n">
        <f aca="false">VLOOKUP(A43,'[102]Jan1971-Dec1973'!$A$435:$C$544,3,0)</f>
        <v>862369</v>
      </c>
      <c r="T43" s="21" t="n">
        <f aca="false">VLOOKUP(A43,'[103]Jan1974-Dec1975'!$A$387:$C$496,3,0)</f>
        <v>3094427</v>
      </c>
      <c r="U43" s="21" t="n">
        <f aca="false">VLOOKUP(A43,'[104]Jan1976-Dec1977'!$A$355:$C$464,3,0)</f>
        <v>1509506</v>
      </c>
      <c r="V43" s="21" t="n">
        <f aca="false">VLOOKUP(A43,'[105]Jan1978-Dec1978'!$A$323:$C$432,3,0)</f>
        <v>1566272</v>
      </c>
      <c r="W43" s="21" t="n">
        <v>1682067</v>
      </c>
      <c r="X43" s="21" t="n">
        <v>1642087</v>
      </c>
      <c r="Y43" s="21" t="n">
        <v>2138075</v>
      </c>
      <c r="Z43" s="21" t="n">
        <v>2713874</v>
      </c>
      <c r="AA43" s="21" t="n">
        <v>1698517</v>
      </c>
      <c r="AB43" s="21" t="n">
        <v>4164480</v>
      </c>
      <c r="AC43" s="21" t="n">
        <v>3030445</v>
      </c>
      <c r="AD43" s="21" t="n">
        <v>7994502</v>
      </c>
      <c r="AE43" s="21" t="n">
        <v>13765429</v>
      </c>
      <c r="AF43" s="21"/>
      <c r="AG43" s="21" t="n">
        <f aca="false">SUM(B43:AF43)</f>
        <v>53392586</v>
      </c>
    </row>
    <row r="44" customFormat="false" ht="11.25" hidden="false" customHeight="false" outlineLevel="0" collapsed="false">
      <c r="A44" s="20" t="n">
        <v>35612</v>
      </c>
      <c r="B44" s="21" t="n">
        <f aca="false">VLOOKUP(A44,[85]Dec1930!$A$643:$C$752,3,0)</f>
        <v>36482</v>
      </c>
      <c r="C44" s="21" t="n">
        <f aca="false">VLOOKUP(A44,'[86]Jan1931-Dec1940'!$A$643:$C$752,3,0)</f>
        <v>28400</v>
      </c>
      <c r="D44" s="21" t="n">
        <f aca="false">VLOOKUP(A44,'[87]Jan1941-Dec1950'!$A$643:$D$752,3,0)</f>
        <v>223019</v>
      </c>
      <c r="E44" s="21" t="n">
        <f aca="false">VLOOKUP(A44,'[88]Jan1951-Dec1955'!$A$654:$C$763,3,0)</f>
        <v>631659</v>
      </c>
      <c r="F44" s="21" t="n">
        <f aca="false">VLOOKUP(A44,'[89]Jan1956-Dec1957'!$A$643:$C$752,3,0)</f>
        <v>172266</v>
      </c>
      <c r="G44" s="21" t="n">
        <f aca="false">VLOOKUP(A44,'[90]Jan1958-Dec1958'!$A$643:$C$752,3,0)</f>
        <v>855684</v>
      </c>
      <c r="H44" s="21" t="n">
        <f aca="false">VLOOKUP(A44,'[91]Jan1959-Dec1959'!$A$627:$C$736,3,0)</f>
        <v>162294</v>
      </c>
      <c r="I44" s="21" t="n">
        <f aca="false">VLOOKUP(A44,'[92]Jan1960-Dec1960'!$A$611:$C$720,3,0)</f>
        <v>171646</v>
      </c>
      <c r="J44" s="21" t="n">
        <f aca="false">VLOOKUP(A44,'[93]Jan1961-Dec1961'!$A$595:$C$704,3,0)</f>
        <v>195582</v>
      </c>
      <c r="K44" s="21" t="n">
        <f aca="false">VLOOKUP(A44,'[94]Jan1962-Dec1962'!$A$579:$C$688,3,0)</f>
        <v>113959</v>
      </c>
      <c r="L44" s="21" t="n">
        <f aca="false">VLOOKUP(A44,'[95]Jan1963-Dec1963'!$A$563:$C$672,3,0)</f>
        <v>174380</v>
      </c>
      <c r="M44" s="21" t="n">
        <f aca="false">VLOOKUP(A44,'[96]Jan1964-Dec1964'!$A$547:$C$656,3,0)</f>
        <v>509231</v>
      </c>
      <c r="N44" s="21" t="n">
        <f aca="false">VLOOKUP(A44,'[97]Jan1965-Dec1965'!$A$531:$C$640,3,0)</f>
        <v>3227846</v>
      </c>
      <c r="O44" s="21" t="n">
        <f aca="false">VLOOKUP(A44,'[98]Jan1966-Dec1967'!$A$515:$C$624,3,0)</f>
        <v>254641</v>
      </c>
      <c r="P44" s="21" t="n">
        <f aca="false">VLOOKUP(A44,'[99]Jan1967-Dec1967'!$A$499:$C$608,3,0)</f>
        <v>140032</v>
      </c>
      <c r="Q44" s="21" t="n">
        <f aca="false">VLOOKUP(A44,'[100]Jan1968-Dec1968'!$A$483:$C$592,3,0)</f>
        <v>251147</v>
      </c>
      <c r="R44" s="21" t="n">
        <f aca="false">VLOOKUP(A44,'[101]Jan1969-Dec1970'!$A$467:$C$576,3,0)</f>
        <v>540439</v>
      </c>
      <c r="S44" s="21" t="n">
        <f aca="false">VLOOKUP(A44,'[102]Jan1971-Dec1973'!$A$435:$C$544,3,0)</f>
        <v>867209</v>
      </c>
      <c r="T44" s="21" t="n">
        <f aca="false">VLOOKUP(A44,'[103]Jan1974-Dec1975'!$A$387:$C$496,3,0)</f>
        <v>3170482</v>
      </c>
      <c r="U44" s="21" t="n">
        <f aca="false">VLOOKUP(A44,'[104]Jan1976-Dec1977'!$A$355:$C$464,3,0)</f>
        <v>1544928</v>
      </c>
      <c r="V44" s="21" t="n">
        <f aca="false">VLOOKUP(A44,'[105]Jan1978-Dec1978'!$A$323:$C$432,3,0)</f>
        <v>1506092</v>
      </c>
      <c r="W44" s="21" t="n">
        <v>1715238</v>
      </c>
      <c r="X44" s="21" t="n">
        <v>1719403</v>
      </c>
      <c r="Y44" s="21" t="n">
        <v>2205273</v>
      </c>
      <c r="Z44" s="21" t="n">
        <v>2888495</v>
      </c>
      <c r="AA44" s="21" t="n">
        <v>1749816</v>
      </c>
      <c r="AB44" s="21" t="n">
        <v>4228168</v>
      </c>
      <c r="AC44" s="21" t="n">
        <v>3166987</v>
      </c>
      <c r="AD44" s="21" t="n">
        <v>8343986</v>
      </c>
      <c r="AE44" s="21" t="n">
        <v>14286341</v>
      </c>
      <c r="AF44" s="21"/>
      <c r="AG44" s="21" t="n">
        <f aca="false">SUM(B44:AF44)</f>
        <v>55081125</v>
      </c>
    </row>
    <row r="45" customFormat="false" ht="11.25" hidden="false" customHeight="false" outlineLevel="0" collapsed="false">
      <c r="A45" s="20" t="n">
        <v>35643</v>
      </c>
      <c r="B45" s="21" t="n">
        <f aca="false">VLOOKUP(A45,[85]Dec1930!$A$643:$C$752,3,0)</f>
        <v>34806</v>
      </c>
      <c r="C45" s="21" t="n">
        <f aca="false">VLOOKUP(A45,'[86]Jan1931-Dec1940'!$A$643:$C$752,3,0)</f>
        <v>27715</v>
      </c>
      <c r="D45" s="21" t="n">
        <f aca="false">VLOOKUP(A45,'[87]Jan1941-Dec1950'!$A$643:$D$752,3,0)</f>
        <v>225628</v>
      </c>
      <c r="E45" s="21" t="n">
        <f aca="false">VLOOKUP(A45,'[88]Jan1951-Dec1955'!$A$654:$C$763,3,0)</f>
        <v>646169</v>
      </c>
      <c r="F45" s="21" t="n">
        <f aca="false">VLOOKUP(A45,'[89]Jan1956-Dec1957'!$A$643:$C$752,3,0)</f>
        <v>175699</v>
      </c>
      <c r="G45" s="21" t="n">
        <f aca="false">VLOOKUP(A45,'[90]Jan1958-Dec1958'!$A$643:$C$752,3,0)</f>
        <v>827690</v>
      </c>
      <c r="H45" s="21" t="n">
        <f aca="false">VLOOKUP(A45,'[91]Jan1959-Dec1959'!$A$627:$C$736,3,0)</f>
        <v>167234</v>
      </c>
      <c r="I45" s="21" t="n">
        <f aca="false">VLOOKUP(A45,'[92]Jan1960-Dec1960'!$A$611:$C$720,3,0)</f>
        <v>187695</v>
      </c>
      <c r="J45" s="21" t="n">
        <f aca="false">VLOOKUP(A45,'[93]Jan1961-Dec1961'!$A$595:$C$704,3,0)</f>
        <v>194401</v>
      </c>
      <c r="K45" s="21" t="n">
        <f aca="false">VLOOKUP(A45,'[94]Jan1962-Dec1962'!$A$579:$C$688,3,0)</f>
        <v>123971</v>
      </c>
      <c r="L45" s="21" t="n">
        <f aca="false">VLOOKUP(A45,'[95]Jan1963-Dec1963'!$A$563:$C$672,3,0)</f>
        <v>174559</v>
      </c>
      <c r="M45" s="21" t="n">
        <f aca="false">VLOOKUP(A45,'[96]Jan1964-Dec1964'!$A$547:$C$656,3,0)</f>
        <v>491859</v>
      </c>
      <c r="N45" s="21" t="n">
        <f aca="false">VLOOKUP(A45,'[97]Jan1965-Dec1965'!$A$531:$C$640,3,0)</f>
        <v>3317345</v>
      </c>
      <c r="O45" s="21" t="n">
        <f aca="false">VLOOKUP(A45,'[98]Jan1966-Dec1967'!$A$515:$C$624,3,0)</f>
        <v>282478</v>
      </c>
      <c r="P45" s="21" t="n">
        <f aca="false">VLOOKUP(A45,'[99]Jan1967-Dec1967'!$A$499:$C$608,3,0)</f>
        <v>143857</v>
      </c>
      <c r="Q45" s="21" t="n">
        <f aca="false">VLOOKUP(A45,'[100]Jan1968-Dec1968'!$A$483:$C$592,3,0)</f>
        <v>250364</v>
      </c>
      <c r="R45" s="21" t="n">
        <f aca="false">VLOOKUP(A45,'[101]Jan1969-Dec1970'!$A$467:$C$576,3,0)</f>
        <v>523668</v>
      </c>
      <c r="S45" s="21" t="n">
        <f aca="false">VLOOKUP(A45,'[102]Jan1971-Dec1973'!$A$435:$C$544,3,0)</f>
        <v>877805</v>
      </c>
      <c r="T45" s="21" t="n">
        <f aca="false">VLOOKUP(A45,'[103]Jan1974-Dec1975'!$A$387:$C$496,3,0)</f>
        <v>2955273</v>
      </c>
      <c r="U45" s="21" t="n">
        <f aca="false">VLOOKUP(A45,'[104]Jan1976-Dec1977'!$A$355:$C$464,3,0)</f>
        <v>1574281</v>
      </c>
      <c r="V45" s="21" t="n">
        <f aca="false">VLOOKUP(A45,'[105]Jan1978-Dec1978'!$A$323:$C$432,3,0)</f>
        <v>1460787</v>
      </c>
      <c r="W45" s="21" t="n">
        <v>1728290</v>
      </c>
      <c r="X45" s="21" t="n">
        <v>1706688</v>
      </c>
      <c r="Y45" s="21" t="n">
        <v>2194733</v>
      </c>
      <c r="Z45" s="21" t="n">
        <v>2874537</v>
      </c>
      <c r="AA45" s="21" t="n">
        <v>1701277</v>
      </c>
      <c r="AB45" s="21" t="n">
        <v>4193387</v>
      </c>
      <c r="AC45" s="21" t="n">
        <v>3137588</v>
      </c>
      <c r="AD45" s="21" t="n">
        <v>8270385</v>
      </c>
      <c r="AE45" s="21" t="n">
        <v>14317018</v>
      </c>
      <c r="AF45" s="21"/>
      <c r="AG45" s="21" t="n">
        <f aca="false">SUM(B45:AF45)</f>
        <v>54787187</v>
      </c>
    </row>
    <row r="46" customFormat="false" ht="11.25" hidden="false" customHeight="false" outlineLevel="0" collapsed="false">
      <c r="A46" s="20" t="n">
        <v>35674</v>
      </c>
      <c r="B46" s="21" t="n">
        <f aca="false">VLOOKUP(A46,[85]Dec1930!$A$643:$C$752,3,0)</f>
        <v>34844</v>
      </c>
      <c r="C46" s="21" t="n">
        <f aca="false">VLOOKUP(A46,'[86]Jan1931-Dec1940'!$A$643:$C$752,3,0)</f>
        <v>25243</v>
      </c>
      <c r="D46" s="21" t="n">
        <f aca="false">VLOOKUP(A46,'[87]Jan1941-Dec1950'!$A$643:$D$752,3,0)</f>
        <v>213717</v>
      </c>
      <c r="E46" s="21" t="n">
        <f aca="false">VLOOKUP(A46,'[88]Jan1951-Dec1955'!$A$654:$C$763,3,0)</f>
        <v>623275</v>
      </c>
      <c r="F46" s="21" t="n">
        <f aca="false">VLOOKUP(A46,'[89]Jan1956-Dec1957'!$A$643:$C$752,3,0)</f>
        <v>171074</v>
      </c>
      <c r="G46" s="21" t="n">
        <f aca="false">VLOOKUP(A46,'[90]Jan1958-Dec1958'!$A$643:$C$752,3,0)</f>
        <v>794603</v>
      </c>
      <c r="H46" s="21" t="n">
        <f aca="false">VLOOKUP(A46,'[91]Jan1959-Dec1959'!$A$627:$C$736,3,0)</f>
        <v>153550</v>
      </c>
      <c r="I46" s="21" t="n">
        <f aca="false">VLOOKUP(A46,'[92]Jan1960-Dec1960'!$A$611:$C$720,3,0)</f>
        <v>171129</v>
      </c>
      <c r="J46" s="21" t="n">
        <f aca="false">VLOOKUP(A46,'[93]Jan1961-Dec1961'!$A$595:$C$704,3,0)</f>
        <v>188189</v>
      </c>
      <c r="K46" s="21" t="n">
        <f aca="false">VLOOKUP(A46,'[94]Jan1962-Dec1962'!$A$579:$C$688,3,0)</f>
        <v>118135</v>
      </c>
      <c r="L46" s="21" t="n">
        <f aca="false">VLOOKUP(A46,'[95]Jan1963-Dec1963'!$A$563:$C$672,3,0)</f>
        <v>185956</v>
      </c>
      <c r="M46" s="21" t="n">
        <f aca="false">VLOOKUP(A46,'[96]Jan1964-Dec1964'!$A$547:$C$656,3,0)</f>
        <v>474282</v>
      </c>
      <c r="N46" s="21" t="n">
        <f aca="false">VLOOKUP(A46,'[97]Jan1965-Dec1965'!$A$531:$C$640,3,0)</f>
        <v>3347776</v>
      </c>
      <c r="O46" s="21" t="n">
        <f aca="false">VLOOKUP(A46,'[98]Jan1966-Dec1967'!$A$515:$C$624,3,0)</f>
        <v>268549</v>
      </c>
      <c r="P46" s="21" t="n">
        <f aca="false">VLOOKUP(A46,'[99]Jan1967-Dec1967'!$A$499:$C$608,3,0)</f>
        <v>140658</v>
      </c>
      <c r="Q46" s="21" t="n">
        <f aca="false">VLOOKUP(A46,'[100]Jan1968-Dec1968'!$A$483:$C$592,3,0)</f>
        <v>231929</v>
      </c>
      <c r="R46" s="21" t="n">
        <f aca="false">VLOOKUP(A46,'[101]Jan1969-Dec1970'!$A$467:$C$576,3,0)</f>
        <v>498422</v>
      </c>
      <c r="S46" s="21" t="n">
        <f aca="false">VLOOKUP(A46,'[102]Jan1971-Dec1973'!$A$435:$C$544,3,0)</f>
        <v>871980</v>
      </c>
      <c r="T46" s="21" t="n">
        <f aca="false">VLOOKUP(A46,'[103]Jan1974-Dec1975'!$A$387:$C$496,3,0)</f>
        <v>3191068</v>
      </c>
      <c r="U46" s="21" t="n">
        <f aca="false">VLOOKUP(A46,'[104]Jan1976-Dec1977'!$A$355:$C$464,3,0)</f>
        <v>1522376</v>
      </c>
      <c r="V46" s="21" t="n">
        <f aca="false">VLOOKUP(A46,'[105]Jan1978-Dec1978'!$A$323:$C$432,3,0)</f>
        <v>1533912</v>
      </c>
      <c r="W46" s="21" t="n">
        <v>1604229</v>
      </c>
      <c r="X46" s="21" t="n">
        <v>1666627</v>
      </c>
      <c r="Y46" s="21" t="n">
        <v>2095488</v>
      </c>
      <c r="Z46" s="21" t="n">
        <v>2750098</v>
      </c>
      <c r="AA46" s="21" t="n">
        <v>1696607</v>
      </c>
      <c r="AB46" s="21" t="n">
        <v>4011461</v>
      </c>
      <c r="AC46" s="21" t="n">
        <v>2945842</v>
      </c>
      <c r="AD46" s="21" t="n">
        <v>7889751</v>
      </c>
      <c r="AE46" s="21" t="n">
        <v>13569735</v>
      </c>
      <c r="AF46" s="21"/>
      <c r="AG46" s="21" t="n">
        <f aca="false">SUM(B46:AF46)</f>
        <v>52990505</v>
      </c>
    </row>
    <row r="47" customFormat="false" ht="11.25" hidden="false" customHeight="false" outlineLevel="0" collapsed="false">
      <c r="A47" s="20" t="n">
        <v>35704</v>
      </c>
      <c r="B47" s="21" t="n">
        <f aca="false">VLOOKUP(A47,[85]Dec1930!$A$643:$C$752,3,0)</f>
        <v>37887</v>
      </c>
      <c r="C47" s="21" t="n">
        <f aca="false">VLOOKUP(A47,'[86]Jan1931-Dec1940'!$A$643:$C$752,3,0)</f>
        <v>24156</v>
      </c>
      <c r="D47" s="21" t="n">
        <f aca="false">VLOOKUP(A47,'[87]Jan1941-Dec1950'!$A$643:$D$752,3,0)</f>
        <v>223944</v>
      </c>
      <c r="E47" s="21" t="n">
        <f aca="false">VLOOKUP(A47,'[88]Jan1951-Dec1955'!$A$654:$C$763,3,0)</f>
        <v>641000</v>
      </c>
      <c r="F47" s="21" t="n">
        <f aca="false">VLOOKUP(A47,'[89]Jan1956-Dec1957'!$A$643:$C$752,3,0)</f>
        <v>167225</v>
      </c>
      <c r="G47" s="21" t="n">
        <f aca="false">VLOOKUP(A47,'[90]Jan1958-Dec1958'!$A$643:$C$752,3,0)</f>
        <v>806009</v>
      </c>
      <c r="H47" s="21" t="n">
        <f aca="false">VLOOKUP(A47,'[91]Jan1959-Dec1959'!$A$627:$C$736,3,0)</f>
        <v>150956</v>
      </c>
      <c r="I47" s="21" t="n">
        <f aca="false">VLOOKUP(A47,'[92]Jan1960-Dec1960'!$A$611:$C$720,3,0)</f>
        <v>182436</v>
      </c>
      <c r="J47" s="21" t="n">
        <f aca="false">VLOOKUP(A47,'[93]Jan1961-Dec1961'!$A$595:$C$704,3,0)</f>
        <v>191226</v>
      </c>
      <c r="K47" s="21" t="n">
        <f aca="false">VLOOKUP(A47,'[94]Jan1962-Dec1962'!$A$579:$C$688,3,0)</f>
        <v>116291</v>
      </c>
      <c r="L47" s="21" t="n">
        <f aca="false">VLOOKUP(A47,'[95]Jan1963-Dec1963'!$A$563:$C$672,3,0)</f>
        <v>183456</v>
      </c>
      <c r="M47" s="21" t="n">
        <f aca="false">VLOOKUP(A47,'[96]Jan1964-Dec1964'!$A$547:$C$656,3,0)</f>
        <v>462899</v>
      </c>
      <c r="N47" s="21" t="n">
        <f aca="false">VLOOKUP(A47,'[97]Jan1965-Dec1965'!$A$531:$C$640,3,0)</f>
        <v>3491454</v>
      </c>
      <c r="O47" s="21" t="n">
        <f aca="false">VLOOKUP(A47,'[98]Jan1966-Dec1967'!$A$515:$C$624,3,0)</f>
        <v>293694</v>
      </c>
      <c r="P47" s="21" t="n">
        <f aca="false">VLOOKUP(A47,'[99]Jan1967-Dec1967'!$A$499:$C$608,3,0)</f>
        <v>139232</v>
      </c>
      <c r="Q47" s="21" t="n">
        <f aca="false">VLOOKUP(A47,'[100]Jan1968-Dec1968'!$A$483:$C$592,3,0)</f>
        <v>223373</v>
      </c>
      <c r="R47" s="21" t="n">
        <f aca="false">VLOOKUP(A47,'[101]Jan1969-Dec1970'!$A$467:$C$576,3,0)</f>
        <v>506943</v>
      </c>
      <c r="S47" s="21" t="n">
        <f aca="false">VLOOKUP(A47,'[102]Jan1971-Dec1973'!$A$435:$C$544,3,0)</f>
        <v>856549</v>
      </c>
      <c r="T47" s="21" t="n">
        <f aca="false">VLOOKUP(A47,'[103]Jan1974-Dec1975'!$A$387:$C$496,3,0)</f>
        <v>3309392</v>
      </c>
      <c r="U47" s="21" t="n">
        <f aca="false">VLOOKUP(A47,'[104]Jan1976-Dec1977'!$A$355:$C$464,3,0)</f>
        <v>1587939</v>
      </c>
      <c r="V47" s="21" t="n">
        <f aca="false">VLOOKUP(A47,'[105]Jan1978-Dec1978'!$A$323:$C$432,3,0)</f>
        <v>1512508</v>
      </c>
      <c r="W47" s="21" t="n">
        <v>1594401</v>
      </c>
      <c r="X47" s="21" t="n">
        <v>1656679</v>
      </c>
      <c r="Y47" s="21" t="n">
        <v>2181356</v>
      </c>
      <c r="Z47" s="21" t="n">
        <v>2813850</v>
      </c>
      <c r="AA47" s="21" t="n">
        <v>1729193</v>
      </c>
      <c r="AB47" s="21" t="n">
        <v>4171533</v>
      </c>
      <c r="AC47" s="21" t="n">
        <v>3094013</v>
      </c>
      <c r="AD47" s="21" t="n">
        <v>8084742</v>
      </c>
      <c r="AE47" s="21" t="n">
        <v>14039760</v>
      </c>
      <c r="AF47" s="21"/>
      <c r="AG47" s="21" t="n">
        <f aca="false">SUM(B47:AF47)</f>
        <v>54474096</v>
      </c>
    </row>
    <row r="48" customFormat="false" ht="11.25" hidden="false" customHeight="false" outlineLevel="0" collapsed="false">
      <c r="A48" s="20" t="n">
        <v>35735</v>
      </c>
      <c r="B48" s="21" t="n">
        <f aca="false">VLOOKUP(A48,[85]Dec1930!$A$643:$C$752,3,0)</f>
        <v>35707</v>
      </c>
      <c r="C48" s="21" t="n">
        <f aca="false">VLOOKUP(A48,'[86]Jan1931-Dec1940'!$A$643:$C$752,3,0)</f>
        <v>22291</v>
      </c>
      <c r="D48" s="21" t="n">
        <f aca="false">VLOOKUP(A48,'[87]Jan1941-Dec1950'!$A$643:$D$752,3,0)</f>
        <v>209830</v>
      </c>
      <c r="E48" s="21" t="n">
        <f aca="false">VLOOKUP(A48,'[88]Jan1951-Dec1955'!$A$654:$C$763,3,0)</f>
        <v>590464</v>
      </c>
      <c r="F48" s="21" t="n">
        <f aca="false">VLOOKUP(A48,'[89]Jan1956-Dec1957'!$A$643:$C$752,3,0)</f>
        <v>154174</v>
      </c>
      <c r="G48" s="21" t="n">
        <f aca="false">VLOOKUP(A48,'[90]Jan1958-Dec1958'!$A$643:$C$752,3,0)</f>
        <v>720637</v>
      </c>
      <c r="H48" s="21" t="n">
        <f aca="false">VLOOKUP(A48,'[91]Jan1959-Dec1959'!$A$627:$C$736,3,0)</f>
        <v>144833</v>
      </c>
      <c r="I48" s="21" t="n">
        <f aca="false">VLOOKUP(A48,'[92]Jan1960-Dec1960'!$A$611:$C$720,3,0)</f>
        <v>176442</v>
      </c>
      <c r="J48" s="21" t="n">
        <f aca="false">VLOOKUP(A48,'[93]Jan1961-Dec1961'!$A$595:$C$704,3,0)</f>
        <v>181369</v>
      </c>
      <c r="K48" s="21" t="n">
        <f aca="false">VLOOKUP(A48,'[94]Jan1962-Dec1962'!$A$579:$C$688,3,0)</f>
        <v>107906</v>
      </c>
      <c r="L48" s="21" t="n">
        <f aca="false">VLOOKUP(A48,'[95]Jan1963-Dec1963'!$A$563:$C$672,3,0)</f>
        <v>178183</v>
      </c>
      <c r="M48" s="21" t="n">
        <f aca="false">VLOOKUP(A48,'[96]Jan1964-Dec1964'!$A$547:$C$656,3,0)</f>
        <v>451062</v>
      </c>
      <c r="N48" s="21" t="n">
        <f aca="false">VLOOKUP(A48,'[97]Jan1965-Dec1965'!$A$531:$C$640,3,0)</f>
        <v>3334818</v>
      </c>
      <c r="O48" s="21" t="n">
        <f aca="false">VLOOKUP(A48,'[98]Jan1966-Dec1967'!$A$515:$C$624,3,0)</f>
        <v>270630</v>
      </c>
      <c r="P48" s="21" t="n">
        <f aca="false">VLOOKUP(A48,'[99]Jan1967-Dec1967'!$A$499:$C$608,3,0)</f>
        <v>131595</v>
      </c>
      <c r="Q48" s="21" t="n">
        <f aca="false">VLOOKUP(A48,'[100]Jan1968-Dec1968'!$A$483:$C$592,3,0)</f>
        <v>228283</v>
      </c>
      <c r="R48" s="21" t="n">
        <f aca="false">VLOOKUP(A48,'[101]Jan1969-Dec1970'!$A$467:$C$576,3,0)</f>
        <v>495222</v>
      </c>
      <c r="S48" s="21" t="n">
        <f aca="false">VLOOKUP(A48,'[102]Jan1971-Dec1973'!$A$435:$C$544,3,0)</f>
        <v>802997</v>
      </c>
      <c r="T48" s="21" t="n">
        <f aca="false">VLOOKUP(A48,'[103]Jan1974-Dec1975'!$A$387:$C$496,3,0)</f>
        <v>939784</v>
      </c>
      <c r="U48" s="21" t="n">
        <f aca="false">VLOOKUP(A48,'[104]Jan1976-Dec1977'!$A$355:$C$464,3,0)</f>
        <v>1519843</v>
      </c>
      <c r="V48" s="21" t="n">
        <f aca="false">VLOOKUP(A48,'[105]Jan1978-Dec1978'!$A$323:$C$432,3,0)</f>
        <v>1518393</v>
      </c>
      <c r="W48" s="21" t="n">
        <v>1574917</v>
      </c>
      <c r="X48" s="21" t="n">
        <v>1600780</v>
      </c>
      <c r="Y48" s="21" t="n">
        <v>2154529</v>
      </c>
      <c r="Z48" s="21" t="n">
        <v>2694832</v>
      </c>
      <c r="AA48" s="21" t="n">
        <v>1694409</v>
      </c>
      <c r="AB48" s="21" t="n">
        <v>3950277</v>
      </c>
      <c r="AC48" s="21" t="n">
        <v>2948438</v>
      </c>
      <c r="AD48" s="21" t="n">
        <v>7678606</v>
      </c>
      <c r="AE48" s="21" t="n">
        <v>13739289</v>
      </c>
      <c r="AF48" s="21"/>
      <c r="AG48" s="21" t="n">
        <f aca="false">SUM(B48:AF48)</f>
        <v>50250540</v>
      </c>
    </row>
    <row r="49" customFormat="false" ht="11.25" hidden="false" customHeight="false" outlineLevel="0" collapsed="false">
      <c r="A49" s="20" t="n">
        <v>35765</v>
      </c>
      <c r="B49" s="21" t="n">
        <f aca="false">VLOOKUP(A49,[85]Dec1930!$A$643:$C$752,3,0)</f>
        <v>34989</v>
      </c>
      <c r="C49" s="21" t="n">
        <f aca="false">VLOOKUP(A49,'[86]Jan1931-Dec1940'!$A$643:$C$752,3,0)</f>
        <v>23443</v>
      </c>
      <c r="D49" s="21" t="n">
        <f aca="false">VLOOKUP(A49,'[87]Jan1941-Dec1950'!$A$643:$D$752,3,0)</f>
        <v>210204</v>
      </c>
      <c r="E49" s="21" t="n">
        <f aca="false">VLOOKUP(A49,'[88]Jan1951-Dec1955'!$A$654:$C$763,3,0)</f>
        <v>582185</v>
      </c>
      <c r="F49" s="21" t="n">
        <f aca="false">VLOOKUP(A49,'[89]Jan1956-Dec1957'!$A$643:$C$752,3,0)</f>
        <v>156292</v>
      </c>
      <c r="G49" s="21" t="n">
        <f aca="false">VLOOKUP(A49,'[90]Jan1958-Dec1958'!$A$643:$C$752,3,0)</f>
        <v>762340</v>
      </c>
      <c r="H49" s="21" t="n">
        <f aca="false">VLOOKUP(A49,'[91]Jan1959-Dec1959'!$A$627:$C$736,3,0)</f>
        <v>139766</v>
      </c>
      <c r="I49" s="21" t="n">
        <f aca="false">VLOOKUP(A49,'[92]Jan1960-Dec1960'!$A$611:$C$720,3,0)</f>
        <v>198024</v>
      </c>
      <c r="J49" s="21" t="n">
        <f aca="false">VLOOKUP(A49,'[93]Jan1961-Dec1961'!$A$595:$C$704,3,0)</f>
        <v>189234</v>
      </c>
      <c r="K49" s="21" t="n">
        <f aca="false">VLOOKUP(A49,'[94]Jan1962-Dec1962'!$A$579:$C$688,3,0)</f>
        <v>116421</v>
      </c>
      <c r="L49" s="21" t="n">
        <f aca="false">VLOOKUP(A49,'[95]Jan1963-Dec1963'!$A$563:$C$672,3,0)</f>
        <v>159218</v>
      </c>
      <c r="M49" s="21" t="n">
        <f aca="false">VLOOKUP(A49,'[96]Jan1964-Dec1964'!$A$547:$C$656,3,0)</f>
        <v>453351</v>
      </c>
      <c r="N49" s="21" t="n">
        <f aca="false">VLOOKUP(A49,'[97]Jan1965-Dec1965'!$A$531:$C$640,3,0)</f>
        <v>3392955</v>
      </c>
      <c r="O49" s="21" t="n">
        <f aca="false">VLOOKUP(A49,'[98]Jan1966-Dec1967'!$A$515:$C$624,3,0)</f>
        <v>264513</v>
      </c>
      <c r="P49" s="21" t="n">
        <f aca="false">VLOOKUP(A49,'[99]Jan1967-Dec1967'!$A$499:$C$608,3,0)</f>
        <v>130402</v>
      </c>
      <c r="Q49" s="21" t="n">
        <f aca="false">VLOOKUP(A49,'[100]Jan1968-Dec1968'!$A$483:$C$592,3,0)</f>
        <v>258460</v>
      </c>
      <c r="R49" s="21" t="n">
        <f aca="false">VLOOKUP(A49,'[101]Jan1969-Dec1970'!$A$467:$C$576,3,0)</f>
        <v>521034</v>
      </c>
      <c r="S49" s="21" t="n">
        <f aca="false">VLOOKUP(A49,'[102]Jan1971-Dec1973'!$A$435:$C$544,3,0)</f>
        <v>848804</v>
      </c>
      <c r="T49" s="21" t="n">
        <f aca="false">VLOOKUP(A49,'[103]Jan1974-Dec1975'!$A$387:$C$496,3,0)</f>
        <v>1035683</v>
      </c>
      <c r="U49" s="21" t="n">
        <f aca="false">VLOOKUP(A49,'[104]Jan1976-Dec1977'!$A$355:$C$464,3,0)</f>
        <v>1544136</v>
      </c>
      <c r="V49" s="21" t="n">
        <f aca="false">VLOOKUP(A49,'[105]Jan1978-Dec1978'!$A$323:$C$432,3,0)</f>
        <v>1424989</v>
      </c>
      <c r="W49" s="21" t="n">
        <v>1607709</v>
      </c>
      <c r="X49" s="21" t="n">
        <v>1682629</v>
      </c>
      <c r="Y49" s="21" t="n">
        <v>2215255</v>
      </c>
      <c r="Z49" s="21" t="n">
        <v>2770066</v>
      </c>
      <c r="AA49" s="21" t="n">
        <v>1706663</v>
      </c>
      <c r="AB49" s="21" t="n">
        <v>4018926</v>
      </c>
      <c r="AC49" s="21" t="n">
        <v>2930272</v>
      </c>
      <c r="AD49" s="21" t="n">
        <v>7863205</v>
      </c>
      <c r="AE49" s="21" t="n">
        <v>13972882</v>
      </c>
      <c r="AF49" s="21"/>
      <c r="AG49" s="21" t="n">
        <f aca="false">SUM(B49:AF49)</f>
        <v>51214050</v>
      </c>
    </row>
    <row r="50" customFormat="false" ht="11.25" hidden="false" customHeight="false" outlineLevel="0" collapsed="false">
      <c r="A50" s="20" t="n">
        <v>35796</v>
      </c>
      <c r="B50" s="21" t="n">
        <f aca="false">VLOOKUP(A50,[85]Dec1930!$A$643:$C$752,3,0)</f>
        <v>41364</v>
      </c>
      <c r="C50" s="21" t="n">
        <f aca="false">VLOOKUP(A50,'[86]Jan1931-Dec1940'!$A$643:$C$752,3,0)</f>
        <v>22220</v>
      </c>
      <c r="D50" s="21" t="n">
        <f aca="false">VLOOKUP(A50,'[87]Jan1941-Dec1950'!$A$643:$D$752,3,0)</f>
        <v>213473</v>
      </c>
      <c r="E50" s="21" t="n">
        <f aca="false">VLOOKUP(A50,'[88]Jan1951-Dec1955'!$A$654:$C$763,3,0)</f>
        <v>578546</v>
      </c>
      <c r="F50" s="21" t="n">
        <f aca="false">VLOOKUP(A50,'[89]Jan1956-Dec1957'!$A$643:$C$752,3,0)</f>
        <v>159996</v>
      </c>
      <c r="G50" s="21" t="n">
        <f aca="false">VLOOKUP(A50,'[90]Jan1958-Dec1958'!$A$643:$C$752,3,0)</f>
        <v>730647</v>
      </c>
      <c r="H50" s="21" t="n">
        <f aca="false">VLOOKUP(A50,'[91]Jan1959-Dec1959'!$A$627:$C$736,3,0)</f>
        <v>144619</v>
      </c>
      <c r="I50" s="21" t="n">
        <f aca="false">VLOOKUP(A50,'[92]Jan1960-Dec1960'!$A$611:$C$720,3,0)</f>
        <v>195487</v>
      </c>
      <c r="J50" s="21" t="n">
        <f aca="false">VLOOKUP(A50,'[93]Jan1961-Dec1961'!$A$595:$C$704,3,0)</f>
        <v>189416</v>
      </c>
      <c r="K50" s="21" t="n">
        <f aca="false">VLOOKUP(A50,'[94]Jan1962-Dec1962'!$A$579:$C$688,3,0)</f>
        <v>118963</v>
      </c>
      <c r="L50" s="21" t="n">
        <f aca="false">VLOOKUP(A50,'[95]Jan1963-Dec1963'!$A$563:$C$672,3,0)</f>
        <v>161241</v>
      </c>
      <c r="M50" s="21" t="n">
        <f aca="false">VLOOKUP(A50,'[96]Jan1964-Dec1964'!$A$547:$C$656,3,0)</f>
        <v>442919</v>
      </c>
      <c r="N50" s="21" t="n">
        <f aca="false">VLOOKUP(A50,'[97]Jan1965-Dec1965'!$A$531:$C$640,3,0)</f>
        <v>3503810</v>
      </c>
      <c r="O50" s="21" t="n">
        <f aca="false">VLOOKUP(A50,'[98]Jan1966-Dec1967'!$A$515:$C$624,3,0)</f>
        <v>254162</v>
      </c>
      <c r="P50" s="21" t="n">
        <f aca="false">VLOOKUP(A50,'[99]Jan1967-Dec1967'!$A$499:$C$608,3,0)</f>
        <v>136009</v>
      </c>
      <c r="Q50" s="21" t="n">
        <f aca="false">VLOOKUP(A50,'[100]Jan1968-Dec1968'!$A$483:$C$592,3,0)</f>
        <v>275848</v>
      </c>
      <c r="R50" s="21" t="n">
        <f aca="false">VLOOKUP(A50,'[101]Jan1969-Dec1970'!$A$467:$C$576,3,0)</f>
        <v>488791</v>
      </c>
      <c r="S50" s="21" t="n">
        <f aca="false">VLOOKUP(A50,'[102]Jan1971-Dec1973'!$A$435:$C$544,3,0)</f>
        <v>890892</v>
      </c>
      <c r="T50" s="21" t="n">
        <f aca="false">VLOOKUP(A50,'[103]Jan1974-Dec1975'!$A$387:$C$496,3,0)</f>
        <v>964434</v>
      </c>
      <c r="U50" s="21" t="n">
        <f aca="false">VLOOKUP(A50,'[104]Jan1976-Dec1977'!$A$355:$C$464,3,0)</f>
        <v>1557536</v>
      </c>
      <c r="V50" s="21" t="n">
        <f aca="false">VLOOKUP(A50,'[105]Jan1978-Dec1978'!$A$323:$C$432,3,0)</f>
        <v>1448769</v>
      </c>
      <c r="W50" s="21" t="n">
        <v>1592604</v>
      </c>
      <c r="X50" s="21" t="n">
        <v>1686060</v>
      </c>
      <c r="Y50" s="21" t="n">
        <v>2180289</v>
      </c>
      <c r="Z50" s="21" t="n">
        <v>2871785</v>
      </c>
      <c r="AA50" s="21" t="n">
        <v>1684645</v>
      </c>
      <c r="AB50" s="21" t="n">
        <v>4183881</v>
      </c>
      <c r="AC50" s="21" t="n">
        <v>2930957</v>
      </c>
      <c r="AD50" s="21" t="n">
        <v>7768683</v>
      </c>
      <c r="AE50" s="21" t="n">
        <v>13627287</v>
      </c>
      <c r="AF50" s="21"/>
      <c r="AG50" s="21" t="n">
        <f aca="false">SUM(B50:AF50)</f>
        <v>51045333</v>
      </c>
    </row>
    <row r="51" customFormat="false" ht="11.25" hidden="false" customHeight="false" outlineLevel="0" collapsed="false">
      <c r="A51" s="20" t="n">
        <v>35827</v>
      </c>
      <c r="B51" s="21" t="n">
        <f aca="false">VLOOKUP(A51,[85]Dec1930!$A$643:$C$752,3,0)</f>
        <v>38282</v>
      </c>
      <c r="C51" s="21" t="n">
        <f aca="false">VLOOKUP(A51,'[86]Jan1931-Dec1940'!$A$643:$C$752,3,0)</f>
        <v>22085</v>
      </c>
      <c r="D51" s="21" t="n">
        <f aca="false">VLOOKUP(A51,'[87]Jan1941-Dec1950'!$A$643:$D$752,3,0)</f>
        <v>188500</v>
      </c>
      <c r="E51" s="21" t="n">
        <f aca="false">VLOOKUP(A51,'[88]Jan1951-Dec1955'!$A$654:$C$763,3,0)</f>
        <v>517020</v>
      </c>
      <c r="F51" s="21" t="n">
        <f aca="false">VLOOKUP(A51,'[89]Jan1956-Dec1957'!$A$643:$C$752,3,0)</f>
        <v>143078</v>
      </c>
      <c r="G51" s="21" t="n">
        <f aca="false">VLOOKUP(A51,'[90]Jan1958-Dec1958'!$A$643:$C$752,3,0)</f>
        <v>649447</v>
      </c>
      <c r="H51" s="21" t="n">
        <f aca="false">VLOOKUP(A51,'[91]Jan1959-Dec1959'!$A$627:$C$736,3,0)</f>
        <v>132967</v>
      </c>
      <c r="I51" s="21" t="n">
        <f aca="false">VLOOKUP(A51,'[92]Jan1960-Dec1960'!$A$611:$C$720,3,0)</f>
        <v>170550</v>
      </c>
      <c r="J51" s="21" t="n">
        <f aca="false">VLOOKUP(A51,'[93]Jan1961-Dec1961'!$A$595:$C$704,3,0)</f>
        <v>169235</v>
      </c>
      <c r="K51" s="21" t="n">
        <f aca="false">VLOOKUP(A51,'[94]Jan1962-Dec1962'!$A$579:$C$688,3,0)</f>
        <v>105758</v>
      </c>
      <c r="L51" s="21" t="n">
        <f aca="false">VLOOKUP(A51,'[95]Jan1963-Dec1963'!$A$563:$C$672,3,0)</f>
        <v>156539</v>
      </c>
      <c r="M51" s="21" t="n">
        <f aca="false">VLOOKUP(A51,'[96]Jan1964-Dec1964'!$A$547:$C$656,3,0)</f>
        <v>428551</v>
      </c>
      <c r="N51" s="21" t="n">
        <f aca="false">VLOOKUP(A51,'[97]Jan1965-Dec1965'!$A$531:$C$640,3,0)</f>
        <v>3132926</v>
      </c>
      <c r="O51" s="21" t="n">
        <f aca="false">VLOOKUP(A51,'[98]Jan1966-Dec1967'!$A$515:$C$624,3,0)</f>
        <v>264379</v>
      </c>
      <c r="P51" s="21" t="n">
        <f aca="false">VLOOKUP(A51,'[99]Jan1967-Dec1967'!$A$499:$C$608,3,0)</f>
        <v>118064</v>
      </c>
      <c r="Q51" s="21" t="n">
        <f aca="false">VLOOKUP(A51,'[100]Jan1968-Dec1968'!$A$483:$C$592,3,0)</f>
        <v>243310</v>
      </c>
      <c r="R51" s="21" t="n">
        <f aca="false">VLOOKUP(A51,'[101]Jan1969-Dec1970'!$A$467:$C$576,3,0)</f>
        <v>464616</v>
      </c>
      <c r="S51" s="21" t="n">
        <f aca="false">VLOOKUP(A51,'[102]Jan1971-Dec1973'!$A$435:$C$544,3,0)</f>
        <v>836325</v>
      </c>
      <c r="T51" s="21" t="n">
        <f aca="false">VLOOKUP(A51,'[103]Jan1974-Dec1975'!$A$387:$C$496,3,0)</f>
        <v>856567</v>
      </c>
      <c r="U51" s="21" t="n">
        <f aca="false">VLOOKUP(A51,'[104]Jan1976-Dec1977'!$A$355:$C$464,3,0)</f>
        <v>1399794</v>
      </c>
      <c r="V51" s="21" t="n">
        <f aca="false">VLOOKUP(A51,'[105]Jan1978-Dec1978'!$A$323:$C$432,3,0)</f>
        <v>1308302</v>
      </c>
      <c r="W51" s="21" t="n">
        <v>1481446</v>
      </c>
      <c r="X51" s="21" t="n">
        <v>1470686</v>
      </c>
      <c r="Y51" s="21" t="n">
        <v>1933319</v>
      </c>
      <c r="Z51" s="21" t="n">
        <v>2515637</v>
      </c>
      <c r="AA51" s="21" t="n">
        <v>1534177</v>
      </c>
      <c r="AB51" s="21" t="n">
        <v>3730558</v>
      </c>
      <c r="AC51" s="21" t="n">
        <v>2596253</v>
      </c>
      <c r="AD51" s="21" t="n">
        <v>6972496</v>
      </c>
      <c r="AE51" s="21" t="n">
        <v>12111788</v>
      </c>
      <c r="AF51" s="21"/>
      <c r="AG51" s="21" t="n">
        <f aca="false">SUM(B51:AF51)</f>
        <v>45692655</v>
      </c>
    </row>
    <row r="52" customFormat="false" ht="11.25" hidden="false" customHeight="false" outlineLevel="0" collapsed="false">
      <c r="A52" s="20" t="n">
        <v>35855</v>
      </c>
      <c r="B52" s="21" t="n">
        <f aca="false">VLOOKUP(A52,[85]Dec1930!$A$643:$C$752,3,0)</f>
        <v>35485</v>
      </c>
      <c r="C52" s="21" t="n">
        <f aca="false">VLOOKUP(A52,'[86]Jan1931-Dec1940'!$A$643:$C$752,3,0)</f>
        <v>25908</v>
      </c>
      <c r="D52" s="21" t="n">
        <f aca="false">VLOOKUP(A52,'[87]Jan1941-Dec1950'!$A$643:$D$752,3,0)</f>
        <v>208002</v>
      </c>
      <c r="E52" s="21" t="n">
        <f aca="false">VLOOKUP(A52,'[88]Jan1951-Dec1955'!$A$654:$C$763,3,0)</f>
        <v>570364</v>
      </c>
      <c r="F52" s="21" t="n">
        <f aca="false">VLOOKUP(A52,'[89]Jan1956-Dec1957'!$A$643:$C$752,3,0)</f>
        <v>166163</v>
      </c>
      <c r="G52" s="21" t="n">
        <f aca="false">VLOOKUP(A52,'[90]Jan1958-Dec1958'!$A$643:$C$752,3,0)</f>
        <v>744718</v>
      </c>
      <c r="H52" s="21" t="n">
        <f aca="false">VLOOKUP(A52,'[91]Jan1959-Dec1959'!$A$627:$C$736,3,0)</f>
        <v>149197</v>
      </c>
      <c r="I52" s="21" t="n">
        <f aca="false">VLOOKUP(A52,'[92]Jan1960-Dec1960'!$A$611:$C$720,3,0)</f>
        <v>182846</v>
      </c>
      <c r="J52" s="21" t="n">
        <f aca="false">VLOOKUP(A52,'[93]Jan1961-Dec1961'!$A$595:$C$704,3,0)</f>
        <v>184206</v>
      </c>
      <c r="K52" s="21" t="n">
        <f aca="false">VLOOKUP(A52,'[94]Jan1962-Dec1962'!$A$579:$C$688,3,0)</f>
        <v>109857</v>
      </c>
      <c r="L52" s="21" t="n">
        <f aca="false">VLOOKUP(A52,'[95]Jan1963-Dec1963'!$A$563:$C$672,3,0)</f>
        <v>183467</v>
      </c>
      <c r="M52" s="21" t="n">
        <f aca="false">VLOOKUP(A52,'[96]Jan1964-Dec1964'!$A$547:$C$656,3,0)</f>
        <v>461274</v>
      </c>
      <c r="N52" s="21" t="n">
        <f aca="false">VLOOKUP(A52,'[97]Jan1965-Dec1965'!$A$531:$C$640,3,0)</f>
        <v>3503784</v>
      </c>
      <c r="O52" s="21" t="n">
        <f aca="false">VLOOKUP(A52,'[98]Jan1966-Dec1967'!$A$515:$C$624,3,0)</f>
        <v>260375</v>
      </c>
      <c r="P52" s="21" t="n">
        <f aca="false">VLOOKUP(A52,'[99]Jan1967-Dec1967'!$A$499:$C$608,3,0)</f>
        <v>128415</v>
      </c>
      <c r="Q52" s="21" t="n">
        <f aca="false">VLOOKUP(A52,'[100]Jan1968-Dec1968'!$A$483:$C$592,3,0)</f>
        <v>251052</v>
      </c>
      <c r="R52" s="21" t="n">
        <f aca="false">VLOOKUP(A52,'[101]Jan1969-Dec1970'!$A$467:$C$576,3,0)</f>
        <v>482989</v>
      </c>
      <c r="S52" s="21" t="n">
        <f aca="false">VLOOKUP(A52,'[102]Jan1971-Dec1973'!$A$435:$C$544,3,0)</f>
        <v>858157</v>
      </c>
      <c r="T52" s="21" t="n">
        <f aca="false">VLOOKUP(A52,'[103]Jan1974-Dec1975'!$A$387:$C$496,3,0)</f>
        <v>964955</v>
      </c>
      <c r="U52" s="21" t="n">
        <f aca="false">VLOOKUP(A52,'[104]Jan1976-Dec1977'!$A$355:$C$464,3,0)</f>
        <v>1506483</v>
      </c>
      <c r="V52" s="21" t="n">
        <f aca="false">VLOOKUP(A52,'[105]Jan1978-Dec1978'!$A$323:$C$432,3,0)</f>
        <v>1462414</v>
      </c>
      <c r="W52" s="21" t="n">
        <v>1610763</v>
      </c>
      <c r="X52" s="21" t="n">
        <v>1611193</v>
      </c>
      <c r="Y52" s="21" t="n">
        <v>2081319</v>
      </c>
      <c r="Z52" s="21" t="n">
        <v>2731317</v>
      </c>
      <c r="AA52" s="21" t="n">
        <v>1651237</v>
      </c>
      <c r="AB52" s="21" t="n">
        <v>4036821</v>
      </c>
      <c r="AC52" s="21" t="n">
        <v>2812406</v>
      </c>
      <c r="AD52" s="21" t="n">
        <v>7632529</v>
      </c>
      <c r="AE52" s="21" t="n">
        <v>13517638</v>
      </c>
      <c r="AF52" s="21"/>
      <c r="AG52" s="21" t="n">
        <f aca="false">SUM(B52:AF52)</f>
        <v>50125334</v>
      </c>
    </row>
    <row r="53" customFormat="false" ht="11.25" hidden="false" customHeight="false" outlineLevel="0" collapsed="false">
      <c r="A53" s="20" t="n">
        <v>35886</v>
      </c>
      <c r="B53" s="21" t="n">
        <f aca="false">VLOOKUP(A53,[85]Dec1930!$A$643:$C$752,3,0)</f>
        <v>40028</v>
      </c>
      <c r="C53" s="21" t="n">
        <f aca="false">VLOOKUP(A53,'[86]Jan1931-Dec1940'!$A$643:$C$752,3,0)</f>
        <v>28658</v>
      </c>
      <c r="D53" s="21" t="n">
        <f aca="false">VLOOKUP(A53,'[87]Jan1941-Dec1950'!$A$643:$D$752,3,0)</f>
        <v>208010</v>
      </c>
      <c r="E53" s="21" t="n">
        <f aca="false">VLOOKUP(A53,'[88]Jan1951-Dec1955'!$A$654:$C$763,3,0)</f>
        <v>555942</v>
      </c>
      <c r="F53" s="21" t="n">
        <f aca="false">VLOOKUP(A53,'[89]Jan1956-Dec1957'!$A$643:$C$752,3,0)</f>
        <v>167007</v>
      </c>
      <c r="G53" s="21" t="n">
        <f aca="false">VLOOKUP(A53,'[90]Jan1958-Dec1958'!$A$643:$C$752,3,0)</f>
        <v>697956</v>
      </c>
      <c r="H53" s="21" t="n">
        <f aca="false">VLOOKUP(A53,'[91]Jan1959-Dec1959'!$A$627:$C$736,3,0)</f>
        <v>145757</v>
      </c>
      <c r="I53" s="21" t="n">
        <f aca="false">VLOOKUP(A53,'[92]Jan1960-Dec1960'!$A$611:$C$720,3,0)</f>
        <v>178130</v>
      </c>
      <c r="J53" s="21" t="n">
        <f aca="false">VLOOKUP(A53,'[93]Jan1961-Dec1961'!$A$595:$C$704,3,0)</f>
        <v>177681</v>
      </c>
      <c r="K53" s="21" t="n">
        <f aca="false">VLOOKUP(A53,'[94]Jan1962-Dec1962'!$A$579:$C$688,3,0)</f>
        <v>109451</v>
      </c>
      <c r="L53" s="21" t="n">
        <f aca="false">VLOOKUP(A53,'[95]Jan1963-Dec1963'!$A$563:$C$672,3,0)</f>
        <v>171387</v>
      </c>
      <c r="M53" s="21" t="n">
        <f aca="false">VLOOKUP(A53,'[96]Jan1964-Dec1964'!$A$547:$C$656,3,0)</f>
        <v>434511</v>
      </c>
      <c r="N53" s="21" t="n">
        <f aca="false">VLOOKUP(A53,'[97]Jan1965-Dec1965'!$A$531:$C$640,3,0)</f>
        <v>3398374</v>
      </c>
      <c r="O53" s="21" t="n">
        <f aca="false">VLOOKUP(A53,'[98]Jan1966-Dec1967'!$A$515:$C$624,3,0)</f>
        <v>251611</v>
      </c>
      <c r="P53" s="21" t="n">
        <f aca="false">VLOOKUP(A53,'[99]Jan1967-Dec1967'!$A$499:$C$608,3,0)</f>
        <v>128744</v>
      </c>
      <c r="Q53" s="21" t="n">
        <f aca="false">VLOOKUP(A53,'[100]Jan1968-Dec1968'!$A$483:$C$592,3,0)</f>
        <v>239615</v>
      </c>
      <c r="R53" s="21" t="n">
        <f aca="false">VLOOKUP(A53,'[101]Jan1969-Dec1970'!$A$467:$C$576,3,0)</f>
        <v>493770</v>
      </c>
      <c r="S53" s="21" t="n">
        <f aca="false">VLOOKUP(A53,'[102]Jan1971-Dec1973'!$A$435:$C$544,3,0)</f>
        <v>728973</v>
      </c>
      <c r="T53" s="21" t="n">
        <f aca="false">VLOOKUP(A53,'[103]Jan1974-Dec1975'!$A$387:$C$496,3,0)</f>
        <v>1086470</v>
      </c>
      <c r="U53" s="21" t="n">
        <f aca="false">VLOOKUP(A53,'[104]Jan1976-Dec1977'!$A$355:$C$464,3,0)</f>
        <v>1469762</v>
      </c>
      <c r="V53" s="21" t="n">
        <f aca="false">VLOOKUP(A53,'[105]Jan1978-Dec1978'!$A$323:$C$432,3,0)</f>
        <v>1371218</v>
      </c>
      <c r="W53" s="21" t="n">
        <v>1563709</v>
      </c>
      <c r="X53" s="21" t="n">
        <v>1553841</v>
      </c>
      <c r="Y53" s="21" t="n">
        <v>2053230</v>
      </c>
      <c r="Z53" s="21" t="n">
        <v>2611035</v>
      </c>
      <c r="AA53" s="21" t="n">
        <v>1568445</v>
      </c>
      <c r="AB53" s="21" t="n">
        <v>3876138</v>
      </c>
      <c r="AC53" s="21" t="n">
        <v>2793018</v>
      </c>
      <c r="AD53" s="21" t="n">
        <v>7373252</v>
      </c>
      <c r="AE53" s="21" t="n">
        <v>12692405</v>
      </c>
      <c r="AF53" s="21"/>
      <c r="AG53" s="21" t="n">
        <f aca="false">SUM(B53:AF53)</f>
        <v>48168128</v>
      </c>
    </row>
    <row r="54" customFormat="false" ht="11.25" hidden="false" customHeight="false" outlineLevel="0" collapsed="false">
      <c r="A54" s="20" t="n">
        <v>35916</v>
      </c>
      <c r="B54" s="21" t="n">
        <f aca="false">VLOOKUP(A54,[85]Dec1930!$A$643:$C$752,3,0)</f>
        <v>41573</v>
      </c>
      <c r="C54" s="21" t="n">
        <f aca="false">VLOOKUP(A54,'[86]Jan1931-Dec1940'!$A$643:$C$752,3,0)</f>
        <v>30306</v>
      </c>
      <c r="D54" s="21" t="n">
        <f aca="false">VLOOKUP(A54,'[87]Jan1941-Dec1950'!$A$643:$D$752,3,0)</f>
        <v>213425</v>
      </c>
      <c r="E54" s="21" t="n">
        <f aca="false">VLOOKUP(A54,'[88]Jan1951-Dec1955'!$A$654:$C$763,3,0)</f>
        <v>526207</v>
      </c>
      <c r="F54" s="21" t="n">
        <f aca="false">VLOOKUP(A54,'[89]Jan1956-Dec1957'!$A$643:$C$752,3,0)</f>
        <v>168941</v>
      </c>
      <c r="G54" s="21" t="n">
        <f aca="false">VLOOKUP(A54,'[90]Jan1958-Dec1958'!$A$643:$C$752,3,0)</f>
        <v>761248</v>
      </c>
      <c r="H54" s="21" t="n">
        <f aca="false">VLOOKUP(A54,'[91]Jan1959-Dec1959'!$A$627:$C$736,3,0)</f>
        <v>150019</v>
      </c>
      <c r="I54" s="21" t="n">
        <f aca="false">VLOOKUP(A54,'[92]Jan1960-Dec1960'!$A$611:$C$720,3,0)</f>
        <v>186171</v>
      </c>
      <c r="J54" s="21" t="n">
        <f aca="false">VLOOKUP(A54,'[93]Jan1961-Dec1961'!$A$595:$C$704,3,0)</f>
        <v>174979</v>
      </c>
      <c r="K54" s="21" t="n">
        <f aca="false">VLOOKUP(A54,'[94]Jan1962-Dec1962'!$A$579:$C$688,3,0)</f>
        <v>113397</v>
      </c>
      <c r="L54" s="21" t="n">
        <f aca="false">VLOOKUP(A54,'[95]Jan1963-Dec1963'!$A$563:$C$672,3,0)</f>
        <v>179777</v>
      </c>
      <c r="M54" s="21" t="n">
        <f aca="false">VLOOKUP(A54,'[96]Jan1964-Dec1964'!$A$547:$C$656,3,0)</f>
        <v>387131</v>
      </c>
      <c r="N54" s="21" t="n">
        <f aca="false">VLOOKUP(A54,'[97]Jan1965-Dec1965'!$A$531:$C$640,3,0)</f>
        <v>3306275</v>
      </c>
      <c r="O54" s="21" t="n">
        <f aca="false">VLOOKUP(A54,'[98]Jan1966-Dec1967'!$A$515:$C$624,3,0)</f>
        <v>252073</v>
      </c>
      <c r="P54" s="21" t="n">
        <f aca="false">VLOOKUP(A54,'[99]Jan1967-Dec1967'!$A$499:$C$608,3,0)</f>
        <v>140438</v>
      </c>
      <c r="Q54" s="21" t="n">
        <f aca="false">VLOOKUP(A54,'[100]Jan1968-Dec1968'!$A$483:$C$592,3,0)</f>
        <v>224324</v>
      </c>
      <c r="R54" s="21" t="n">
        <f aca="false">VLOOKUP(A54,'[101]Jan1969-Dec1970'!$A$467:$C$576,3,0)</f>
        <v>560813</v>
      </c>
      <c r="S54" s="21" t="n">
        <f aca="false">VLOOKUP(A54,'[102]Jan1971-Dec1973'!$A$435:$C$544,3,0)</f>
        <v>708373</v>
      </c>
      <c r="T54" s="21" t="n">
        <f aca="false">VLOOKUP(A54,'[103]Jan1974-Dec1975'!$A$387:$C$496,3,0)</f>
        <v>1033500</v>
      </c>
      <c r="U54" s="21" t="n">
        <f aca="false">VLOOKUP(A54,'[104]Jan1976-Dec1977'!$A$355:$C$464,3,0)</f>
        <v>1458514</v>
      </c>
      <c r="V54" s="21" t="n">
        <f aca="false">VLOOKUP(A54,'[105]Jan1978-Dec1978'!$A$323:$C$432,3,0)</f>
        <v>1385632</v>
      </c>
      <c r="W54" s="21" t="n">
        <v>1504905</v>
      </c>
      <c r="X54" s="21" t="n">
        <v>1602173</v>
      </c>
      <c r="Y54" s="21" t="n">
        <v>1990898</v>
      </c>
      <c r="Z54" s="21" t="n">
        <v>2674276</v>
      </c>
      <c r="AA54" s="21" t="n">
        <v>1633782</v>
      </c>
      <c r="AB54" s="21" t="n">
        <v>3893634</v>
      </c>
      <c r="AC54" s="21" t="n">
        <v>2770601</v>
      </c>
      <c r="AD54" s="21" t="n">
        <v>7584690</v>
      </c>
      <c r="AE54" s="21" t="n">
        <v>12832689</v>
      </c>
      <c r="AF54" s="21"/>
      <c r="AG54" s="21" t="n">
        <f aca="false">SUM(B54:AF54)</f>
        <v>48490764</v>
      </c>
    </row>
    <row r="55" customFormat="false" ht="11.25" hidden="false" customHeight="false" outlineLevel="0" collapsed="false">
      <c r="A55" s="20" t="n">
        <v>35947</v>
      </c>
      <c r="B55" s="21" t="n">
        <f aca="false">VLOOKUP(A55,[85]Dec1930!$A$643:$C$752,3,0)</f>
        <v>38237</v>
      </c>
      <c r="C55" s="21" t="n">
        <f aca="false">VLOOKUP(A55,'[86]Jan1931-Dec1940'!$A$643:$C$752,3,0)</f>
        <v>27469</v>
      </c>
      <c r="D55" s="21" t="n">
        <f aca="false">VLOOKUP(A55,'[87]Jan1941-Dec1950'!$A$643:$D$752,3,0)</f>
        <v>200176</v>
      </c>
      <c r="E55" s="21" t="n">
        <f aca="false">VLOOKUP(A55,'[88]Jan1951-Dec1955'!$A$654:$C$763,3,0)</f>
        <v>497630</v>
      </c>
      <c r="F55" s="21" t="n">
        <f aca="false">VLOOKUP(A55,'[89]Jan1956-Dec1957'!$A$643:$C$752,3,0)</f>
        <v>167694</v>
      </c>
      <c r="G55" s="21" t="n">
        <f aca="false">VLOOKUP(A55,'[90]Jan1958-Dec1958'!$A$643:$C$752,3,0)</f>
        <v>725138</v>
      </c>
      <c r="H55" s="21" t="n">
        <f aca="false">VLOOKUP(A55,'[91]Jan1959-Dec1959'!$A$627:$C$736,3,0)</f>
        <v>150619</v>
      </c>
      <c r="I55" s="21" t="n">
        <f aca="false">VLOOKUP(A55,'[92]Jan1960-Dec1960'!$A$611:$C$720,3,0)</f>
        <v>175629</v>
      </c>
      <c r="J55" s="21" t="n">
        <f aca="false">VLOOKUP(A55,'[93]Jan1961-Dec1961'!$A$595:$C$704,3,0)</f>
        <v>166116</v>
      </c>
      <c r="K55" s="21" t="n">
        <f aca="false">VLOOKUP(A55,'[94]Jan1962-Dec1962'!$A$579:$C$688,3,0)</f>
        <v>113904</v>
      </c>
      <c r="L55" s="21" t="n">
        <f aca="false">VLOOKUP(A55,'[95]Jan1963-Dec1963'!$A$563:$C$672,3,0)</f>
        <v>155754</v>
      </c>
      <c r="M55" s="21" t="n">
        <f aca="false">VLOOKUP(A55,'[96]Jan1964-Dec1964'!$A$547:$C$656,3,0)</f>
        <v>410808</v>
      </c>
      <c r="N55" s="21" t="n">
        <f aca="false">VLOOKUP(A55,'[97]Jan1965-Dec1965'!$A$531:$C$640,3,0)</f>
        <v>3205701</v>
      </c>
      <c r="O55" s="21" t="n">
        <f aca="false">VLOOKUP(A55,'[98]Jan1966-Dec1967'!$A$515:$C$624,3,0)</f>
        <v>232253</v>
      </c>
      <c r="P55" s="21" t="n">
        <f aca="false">VLOOKUP(A55,'[99]Jan1967-Dec1967'!$A$499:$C$608,3,0)</f>
        <v>133064</v>
      </c>
      <c r="Q55" s="21" t="n">
        <f aca="false">VLOOKUP(A55,'[100]Jan1968-Dec1968'!$A$483:$C$592,3,0)</f>
        <v>223562</v>
      </c>
      <c r="R55" s="21" t="n">
        <f aca="false">VLOOKUP(A55,'[101]Jan1969-Dec1970'!$A$467:$C$576,3,0)</f>
        <v>536575</v>
      </c>
      <c r="S55" s="21" t="n">
        <f aca="false">VLOOKUP(A55,'[102]Jan1971-Dec1973'!$A$435:$C$544,3,0)</f>
        <v>670818</v>
      </c>
      <c r="T55" s="21" t="n">
        <f aca="false">VLOOKUP(A55,'[103]Jan1974-Dec1975'!$A$387:$C$496,3,0)</f>
        <v>979838</v>
      </c>
      <c r="U55" s="21" t="n">
        <f aca="false">VLOOKUP(A55,'[104]Jan1976-Dec1977'!$A$355:$C$464,3,0)</f>
        <v>1388450</v>
      </c>
      <c r="V55" s="21" t="n">
        <f aca="false">VLOOKUP(A55,'[105]Jan1978-Dec1978'!$A$323:$C$432,3,0)</f>
        <v>1299676</v>
      </c>
      <c r="W55" s="21" t="n">
        <v>1481830</v>
      </c>
      <c r="X55" s="21" t="n">
        <v>1521579</v>
      </c>
      <c r="Y55" s="21" t="n">
        <v>1864962</v>
      </c>
      <c r="Z55" s="21" t="n">
        <v>2564738</v>
      </c>
      <c r="AA55" s="21" t="n">
        <v>1539825</v>
      </c>
      <c r="AB55" s="21" t="n">
        <v>3695604</v>
      </c>
      <c r="AC55" s="21" t="n">
        <v>2739589</v>
      </c>
      <c r="AD55" s="21" t="n">
        <v>7167368</v>
      </c>
      <c r="AE55" s="21" t="n">
        <v>12435232</v>
      </c>
      <c r="AF55" s="21"/>
      <c r="AG55" s="21" t="n">
        <f aca="false">SUM(B55:AF55)</f>
        <v>46509838</v>
      </c>
    </row>
    <row r="56" customFormat="false" ht="11.25" hidden="false" customHeight="false" outlineLevel="0" collapsed="false">
      <c r="A56" s="20" t="n">
        <v>35977</v>
      </c>
      <c r="B56" s="21" t="n">
        <f aca="false">VLOOKUP(A56,[85]Dec1930!$A$643:$C$752,3,0)</f>
        <v>42180</v>
      </c>
      <c r="C56" s="21" t="n">
        <f aca="false">VLOOKUP(A56,'[86]Jan1931-Dec1940'!$A$643:$C$752,3,0)</f>
        <v>29554</v>
      </c>
      <c r="D56" s="21" t="n">
        <f aca="false">VLOOKUP(A56,'[87]Jan1941-Dec1950'!$A$643:$D$752,3,0)</f>
        <v>205936</v>
      </c>
      <c r="E56" s="21" t="n">
        <f aca="false">VLOOKUP(A56,'[88]Jan1951-Dec1955'!$A$654:$C$763,3,0)</f>
        <v>494889</v>
      </c>
      <c r="F56" s="21" t="n">
        <f aca="false">VLOOKUP(A56,'[89]Jan1956-Dec1957'!$A$643:$C$752,3,0)</f>
        <v>164234</v>
      </c>
      <c r="G56" s="21" t="n">
        <f aca="false">VLOOKUP(A56,'[90]Jan1958-Dec1958'!$A$643:$C$752,3,0)</f>
        <v>752095</v>
      </c>
      <c r="H56" s="21" t="n">
        <f aca="false">VLOOKUP(A56,'[91]Jan1959-Dec1959'!$A$627:$C$736,3,0)</f>
        <v>149701</v>
      </c>
      <c r="I56" s="21" t="n">
        <f aca="false">VLOOKUP(A56,'[92]Jan1960-Dec1960'!$A$611:$C$720,3,0)</f>
        <v>177837</v>
      </c>
      <c r="J56" s="21" t="n">
        <f aca="false">VLOOKUP(A56,'[93]Jan1961-Dec1961'!$A$595:$C$704,3,0)</f>
        <v>164638</v>
      </c>
      <c r="K56" s="21" t="n">
        <f aca="false">VLOOKUP(A56,'[94]Jan1962-Dec1962'!$A$579:$C$688,3,0)</f>
        <v>112542</v>
      </c>
      <c r="L56" s="21" t="n">
        <f aca="false">VLOOKUP(A56,'[95]Jan1963-Dec1963'!$A$563:$C$672,3,0)</f>
        <v>179133</v>
      </c>
      <c r="M56" s="21" t="n">
        <f aca="false">VLOOKUP(A56,'[96]Jan1964-Dec1964'!$A$547:$C$656,3,0)</f>
        <v>419767</v>
      </c>
      <c r="N56" s="21" t="n">
        <f aca="false">VLOOKUP(A56,'[97]Jan1965-Dec1965'!$A$531:$C$640,3,0)</f>
        <v>3282259</v>
      </c>
      <c r="O56" s="21" t="n">
        <f aca="false">VLOOKUP(A56,'[98]Jan1966-Dec1967'!$A$515:$C$624,3,0)</f>
        <v>243478</v>
      </c>
      <c r="P56" s="21" t="n">
        <f aca="false">VLOOKUP(A56,'[99]Jan1967-Dec1967'!$A$499:$C$608,3,0)</f>
        <v>131549</v>
      </c>
      <c r="Q56" s="21" t="n">
        <f aca="false">VLOOKUP(A56,'[100]Jan1968-Dec1968'!$A$483:$C$592,3,0)</f>
        <v>228574</v>
      </c>
      <c r="R56" s="21" t="n">
        <f aca="false">VLOOKUP(A56,'[101]Jan1969-Dec1970'!$A$467:$C$576,3,0)</f>
        <v>535397</v>
      </c>
      <c r="S56" s="21" t="n">
        <f aca="false">VLOOKUP(A56,'[102]Jan1971-Dec1973'!$A$435:$C$544,3,0)</f>
        <v>664100</v>
      </c>
      <c r="T56" s="21" t="n">
        <f aca="false">VLOOKUP(A56,'[103]Jan1974-Dec1975'!$A$387:$C$496,3,0)</f>
        <v>1109510</v>
      </c>
      <c r="U56" s="21" t="n">
        <f aca="false">VLOOKUP(A56,'[104]Jan1976-Dec1977'!$A$355:$C$464,3,0)</f>
        <v>1426158</v>
      </c>
      <c r="V56" s="21" t="n">
        <f aca="false">VLOOKUP(A56,'[105]Jan1978-Dec1978'!$A$323:$C$432,3,0)</f>
        <v>1341901</v>
      </c>
      <c r="W56" s="21" t="n">
        <v>1518832</v>
      </c>
      <c r="X56" s="21" t="n">
        <v>1532991</v>
      </c>
      <c r="Y56" s="21" t="n">
        <v>1950189</v>
      </c>
      <c r="Z56" s="21" t="n">
        <v>2602714</v>
      </c>
      <c r="AA56" s="21" t="n">
        <v>1570031</v>
      </c>
      <c r="AB56" s="21" t="n">
        <v>3749315</v>
      </c>
      <c r="AC56" s="21" t="n">
        <v>2785747</v>
      </c>
      <c r="AD56" s="21" t="n">
        <v>7277189</v>
      </c>
      <c r="AE56" s="21" t="n">
        <v>12578817</v>
      </c>
      <c r="AF56" s="21"/>
      <c r="AG56" s="21" t="n">
        <f aca="false">SUM(B56:AF56)</f>
        <v>47421257</v>
      </c>
    </row>
    <row r="57" customFormat="false" ht="11.25" hidden="false" customHeight="false" outlineLevel="0" collapsed="false">
      <c r="A57" s="20" t="n">
        <v>36008</v>
      </c>
      <c r="B57" s="21" t="n">
        <f aca="false">VLOOKUP(A57,[85]Dec1930!$A$643:$C$752,3,0)</f>
        <v>36801</v>
      </c>
      <c r="C57" s="21" t="n">
        <f aca="false">VLOOKUP(A57,'[86]Jan1931-Dec1940'!$A$643:$C$752,3,0)</f>
        <v>32947</v>
      </c>
      <c r="D57" s="21" t="n">
        <f aca="false">VLOOKUP(A57,'[87]Jan1941-Dec1950'!$A$643:$D$752,3,0)</f>
        <v>206101</v>
      </c>
      <c r="E57" s="21" t="n">
        <f aca="false">VLOOKUP(A57,'[88]Jan1951-Dec1955'!$A$654:$C$763,3,0)</f>
        <v>498999</v>
      </c>
      <c r="F57" s="21" t="n">
        <f aca="false">VLOOKUP(A57,'[89]Jan1956-Dec1957'!$A$643:$C$752,3,0)</f>
        <v>160646</v>
      </c>
      <c r="G57" s="21" t="n">
        <f aca="false">VLOOKUP(A57,'[90]Jan1958-Dec1958'!$A$643:$C$752,3,0)</f>
        <v>717155</v>
      </c>
      <c r="H57" s="21" t="n">
        <f aca="false">VLOOKUP(A57,'[91]Jan1959-Dec1959'!$A$627:$C$736,3,0)</f>
        <v>147581</v>
      </c>
      <c r="I57" s="21" t="n">
        <f aca="false">VLOOKUP(A57,'[92]Jan1960-Dec1960'!$A$611:$C$720,3,0)</f>
        <v>184642</v>
      </c>
      <c r="J57" s="21" t="n">
        <f aca="false">VLOOKUP(A57,'[93]Jan1961-Dec1961'!$A$595:$C$704,3,0)</f>
        <v>171045</v>
      </c>
      <c r="K57" s="21" t="n">
        <f aca="false">VLOOKUP(A57,'[94]Jan1962-Dec1962'!$A$579:$C$688,3,0)</f>
        <v>121058</v>
      </c>
      <c r="L57" s="21" t="n">
        <f aca="false">VLOOKUP(A57,'[95]Jan1963-Dec1963'!$A$563:$C$672,3,0)</f>
        <v>169690</v>
      </c>
      <c r="M57" s="21" t="n">
        <f aca="false">VLOOKUP(A57,'[96]Jan1964-Dec1964'!$A$547:$C$656,3,0)</f>
        <v>443025</v>
      </c>
      <c r="N57" s="21" t="n">
        <f aca="false">VLOOKUP(A57,'[97]Jan1965-Dec1965'!$A$531:$C$640,3,0)</f>
        <v>3311605</v>
      </c>
      <c r="O57" s="21" t="n">
        <f aca="false">VLOOKUP(A57,'[98]Jan1966-Dec1967'!$A$515:$C$624,3,0)</f>
        <v>247937</v>
      </c>
      <c r="P57" s="21" t="n">
        <f aca="false">VLOOKUP(A57,'[99]Jan1967-Dec1967'!$A$499:$C$608,3,0)</f>
        <v>137901</v>
      </c>
      <c r="Q57" s="21" t="n">
        <f aca="false">VLOOKUP(A57,'[100]Jan1968-Dec1968'!$A$483:$C$592,3,0)</f>
        <v>221235</v>
      </c>
      <c r="R57" s="21" t="n">
        <f aca="false">VLOOKUP(A57,'[101]Jan1969-Dec1970'!$A$467:$C$576,3,0)</f>
        <v>519994</v>
      </c>
      <c r="S57" s="21" t="n">
        <f aca="false">VLOOKUP(A57,'[102]Jan1971-Dec1973'!$A$435:$C$544,3,0)</f>
        <v>689164</v>
      </c>
      <c r="T57" s="21" t="n">
        <f aca="false">VLOOKUP(A57,'[103]Jan1974-Dec1975'!$A$387:$C$496,3,0)</f>
        <v>1125686</v>
      </c>
      <c r="U57" s="21" t="n">
        <f aca="false">VLOOKUP(A57,'[104]Jan1976-Dec1977'!$A$355:$C$464,3,0)</f>
        <v>1354063</v>
      </c>
      <c r="V57" s="21" t="n">
        <f aca="false">VLOOKUP(A57,'[105]Jan1978-Dec1978'!$A$323:$C$432,3,0)</f>
        <v>1294726</v>
      </c>
      <c r="W57" s="21" t="n">
        <v>1456312</v>
      </c>
      <c r="X57" s="21" t="n">
        <v>1538586</v>
      </c>
      <c r="Y57" s="21" t="n">
        <v>1962912</v>
      </c>
      <c r="Z57" s="21" t="n">
        <v>2581798</v>
      </c>
      <c r="AA57" s="21" t="n">
        <v>1536317</v>
      </c>
      <c r="AB57" s="21" t="n">
        <v>4017413</v>
      </c>
      <c r="AC57" s="21" t="n">
        <v>2766728</v>
      </c>
      <c r="AD57" s="21" t="n">
        <v>7212496</v>
      </c>
      <c r="AE57" s="21" t="n">
        <v>12552012</v>
      </c>
      <c r="AF57" s="21"/>
      <c r="AG57" s="21" t="n">
        <f aca="false">SUM(B57:AF57)</f>
        <v>47416575</v>
      </c>
    </row>
    <row r="58" customFormat="false" ht="11.25" hidden="false" customHeight="false" outlineLevel="0" collapsed="false">
      <c r="A58" s="20" t="n">
        <v>36039</v>
      </c>
      <c r="B58" s="21" t="n">
        <f aca="false">VLOOKUP(A58,[85]Dec1930!$A$643:$C$752,3,0)</f>
        <v>34768</v>
      </c>
      <c r="C58" s="21" t="n">
        <f aca="false">VLOOKUP(A58,'[86]Jan1931-Dec1940'!$A$643:$C$752,3,0)</f>
        <v>30130</v>
      </c>
      <c r="D58" s="21" t="n">
        <f aca="false">VLOOKUP(A58,'[87]Jan1941-Dec1950'!$A$643:$D$752,3,0)</f>
        <v>199564</v>
      </c>
      <c r="E58" s="21" t="n">
        <f aca="false">VLOOKUP(A58,'[88]Jan1951-Dec1955'!$A$654:$C$763,3,0)</f>
        <v>484347</v>
      </c>
      <c r="F58" s="21" t="n">
        <f aca="false">VLOOKUP(A58,'[89]Jan1956-Dec1957'!$A$643:$C$752,3,0)</f>
        <v>144523</v>
      </c>
      <c r="G58" s="21" t="n">
        <f aca="false">VLOOKUP(A58,'[90]Jan1958-Dec1958'!$A$643:$C$752,3,0)</f>
        <v>655464</v>
      </c>
      <c r="H58" s="21" t="n">
        <f aca="false">VLOOKUP(A58,'[91]Jan1959-Dec1959'!$A$627:$C$736,3,0)</f>
        <v>135926</v>
      </c>
      <c r="I58" s="21" t="n">
        <f aca="false">VLOOKUP(A58,'[92]Jan1960-Dec1960'!$A$611:$C$720,3,0)</f>
        <v>169224</v>
      </c>
      <c r="J58" s="21" t="n">
        <f aca="false">VLOOKUP(A58,'[93]Jan1961-Dec1961'!$A$595:$C$704,3,0)</f>
        <v>158381</v>
      </c>
      <c r="K58" s="21" t="n">
        <f aca="false">VLOOKUP(A58,'[94]Jan1962-Dec1962'!$A$579:$C$688,3,0)</f>
        <v>115515</v>
      </c>
      <c r="L58" s="21" t="n">
        <f aca="false">VLOOKUP(A58,'[95]Jan1963-Dec1963'!$A$563:$C$672,3,0)</f>
        <v>160179</v>
      </c>
      <c r="M58" s="21" t="n">
        <f aca="false">VLOOKUP(A58,'[96]Jan1964-Dec1964'!$A$547:$C$656,3,0)</f>
        <v>420557</v>
      </c>
      <c r="N58" s="21" t="n">
        <f aca="false">VLOOKUP(A58,'[97]Jan1965-Dec1965'!$A$531:$C$640,3,0)</f>
        <v>3257802</v>
      </c>
      <c r="O58" s="21" t="n">
        <f aca="false">VLOOKUP(A58,'[98]Jan1966-Dec1967'!$A$515:$C$624,3,0)</f>
        <v>239432</v>
      </c>
      <c r="P58" s="21" t="n">
        <f aca="false">VLOOKUP(A58,'[99]Jan1967-Dec1967'!$A$499:$C$608,3,0)</f>
        <v>131615</v>
      </c>
      <c r="Q58" s="21" t="n">
        <f aca="false">VLOOKUP(A58,'[100]Jan1968-Dec1968'!$A$483:$C$592,3,0)</f>
        <v>222645</v>
      </c>
      <c r="R58" s="21" t="n">
        <f aca="false">VLOOKUP(A58,'[101]Jan1969-Dec1970'!$A$467:$C$576,3,0)</f>
        <v>502688</v>
      </c>
      <c r="S58" s="21" t="n">
        <f aca="false">VLOOKUP(A58,'[102]Jan1971-Dec1973'!$A$435:$C$544,3,0)</f>
        <v>774057</v>
      </c>
      <c r="T58" s="21" t="n">
        <f aca="false">VLOOKUP(A58,'[103]Jan1974-Dec1975'!$A$387:$C$496,3,0)</f>
        <v>1067615</v>
      </c>
      <c r="U58" s="21" t="n">
        <f aca="false">VLOOKUP(A58,'[104]Jan1976-Dec1977'!$A$355:$C$464,3,0)</f>
        <v>1331362</v>
      </c>
      <c r="V58" s="21" t="n">
        <f aca="false">VLOOKUP(A58,'[105]Jan1978-Dec1978'!$A$323:$C$432,3,0)</f>
        <v>1229807</v>
      </c>
      <c r="W58" s="21" t="n">
        <v>1429137</v>
      </c>
      <c r="X58" s="21" t="n">
        <v>1476421</v>
      </c>
      <c r="Y58" s="21" t="n">
        <v>1862873</v>
      </c>
      <c r="Z58" s="21" t="n">
        <v>2472925</v>
      </c>
      <c r="AA58" s="21" t="n">
        <v>1554022</v>
      </c>
      <c r="AB58" s="21" t="n">
        <v>3688840</v>
      </c>
      <c r="AC58" s="21" t="n">
        <v>2597575</v>
      </c>
      <c r="AD58" s="21" t="n">
        <v>6977997</v>
      </c>
      <c r="AE58" s="21" t="n">
        <v>12039210</v>
      </c>
      <c r="AF58" s="21"/>
      <c r="AG58" s="21" t="n">
        <f aca="false">SUM(B58:AF58)</f>
        <v>45564601</v>
      </c>
    </row>
    <row r="59" customFormat="false" ht="11.25" hidden="false" customHeight="false" outlineLevel="0" collapsed="false">
      <c r="A59" s="20" t="n">
        <v>36069</v>
      </c>
      <c r="B59" s="21" t="n">
        <f aca="false">VLOOKUP(A59,[85]Dec1930!$A$643:$C$752,3,0)</f>
        <v>31482</v>
      </c>
      <c r="C59" s="21" t="n">
        <f aca="false">VLOOKUP(A59,'[86]Jan1931-Dec1940'!$A$643:$C$752,3,0)</f>
        <v>28015</v>
      </c>
      <c r="D59" s="21" t="n">
        <f aca="false">VLOOKUP(A59,'[87]Jan1941-Dec1950'!$A$643:$D$752,3,0)</f>
        <v>202714</v>
      </c>
      <c r="E59" s="21" t="n">
        <f aca="false">VLOOKUP(A59,'[88]Jan1951-Dec1955'!$A$654:$C$763,3,0)</f>
        <v>507386</v>
      </c>
      <c r="F59" s="21" t="n">
        <f aca="false">VLOOKUP(A59,'[89]Jan1956-Dec1957'!$A$643:$C$752,3,0)</f>
        <v>158896</v>
      </c>
      <c r="G59" s="21" t="n">
        <f aca="false">VLOOKUP(A59,'[90]Jan1958-Dec1958'!$A$643:$C$752,3,0)</f>
        <v>662149</v>
      </c>
      <c r="H59" s="21" t="n">
        <f aca="false">VLOOKUP(A59,'[91]Jan1959-Dec1959'!$A$627:$C$736,3,0)</f>
        <v>148217</v>
      </c>
      <c r="I59" s="21" t="n">
        <f aca="false">VLOOKUP(A59,'[92]Jan1960-Dec1960'!$A$611:$C$720,3,0)</f>
        <v>178890</v>
      </c>
      <c r="J59" s="21" t="n">
        <f aca="false">VLOOKUP(A59,'[93]Jan1961-Dec1961'!$A$595:$C$704,3,0)</f>
        <v>172872</v>
      </c>
      <c r="K59" s="21" t="n">
        <f aca="false">VLOOKUP(A59,'[94]Jan1962-Dec1962'!$A$579:$C$688,3,0)</f>
        <v>122224</v>
      </c>
      <c r="L59" s="21" t="n">
        <f aca="false">VLOOKUP(A59,'[95]Jan1963-Dec1963'!$A$563:$C$672,3,0)</f>
        <v>176691</v>
      </c>
      <c r="M59" s="21" t="n">
        <f aca="false">VLOOKUP(A59,'[96]Jan1964-Dec1964'!$A$547:$C$656,3,0)</f>
        <v>427336</v>
      </c>
      <c r="N59" s="21" t="n">
        <f aca="false">VLOOKUP(A59,'[97]Jan1965-Dec1965'!$A$531:$C$640,3,0)</f>
        <v>3375573</v>
      </c>
      <c r="O59" s="21" t="n">
        <f aca="false">VLOOKUP(A59,'[98]Jan1966-Dec1967'!$A$515:$C$624,3,0)</f>
        <v>239709</v>
      </c>
      <c r="P59" s="21" t="n">
        <f aca="false">VLOOKUP(A59,'[99]Jan1967-Dec1967'!$A$499:$C$608,3,0)</f>
        <v>131315</v>
      </c>
      <c r="Q59" s="21" t="n">
        <f aca="false">VLOOKUP(A59,'[100]Jan1968-Dec1968'!$A$483:$C$592,3,0)</f>
        <v>207745</v>
      </c>
      <c r="R59" s="21" t="n">
        <f aca="false">VLOOKUP(A59,'[101]Jan1969-Dec1970'!$A$467:$C$576,3,0)</f>
        <v>535899</v>
      </c>
      <c r="S59" s="21" t="n">
        <f aca="false">VLOOKUP(A59,'[102]Jan1971-Dec1973'!$A$435:$C$544,3,0)</f>
        <v>863900</v>
      </c>
      <c r="T59" s="21" t="n">
        <f aca="false">VLOOKUP(A59,'[103]Jan1974-Dec1975'!$A$387:$C$496,3,0)</f>
        <v>1097990</v>
      </c>
      <c r="U59" s="21" t="n">
        <f aca="false">VLOOKUP(A59,'[104]Jan1976-Dec1977'!$A$355:$C$464,3,0)</f>
        <v>1388046</v>
      </c>
      <c r="V59" s="21" t="n">
        <f aca="false">VLOOKUP(A59,'[105]Jan1978-Dec1978'!$A$323:$C$432,3,0)</f>
        <v>1293053</v>
      </c>
      <c r="W59" s="21" t="n">
        <v>1457415</v>
      </c>
      <c r="X59" s="21" t="n">
        <v>1498407</v>
      </c>
      <c r="Y59" s="21" t="n">
        <v>1985025</v>
      </c>
      <c r="Z59" s="21" t="n">
        <v>2556689</v>
      </c>
      <c r="AA59" s="21" t="n">
        <v>1579621</v>
      </c>
      <c r="AB59" s="21" t="n">
        <v>3840628</v>
      </c>
      <c r="AC59" s="21" t="n">
        <v>2614905</v>
      </c>
      <c r="AD59" s="21" t="n">
        <v>7120935</v>
      </c>
      <c r="AE59" s="21" t="n">
        <v>12218072</v>
      </c>
      <c r="AF59" s="21"/>
      <c r="AG59" s="21" t="n">
        <f aca="false">SUM(B59:AF59)</f>
        <v>46821799</v>
      </c>
    </row>
    <row r="60" customFormat="false" ht="11.25" hidden="false" customHeight="false" outlineLevel="0" collapsed="false">
      <c r="A60" s="20" t="n">
        <v>36100</v>
      </c>
      <c r="B60" s="21" t="n">
        <f aca="false">VLOOKUP(A60,[85]Dec1930!$A$643:$C$752,3,0)</f>
        <v>32173</v>
      </c>
      <c r="C60" s="21" t="n">
        <f aca="false">VLOOKUP(A60,'[86]Jan1931-Dec1940'!$A$643:$C$752,3,0)</f>
        <v>25110</v>
      </c>
      <c r="D60" s="21" t="n">
        <f aca="false">VLOOKUP(A60,'[87]Jan1941-Dec1950'!$A$643:$D$752,3,0)</f>
        <v>188498</v>
      </c>
      <c r="E60" s="21" t="n">
        <f aca="false">VLOOKUP(A60,'[88]Jan1951-Dec1955'!$A$654:$C$763,3,0)</f>
        <v>464221</v>
      </c>
      <c r="F60" s="21" t="n">
        <f aca="false">VLOOKUP(A60,'[89]Jan1956-Dec1957'!$A$643:$C$752,3,0)</f>
        <v>145490</v>
      </c>
      <c r="G60" s="21" t="n">
        <f aca="false">VLOOKUP(A60,'[90]Jan1958-Dec1958'!$A$643:$C$752,3,0)</f>
        <v>615658</v>
      </c>
      <c r="H60" s="21" t="n">
        <f aca="false">VLOOKUP(A60,'[91]Jan1959-Dec1959'!$A$627:$C$736,3,0)</f>
        <v>135365</v>
      </c>
      <c r="I60" s="21" t="n">
        <f aca="false">VLOOKUP(A60,'[92]Jan1960-Dec1960'!$A$611:$C$720,3,0)</f>
        <v>169489</v>
      </c>
      <c r="J60" s="21" t="n">
        <f aca="false">VLOOKUP(A60,'[93]Jan1961-Dec1961'!$A$595:$C$704,3,0)</f>
        <v>152456</v>
      </c>
      <c r="K60" s="21" t="n">
        <f aca="false">VLOOKUP(A60,'[94]Jan1962-Dec1962'!$A$579:$C$688,3,0)</f>
        <v>109490</v>
      </c>
      <c r="L60" s="21" t="n">
        <f aca="false">VLOOKUP(A60,'[95]Jan1963-Dec1963'!$A$563:$C$672,3,0)</f>
        <v>173685</v>
      </c>
      <c r="M60" s="21" t="n">
        <f aca="false">VLOOKUP(A60,'[96]Jan1964-Dec1964'!$A$547:$C$656,3,0)</f>
        <v>417689</v>
      </c>
      <c r="N60" s="21" t="n">
        <f aca="false">VLOOKUP(A60,'[97]Jan1965-Dec1965'!$A$531:$C$640,3,0)</f>
        <v>3195057</v>
      </c>
      <c r="O60" s="21" t="n">
        <f aca="false">VLOOKUP(A60,'[98]Jan1966-Dec1967'!$A$515:$C$624,3,0)</f>
        <v>229149</v>
      </c>
      <c r="P60" s="21" t="n">
        <f aca="false">VLOOKUP(A60,'[99]Jan1967-Dec1967'!$A$499:$C$608,3,0)</f>
        <v>121554</v>
      </c>
      <c r="Q60" s="21" t="n">
        <f aca="false">VLOOKUP(A60,'[100]Jan1968-Dec1968'!$A$483:$C$592,3,0)</f>
        <v>195334</v>
      </c>
      <c r="R60" s="21" t="n">
        <f aca="false">VLOOKUP(A60,'[101]Jan1969-Dec1970'!$A$467:$C$576,3,0)</f>
        <v>506840</v>
      </c>
      <c r="S60" s="21" t="n">
        <f aca="false">VLOOKUP(A60,'[102]Jan1971-Dec1973'!$A$435:$C$544,3,0)</f>
        <v>830139</v>
      </c>
      <c r="T60" s="21" t="n">
        <f aca="false">VLOOKUP(A60,'[103]Jan1974-Dec1975'!$A$387:$C$496,3,0)</f>
        <v>943713</v>
      </c>
      <c r="U60" s="21" t="n">
        <f aca="false">VLOOKUP(A60,'[104]Jan1976-Dec1977'!$A$355:$C$464,3,0)</f>
        <v>1354593</v>
      </c>
      <c r="V60" s="21" t="n">
        <f aca="false">VLOOKUP(A60,'[105]Jan1978-Dec1978'!$A$323:$C$432,3,0)</f>
        <v>1277069</v>
      </c>
      <c r="W60" s="21" t="n">
        <v>1396371</v>
      </c>
      <c r="X60" s="21" t="n">
        <v>1445389</v>
      </c>
      <c r="Y60" s="21" t="n">
        <v>1924057</v>
      </c>
      <c r="Z60" s="21" t="n">
        <v>2452201</v>
      </c>
      <c r="AA60" s="21" t="n">
        <v>1506002</v>
      </c>
      <c r="AB60" s="21" t="n">
        <v>3679416</v>
      </c>
      <c r="AC60" s="21" t="n">
        <v>2678670</v>
      </c>
      <c r="AD60" s="21" t="n">
        <v>6844285</v>
      </c>
      <c r="AE60" s="21" t="n">
        <v>11793749</v>
      </c>
      <c r="AF60" s="21"/>
      <c r="AG60" s="21" t="n">
        <f aca="false">SUM(B60:AF60)</f>
        <v>45002912</v>
      </c>
    </row>
    <row r="61" customFormat="false" ht="11.25" hidden="false" customHeight="false" outlineLevel="0" collapsed="false">
      <c r="A61" s="20" t="n">
        <v>36130</v>
      </c>
      <c r="B61" s="21" t="n">
        <f aca="false">VLOOKUP(A61,[85]Dec1930!$A$643:$C$752,3,0)</f>
        <v>29918</v>
      </c>
      <c r="C61" s="21" t="n">
        <f aca="false">VLOOKUP(A61,'[86]Jan1931-Dec1940'!$A$643:$C$752,3,0)</f>
        <v>26455</v>
      </c>
      <c r="D61" s="21" t="n">
        <f aca="false">VLOOKUP(A61,'[87]Jan1941-Dec1950'!$A$643:$D$752,3,0)</f>
        <v>190253</v>
      </c>
      <c r="E61" s="21" t="n">
        <f aca="false">VLOOKUP(A61,'[88]Jan1951-Dec1955'!$A$654:$C$763,3,0)</f>
        <v>456916</v>
      </c>
      <c r="F61" s="21" t="n">
        <f aca="false">VLOOKUP(A61,'[89]Jan1956-Dec1957'!$A$643:$C$752,3,0)</f>
        <v>129117</v>
      </c>
      <c r="G61" s="21" t="n">
        <f aca="false">VLOOKUP(A61,'[90]Jan1958-Dec1958'!$A$643:$C$752,3,0)</f>
        <v>593078</v>
      </c>
      <c r="H61" s="21" t="n">
        <f aca="false">VLOOKUP(A61,'[91]Jan1959-Dec1959'!$A$627:$C$736,3,0)</f>
        <v>127575</v>
      </c>
      <c r="I61" s="21" t="n">
        <f aca="false">VLOOKUP(A61,'[92]Jan1960-Dec1960'!$A$611:$C$720,3,0)</f>
        <v>157871</v>
      </c>
      <c r="J61" s="21" t="n">
        <f aca="false">VLOOKUP(A61,'[93]Jan1961-Dec1961'!$A$595:$C$704,3,0)</f>
        <v>160784</v>
      </c>
      <c r="K61" s="21" t="n">
        <f aca="false">VLOOKUP(A61,'[94]Jan1962-Dec1962'!$A$579:$C$688,3,0)</f>
        <v>100721</v>
      </c>
      <c r="L61" s="21" t="n">
        <f aca="false">VLOOKUP(A61,'[95]Jan1963-Dec1963'!$A$563:$C$672,3,0)</f>
        <v>161547</v>
      </c>
      <c r="M61" s="21" t="n">
        <f aca="false">VLOOKUP(A61,'[96]Jan1964-Dec1964'!$A$547:$C$656,3,0)</f>
        <v>411498</v>
      </c>
      <c r="N61" s="21" t="n">
        <f aca="false">VLOOKUP(A61,'[97]Jan1965-Dec1965'!$A$531:$C$640,3,0)</f>
        <v>3263057</v>
      </c>
      <c r="O61" s="21" t="n">
        <f aca="false">VLOOKUP(A61,'[98]Jan1966-Dec1967'!$A$515:$C$624,3,0)</f>
        <v>240075</v>
      </c>
      <c r="P61" s="21" t="n">
        <f aca="false">VLOOKUP(A61,'[99]Jan1967-Dec1967'!$A$499:$C$608,3,0)</f>
        <v>115153</v>
      </c>
      <c r="Q61" s="21" t="n">
        <f aca="false">VLOOKUP(A61,'[100]Jan1968-Dec1968'!$A$483:$C$592,3,0)</f>
        <v>189252</v>
      </c>
      <c r="R61" s="21" t="n">
        <f aca="false">VLOOKUP(A61,'[101]Jan1969-Dec1970'!$A$467:$C$576,3,0)</f>
        <v>514354</v>
      </c>
      <c r="S61" s="21" t="n">
        <f aca="false">VLOOKUP(A61,'[102]Jan1971-Dec1973'!$A$435:$C$544,3,0)</f>
        <v>811943</v>
      </c>
      <c r="T61" s="21" t="n">
        <f aca="false">VLOOKUP(A61,'[103]Jan1974-Dec1975'!$A$387:$C$496,3,0)</f>
        <v>1026477</v>
      </c>
      <c r="U61" s="21" t="n">
        <f aca="false">VLOOKUP(A61,'[104]Jan1976-Dec1977'!$A$355:$C$464,3,0)</f>
        <v>1335363</v>
      </c>
      <c r="V61" s="21" t="n">
        <f aca="false">VLOOKUP(A61,'[105]Jan1978-Dec1978'!$A$323:$C$432,3,0)</f>
        <v>1261717</v>
      </c>
      <c r="W61" s="21" t="n">
        <v>1408199</v>
      </c>
      <c r="X61" s="21" t="n">
        <v>1456869</v>
      </c>
      <c r="Y61" s="21" t="n">
        <v>1892476</v>
      </c>
      <c r="Z61" s="21" t="n">
        <v>2435744</v>
      </c>
      <c r="AA61" s="21" t="n">
        <v>1477732</v>
      </c>
      <c r="AB61" s="21" t="n">
        <v>3588475</v>
      </c>
      <c r="AC61" s="21" t="n">
        <v>2692022</v>
      </c>
      <c r="AD61" s="21" t="n">
        <v>6670969</v>
      </c>
      <c r="AE61" s="21" t="n">
        <v>11865557</v>
      </c>
      <c r="AF61" s="21"/>
      <c r="AG61" s="21" t="n">
        <f aca="false">SUM(B61:AF61)</f>
        <v>44791167</v>
      </c>
    </row>
    <row r="62" customFormat="false" ht="11.25" hidden="false" customHeight="false" outlineLevel="0" collapsed="false">
      <c r="A62" s="20" t="n">
        <v>36161</v>
      </c>
      <c r="B62" s="21" t="n">
        <f aca="false">VLOOKUP(A62,[85]Dec1930!$A$643:$C$752,3,0)</f>
        <v>32516</v>
      </c>
      <c r="C62" s="21" t="n">
        <f aca="false">VLOOKUP(A62,'[86]Jan1931-Dec1940'!$A$643:$C$752,3,0)</f>
        <v>26368</v>
      </c>
      <c r="D62" s="21" t="n">
        <f aca="false">VLOOKUP(A62,'[87]Jan1941-Dec1950'!$A$643:$D$752,3,0)</f>
        <v>194140</v>
      </c>
      <c r="E62" s="21" t="n">
        <f aca="false">VLOOKUP(A62,'[88]Jan1951-Dec1955'!$A$654:$C$763,3,0)</f>
        <v>446300</v>
      </c>
      <c r="F62" s="21" t="n">
        <f aca="false">VLOOKUP(A62,'[89]Jan1956-Dec1957'!$A$643:$C$752,3,0)</f>
        <v>151557</v>
      </c>
      <c r="G62" s="21" t="n">
        <f aca="false">VLOOKUP(A62,'[90]Jan1958-Dec1958'!$A$643:$C$752,3,0)</f>
        <v>583639</v>
      </c>
      <c r="H62" s="21" t="n">
        <f aca="false">VLOOKUP(A62,'[91]Jan1959-Dec1959'!$A$627:$C$736,3,0)</f>
        <v>138821</v>
      </c>
      <c r="I62" s="21" t="n">
        <f aca="false">VLOOKUP(A62,'[92]Jan1960-Dec1960'!$A$611:$C$720,3,0)</f>
        <v>164712</v>
      </c>
      <c r="J62" s="21" t="n">
        <f aca="false">VLOOKUP(A62,'[93]Jan1961-Dec1961'!$A$595:$C$704,3,0)</f>
        <v>166994</v>
      </c>
      <c r="K62" s="21" t="n">
        <f aca="false">VLOOKUP(A62,'[94]Jan1962-Dec1962'!$A$579:$C$688,3,0)</f>
        <v>104855</v>
      </c>
      <c r="L62" s="21" t="n">
        <f aca="false">VLOOKUP(A62,'[95]Jan1963-Dec1963'!$A$563:$C$672,3,0)</f>
        <v>168251</v>
      </c>
      <c r="M62" s="21" t="n">
        <f aca="false">VLOOKUP(A62,'[96]Jan1964-Dec1964'!$A$547:$C$656,3,0)</f>
        <v>431277</v>
      </c>
      <c r="N62" s="21" t="n">
        <f aca="false">VLOOKUP(A62,'[97]Jan1965-Dec1965'!$A$531:$C$640,3,0)</f>
        <v>3257451</v>
      </c>
      <c r="O62" s="21" t="n">
        <f aca="false">VLOOKUP(A62,'[98]Jan1966-Dec1967'!$A$515:$C$624,3,0)</f>
        <v>229539</v>
      </c>
      <c r="P62" s="21" t="n">
        <f aca="false">VLOOKUP(A62,'[99]Jan1967-Dec1967'!$A$499:$C$608,3,0)</f>
        <v>133400</v>
      </c>
      <c r="Q62" s="21" t="n">
        <f aca="false">VLOOKUP(A62,'[100]Jan1968-Dec1968'!$A$483:$C$592,3,0)</f>
        <v>202886</v>
      </c>
      <c r="R62" s="21" t="n">
        <f aca="false">VLOOKUP(A62,'[101]Jan1969-Dec1970'!$A$467:$C$576,3,0)</f>
        <v>507200</v>
      </c>
      <c r="S62" s="21" t="n">
        <f aca="false">VLOOKUP(A62,'[102]Jan1971-Dec1973'!$A$435:$C$544,3,0)</f>
        <v>809419</v>
      </c>
      <c r="T62" s="21" t="n">
        <f aca="false">VLOOKUP(A62,'[103]Jan1974-Dec1975'!$A$387:$C$496,3,0)</f>
        <v>972608</v>
      </c>
      <c r="U62" s="21" t="n">
        <f aca="false">VLOOKUP(A62,'[104]Jan1976-Dec1977'!$A$355:$C$464,3,0)</f>
        <v>1363147</v>
      </c>
      <c r="V62" s="21" t="n">
        <f aca="false">VLOOKUP(A62,'[105]Jan1978-Dec1978'!$A$323:$C$432,3,0)</f>
        <v>1250528</v>
      </c>
      <c r="W62" s="21" t="n">
        <v>1400959</v>
      </c>
      <c r="X62" s="21" t="n">
        <v>1501960</v>
      </c>
      <c r="Y62" s="21" t="n">
        <v>1915120</v>
      </c>
      <c r="Z62" s="21" t="n">
        <v>2481241</v>
      </c>
      <c r="AA62" s="21" t="n">
        <v>1509390</v>
      </c>
      <c r="AB62" s="21" t="n">
        <v>3696052</v>
      </c>
      <c r="AC62" s="21" t="n">
        <v>2678137</v>
      </c>
      <c r="AD62" s="21" t="n">
        <v>6793045</v>
      </c>
      <c r="AE62" s="21" t="n">
        <v>11835017</v>
      </c>
      <c r="AF62" s="21"/>
      <c r="AG62" s="21" t="n">
        <f aca="false">SUM(B62:AF62)</f>
        <v>45146529</v>
      </c>
    </row>
    <row r="63" customFormat="false" ht="11.25" hidden="false" customHeight="false" outlineLevel="0" collapsed="false">
      <c r="A63" s="20" t="n">
        <v>36192</v>
      </c>
      <c r="B63" s="21" t="n">
        <f aca="false">VLOOKUP(A63,[85]Dec1930!$A$643:$C$752,3,0)</f>
        <v>30559</v>
      </c>
      <c r="C63" s="21" t="n">
        <f aca="false">VLOOKUP(A63,'[86]Jan1931-Dec1940'!$A$643:$C$752,3,0)</f>
        <v>24786</v>
      </c>
      <c r="D63" s="21" t="n">
        <f aca="false">VLOOKUP(A63,'[87]Jan1941-Dec1950'!$A$643:$D$752,3,0)</f>
        <v>181172</v>
      </c>
      <c r="E63" s="21" t="n">
        <f aca="false">VLOOKUP(A63,'[88]Jan1951-Dec1955'!$A$654:$C$763,3,0)</f>
        <v>408217</v>
      </c>
      <c r="F63" s="21" t="n">
        <f aca="false">VLOOKUP(A63,'[89]Jan1956-Dec1957'!$A$643:$C$752,3,0)</f>
        <v>138169</v>
      </c>
      <c r="G63" s="21" t="n">
        <f aca="false">VLOOKUP(A63,'[90]Jan1958-Dec1958'!$A$643:$C$752,3,0)</f>
        <v>559476</v>
      </c>
      <c r="H63" s="21" t="n">
        <f aca="false">VLOOKUP(A63,'[91]Jan1959-Dec1959'!$A$627:$C$736,3,0)</f>
        <v>121635</v>
      </c>
      <c r="I63" s="21" t="n">
        <f aca="false">VLOOKUP(A63,'[92]Jan1960-Dec1960'!$A$611:$C$720,3,0)</f>
        <v>159288</v>
      </c>
      <c r="J63" s="21" t="n">
        <f aca="false">VLOOKUP(A63,'[93]Jan1961-Dec1961'!$A$595:$C$704,3,0)</f>
        <v>146398</v>
      </c>
      <c r="K63" s="21" t="n">
        <f aca="false">VLOOKUP(A63,'[94]Jan1962-Dec1962'!$A$579:$C$688,3,0)</f>
        <v>96615</v>
      </c>
      <c r="L63" s="21" t="n">
        <f aca="false">VLOOKUP(A63,'[95]Jan1963-Dec1963'!$A$563:$C$672,3,0)</f>
        <v>150071</v>
      </c>
      <c r="M63" s="21" t="n">
        <f aca="false">VLOOKUP(A63,'[96]Jan1964-Dec1964'!$A$547:$C$656,3,0)</f>
        <v>391322</v>
      </c>
      <c r="N63" s="21" t="n">
        <f aca="false">VLOOKUP(A63,'[97]Jan1965-Dec1965'!$A$531:$C$640,3,0)</f>
        <v>2966666</v>
      </c>
      <c r="O63" s="21" t="n">
        <f aca="false">VLOOKUP(A63,'[98]Jan1966-Dec1967'!$A$515:$C$624,3,0)</f>
        <v>210775</v>
      </c>
      <c r="P63" s="21" t="n">
        <f aca="false">VLOOKUP(A63,'[99]Jan1967-Dec1967'!$A$499:$C$608,3,0)</f>
        <v>124328</v>
      </c>
      <c r="Q63" s="21" t="n">
        <f aca="false">VLOOKUP(A63,'[100]Jan1968-Dec1968'!$A$483:$C$592,3,0)</f>
        <v>182148</v>
      </c>
      <c r="R63" s="21" t="n">
        <f aca="false">VLOOKUP(A63,'[101]Jan1969-Dec1970'!$A$467:$C$576,3,0)</f>
        <v>454556</v>
      </c>
      <c r="S63" s="21" t="n">
        <f aca="false">VLOOKUP(A63,'[102]Jan1971-Dec1973'!$A$435:$C$544,3,0)</f>
        <v>735771</v>
      </c>
      <c r="T63" s="21" t="n">
        <f aca="false">VLOOKUP(A63,'[103]Jan1974-Dec1975'!$A$387:$C$496,3,0)</f>
        <v>921956</v>
      </c>
      <c r="U63" s="21" t="n">
        <f aca="false">VLOOKUP(A63,'[104]Jan1976-Dec1977'!$A$355:$C$464,3,0)</f>
        <v>1245601</v>
      </c>
      <c r="V63" s="21" t="n">
        <f aca="false">VLOOKUP(A63,'[105]Jan1978-Dec1978'!$A$323:$C$432,3,0)</f>
        <v>1159612</v>
      </c>
      <c r="W63" s="21" t="n">
        <v>1280762</v>
      </c>
      <c r="X63" s="21" t="n">
        <v>1403333</v>
      </c>
      <c r="Y63" s="21" t="n">
        <v>1767999</v>
      </c>
      <c r="Z63" s="21" t="n">
        <v>2311034</v>
      </c>
      <c r="AA63" s="21" t="n">
        <v>1337196</v>
      </c>
      <c r="AB63" s="21" t="n">
        <v>3364894</v>
      </c>
      <c r="AC63" s="21" t="n">
        <v>2396686</v>
      </c>
      <c r="AD63" s="21" t="n">
        <v>6090853</v>
      </c>
      <c r="AE63" s="21" t="n">
        <v>10727533</v>
      </c>
      <c r="AF63" s="21"/>
      <c r="AG63" s="21" t="n">
        <f aca="false">SUM(B63:AF63)</f>
        <v>41089411</v>
      </c>
    </row>
    <row r="64" customFormat="false" ht="11.25" hidden="false" customHeight="false" outlineLevel="0" collapsed="false">
      <c r="A64" s="20" t="n">
        <v>36220</v>
      </c>
      <c r="B64" s="21" t="n">
        <f aca="false">VLOOKUP(A64,[85]Dec1930!$A$643:$C$752,3,0)</f>
        <v>32620</v>
      </c>
      <c r="C64" s="21" t="n">
        <f aca="false">VLOOKUP(A64,'[86]Jan1931-Dec1940'!$A$643:$C$752,3,0)</f>
        <v>29586</v>
      </c>
      <c r="D64" s="21" t="n">
        <f aca="false">VLOOKUP(A64,'[87]Jan1941-Dec1950'!$A$643:$D$752,3,0)</f>
        <v>200426</v>
      </c>
      <c r="E64" s="21" t="n">
        <f aca="false">VLOOKUP(A64,'[88]Jan1951-Dec1955'!$A$654:$C$763,3,0)</f>
        <v>429560</v>
      </c>
      <c r="F64" s="21" t="n">
        <f aca="false">VLOOKUP(A64,'[89]Jan1956-Dec1957'!$A$643:$C$752,3,0)</f>
        <v>145193</v>
      </c>
      <c r="G64" s="21" t="n">
        <f aca="false">VLOOKUP(A64,'[90]Jan1958-Dec1958'!$A$643:$C$752,3,0)</f>
        <v>618228</v>
      </c>
      <c r="H64" s="21" t="n">
        <f aca="false">VLOOKUP(A64,'[91]Jan1959-Dec1959'!$A$627:$C$736,3,0)</f>
        <v>137955</v>
      </c>
      <c r="I64" s="21" t="n">
        <f aca="false">VLOOKUP(A64,'[92]Jan1960-Dec1960'!$A$611:$C$720,3,0)</f>
        <v>166686</v>
      </c>
      <c r="J64" s="21" t="n">
        <f aca="false">VLOOKUP(A64,'[93]Jan1961-Dec1961'!$A$595:$C$704,3,0)</f>
        <v>161530</v>
      </c>
      <c r="K64" s="21" t="n">
        <f aca="false">VLOOKUP(A64,'[94]Jan1962-Dec1962'!$A$579:$C$688,3,0)</f>
        <v>101668</v>
      </c>
      <c r="L64" s="21" t="n">
        <f aca="false">VLOOKUP(A64,'[95]Jan1963-Dec1963'!$A$563:$C$672,3,0)</f>
        <v>167968</v>
      </c>
      <c r="M64" s="21" t="n">
        <f aca="false">VLOOKUP(A64,'[96]Jan1964-Dec1964'!$A$547:$C$656,3,0)</f>
        <v>305514</v>
      </c>
      <c r="N64" s="21" t="n">
        <f aca="false">VLOOKUP(A64,'[97]Jan1965-Dec1965'!$A$531:$C$640,3,0)</f>
        <v>3284985</v>
      </c>
      <c r="O64" s="21" t="n">
        <f aca="false">VLOOKUP(A64,'[98]Jan1966-Dec1967'!$A$515:$C$624,3,0)</f>
        <v>231848</v>
      </c>
      <c r="P64" s="21" t="n">
        <f aca="false">VLOOKUP(A64,'[99]Jan1967-Dec1967'!$A$499:$C$608,3,0)</f>
        <v>138873</v>
      </c>
      <c r="Q64" s="21" t="n">
        <f aca="false">VLOOKUP(A64,'[100]Jan1968-Dec1968'!$A$483:$C$592,3,0)</f>
        <v>203224</v>
      </c>
      <c r="R64" s="21" t="n">
        <f aca="false">VLOOKUP(A64,'[101]Jan1969-Dec1970'!$A$467:$C$576,3,0)</f>
        <v>511959</v>
      </c>
      <c r="S64" s="21" t="n">
        <f aca="false">VLOOKUP(A64,'[102]Jan1971-Dec1973'!$A$435:$C$544,3,0)</f>
        <v>780435</v>
      </c>
      <c r="T64" s="21" t="n">
        <f aca="false">VLOOKUP(A64,'[103]Jan1974-Dec1975'!$A$387:$C$496,3,0)</f>
        <v>915793</v>
      </c>
      <c r="U64" s="21" t="n">
        <f aca="false">VLOOKUP(A64,'[104]Jan1976-Dec1977'!$A$355:$C$464,3,0)</f>
        <v>1333280</v>
      </c>
      <c r="V64" s="21" t="n">
        <f aca="false">VLOOKUP(A64,'[105]Jan1978-Dec1978'!$A$323:$C$432,3,0)</f>
        <v>1262501</v>
      </c>
      <c r="W64" s="21" t="n">
        <v>1377214</v>
      </c>
      <c r="X64" s="21" t="n">
        <v>1469276</v>
      </c>
      <c r="Y64" s="21" t="n">
        <v>1873838</v>
      </c>
      <c r="Z64" s="21" t="n">
        <v>2485462</v>
      </c>
      <c r="AA64" s="21" t="n">
        <v>1461681</v>
      </c>
      <c r="AB64" s="21" t="n">
        <v>3491187</v>
      </c>
      <c r="AC64" s="21" t="n">
        <v>2579649</v>
      </c>
      <c r="AD64" s="21" t="n">
        <v>6624419</v>
      </c>
      <c r="AE64" s="21" t="n">
        <v>11485955</v>
      </c>
      <c r="AF64" s="21"/>
      <c r="AG64" s="21" t="n">
        <f aca="false">SUM(B64:AF64)</f>
        <v>44008513</v>
      </c>
    </row>
    <row r="65" customFormat="false" ht="11.25" hidden="false" customHeight="false" outlineLevel="0" collapsed="false">
      <c r="A65" s="20" t="n">
        <v>36251</v>
      </c>
      <c r="B65" s="21" t="n">
        <f aca="false">VLOOKUP(A65,[85]Dec1930!$A$643:$C$752,3,0)</f>
        <v>31437</v>
      </c>
      <c r="C65" s="21" t="n">
        <f aca="false">VLOOKUP(A65,'[86]Jan1931-Dec1940'!$A$643:$C$752,3,0)</f>
        <v>27090</v>
      </c>
      <c r="D65" s="21" t="n">
        <f aca="false">VLOOKUP(A65,'[87]Jan1941-Dec1950'!$A$643:$D$752,3,0)</f>
        <v>201181</v>
      </c>
      <c r="E65" s="21" t="n">
        <f aca="false">VLOOKUP(A65,'[88]Jan1951-Dec1955'!$A$654:$C$763,3,0)</f>
        <v>470800</v>
      </c>
      <c r="F65" s="21" t="n">
        <f aca="false">VLOOKUP(A65,'[89]Jan1956-Dec1957'!$A$643:$C$752,3,0)</f>
        <v>146692</v>
      </c>
      <c r="G65" s="21" t="n">
        <f aca="false">VLOOKUP(A65,'[90]Jan1958-Dec1958'!$A$643:$C$752,3,0)</f>
        <v>574227</v>
      </c>
      <c r="H65" s="21" t="n">
        <f aca="false">VLOOKUP(A65,'[91]Jan1959-Dec1959'!$A$627:$C$736,3,0)</f>
        <v>136806</v>
      </c>
      <c r="I65" s="21" t="n">
        <f aca="false">VLOOKUP(A65,'[92]Jan1960-Dec1960'!$A$611:$C$720,3,0)</f>
        <v>169520</v>
      </c>
      <c r="J65" s="21" t="n">
        <f aca="false">VLOOKUP(A65,'[93]Jan1961-Dec1961'!$A$595:$C$704,3,0)</f>
        <v>150483</v>
      </c>
      <c r="K65" s="21" t="n">
        <f aca="false">VLOOKUP(A65,'[94]Jan1962-Dec1962'!$A$579:$C$688,3,0)</f>
        <v>103566</v>
      </c>
      <c r="L65" s="21" t="n">
        <f aca="false">VLOOKUP(A65,'[95]Jan1963-Dec1963'!$A$563:$C$672,3,0)</f>
        <v>164244</v>
      </c>
      <c r="M65" s="21" t="n">
        <f aca="false">VLOOKUP(A65,'[96]Jan1964-Dec1964'!$A$547:$C$656,3,0)</f>
        <v>371551</v>
      </c>
      <c r="N65" s="21" t="n">
        <f aca="false">VLOOKUP(A65,'[97]Jan1965-Dec1965'!$A$531:$C$640,3,0)</f>
        <v>3118224</v>
      </c>
      <c r="O65" s="21" t="n">
        <f aca="false">VLOOKUP(A65,'[98]Jan1966-Dec1967'!$A$515:$C$624,3,0)</f>
        <v>244870</v>
      </c>
      <c r="P65" s="21" t="n">
        <f aca="false">VLOOKUP(A65,'[99]Jan1967-Dec1967'!$A$499:$C$608,3,0)</f>
        <v>132055</v>
      </c>
      <c r="Q65" s="21" t="n">
        <f aca="false">VLOOKUP(A65,'[100]Jan1968-Dec1968'!$A$483:$C$592,3,0)</f>
        <v>191686</v>
      </c>
      <c r="R65" s="21" t="n">
        <f aca="false">VLOOKUP(A65,'[101]Jan1969-Dec1970'!$A$467:$C$576,3,0)</f>
        <v>485638</v>
      </c>
      <c r="S65" s="21" t="n">
        <f aca="false">VLOOKUP(A65,'[102]Jan1971-Dec1973'!$A$435:$C$544,3,0)</f>
        <v>739089</v>
      </c>
      <c r="T65" s="21" t="n">
        <f aca="false">VLOOKUP(A65,'[103]Jan1974-Dec1975'!$A$387:$C$496,3,0)</f>
        <v>959887</v>
      </c>
      <c r="U65" s="21" t="n">
        <f aca="false">VLOOKUP(A65,'[104]Jan1976-Dec1977'!$A$355:$C$464,3,0)</f>
        <v>1313968</v>
      </c>
      <c r="V65" s="21" t="n">
        <f aca="false">VLOOKUP(A65,'[105]Jan1978-Dec1978'!$A$323:$C$432,3,0)</f>
        <v>1215815</v>
      </c>
      <c r="W65" s="21" t="n">
        <v>1345803</v>
      </c>
      <c r="X65" s="21" t="n">
        <v>1461313</v>
      </c>
      <c r="Y65" s="21" t="n">
        <v>1821623</v>
      </c>
      <c r="Z65" s="21" t="n">
        <v>2382171</v>
      </c>
      <c r="AA65" s="21" t="n">
        <v>1398514</v>
      </c>
      <c r="AB65" s="21" t="n">
        <v>3475681</v>
      </c>
      <c r="AC65" s="21" t="n">
        <v>2553723</v>
      </c>
      <c r="AD65" s="21" t="n">
        <v>6495080</v>
      </c>
      <c r="AE65" s="21" t="n">
        <v>10758206</v>
      </c>
      <c r="AF65" s="21"/>
      <c r="AG65" s="21" t="n">
        <f aca="false">SUM(B65:AF65)</f>
        <v>42640943</v>
      </c>
    </row>
    <row r="66" customFormat="false" ht="11.25" hidden="false" customHeight="false" outlineLevel="0" collapsed="false">
      <c r="A66" s="20" t="n">
        <v>36281</v>
      </c>
      <c r="B66" s="21" t="n">
        <f aca="false">VLOOKUP(A66,[85]Dec1930!$A$643:$C$752,3,0)</f>
        <v>33942</v>
      </c>
      <c r="C66" s="21" t="n">
        <f aca="false">VLOOKUP(A66,'[86]Jan1931-Dec1940'!$A$643:$C$752,3,0)</f>
        <v>26751</v>
      </c>
      <c r="D66" s="21" t="n">
        <f aca="false">VLOOKUP(A66,'[87]Jan1941-Dec1950'!$A$643:$D$752,3,0)</f>
        <v>205586</v>
      </c>
      <c r="E66" s="21" t="n">
        <f aca="false">VLOOKUP(A66,'[88]Jan1951-Dec1955'!$A$654:$C$763,3,0)</f>
        <v>480746</v>
      </c>
      <c r="F66" s="21" t="n">
        <f aca="false">VLOOKUP(A66,'[89]Jan1956-Dec1957'!$A$643:$C$752,3,0)</f>
        <v>147220</v>
      </c>
      <c r="G66" s="21" t="n">
        <f aca="false">VLOOKUP(A66,'[90]Jan1958-Dec1958'!$A$643:$C$752,3,0)</f>
        <v>591897</v>
      </c>
      <c r="H66" s="21" t="n">
        <f aca="false">VLOOKUP(A66,'[91]Jan1959-Dec1959'!$A$627:$C$736,3,0)</f>
        <v>138762</v>
      </c>
      <c r="I66" s="21" t="n">
        <f aca="false">VLOOKUP(A66,'[92]Jan1960-Dec1960'!$A$611:$C$720,3,0)</f>
        <v>175216</v>
      </c>
      <c r="J66" s="21" t="n">
        <f aca="false">VLOOKUP(A66,'[93]Jan1961-Dec1961'!$A$595:$C$704,3,0)</f>
        <v>155938</v>
      </c>
      <c r="K66" s="21" t="n">
        <f aca="false">VLOOKUP(A66,'[94]Jan1962-Dec1962'!$A$579:$C$688,3,0)</f>
        <v>105333</v>
      </c>
      <c r="L66" s="21" t="n">
        <f aca="false">VLOOKUP(A66,'[95]Jan1963-Dec1963'!$A$563:$C$672,3,0)</f>
        <v>162060</v>
      </c>
      <c r="M66" s="21" t="n">
        <f aca="false">VLOOKUP(A66,'[96]Jan1964-Dec1964'!$A$547:$C$656,3,0)</f>
        <v>417889</v>
      </c>
      <c r="N66" s="21" t="n">
        <f aca="false">VLOOKUP(A66,'[97]Jan1965-Dec1965'!$A$531:$C$640,3,0)</f>
        <v>3150916</v>
      </c>
      <c r="O66" s="21" t="n">
        <f aca="false">VLOOKUP(A66,'[98]Jan1966-Dec1967'!$A$515:$C$624,3,0)</f>
        <v>242506</v>
      </c>
      <c r="P66" s="21" t="n">
        <f aca="false">VLOOKUP(A66,'[99]Jan1967-Dec1967'!$A$499:$C$608,3,0)</f>
        <v>131308</v>
      </c>
      <c r="Q66" s="21" t="n">
        <f aca="false">VLOOKUP(A66,'[100]Jan1968-Dec1968'!$A$483:$C$592,3,0)</f>
        <v>200139</v>
      </c>
      <c r="R66" s="21" t="n">
        <f aca="false">VLOOKUP(A66,'[101]Jan1969-Dec1970'!$A$467:$C$576,3,0)</f>
        <v>475214</v>
      </c>
      <c r="S66" s="21" t="n">
        <f aca="false">VLOOKUP(A66,'[102]Jan1971-Dec1973'!$A$435:$C$544,3,0)</f>
        <v>726859</v>
      </c>
      <c r="T66" s="21" t="n">
        <f aca="false">VLOOKUP(A66,'[103]Jan1974-Dec1975'!$A$387:$C$496,3,0)</f>
        <v>923888</v>
      </c>
      <c r="U66" s="21" t="n">
        <f aca="false">VLOOKUP(A66,'[104]Jan1976-Dec1977'!$A$355:$C$464,3,0)</f>
        <v>1321091</v>
      </c>
      <c r="V66" s="21" t="n">
        <f aca="false">VLOOKUP(A66,'[105]Jan1978-Dec1978'!$A$323:$C$432,3,0)</f>
        <v>1265762</v>
      </c>
      <c r="W66" s="21" t="n">
        <v>1386426</v>
      </c>
      <c r="X66" s="21" t="n">
        <v>1497023</v>
      </c>
      <c r="Y66" s="21" t="n">
        <v>1835203</v>
      </c>
      <c r="Z66" s="21" t="n">
        <v>2411031</v>
      </c>
      <c r="AA66" s="21" t="n">
        <v>1452379</v>
      </c>
      <c r="AB66" s="21" t="n">
        <v>3528754</v>
      </c>
      <c r="AC66" s="21" t="n">
        <v>2602541</v>
      </c>
      <c r="AD66" s="21" t="n">
        <v>6711435</v>
      </c>
      <c r="AE66" s="21" t="n">
        <v>11104833</v>
      </c>
      <c r="AF66" s="21"/>
      <c r="AG66" s="21" t="n">
        <f aca="false">SUM(B66:AF66)</f>
        <v>43608648</v>
      </c>
    </row>
    <row r="67" customFormat="false" ht="11.25" hidden="false" customHeight="false" outlineLevel="0" collapsed="false">
      <c r="A67" s="20" t="n">
        <v>36312</v>
      </c>
      <c r="B67" s="21" t="n">
        <f aca="false">VLOOKUP(A67,[85]Dec1930!$A$643:$C$752,3,0)</f>
        <v>34019</v>
      </c>
      <c r="C67" s="21" t="n">
        <f aca="false">VLOOKUP(A67,'[86]Jan1931-Dec1940'!$A$643:$C$752,3,0)</f>
        <v>28231</v>
      </c>
      <c r="D67" s="21" t="n">
        <f aca="false">VLOOKUP(A67,'[87]Jan1941-Dec1950'!$A$643:$D$752,3,0)</f>
        <v>202176</v>
      </c>
      <c r="E67" s="21" t="n">
        <f aca="false">VLOOKUP(A67,'[88]Jan1951-Dec1955'!$A$654:$C$763,3,0)</f>
        <v>462832</v>
      </c>
      <c r="F67" s="21" t="n">
        <f aca="false">VLOOKUP(A67,'[89]Jan1956-Dec1957'!$A$643:$C$752,3,0)</f>
        <v>144967</v>
      </c>
      <c r="G67" s="21" t="n">
        <f aca="false">VLOOKUP(A67,'[90]Jan1958-Dec1958'!$A$643:$C$752,3,0)</f>
        <v>597845</v>
      </c>
      <c r="H67" s="21" t="n">
        <f aca="false">VLOOKUP(A67,'[91]Jan1959-Dec1959'!$A$627:$C$736,3,0)</f>
        <v>134825</v>
      </c>
      <c r="I67" s="21" t="n">
        <f aca="false">VLOOKUP(A67,'[92]Jan1960-Dec1960'!$A$611:$C$720,3,0)</f>
        <v>169340</v>
      </c>
      <c r="J67" s="21" t="n">
        <f aca="false">VLOOKUP(A67,'[93]Jan1961-Dec1961'!$A$595:$C$704,3,0)</f>
        <v>158267</v>
      </c>
      <c r="K67" s="21" t="n">
        <f aca="false">VLOOKUP(A67,'[94]Jan1962-Dec1962'!$A$579:$C$688,3,0)</f>
        <v>101661</v>
      </c>
      <c r="L67" s="21" t="n">
        <f aca="false">VLOOKUP(A67,'[95]Jan1963-Dec1963'!$A$563:$C$672,3,0)</f>
        <v>153030</v>
      </c>
      <c r="M67" s="21" t="n">
        <f aca="false">VLOOKUP(A67,'[96]Jan1964-Dec1964'!$A$547:$C$656,3,0)</f>
        <v>423832</v>
      </c>
      <c r="N67" s="21" t="n">
        <f aca="false">VLOOKUP(A67,'[97]Jan1965-Dec1965'!$A$531:$C$640,3,0)</f>
        <v>3158703</v>
      </c>
      <c r="O67" s="21" t="n">
        <f aca="false">VLOOKUP(A67,'[98]Jan1966-Dec1967'!$A$515:$C$624,3,0)</f>
        <v>227855</v>
      </c>
      <c r="P67" s="21" t="n">
        <f aca="false">VLOOKUP(A67,'[99]Jan1967-Dec1967'!$A$499:$C$608,3,0)</f>
        <v>129029</v>
      </c>
      <c r="Q67" s="21" t="n">
        <f aca="false">VLOOKUP(A67,'[100]Jan1968-Dec1968'!$A$483:$C$592,3,0)</f>
        <v>187461</v>
      </c>
      <c r="R67" s="21" t="n">
        <f aca="false">VLOOKUP(A67,'[101]Jan1969-Dec1970'!$A$467:$C$576,3,0)</f>
        <v>478288</v>
      </c>
      <c r="S67" s="21" t="n">
        <f aca="false">VLOOKUP(A67,'[102]Jan1971-Dec1973'!$A$435:$C$544,3,0)</f>
        <v>696523</v>
      </c>
      <c r="T67" s="21" t="n">
        <f aca="false">VLOOKUP(A67,'[103]Jan1974-Dec1975'!$A$387:$C$496,3,0)</f>
        <v>1026163</v>
      </c>
      <c r="U67" s="21" t="n">
        <f aca="false">VLOOKUP(A67,'[104]Jan1976-Dec1977'!$A$355:$C$464,3,0)</f>
        <v>1274095</v>
      </c>
      <c r="V67" s="21" t="n">
        <f aca="false">VLOOKUP(A67,'[105]Jan1978-Dec1978'!$A$323:$C$432,3,0)</f>
        <v>1224863</v>
      </c>
      <c r="W67" s="21" t="n">
        <v>1350993</v>
      </c>
      <c r="X67" s="21" t="n">
        <v>1432088</v>
      </c>
      <c r="Y67" s="21" t="n">
        <v>1739671</v>
      </c>
      <c r="Z67" s="21" t="n">
        <v>2294644</v>
      </c>
      <c r="AA67" s="21" t="n">
        <v>1428118</v>
      </c>
      <c r="AB67" s="21" t="n">
        <v>3371816</v>
      </c>
      <c r="AC67" s="21" t="n">
        <v>2590693</v>
      </c>
      <c r="AD67" s="21" t="n">
        <v>6360899</v>
      </c>
      <c r="AE67" s="21" t="n">
        <v>10724810</v>
      </c>
      <c r="AF67" s="21"/>
      <c r="AG67" s="21" t="n">
        <f aca="false">SUM(B67:AF67)</f>
        <v>42307737</v>
      </c>
    </row>
    <row r="68" customFormat="false" ht="11.25" hidden="false" customHeight="false" outlineLevel="0" collapsed="false">
      <c r="A68" s="20" t="n">
        <v>36342</v>
      </c>
      <c r="B68" s="21" t="n">
        <f aca="false">VLOOKUP(A68,[85]Dec1930!$A$643:$C$752,3,0)</f>
        <v>35258</v>
      </c>
      <c r="C68" s="21" t="n">
        <f aca="false">VLOOKUP(A68,'[86]Jan1931-Dec1940'!$A$643:$C$752,3,0)</f>
        <v>30004</v>
      </c>
      <c r="D68" s="21" t="n">
        <f aca="false">VLOOKUP(A68,'[87]Jan1941-Dec1950'!$A$643:$D$752,3,0)</f>
        <v>203550</v>
      </c>
      <c r="E68" s="21" t="n">
        <f aca="false">VLOOKUP(A68,'[88]Jan1951-Dec1955'!$A$654:$C$763,3,0)</f>
        <v>490420</v>
      </c>
      <c r="F68" s="21" t="n">
        <f aca="false">VLOOKUP(A68,'[89]Jan1956-Dec1957'!$A$643:$C$752,3,0)</f>
        <v>149348</v>
      </c>
      <c r="G68" s="21" t="n">
        <f aca="false">VLOOKUP(A68,'[90]Jan1958-Dec1958'!$A$643:$C$752,3,0)</f>
        <v>580013</v>
      </c>
      <c r="H68" s="21" t="n">
        <f aca="false">VLOOKUP(A68,'[91]Jan1959-Dec1959'!$A$627:$C$736,3,0)</f>
        <v>139217</v>
      </c>
      <c r="I68" s="21" t="n">
        <f aca="false">VLOOKUP(A68,'[92]Jan1960-Dec1960'!$A$611:$C$720,3,0)</f>
        <v>163807</v>
      </c>
      <c r="J68" s="21" t="n">
        <f aca="false">VLOOKUP(A68,'[93]Jan1961-Dec1961'!$A$595:$C$704,3,0)</f>
        <v>160776</v>
      </c>
      <c r="K68" s="21" t="n">
        <f aca="false">VLOOKUP(A68,'[94]Jan1962-Dec1962'!$A$579:$C$688,3,0)</f>
        <v>100961</v>
      </c>
      <c r="L68" s="21" t="n">
        <f aca="false">VLOOKUP(A68,'[95]Jan1963-Dec1963'!$A$563:$C$672,3,0)</f>
        <v>163543</v>
      </c>
      <c r="M68" s="21" t="n">
        <f aca="false">VLOOKUP(A68,'[96]Jan1964-Dec1964'!$A$547:$C$656,3,0)</f>
        <v>381152</v>
      </c>
      <c r="N68" s="21" t="n">
        <f aca="false">VLOOKUP(A68,'[97]Jan1965-Dec1965'!$A$531:$C$640,3,0)</f>
        <v>3112981</v>
      </c>
      <c r="O68" s="21" t="n">
        <f aca="false">VLOOKUP(A68,'[98]Jan1966-Dec1967'!$A$515:$C$624,3,0)</f>
        <v>217991</v>
      </c>
      <c r="P68" s="21" t="n">
        <f aca="false">VLOOKUP(A68,'[99]Jan1967-Dec1967'!$A$499:$C$608,3,0)</f>
        <v>126542</v>
      </c>
      <c r="Q68" s="21" t="n">
        <f aca="false">VLOOKUP(A68,'[100]Jan1968-Dec1968'!$A$483:$C$592,3,0)</f>
        <v>193416</v>
      </c>
      <c r="R68" s="21" t="n">
        <f aca="false">VLOOKUP(A68,'[101]Jan1969-Dec1970'!$A$467:$C$576,3,0)</f>
        <v>464415</v>
      </c>
      <c r="S68" s="21" t="n">
        <f aca="false">VLOOKUP(A68,'[102]Jan1971-Dec1973'!$A$435:$C$544,3,0)</f>
        <v>691021</v>
      </c>
      <c r="T68" s="21" t="n">
        <f aca="false">VLOOKUP(A68,'[103]Jan1974-Dec1975'!$A$387:$C$496,3,0)</f>
        <v>1092583</v>
      </c>
      <c r="U68" s="21" t="n">
        <f aca="false">VLOOKUP(A68,'[104]Jan1976-Dec1977'!$A$355:$C$464,3,0)</f>
        <v>1302045</v>
      </c>
      <c r="V68" s="21" t="n">
        <f aca="false">VLOOKUP(A68,'[105]Jan1978-Dec1978'!$A$323:$C$432,3,0)</f>
        <v>1216152</v>
      </c>
      <c r="W68" s="21" t="n">
        <v>1322591</v>
      </c>
      <c r="X68" s="21" t="n">
        <v>1428300</v>
      </c>
      <c r="Y68" s="21" t="n">
        <v>1791594</v>
      </c>
      <c r="Z68" s="21" t="n">
        <v>2395975</v>
      </c>
      <c r="AA68" s="21" t="n">
        <v>1353270</v>
      </c>
      <c r="AB68" s="21" t="n">
        <v>3294368</v>
      </c>
      <c r="AC68" s="21" t="n">
        <v>2562645</v>
      </c>
      <c r="AD68" s="21" t="n">
        <v>6529837</v>
      </c>
      <c r="AE68" s="21" t="n">
        <v>10755237</v>
      </c>
      <c r="AF68" s="21"/>
      <c r="AG68" s="21" t="n">
        <f aca="false">SUM(B68:AF68)</f>
        <v>42449012</v>
      </c>
    </row>
    <row r="69" customFormat="false" ht="11.25" hidden="false" customHeight="false" outlineLevel="0" collapsed="false">
      <c r="A69" s="20" t="n">
        <v>36373</v>
      </c>
      <c r="B69" s="21" t="n">
        <f aca="false">VLOOKUP(A69,[85]Dec1930!$A$643:$C$752,3,0)</f>
        <v>32017</v>
      </c>
      <c r="C69" s="21" t="n">
        <f aca="false">VLOOKUP(A69,'[86]Jan1931-Dec1940'!$A$643:$C$752,3,0)</f>
        <v>30273</v>
      </c>
      <c r="D69" s="21" t="n">
        <f aca="false">VLOOKUP(A69,'[87]Jan1941-Dec1950'!$A$643:$D$752,3,0)</f>
        <v>201416</v>
      </c>
      <c r="E69" s="21" t="n">
        <f aca="false">VLOOKUP(A69,'[88]Jan1951-Dec1955'!$A$654:$C$763,3,0)</f>
        <v>501744</v>
      </c>
      <c r="F69" s="21" t="n">
        <f aca="false">VLOOKUP(A69,'[89]Jan1956-Dec1957'!$A$643:$C$752,3,0)</f>
        <v>147884</v>
      </c>
      <c r="G69" s="21" t="n">
        <f aca="false">VLOOKUP(A69,'[90]Jan1958-Dec1958'!$A$643:$C$752,3,0)</f>
        <v>544395</v>
      </c>
      <c r="H69" s="21" t="n">
        <f aca="false">VLOOKUP(A69,'[91]Jan1959-Dec1959'!$A$627:$C$736,3,0)</f>
        <v>133771</v>
      </c>
      <c r="I69" s="21" t="n">
        <f aca="false">VLOOKUP(A69,'[92]Jan1960-Dec1960'!$A$611:$C$720,3,0)</f>
        <v>146896</v>
      </c>
      <c r="J69" s="21" t="n">
        <f aca="false">VLOOKUP(A69,'[93]Jan1961-Dec1961'!$A$595:$C$704,3,0)</f>
        <v>143029</v>
      </c>
      <c r="K69" s="21" t="n">
        <f aca="false">VLOOKUP(A69,'[94]Jan1962-Dec1962'!$A$579:$C$688,3,0)</f>
        <v>93962</v>
      </c>
      <c r="L69" s="21" t="n">
        <f aca="false">VLOOKUP(A69,'[95]Jan1963-Dec1963'!$A$563:$C$672,3,0)</f>
        <v>149153</v>
      </c>
      <c r="M69" s="21" t="n">
        <f aca="false">VLOOKUP(A69,'[96]Jan1964-Dec1964'!$A$547:$C$656,3,0)</f>
        <v>369386</v>
      </c>
      <c r="N69" s="21" t="n">
        <f aca="false">VLOOKUP(A69,'[97]Jan1965-Dec1965'!$A$531:$C$640,3,0)</f>
        <v>3145663</v>
      </c>
      <c r="O69" s="21" t="n">
        <f aca="false">VLOOKUP(A69,'[98]Jan1966-Dec1967'!$A$515:$C$624,3,0)</f>
        <v>214639</v>
      </c>
      <c r="P69" s="21" t="n">
        <f aca="false">VLOOKUP(A69,'[99]Jan1967-Dec1967'!$A$499:$C$608,3,0)</f>
        <v>107888</v>
      </c>
      <c r="Q69" s="21" t="n">
        <f aca="false">VLOOKUP(A69,'[100]Jan1968-Dec1968'!$A$483:$C$592,3,0)</f>
        <v>208778</v>
      </c>
      <c r="R69" s="21" t="n">
        <f aca="false">VLOOKUP(A69,'[101]Jan1969-Dec1970'!$A$467:$C$576,3,0)</f>
        <v>453737</v>
      </c>
      <c r="S69" s="21" t="n">
        <f aca="false">VLOOKUP(A69,'[102]Jan1971-Dec1973'!$A$435:$C$544,3,0)</f>
        <v>708710</v>
      </c>
      <c r="T69" s="21" t="n">
        <f aca="false">VLOOKUP(A69,'[103]Jan1974-Dec1975'!$A$387:$C$496,3,0)</f>
        <v>1208127</v>
      </c>
      <c r="U69" s="21" t="n">
        <f aca="false">VLOOKUP(A69,'[104]Jan1976-Dec1977'!$A$355:$C$464,3,0)</f>
        <v>1288366</v>
      </c>
      <c r="V69" s="21" t="n">
        <f aca="false">VLOOKUP(A69,'[105]Jan1978-Dec1978'!$A$323:$C$432,3,0)</f>
        <v>1232714</v>
      </c>
      <c r="W69" s="21" t="n">
        <v>1288746</v>
      </c>
      <c r="X69" s="21" t="n">
        <v>1410389</v>
      </c>
      <c r="Y69" s="21" t="n">
        <v>1761098</v>
      </c>
      <c r="Z69" s="21" t="n">
        <v>2377711</v>
      </c>
      <c r="AA69" s="21" t="n">
        <v>1392617</v>
      </c>
      <c r="AB69" s="21" t="n">
        <v>3298198</v>
      </c>
      <c r="AC69" s="21" t="n">
        <v>2566560</v>
      </c>
      <c r="AD69" s="21" t="n">
        <v>6379844</v>
      </c>
      <c r="AE69" s="21" t="n">
        <v>10474856</v>
      </c>
      <c r="AF69" s="21"/>
      <c r="AG69" s="21" t="n">
        <f aca="false">SUM(B69:AF69)</f>
        <v>42012567</v>
      </c>
    </row>
    <row r="70" customFormat="false" ht="11.25" hidden="false" customHeight="false" outlineLevel="0" collapsed="false">
      <c r="A70" s="20" t="n">
        <v>36404</v>
      </c>
      <c r="B70" s="21" t="n">
        <f aca="false">VLOOKUP(A70,[85]Dec1930!$A$643:$C$752,3,0)</f>
        <v>30857</v>
      </c>
      <c r="C70" s="21" t="n">
        <f aca="false">VLOOKUP(A70,'[86]Jan1931-Dec1940'!$A$643:$C$752,3,0)</f>
        <v>29876</v>
      </c>
      <c r="D70" s="21" t="n">
        <f aca="false">VLOOKUP(A70,'[87]Jan1941-Dec1950'!$A$643:$D$752,3,0)</f>
        <v>196202</v>
      </c>
      <c r="E70" s="21" t="n">
        <f aca="false">VLOOKUP(A70,'[88]Jan1951-Dec1955'!$A$654:$C$763,3,0)</f>
        <v>479530</v>
      </c>
      <c r="F70" s="21" t="n">
        <f aca="false">VLOOKUP(A70,'[89]Jan1956-Dec1957'!$A$643:$C$752,3,0)</f>
        <v>145642</v>
      </c>
      <c r="G70" s="21" t="n">
        <f aca="false">VLOOKUP(A70,'[90]Jan1958-Dec1958'!$A$643:$C$752,3,0)</f>
        <v>584552</v>
      </c>
      <c r="H70" s="21" t="n">
        <f aca="false">VLOOKUP(A70,'[91]Jan1959-Dec1959'!$A$627:$C$736,3,0)</f>
        <v>143081</v>
      </c>
      <c r="I70" s="21" t="n">
        <f aca="false">VLOOKUP(A70,'[92]Jan1960-Dec1960'!$A$611:$C$720,3,0)</f>
        <v>162066</v>
      </c>
      <c r="J70" s="21" t="n">
        <f aca="false">VLOOKUP(A70,'[93]Jan1961-Dec1961'!$A$595:$C$704,3,0)</f>
        <v>154173</v>
      </c>
      <c r="K70" s="21" t="n">
        <f aca="false">VLOOKUP(A70,'[94]Jan1962-Dec1962'!$A$579:$C$688,3,0)</f>
        <v>97062</v>
      </c>
      <c r="L70" s="21" t="n">
        <f aca="false">VLOOKUP(A70,'[95]Jan1963-Dec1963'!$A$563:$C$672,3,0)</f>
        <v>155174</v>
      </c>
      <c r="M70" s="21" t="n">
        <f aca="false">VLOOKUP(A70,'[96]Jan1964-Dec1964'!$A$547:$C$656,3,0)</f>
        <v>404655</v>
      </c>
      <c r="N70" s="21" t="n">
        <f aca="false">VLOOKUP(A70,'[97]Jan1965-Dec1965'!$A$531:$C$640,3,0)</f>
        <v>3023331</v>
      </c>
      <c r="O70" s="21" t="n">
        <f aca="false">VLOOKUP(A70,'[98]Jan1966-Dec1967'!$A$515:$C$624,3,0)</f>
        <v>218436</v>
      </c>
      <c r="P70" s="21" t="n">
        <f aca="false">VLOOKUP(A70,'[99]Jan1967-Dec1967'!$A$499:$C$608,3,0)</f>
        <v>105655</v>
      </c>
      <c r="Q70" s="21" t="n">
        <f aca="false">VLOOKUP(A70,'[100]Jan1968-Dec1968'!$A$483:$C$592,3,0)</f>
        <v>208300</v>
      </c>
      <c r="R70" s="21" t="n">
        <f aca="false">VLOOKUP(A70,'[101]Jan1969-Dec1970'!$A$467:$C$576,3,0)</f>
        <v>423152</v>
      </c>
      <c r="S70" s="21" t="n">
        <f aca="false">VLOOKUP(A70,'[102]Jan1971-Dec1973'!$A$435:$C$544,3,0)</f>
        <v>697551</v>
      </c>
      <c r="T70" s="21" t="n">
        <f aca="false">VLOOKUP(A70,'[103]Jan1974-Dec1975'!$A$387:$C$496,3,0)</f>
        <v>1001729</v>
      </c>
      <c r="U70" s="21" t="n">
        <f aca="false">VLOOKUP(A70,'[104]Jan1976-Dec1977'!$A$355:$C$464,3,0)</f>
        <v>1237827</v>
      </c>
      <c r="V70" s="21" t="n">
        <f aca="false">VLOOKUP(A70,'[105]Jan1978-Dec1978'!$A$323:$C$432,3,0)</f>
        <v>1142737</v>
      </c>
      <c r="W70" s="21" t="n">
        <v>1291845</v>
      </c>
      <c r="X70" s="21" t="n">
        <v>1374361</v>
      </c>
      <c r="Y70" s="21" t="n">
        <v>1751622</v>
      </c>
      <c r="Z70" s="21" t="n">
        <v>2295560</v>
      </c>
      <c r="AA70" s="21" t="n">
        <v>1371678</v>
      </c>
      <c r="AB70" s="21" t="n">
        <v>3344913</v>
      </c>
      <c r="AC70" s="21" t="n">
        <v>2495569</v>
      </c>
      <c r="AD70" s="21" t="n">
        <v>6286214</v>
      </c>
      <c r="AE70" s="21" t="n">
        <v>10586093</v>
      </c>
      <c r="AF70" s="21"/>
      <c r="AG70" s="21" t="n">
        <f aca="false">SUM(B70:AF70)</f>
        <v>41439443</v>
      </c>
    </row>
    <row r="71" customFormat="false" ht="11.25" hidden="false" customHeight="false" outlineLevel="0" collapsed="false">
      <c r="A71" s="20" t="n">
        <v>36434</v>
      </c>
      <c r="B71" s="21" t="n">
        <f aca="false">VLOOKUP(A71,[85]Dec1930!$A$643:$C$752,3,0)</f>
        <v>34812</v>
      </c>
      <c r="C71" s="21" t="n">
        <f aca="false">VLOOKUP(A71,'[86]Jan1931-Dec1940'!$A$643:$C$752,3,0)</f>
        <v>29513</v>
      </c>
      <c r="D71" s="21" t="n">
        <f aca="false">VLOOKUP(A71,'[87]Jan1941-Dec1950'!$A$643:$D$752,3,0)</f>
        <v>203651</v>
      </c>
      <c r="E71" s="21" t="n">
        <f aca="false">VLOOKUP(A71,'[88]Jan1951-Dec1955'!$A$654:$C$763,3,0)</f>
        <v>515864</v>
      </c>
      <c r="F71" s="21" t="n">
        <f aca="false">VLOOKUP(A71,'[89]Jan1956-Dec1957'!$A$643:$C$752,3,0)</f>
        <v>156199</v>
      </c>
      <c r="G71" s="21" t="n">
        <f aca="false">VLOOKUP(A71,'[90]Jan1958-Dec1958'!$A$643:$C$752,3,0)</f>
        <v>565579</v>
      </c>
      <c r="H71" s="21" t="n">
        <f aca="false">VLOOKUP(A71,'[91]Jan1959-Dec1959'!$A$627:$C$736,3,0)</f>
        <v>145130</v>
      </c>
      <c r="I71" s="21" t="n">
        <f aca="false">VLOOKUP(A71,'[92]Jan1960-Dec1960'!$A$611:$C$720,3,0)</f>
        <v>165828</v>
      </c>
      <c r="J71" s="21" t="n">
        <f aca="false">VLOOKUP(A71,'[93]Jan1961-Dec1961'!$A$595:$C$704,3,0)</f>
        <v>162143</v>
      </c>
      <c r="K71" s="21" t="n">
        <f aca="false">VLOOKUP(A71,'[94]Jan1962-Dec1962'!$A$579:$C$688,3,0)</f>
        <v>95609</v>
      </c>
      <c r="L71" s="21" t="n">
        <f aca="false">VLOOKUP(A71,'[95]Jan1963-Dec1963'!$A$563:$C$672,3,0)</f>
        <v>165124</v>
      </c>
      <c r="M71" s="21" t="n">
        <f aca="false">VLOOKUP(A71,'[96]Jan1964-Dec1964'!$A$547:$C$656,3,0)</f>
        <v>417158</v>
      </c>
      <c r="N71" s="21" t="n">
        <f aca="false">VLOOKUP(A71,'[97]Jan1965-Dec1965'!$A$531:$C$640,3,0)</f>
        <v>3142558</v>
      </c>
      <c r="O71" s="21" t="n">
        <f aca="false">VLOOKUP(A71,'[98]Jan1966-Dec1967'!$A$515:$C$624,3,0)</f>
        <v>214342</v>
      </c>
      <c r="P71" s="21" t="n">
        <f aca="false">VLOOKUP(A71,'[99]Jan1967-Dec1967'!$A$499:$C$608,3,0)</f>
        <v>114694</v>
      </c>
      <c r="Q71" s="21" t="n">
        <f aca="false">VLOOKUP(A71,'[100]Jan1968-Dec1968'!$A$483:$C$592,3,0)</f>
        <v>207743</v>
      </c>
      <c r="R71" s="21" t="n">
        <f aca="false">VLOOKUP(A71,'[101]Jan1969-Dec1970'!$A$467:$C$576,3,0)</f>
        <v>449061</v>
      </c>
      <c r="S71" s="21" t="n">
        <f aca="false">VLOOKUP(A71,'[102]Jan1971-Dec1973'!$A$435:$C$544,3,0)</f>
        <v>729758</v>
      </c>
      <c r="T71" s="21" t="n">
        <f aca="false">VLOOKUP(A71,'[103]Jan1974-Dec1975'!$A$387:$C$496,3,0)</f>
        <v>1098362</v>
      </c>
      <c r="U71" s="21" t="n">
        <f aca="false">VLOOKUP(A71,'[104]Jan1976-Dec1977'!$A$355:$C$464,3,0)</f>
        <v>1294254</v>
      </c>
      <c r="V71" s="21" t="n">
        <f aca="false">VLOOKUP(A71,'[105]Jan1978-Dec1978'!$A$323:$C$432,3,0)</f>
        <v>1181991</v>
      </c>
      <c r="W71" s="21" t="n">
        <v>1355022</v>
      </c>
      <c r="X71" s="21" t="n">
        <v>1445339</v>
      </c>
      <c r="Y71" s="21" t="n">
        <v>1826861</v>
      </c>
      <c r="Z71" s="21" t="n">
        <v>2352646</v>
      </c>
      <c r="AA71" s="21" t="n">
        <v>1399743</v>
      </c>
      <c r="AB71" s="21" t="n">
        <v>3439908</v>
      </c>
      <c r="AC71" s="21" t="n">
        <v>2631583</v>
      </c>
      <c r="AD71" s="21" t="n">
        <v>6505027</v>
      </c>
      <c r="AE71" s="21" t="n">
        <v>10912485</v>
      </c>
      <c r="AF71" s="21"/>
      <c r="AG71" s="21" t="n">
        <f aca="false">SUM(B71:AF71)</f>
        <v>42957987</v>
      </c>
    </row>
    <row r="72" customFormat="false" ht="11.25" hidden="false" customHeight="false" outlineLevel="0" collapsed="false">
      <c r="A72" s="20" t="n">
        <v>36465</v>
      </c>
      <c r="B72" s="21" t="n">
        <f aca="false">VLOOKUP(A72,[85]Dec1930!$A$643:$C$752,3,0)</f>
        <v>29898</v>
      </c>
      <c r="C72" s="21" t="n">
        <f aca="false">VLOOKUP(A72,'[86]Jan1931-Dec1940'!$A$643:$C$752,3,0)</f>
        <v>28009</v>
      </c>
      <c r="D72" s="21" t="n">
        <f aca="false">VLOOKUP(A72,'[87]Jan1941-Dec1950'!$A$643:$D$752,3,0)</f>
        <v>198181</v>
      </c>
      <c r="E72" s="21" t="n">
        <f aca="false">VLOOKUP(A72,'[88]Jan1951-Dec1955'!$A$654:$C$763,3,0)</f>
        <v>479925</v>
      </c>
      <c r="F72" s="21" t="n">
        <f aca="false">VLOOKUP(A72,'[89]Jan1956-Dec1957'!$A$643:$C$752,3,0)</f>
        <v>144236</v>
      </c>
      <c r="G72" s="21" t="n">
        <f aca="false">VLOOKUP(A72,'[90]Jan1958-Dec1958'!$A$643:$C$752,3,0)</f>
        <v>570325</v>
      </c>
      <c r="H72" s="21" t="n">
        <f aca="false">VLOOKUP(A72,'[91]Jan1959-Dec1959'!$A$627:$C$736,3,0)</f>
        <v>145064</v>
      </c>
      <c r="I72" s="21" t="n">
        <f aca="false">VLOOKUP(A72,'[92]Jan1960-Dec1960'!$A$611:$C$720,3,0)</f>
        <v>161282</v>
      </c>
      <c r="J72" s="21" t="n">
        <f aca="false">VLOOKUP(A72,'[93]Jan1961-Dec1961'!$A$595:$C$704,3,0)</f>
        <v>156989</v>
      </c>
      <c r="K72" s="21" t="n">
        <f aca="false">VLOOKUP(A72,'[94]Jan1962-Dec1962'!$A$579:$C$688,3,0)</f>
        <v>93796</v>
      </c>
      <c r="L72" s="21" t="n">
        <f aca="false">VLOOKUP(A72,'[95]Jan1963-Dec1963'!$A$563:$C$672,3,0)</f>
        <v>152643</v>
      </c>
      <c r="M72" s="21" t="n">
        <f aca="false">VLOOKUP(A72,'[96]Jan1964-Dec1964'!$A$547:$C$656,3,0)</f>
        <v>383994</v>
      </c>
      <c r="N72" s="21" t="n">
        <f aca="false">VLOOKUP(A72,'[97]Jan1965-Dec1965'!$A$531:$C$640,3,0)</f>
        <v>3068226</v>
      </c>
      <c r="O72" s="21" t="n">
        <f aca="false">VLOOKUP(A72,'[98]Jan1966-Dec1967'!$A$515:$C$624,3,0)</f>
        <v>202667</v>
      </c>
      <c r="P72" s="21" t="n">
        <f aca="false">VLOOKUP(A72,'[99]Jan1967-Dec1967'!$A$499:$C$608,3,0)</f>
        <v>106942</v>
      </c>
      <c r="Q72" s="21" t="n">
        <f aca="false">VLOOKUP(A72,'[100]Jan1968-Dec1968'!$A$483:$C$592,3,0)</f>
        <v>200724</v>
      </c>
      <c r="R72" s="21" t="n">
        <f aca="false">VLOOKUP(A72,'[101]Jan1969-Dec1970'!$A$467:$C$576,3,0)</f>
        <v>421214</v>
      </c>
      <c r="S72" s="21" t="n">
        <f aca="false">VLOOKUP(A72,'[102]Jan1971-Dec1973'!$A$435:$C$544,3,0)</f>
        <v>706433</v>
      </c>
      <c r="T72" s="21" t="n">
        <f aca="false">VLOOKUP(A72,'[103]Jan1974-Dec1975'!$A$387:$C$496,3,0)</f>
        <v>832938</v>
      </c>
      <c r="U72" s="21" t="n">
        <f aca="false">VLOOKUP(A72,'[104]Jan1976-Dec1977'!$A$355:$C$464,3,0)</f>
        <v>1207808</v>
      </c>
      <c r="V72" s="21" t="n">
        <f aca="false">VLOOKUP(A72,'[105]Jan1978-Dec1978'!$A$323:$C$432,3,0)</f>
        <v>1138200</v>
      </c>
      <c r="W72" s="21" t="n">
        <v>1270121</v>
      </c>
      <c r="X72" s="21" t="n">
        <v>1378232</v>
      </c>
      <c r="Y72" s="21" t="n">
        <v>1699844</v>
      </c>
      <c r="Z72" s="21" t="n">
        <v>2263938</v>
      </c>
      <c r="AA72" s="21" t="n">
        <v>1368201</v>
      </c>
      <c r="AB72" s="21" t="n">
        <v>3299662</v>
      </c>
      <c r="AC72" s="21" t="n">
        <v>2494317</v>
      </c>
      <c r="AD72" s="21" t="n">
        <v>6224754</v>
      </c>
      <c r="AE72" s="21" t="n">
        <v>10426059</v>
      </c>
      <c r="AF72" s="21"/>
      <c r="AG72" s="21" t="n">
        <f aca="false">SUM(B72:AF72)</f>
        <v>40854622</v>
      </c>
    </row>
    <row r="73" customFormat="false" ht="11.25" hidden="false" customHeight="false" outlineLevel="0" collapsed="false">
      <c r="A73" s="20" t="n">
        <v>36495</v>
      </c>
      <c r="B73" s="21" t="n">
        <f aca="false">VLOOKUP(A73,[85]Dec1930!$A$643:$C$752,3,0)</f>
        <v>30949</v>
      </c>
      <c r="C73" s="21" t="n">
        <f aca="false">VLOOKUP(A73,'[86]Jan1931-Dec1940'!$A$643:$C$752,3,0)</f>
        <v>27788</v>
      </c>
      <c r="D73" s="21" t="n">
        <f aca="false">VLOOKUP(A73,'[87]Jan1941-Dec1950'!$A$643:$D$752,3,0)</f>
        <v>206666</v>
      </c>
      <c r="E73" s="21" t="n">
        <f aca="false">VLOOKUP(A73,'[88]Jan1951-Dec1955'!$A$654:$C$763,3,0)</f>
        <v>479322</v>
      </c>
      <c r="F73" s="21" t="n">
        <f aca="false">VLOOKUP(A73,'[89]Jan1956-Dec1957'!$A$643:$C$752,3,0)</f>
        <v>152711</v>
      </c>
      <c r="G73" s="21" t="n">
        <f aca="false">VLOOKUP(A73,'[90]Jan1958-Dec1958'!$A$643:$C$752,3,0)</f>
        <v>511710</v>
      </c>
      <c r="H73" s="21" t="n">
        <f aca="false">VLOOKUP(A73,'[91]Jan1959-Dec1959'!$A$627:$C$736,3,0)</f>
        <v>148990</v>
      </c>
      <c r="I73" s="21" t="n">
        <f aca="false">VLOOKUP(A73,'[92]Jan1960-Dec1960'!$A$611:$C$720,3,0)</f>
        <v>162103</v>
      </c>
      <c r="J73" s="21" t="n">
        <f aca="false">VLOOKUP(A73,'[93]Jan1961-Dec1961'!$A$595:$C$704,3,0)</f>
        <v>162850</v>
      </c>
      <c r="K73" s="21" t="n">
        <f aca="false">VLOOKUP(A73,'[94]Jan1962-Dec1962'!$A$579:$C$688,3,0)</f>
        <v>95429</v>
      </c>
      <c r="L73" s="21" t="n">
        <f aca="false">VLOOKUP(A73,'[95]Jan1963-Dec1963'!$A$563:$C$672,3,0)</f>
        <v>161217</v>
      </c>
      <c r="M73" s="21" t="n">
        <f aca="false">VLOOKUP(A73,'[96]Jan1964-Dec1964'!$A$547:$C$656,3,0)</f>
        <v>400433</v>
      </c>
      <c r="N73" s="21" t="n">
        <f aca="false">VLOOKUP(A73,'[97]Jan1965-Dec1965'!$A$531:$C$640,3,0)</f>
        <v>3192549</v>
      </c>
      <c r="O73" s="21" t="n">
        <f aca="false">VLOOKUP(A73,'[98]Jan1966-Dec1967'!$A$515:$C$624,3,0)</f>
        <v>192170</v>
      </c>
      <c r="P73" s="21" t="n">
        <f aca="false">VLOOKUP(A73,'[99]Jan1967-Dec1967'!$A$499:$C$608,3,0)</f>
        <v>113835</v>
      </c>
      <c r="Q73" s="21" t="n">
        <f aca="false">VLOOKUP(A73,'[100]Jan1968-Dec1968'!$A$483:$C$592,3,0)</f>
        <v>197318</v>
      </c>
      <c r="R73" s="21" t="n">
        <f aca="false">VLOOKUP(A73,'[101]Jan1969-Dec1970'!$A$467:$C$576,3,0)</f>
        <v>395767</v>
      </c>
      <c r="S73" s="21" t="n">
        <f aca="false">VLOOKUP(A73,'[102]Jan1971-Dec1973'!$A$435:$C$544,3,0)</f>
        <v>794712</v>
      </c>
      <c r="T73" s="21" t="n">
        <f aca="false">VLOOKUP(A73,'[103]Jan1974-Dec1975'!$A$387:$C$496,3,0)</f>
        <v>1006291</v>
      </c>
      <c r="U73" s="21" t="n">
        <f aca="false">VLOOKUP(A73,'[104]Jan1976-Dec1977'!$A$355:$C$464,3,0)</f>
        <v>1249746</v>
      </c>
      <c r="V73" s="21" t="n">
        <f aca="false">VLOOKUP(A73,'[105]Jan1978-Dec1978'!$A$323:$C$432,3,0)</f>
        <v>1167433</v>
      </c>
      <c r="W73" s="21" t="n">
        <v>1328607</v>
      </c>
      <c r="X73" s="21" t="n">
        <v>1448278</v>
      </c>
      <c r="Y73" s="21" t="n">
        <v>1724188</v>
      </c>
      <c r="Z73" s="21" t="n">
        <v>2294515</v>
      </c>
      <c r="AA73" s="21" t="n">
        <v>1380907</v>
      </c>
      <c r="AB73" s="21" t="n">
        <v>3424160</v>
      </c>
      <c r="AC73" s="21" t="n">
        <v>2559834</v>
      </c>
      <c r="AD73" s="21" t="n">
        <v>6441152</v>
      </c>
      <c r="AE73" s="21" t="n">
        <v>10676358</v>
      </c>
      <c r="AF73" s="21"/>
      <c r="AG73" s="21" t="n">
        <f aca="false">SUM(B73:AF73)</f>
        <v>42127988</v>
      </c>
    </row>
    <row r="74" customFormat="false" ht="11.25" hidden="false" customHeight="false" outlineLevel="0" collapsed="false">
      <c r="A74" s="20" t="n">
        <v>36526</v>
      </c>
      <c r="B74" s="21" t="n">
        <f aca="false">VLOOKUP(A74,[85]Dec1930!$A$643:$C$752,3,0)</f>
        <v>31484</v>
      </c>
      <c r="C74" s="21" t="n">
        <f aca="false">VLOOKUP(A74,'[86]Jan1931-Dec1940'!$A$643:$C$752,3,0)</f>
        <v>27242</v>
      </c>
      <c r="D74" s="21" t="n">
        <f aca="false">VLOOKUP(A74,'[87]Jan1941-Dec1950'!$A$643:$D$752,3,0)</f>
        <v>203324</v>
      </c>
      <c r="E74" s="21" t="n">
        <f aca="false">VLOOKUP(A74,'[88]Jan1951-Dec1955'!$A$654:$C$763,3,0)</f>
        <v>485880</v>
      </c>
      <c r="F74" s="21" t="n">
        <f aca="false">VLOOKUP(A74,'[89]Jan1956-Dec1957'!$A$643:$C$752,3,0)</f>
        <v>145657</v>
      </c>
      <c r="G74" s="21" t="n">
        <f aca="false">VLOOKUP(A74,'[90]Jan1958-Dec1958'!$A$643:$C$752,3,0)</f>
        <v>509367</v>
      </c>
      <c r="H74" s="21" t="n">
        <f aca="false">VLOOKUP(A74,'[91]Jan1959-Dec1959'!$A$627:$C$736,3,0)</f>
        <v>149973</v>
      </c>
      <c r="I74" s="21" t="n">
        <f aca="false">VLOOKUP(A74,'[92]Jan1960-Dec1960'!$A$611:$C$720,3,0)</f>
        <v>157873</v>
      </c>
      <c r="J74" s="21" t="n">
        <f aca="false">VLOOKUP(A74,'[93]Jan1961-Dec1961'!$A$595:$C$704,3,0)</f>
        <v>146540</v>
      </c>
      <c r="K74" s="21" t="n">
        <f aca="false">VLOOKUP(A74,'[94]Jan1962-Dec1962'!$A$579:$C$688,3,0)</f>
        <v>94110</v>
      </c>
      <c r="L74" s="21" t="n">
        <f aca="false">VLOOKUP(A74,'[95]Jan1963-Dec1963'!$A$563:$C$672,3,0)</f>
        <v>151994</v>
      </c>
      <c r="M74" s="21" t="n">
        <f aca="false">VLOOKUP(A74,'[96]Jan1964-Dec1964'!$A$547:$C$656,3,0)</f>
        <v>383023</v>
      </c>
      <c r="N74" s="21" t="n">
        <f aca="false">VLOOKUP(A74,'[97]Jan1965-Dec1965'!$A$531:$C$640,3,0)</f>
        <v>3180351</v>
      </c>
      <c r="O74" s="21" t="n">
        <f aca="false">VLOOKUP(A74,'[98]Jan1966-Dec1967'!$A$515:$C$624,3,0)</f>
        <v>189408</v>
      </c>
      <c r="P74" s="21" t="n">
        <f aca="false">VLOOKUP(A74,'[99]Jan1967-Dec1967'!$A$499:$C$608,3,0)</f>
        <v>113135</v>
      </c>
      <c r="Q74" s="21" t="n">
        <f aca="false">VLOOKUP(A74,'[100]Jan1968-Dec1968'!$A$483:$C$592,3,0)</f>
        <v>196271</v>
      </c>
      <c r="R74" s="21" t="n">
        <f aca="false">VLOOKUP(A74,'[101]Jan1969-Dec1970'!$A$467:$C$576,3,0)</f>
        <v>407995</v>
      </c>
      <c r="S74" s="21" t="n">
        <f aca="false">VLOOKUP(A74,'[102]Jan1971-Dec1973'!$A$435:$C$544,3,0)</f>
        <v>796331</v>
      </c>
      <c r="T74" s="21" t="n">
        <f aca="false">VLOOKUP(A74,'[103]Jan1974-Dec1975'!$A$387:$C$496,3,0)</f>
        <v>978623</v>
      </c>
      <c r="U74" s="21" t="n">
        <f aca="false">VLOOKUP(A74,'[104]Jan1976-Dec1977'!$A$355:$C$464,3,0)</f>
        <v>1246678</v>
      </c>
      <c r="V74" s="21" t="n">
        <f aca="false">VLOOKUP(A74,'[105]Jan1978-Dec1978'!$A$323:$C$432,3,0)</f>
        <v>1174127</v>
      </c>
      <c r="W74" s="21" t="n">
        <v>1362193</v>
      </c>
      <c r="X74" s="21" t="n">
        <v>1443294</v>
      </c>
      <c r="Y74" s="21" t="n">
        <v>1717187</v>
      </c>
      <c r="Z74" s="21" t="n">
        <v>2237044</v>
      </c>
      <c r="AA74" s="21" t="n">
        <v>1392029</v>
      </c>
      <c r="AB74" s="21" t="n">
        <v>3513001</v>
      </c>
      <c r="AC74" s="21" t="n">
        <v>2476844</v>
      </c>
      <c r="AD74" s="21" t="n">
        <v>6278183</v>
      </c>
      <c r="AE74" s="21" t="n">
        <v>10590355</v>
      </c>
      <c r="AF74" s="21"/>
      <c r="AG74" s="21" t="n">
        <f aca="false">SUM(B74:AF74)</f>
        <v>41779516</v>
      </c>
    </row>
    <row r="75" customFormat="false" ht="11.25" hidden="false" customHeight="false" outlineLevel="0" collapsed="false">
      <c r="A75" s="20" t="n">
        <v>36557</v>
      </c>
      <c r="B75" s="21" t="n">
        <f aca="false">VLOOKUP(A75,[85]Dec1930!$A$643:$C$752,3,0)</f>
        <v>28025</v>
      </c>
      <c r="C75" s="21" t="n">
        <f aca="false">VLOOKUP(A75,'[86]Jan1931-Dec1940'!$A$643:$C$752,3,0)</f>
        <v>24975</v>
      </c>
      <c r="D75" s="21" t="n">
        <f aca="false">VLOOKUP(A75,'[87]Jan1941-Dec1950'!$A$643:$D$752,3,0)</f>
        <v>183684</v>
      </c>
      <c r="E75" s="21" t="n">
        <f aca="false">VLOOKUP(A75,'[88]Jan1951-Dec1955'!$A$654:$C$763,3,0)</f>
        <v>450268</v>
      </c>
      <c r="F75" s="21" t="n">
        <f aca="false">VLOOKUP(A75,'[89]Jan1956-Dec1957'!$A$643:$C$752,3,0)</f>
        <v>142968</v>
      </c>
      <c r="G75" s="21" t="n">
        <f aca="false">VLOOKUP(A75,'[90]Jan1958-Dec1958'!$A$643:$C$752,3,0)</f>
        <v>480558</v>
      </c>
      <c r="H75" s="21" t="n">
        <f aca="false">VLOOKUP(A75,'[91]Jan1959-Dec1959'!$A$627:$C$736,3,0)</f>
        <v>145135</v>
      </c>
      <c r="I75" s="21" t="n">
        <f aca="false">VLOOKUP(A75,'[92]Jan1960-Dec1960'!$A$611:$C$720,3,0)</f>
        <v>148505</v>
      </c>
      <c r="J75" s="21" t="n">
        <f aca="false">VLOOKUP(A75,'[93]Jan1961-Dec1961'!$A$595:$C$704,3,0)</f>
        <v>136128</v>
      </c>
      <c r="K75" s="21" t="n">
        <f aca="false">VLOOKUP(A75,'[94]Jan1962-Dec1962'!$A$579:$C$688,3,0)</f>
        <v>97485</v>
      </c>
      <c r="L75" s="21" t="n">
        <f aca="false">VLOOKUP(A75,'[95]Jan1963-Dec1963'!$A$563:$C$672,3,0)</f>
        <v>137202</v>
      </c>
      <c r="M75" s="21" t="n">
        <f aca="false">VLOOKUP(A75,'[96]Jan1964-Dec1964'!$A$547:$C$656,3,0)</f>
        <v>309510</v>
      </c>
      <c r="N75" s="21" t="n">
        <f aca="false">VLOOKUP(A75,'[97]Jan1965-Dec1965'!$A$531:$C$640,3,0)</f>
        <v>2947653</v>
      </c>
      <c r="O75" s="21" t="n">
        <f aca="false">VLOOKUP(A75,'[98]Jan1966-Dec1967'!$A$515:$C$624,3,0)</f>
        <v>194295</v>
      </c>
      <c r="P75" s="21" t="n">
        <f aca="false">VLOOKUP(A75,'[99]Jan1967-Dec1967'!$A$499:$C$608,3,0)</f>
        <v>108850</v>
      </c>
      <c r="Q75" s="21" t="n">
        <f aca="false">VLOOKUP(A75,'[100]Jan1968-Dec1968'!$A$483:$C$592,3,0)</f>
        <v>175802</v>
      </c>
      <c r="R75" s="21" t="n">
        <f aca="false">VLOOKUP(A75,'[101]Jan1969-Dec1970'!$A$467:$C$576,3,0)</f>
        <v>401767</v>
      </c>
      <c r="S75" s="21" t="n">
        <f aca="false">VLOOKUP(A75,'[102]Jan1971-Dec1973'!$A$435:$C$544,3,0)</f>
        <v>754095</v>
      </c>
      <c r="T75" s="21" t="n">
        <f aca="false">VLOOKUP(A75,'[103]Jan1974-Dec1975'!$A$387:$C$496,3,0)</f>
        <v>802245</v>
      </c>
      <c r="U75" s="21" t="n">
        <f aca="false">VLOOKUP(A75,'[104]Jan1976-Dec1977'!$A$355:$C$464,3,0)</f>
        <v>1149193</v>
      </c>
      <c r="V75" s="21" t="n">
        <f aca="false">VLOOKUP(A75,'[105]Jan1978-Dec1978'!$A$323:$C$432,3,0)</f>
        <v>985438</v>
      </c>
      <c r="W75" s="21" t="n">
        <v>1192347</v>
      </c>
      <c r="X75" s="21" t="n">
        <v>1314674</v>
      </c>
      <c r="Y75" s="21" t="n">
        <v>1560139</v>
      </c>
      <c r="Z75" s="21" t="n">
        <v>1975723</v>
      </c>
      <c r="AA75" s="21" t="n">
        <v>1310188</v>
      </c>
      <c r="AB75" s="21" t="n">
        <v>3280470</v>
      </c>
      <c r="AC75" s="21" t="n">
        <v>2359945</v>
      </c>
      <c r="AD75" s="21" t="n">
        <v>5345713</v>
      </c>
      <c r="AE75" s="21" t="n">
        <v>9078119</v>
      </c>
      <c r="AF75" s="21"/>
      <c r="AG75" s="21" t="n">
        <f aca="false">SUM(B75:AF75)</f>
        <v>37221099</v>
      </c>
    </row>
    <row r="76" customFormat="false" ht="11.25" hidden="false" customHeight="false" outlineLevel="0" collapsed="false">
      <c r="A76" s="20" t="n">
        <v>36586</v>
      </c>
      <c r="B76" s="21" t="n">
        <f aca="false">VLOOKUP(A76,[85]Dec1930!$A$643:$C$752,3,0)</f>
        <v>28190</v>
      </c>
      <c r="C76" s="21" t="n">
        <f aca="false">VLOOKUP(A76,'[86]Jan1931-Dec1940'!$A$643:$C$752,3,0)</f>
        <v>26747</v>
      </c>
      <c r="D76" s="21" t="n">
        <f aca="false">VLOOKUP(A76,'[87]Jan1941-Dec1950'!$A$643:$D$752,3,0)</f>
        <v>180153</v>
      </c>
      <c r="E76" s="21" t="n">
        <f aca="false">VLOOKUP(A76,'[88]Jan1951-Dec1955'!$A$654:$C$763,3,0)</f>
        <v>494382</v>
      </c>
      <c r="F76" s="21" t="n">
        <f aca="false">VLOOKUP(A76,'[89]Jan1956-Dec1957'!$A$643:$C$752,3,0)</f>
        <v>158041</v>
      </c>
      <c r="G76" s="21" t="n">
        <f aca="false">VLOOKUP(A76,'[90]Jan1958-Dec1958'!$A$643:$C$752,3,0)</f>
        <v>509181</v>
      </c>
      <c r="H76" s="21" t="n">
        <f aca="false">VLOOKUP(A76,'[91]Jan1959-Dec1959'!$A$627:$C$736,3,0)</f>
        <v>162180</v>
      </c>
      <c r="I76" s="21" t="n">
        <f aca="false">VLOOKUP(A76,'[92]Jan1960-Dec1960'!$A$611:$C$720,3,0)</f>
        <v>151432</v>
      </c>
      <c r="J76" s="21" t="n">
        <f aca="false">VLOOKUP(A76,'[93]Jan1961-Dec1961'!$A$595:$C$704,3,0)</f>
        <v>157299</v>
      </c>
      <c r="K76" s="21" t="n">
        <f aca="false">VLOOKUP(A76,'[94]Jan1962-Dec1962'!$A$579:$C$688,3,0)</f>
        <v>104142</v>
      </c>
      <c r="L76" s="21" t="n">
        <f aca="false">VLOOKUP(A76,'[95]Jan1963-Dec1963'!$A$563:$C$672,3,0)</f>
        <v>153758</v>
      </c>
      <c r="M76" s="21" t="n">
        <f aca="false">VLOOKUP(A76,'[96]Jan1964-Dec1964'!$A$547:$C$656,3,0)</f>
        <v>369447</v>
      </c>
      <c r="N76" s="21" t="n">
        <f aca="false">VLOOKUP(A76,'[97]Jan1965-Dec1965'!$A$531:$C$640,3,0)</f>
        <v>3253668</v>
      </c>
      <c r="O76" s="21" t="n">
        <f aca="false">VLOOKUP(A76,'[98]Jan1966-Dec1967'!$A$515:$C$624,3,0)</f>
        <v>200669</v>
      </c>
      <c r="P76" s="21" t="n">
        <f aca="false">VLOOKUP(A76,'[99]Jan1967-Dec1967'!$A$499:$C$608,3,0)</f>
        <v>106364</v>
      </c>
      <c r="Q76" s="21" t="n">
        <f aca="false">VLOOKUP(A76,'[100]Jan1968-Dec1968'!$A$483:$C$592,3,0)</f>
        <v>190922</v>
      </c>
      <c r="R76" s="21" t="n">
        <f aca="false">VLOOKUP(A76,'[101]Jan1969-Dec1970'!$A$467:$C$576,3,0)</f>
        <v>446103</v>
      </c>
      <c r="S76" s="21" t="n">
        <f aca="false">VLOOKUP(A76,'[102]Jan1971-Dec1973'!$A$435:$C$544,3,0)</f>
        <v>805038</v>
      </c>
      <c r="T76" s="21" t="n">
        <f aca="false">VLOOKUP(A76,'[103]Jan1974-Dec1975'!$A$387:$C$496,3,0)</f>
        <v>994237</v>
      </c>
      <c r="U76" s="21" t="n">
        <f aca="false">VLOOKUP(A76,'[104]Jan1976-Dec1977'!$A$355:$C$464,3,0)</f>
        <v>1263613</v>
      </c>
      <c r="V76" s="21" t="n">
        <f aca="false">VLOOKUP(A76,'[105]Jan1978-Dec1978'!$A$323:$C$432,3,0)</f>
        <v>1089237</v>
      </c>
      <c r="W76" s="21" t="n">
        <v>1339182</v>
      </c>
      <c r="X76" s="21" t="n">
        <v>1475556</v>
      </c>
      <c r="Y76" s="21" t="n">
        <v>1753798</v>
      </c>
      <c r="Z76" s="21" t="n">
        <v>2256751</v>
      </c>
      <c r="AA76" s="21" t="n">
        <v>1411973</v>
      </c>
      <c r="AB76" s="21" t="n">
        <v>3530209</v>
      </c>
      <c r="AC76" s="21" t="n">
        <v>2535639</v>
      </c>
      <c r="AD76" s="21" t="n">
        <v>6292933</v>
      </c>
      <c r="AE76" s="21" t="n">
        <v>10429334</v>
      </c>
      <c r="AF76" s="21"/>
      <c r="AG76" s="21" t="n">
        <f aca="false">SUM(B76:AF76)</f>
        <v>41870178</v>
      </c>
    </row>
    <row r="77" customFormat="false" ht="11.25" hidden="false" customHeight="false" outlineLevel="0" collapsed="false">
      <c r="A77" s="20" t="n">
        <v>36617</v>
      </c>
      <c r="B77" s="21" t="n">
        <f aca="false">VLOOKUP(A77,[85]Dec1930!$A$643:$C$752,3,0)</f>
        <v>26237</v>
      </c>
      <c r="C77" s="21" t="n">
        <f aca="false">VLOOKUP(A77,'[86]Jan1931-Dec1940'!$A$643:$C$752,3,0)</f>
        <v>28504</v>
      </c>
      <c r="D77" s="21" t="n">
        <f aca="false">VLOOKUP(A77,'[87]Jan1941-Dec1950'!$A$643:$D$752,3,0)</f>
        <v>179564</v>
      </c>
      <c r="E77" s="21" t="n">
        <f aca="false">VLOOKUP(A77,'[88]Jan1951-Dec1955'!$A$654:$C$763,3,0)</f>
        <v>464837</v>
      </c>
      <c r="F77" s="21" t="n">
        <f aca="false">VLOOKUP(A77,'[89]Jan1956-Dec1957'!$A$643:$C$752,3,0)</f>
        <v>153678</v>
      </c>
      <c r="G77" s="21" t="n">
        <f aca="false">VLOOKUP(A77,'[90]Jan1958-Dec1958'!$A$643:$C$752,3,0)</f>
        <v>498559</v>
      </c>
      <c r="H77" s="21" t="n">
        <f aca="false">VLOOKUP(A77,'[91]Jan1959-Dec1959'!$A$627:$C$736,3,0)</f>
        <v>146312</v>
      </c>
      <c r="I77" s="21" t="n">
        <f aca="false">VLOOKUP(A77,'[92]Jan1960-Dec1960'!$A$611:$C$720,3,0)</f>
        <v>149335</v>
      </c>
      <c r="J77" s="21" t="n">
        <f aca="false">VLOOKUP(A77,'[93]Jan1961-Dec1961'!$A$595:$C$704,3,0)</f>
        <v>148721</v>
      </c>
      <c r="K77" s="21" t="n">
        <f aca="false">VLOOKUP(A77,'[94]Jan1962-Dec1962'!$A$579:$C$688,3,0)</f>
        <v>103653</v>
      </c>
      <c r="L77" s="21" t="n">
        <f aca="false">VLOOKUP(A77,'[95]Jan1963-Dec1963'!$A$563:$C$672,3,0)</f>
        <v>143195</v>
      </c>
      <c r="M77" s="21" t="n">
        <f aca="false">VLOOKUP(A77,'[96]Jan1964-Dec1964'!$A$547:$C$656,3,0)</f>
        <v>375572</v>
      </c>
      <c r="N77" s="21" t="n">
        <f aca="false">VLOOKUP(A77,'[97]Jan1965-Dec1965'!$A$531:$C$640,3,0)</f>
        <v>3194651</v>
      </c>
      <c r="O77" s="21" t="n">
        <f aca="false">VLOOKUP(A77,'[98]Jan1966-Dec1967'!$A$515:$C$624,3,0)</f>
        <v>176131</v>
      </c>
      <c r="P77" s="21" t="n">
        <f aca="false">VLOOKUP(A77,'[99]Jan1967-Dec1967'!$A$499:$C$608,3,0)</f>
        <v>101400</v>
      </c>
      <c r="Q77" s="21" t="n">
        <f aca="false">VLOOKUP(A77,'[100]Jan1968-Dec1968'!$A$483:$C$592,3,0)</f>
        <v>179927</v>
      </c>
      <c r="R77" s="21" t="n">
        <f aca="false">VLOOKUP(A77,'[101]Jan1969-Dec1970'!$A$467:$C$576,3,0)</f>
        <v>419562</v>
      </c>
      <c r="S77" s="21" t="n">
        <f aca="false">VLOOKUP(A77,'[102]Jan1971-Dec1973'!$A$435:$C$544,3,0)</f>
        <v>759162</v>
      </c>
      <c r="T77" s="21" t="n">
        <f aca="false">VLOOKUP(A77,'[103]Jan1974-Dec1975'!$A$387:$C$496,3,0)</f>
        <v>862709</v>
      </c>
      <c r="U77" s="21" t="n">
        <f aca="false">VLOOKUP(A77,'[104]Jan1976-Dec1977'!$A$355:$C$464,3,0)</f>
        <v>1236276</v>
      </c>
      <c r="V77" s="21" t="n">
        <f aca="false">VLOOKUP(A77,'[105]Jan1978-Dec1978'!$A$323:$C$432,3,0)</f>
        <v>1043723</v>
      </c>
      <c r="W77" s="21" t="n">
        <v>1284778</v>
      </c>
      <c r="X77" s="21" t="n">
        <v>1403172</v>
      </c>
      <c r="Y77" s="21" t="n">
        <v>1696479</v>
      </c>
      <c r="Z77" s="21" t="n">
        <v>2146224</v>
      </c>
      <c r="AA77" s="21" t="n">
        <v>1312738</v>
      </c>
      <c r="AB77" s="21" t="n">
        <v>3379701</v>
      </c>
      <c r="AC77" s="21" t="n">
        <v>2463913</v>
      </c>
      <c r="AD77" s="21" t="n">
        <v>6035009</v>
      </c>
      <c r="AE77" s="21" t="n">
        <v>9986470</v>
      </c>
      <c r="AF77" s="21"/>
      <c r="AG77" s="21" t="n">
        <f aca="false">SUM(B77:AF77)</f>
        <v>40100192</v>
      </c>
    </row>
    <row r="78" customFormat="false" ht="11.25" hidden="false" customHeight="false" outlineLevel="0" collapsed="false">
      <c r="A78" s="20" t="n">
        <v>36647</v>
      </c>
      <c r="B78" s="21" t="n">
        <f aca="false">VLOOKUP(A78,[85]Dec1930!$A$643:$C$752,3,0)</f>
        <v>32041</v>
      </c>
      <c r="C78" s="21" t="n">
        <f aca="false">VLOOKUP(A78,'[86]Jan1931-Dec1940'!$A$643:$C$752,3,0)</f>
        <v>28510</v>
      </c>
      <c r="D78" s="21" t="n">
        <f aca="false">VLOOKUP(A78,'[87]Jan1941-Dec1950'!$A$643:$D$752,3,0)</f>
        <v>186423</v>
      </c>
      <c r="E78" s="21" t="n">
        <f aca="false">VLOOKUP(A78,'[88]Jan1951-Dec1955'!$A$654:$C$763,3,0)</f>
        <v>460995</v>
      </c>
      <c r="F78" s="21" t="n">
        <f aca="false">VLOOKUP(A78,'[89]Jan1956-Dec1957'!$A$643:$C$752,3,0)</f>
        <v>149984</v>
      </c>
      <c r="G78" s="21" t="n">
        <f aca="false">VLOOKUP(A78,'[90]Jan1958-Dec1958'!$A$643:$C$752,3,0)</f>
        <v>507727</v>
      </c>
      <c r="H78" s="21" t="n">
        <f aca="false">VLOOKUP(A78,'[91]Jan1959-Dec1959'!$A$627:$C$736,3,0)</f>
        <v>159888</v>
      </c>
      <c r="I78" s="21" t="n">
        <f aca="false">VLOOKUP(A78,'[92]Jan1960-Dec1960'!$A$611:$C$720,3,0)</f>
        <v>151945</v>
      </c>
      <c r="J78" s="21" t="n">
        <f aca="false">VLOOKUP(A78,'[93]Jan1961-Dec1961'!$A$595:$C$704,3,0)</f>
        <v>148434</v>
      </c>
      <c r="K78" s="21" t="n">
        <f aca="false">VLOOKUP(A78,'[94]Jan1962-Dec1962'!$A$579:$C$688,3,0)</f>
        <v>104405</v>
      </c>
      <c r="L78" s="21" t="n">
        <f aca="false">VLOOKUP(A78,'[95]Jan1963-Dec1963'!$A$563:$C$672,3,0)</f>
        <v>154772</v>
      </c>
      <c r="M78" s="21" t="n">
        <f aca="false">VLOOKUP(A78,'[96]Jan1964-Dec1964'!$A$547:$C$656,3,0)</f>
        <v>372403</v>
      </c>
      <c r="N78" s="21" t="n">
        <f aca="false">VLOOKUP(A78,'[97]Jan1965-Dec1965'!$A$531:$C$640,3,0)</f>
        <v>3373947</v>
      </c>
      <c r="O78" s="21" t="n">
        <f aca="false">VLOOKUP(A78,'[98]Jan1966-Dec1967'!$A$515:$C$624,3,0)</f>
        <v>193426</v>
      </c>
      <c r="P78" s="21" t="n">
        <f aca="false">VLOOKUP(A78,'[99]Jan1967-Dec1967'!$A$499:$C$608,3,0)</f>
        <v>124506</v>
      </c>
      <c r="Q78" s="21" t="n">
        <f aca="false">VLOOKUP(A78,'[100]Jan1968-Dec1968'!$A$483:$C$592,3,0)</f>
        <v>195246</v>
      </c>
      <c r="R78" s="21" t="n">
        <f aca="false">VLOOKUP(A78,'[101]Jan1969-Dec1970'!$A$467:$C$576,3,0)</f>
        <v>429451</v>
      </c>
      <c r="S78" s="21" t="n">
        <f aca="false">VLOOKUP(A78,'[102]Jan1971-Dec1973'!$A$435:$C$544,3,0)</f>
        <v>802280</v>
      </c>
      <c r="T78" s="21" t="n">
        <f aca="false">VLOOKUP(A78,'[103]Jan1974-Dec1975'!$A$387:$C$496,3,0)</f>
        <v>915289</v>
      </c>
      <c r="U78" s="21" t="n">
        <f aca="false">VLOOKUP(A78,'[104]Jan1976-Dec1977'!$A$355:$C$464,3,0)</f>
        <v>1257534</v>
      </c>
      <c r="V78" s="21" t="n">
        <f aca="false">VLOOKUP(A78,'[105]Jan1978-Dec1978'!$A$323:$C$432,3,0)</f>
        <v>1069706</v>
      </c>
      <c r="W78" s="21" t="n">
        <v>1335427</v>
      </c>
      <c r="X78" s="21" t="n">
        <v>1437965</v>
      </c>
      <c r="Y78" s="21" t="n">
        <v>1722011</v>
      </c>
      <c r="Z78" s="21" t="n">
        <v>2232681</v>
      </c>
      <c r="AA78" s="21" t="n">
        <v>1352538</v>
      </c>
      <c r="AB78" s="21" t="n">
        <v>3485028</v>
      </c>
      <c r="AC78" s="21" t="n">
        <v>2593736</v>
      </c>
      <c r="AD78" s="21" t="n">
        <v>6178222</v>
      </c>
      <c r="AE78" s="21" t="n">
        <v>10415485</v>
      </c>
      <c r="AF78" s="21"/>
      <c r="AG78" s="21" t="n">
        <f aca="false">SUM(B78:AF78)</f>
        <v>41572005</v>
      </c>
    </row>
    <row r="79" customFormat="false" ht="11.25" hidden="false" customHeight="false" outlineLevel="0" collapsed="false">
      <c r="A79" s="20" t="n">
        <v>36678</v>
      </c>
      <c r="B79" s="21" t="n">
        <f aca="false">VLOOKUP(A79,[85]Dec1930!$A$643:$C$752,3,0)</f>
        <v>28240</v>
      </c>
      <c r="C79" s="21" t="n">
        <f aca="false">VLOOKUP(A79,'[86]Jan1931-Dec1940'!$A$643:$C$752,3,0)</f>
        <v>26831</v>
      </c>
      <c r="D79" s="21" t="n">
        <f aca="false">VLOOKUP(A79,'[87]Jan1941-Dec1950'!$A$643:$D$752,3,0)</f>
        <v>188575</v>
      </c>
      <c r="E79" s="21" t="n">
        <f aca="false">VLOOKUP(A79,'[88]Jan1951-Dec1955'!$A$654:$C$763,3,0)</f>
        <v>462293</v>
      </c>
      <c r="F79" s="21" t="n">
        <f aca="false">VLOOKUP(A79,'[89]Jan1956-Dec1957'!$A$643:$C$752,3,0)</f>
        <v>145449</v>
      </c>
      <c r="G79" s="21" t="n">
        <f aca="false">VLOOKUP(A79,'[90]Jan1958-Dec1958'!$A$643:$C$752,3,0)</f>
        <v>487321</v>
      </c>
      <c r="H79" s="21" t="n">
        <f aca="false">VLOOKUP(A79,'[91]Jan1959-Dec1959'!$A$627:$C$736,3,0)</f>
        <v>152245</v>
      </c>
      <c r="I79" s="21" t="n">
        <f aca="false">VLOOKUP(A79,'[92]Jan1960-Dec1960'!$A$611:$C$720,3,0)</f>
        <v>150345</v>
      </c>
      <c r="J79" s="21" t="n">
        <f aca="false">VLOOKUP(A79,'[93]Jan1961-Dec1961'!$A$595:$C$704,3,0)</f>
        <v>144345</v>
      </c>
      <c r="K79" s="21" t="n">
        <f aca="false">VLOOKUP(A79,'[94]Jan1962-Dec1962'!$A$579:$C$688,3,0)</f>
        <v>104424</v>
      </c>
      <c r="L79" s="21" t="n">
        <f aca="false">VLOOKUP(A79,'[95]Jan1963-Dec1963'!$A$563:$C$672,3,0)</f>
        <v>148094</v>
      </c>
      <c r="M79" s="21" t="n">
        <f aca="false">VLOOKUP(A79,'[96]Jan1964-Dec1964'!$A$547:$C$656,3,0)</f>
        <v>375668</v>
      </c>
      <c r="N79" s="21" t="n">
        <f aca="false">VLOOKUP(A79,'[97]Jan1965-Dec1965'!$A$531:$C$640,3,0)</f>
        <v>3462687</v>
      </c>
      <c r="O79" s="21" t="n">
        <f aca="false">VLOOKUP(A79,'[98]Jan1966-Dec1967'!$A$515:$C$624,3,0)</f>
        <v>181304</v>
      </c>
      <c r="P79" s="21" t="n">
        <f aca="false">VLOOKUP(A79,'[99]Jan1967-Dec1967'!$A$499:$C$608,3,0)</f>
        <v>118905</v>
      </c>
      <c r="Q79" s="21" t="n">
        <f aca="false">VLOOKUP(A79,'[100]Jan1968-Dec1968'!$A$483:$C$592,3,0)</f>
        <v>182449</v>
      </c>
      <c r="R79" s="21" t="n">
        <f aca="false">VLOOKUP(A79,'[101]Jan1969-Dec1970'!$A$467:$C$576,3,0)</f>
        <v>418605</v>
      </c>
      <c r="S79" s="21" t="n">
        <f aca="false">VLOOKUP(A79,'[102]Jan1971-Dec1973'!$A$435:$C$544,3,0)</f>
        <v>738145</v>
      </c>
      <c r="T79" s="21" t="n">
        <f aca="false">VLOOKUP(A79,'[103]Jan1974-Dec1975'!$A$387:$C$496,3,0)</f>
        <v>917870</v>
      </c>
      <c r="U79" s="21" t="n">
        <f aca="false">VLOOKUP(A79,'[104]Jan1976-Dec1977'!$A$355:$C$464,3,0)</f>
        <v>1222382</v>
      </c>
      <c r="V79" s="21" t="n">
        <f aca="false">VLOOKUP(A79,'[105]Jan1978-Dec1978'!$A$323:$C$432,3,0)</f>
        <v>1059825</v>
      </c>
      <c r="W79" s="21" t="n">
        <v>1281063</v>
      </c>
      <c r="X79" s="21" t="n">
        <v>1402274</v>
      </c>
      <c r="Y79" s="21" t="n">
        <v>1636434</v>
      </c>
      <c r="Z79" s="21" t="n">
        <v>2221189</v>
      </c>
      <c r="AA79" s="21" t="n">
        <v>1264442</v>
      </c>
      <c r="AB79" s="21" t="n">
        <v>3402170</v>
      </c>
      <c r="AC79" s="21" t="n">
        <v>2493150</v>
      </c>
      <c r="AD79" s="21" t="n">
        <v>5979273</v>
      </c>
      <c r="AE79" s="21" t="n">
        <v>9846933</v>
      </c>
      <c r="AF79" s="21"/>
      <c r="AG79" s="21" t="n">
        <f aca="false">SUM(B79:AF79)</f>
        <v>40242930</v>
      </c>
    </row>
    <row r="80" customFormat="false" ht="11.25" hidden="false" customHeight="false" outlineLevel="0" collapsed="false">
      <c r="A80" s="20" t="n">
        <v>36708</v>
      </c>
      <c r="B80" s="21" t="n">
        <f aca="false">VLOOKUP(A80,[85]Dec1930!$A$643:$C$752,3,0)</f>
        <v>23783</v>
      </c>
      <c r="C80" s="21" t="n">
        <f aca="false">VLOOKUP(A80,'[86]Jan1931-Dec1940'!$A$643:$C$752,3,0)</f>
        <v>26987</v>
      </c>
      <c r="D80" s="21" t="n">
        <f aca="false">VLOOKUP(A80,'[87]Jan1941-Dec1950'!$A$643:$D$752,3,0)</f>
        <v>186879</v>
      </c>
      <c r="E80" s="21" t="n">
        <f aca="false">VLOOKUP(A80,'[88]Jan1951-Dec1955'!$A$654:$C$763,3,0)</f>
        <v>465522</v>
      </c>
      <c r="F80" s="21" t="n">
        <f aca="false">VLOOKUP(A80,'[89]Jan1956-Dec1957'!$A$643:$C$752,3,0)</f>
        <v>147932</v>
      </c>
      <c r="G80" s="21" t="n">
        <f aca="false">VLOOKUP(A80,'[90]Jan1958-Dec1958'!$A$643:$C$752,3,0)</f>
        <v>525547</v>
      </c>
      <c r="H80" s="21" t="n">
        <f aca="false">VLOOKUP(A80,'[91]Jan1959-Dec1959'!$A$627:$C$736,3,0)</f>
        <v>155236</v>
      </c>
      <c r="I80" s="21" t="n">
        <f aca="false">VLOOKUP(A80,'[92]Jan1960-Dec1960'!$A$611:$C$720,3,0)</f>
        <v>153598</v>
      </c>
      <c r="J80" s="21" t="n">
        <f aca="false">VLOOKUP(A80,'[93]Jan1961-Dec1961'!$A$595:$C$704,3,0)</f>
        <v>147799</v>
      </c>
      <c r="K80" s="21" t="n">
        <f aca="false">VLOOKUP(A80,'[94]Jan1962-Dec1962'!$A$579:$C$688,3,0)</f>
        <v>98080</v>
      </c>
      <c r="L80" s="21" t="n">
        <f aca="false">VLOOKUP(A80,'[95]Jan1963-Dec1963'!$A$563:$C$672,3,0)</f>
        <v>150417</v>
      </c>
      <c r="M80" s="21" t="n">
        <f aca="false">VLOOKUP(A80,'[96]Jan1964-Dec1964'!$A$547:$C$656,3,0)</f>
        <v>383352</v>
      </c>
      <c r="N80" s="21" t="n">
        <f aca="false">VLOOKUP(A80,'[97]Jan1965-Dec1965'!$A$531:$C$640,3,0)</f>
        <v>3435808</v>
      </c>
      <c r="O80" s="21" t="n">
        <f aca="false">VLOOKUP(A80,'[98]Jan1966-Dec1967'!$A$515:$C$624,3,0)</f>
        <v>191539</v>
      </c>
      <c r="P80" s="21" t="n">
        <f aca="false">VLOOKUP(A80,'[99]Jan1967-Dec1967'!$A$499:$C$608,3,0)</f>
        <v>128190</v>
      </c>
      <c r="Q80" s="21" t="n">
        <f aca="false">VLOOKUP(A80,'[100]Jan1968-Dec1968'!$A$483:$C$592,3,0)</f>
        <v>202279</v>
      </c>
      <c r="R80" s="21" t="n">
        <f aca="false">VLOOKUP(A80,'[101]Jan1969-Dec1970'!$A$467:$C$576,3,0)</f>
        <v>418604</v>
      </c>
      <c r="S80" s="21" t="n">
        <f aca="false">VLOOKUP(A80,'[102]Jan1971-Dec1973'!$A$435:$C$544,3,0)</f>
        <v>766271</v>
      </c>
      <c r="T80" s="21" t="n">
        <f aca="false">VLOOKUP(A80,'[103]Jan1974-Dec1975'!$A$387:$C$496,3,0)</f>
        <v>959850</v>
      </c>
      <c r="U80" s="21" t="n">
        <f aca="false">VLOOKUP(A80,'[104]Jan1976-Dec1977'!$A$355:$C$464,3,0)</f>
        <v>1257797</v>
      </c>
      <c r="V80" s="21" t="n">
        <f aca="false">VLOOKUP(A80,'[105]Jan1978-Dec1978'!$A$323:$C$432,3,0)</f>
        <v>1086376</v>
      </c>
      <c r="W80" s="21" t="n">
        <v>1293461</v>
      </c>
      <c r="X80" s="21" t="n">
        <v>1487711</v>
      </c>
      <c r="Y80" s="21" t="n">
        <v>1742865</v>
      </c>
      <c r="Z80" s="21" t="n">
        <v>2348677</v>
      </c>
      <c r="AA80" s="21" t="n">
        <v>1344644</v>
      </c>
      <c r="AB80" s="21" t="n">
        <v>3423403</v>
      </c>
      <c r="AC80" s="21" t="n">
        <v>2549313</v>
      </c>
      <c r="AD80" s="21" t="n">
        <v>6166308</v>
      </c>
      <c r="AE80" s="21" t="n">
        <v>10194602</v>
      </c>
      <c r="AF80" s="21"/>
      <c r="AG80" s="21" t="n">
        <f aca="false">SUM(B80:AF80)</f>
        <v>41462830</v>
      </c>
    </row>
    <row r="81" customFormat="false" ht="11.25" hidden="false" customHeight="false" outlineLevel="0" collapsed="false">
      <c r="A81" s="20" t="n">
        <v>36739</v>
      </c>
      <c r="B81" s="21" t="n">
        <f aca="false">VLOOKUP(A81,[85]Dec1930!$A$643:$C$752,3,0)</f>
        <v>24231</v>
      </c>
      <c r="C81" s="21" t="n">
        <f aca="false">VLOOKUP(A81,'[86]Jan1931-Dec1940'!$A$643:$C$752,3,0)</f>
        <v>24643</v>
      </c>
      <c r="D81" s="21" t="n">
        <f aca="false">VLOOKUP(A81,'[87]Jan1941-Dec1950'!$A$643:$D$752,3,0)</f>
        <v>187600</v>
      </c>
      <c r="E81" s="21" t="n">
        <f aca="false">VLOOKUP(A81,'[88]Jan1951-Dec1955'!$A$654:$C$763,3,0)</f>
        <v>470833</v>
      </c>
      <c r="F81" s="21" t="n">
        <f aca="false">VLOOKUP(A81,'[89]Jan1956-Dec1957'!$A$643:$C$752,3,0)</f>
        <v>142279</v>
      </c>
      <c r="G81" s="21" t="n">
        <f aca="false">VLOOKUP(A81,'[90]Jan1958-Dec1958'!$A$643:$C$752,3,0)</f>
        <v>512010</v>
      </c>
      <c r="H81" s="21" t="n">
        <f aca="false">VLOOKUP(A81,'[91]Jan1959-Dec1959'!$A$627:$C$736,3,0)</f>
        <v>149804</v>
      </c>
      <c r="I81" s="21" t="n">
        <f aca="false">VLOOKUP(A81,'[92]Jan1960-Dec1960'!$A$611:$C$720,3,0)</f>
        <v>149591</v>
      </c>
      <c r="J81" s="21" t="n">
        <f aca="false">VLOOKUP(A81,'[93]Jan1961-Dec1961'!$A$595:$C$704,3,0)</f>
        <v>153199</v>
      </c>
      <c r="K81" s="21" t="n">
        <f aca="false">VLOOKUP(A81,'[94]Jan1962-Dec1962'!$A$579:$C$688,3,0)</f>
        <v>95934</v>
      </c>
      <c r="L81" s="21" t="n">
        <f aca="false">VLOOKUP(A81,'[95]Jan1963-Dec1963'!$A$563:$C$672,3,0)</f>
        <v>157051</v>
      </c>
      <c r="M81" s="21" t="n">
        <f aca="false">VLOOKUP(A81,'[96]Jan1964-Dec1964'!$A$547:$C$656,3,0)</f>
        <v>391199</v>
      </c>
      <c r="N81" s="21" t="n">
        <f aca="false">VLOOKUP(A81,'[97]Jan1965-Dec1965'!$A$531:$C$640,3,0)</f>
        <v>3397074</v>
      </c>
      <c r="O81" s="21" t="n">
        <f aca="false">VLOOKUP(A81,'[98]Jan1966-Dec1967'!$A$515:$C$624,3,0)</f>
        <v>199283</v>
      </c>
      <c r="P81" s="21" t="n">
        <f aca="false">VLOOKUP(A81,'[99]Jan1967-Dec1967'!$A$499:$C$608,3,0)</f>
        <v>121725</v>
      </c>
      <c r="Q81" s="21" t="n">
        <f aca="false">VLOOKUP(A81,'[100]Jan1968-Dec1968'!$A$483:$C$592,3,0)</f>
        <v>197239</v>
      </c>
      <c r="R81" s="21" t="n">
        <f aca="false">VLOOKUP(A81,'[101]Jan1969-Dec1970'!$A$467:$C$576,3,0)</f>
        <v>428205</v>
      </c>
      <c r="S81" s="21" t="n">
        <f aca="false">VLOOKUP(A81,'[102]Jan1971-Dec1973'!$A$435:$C$544,3,0)</f>
        <v>746595</v>
      </c>
      <c r="T81" s="21" t="n">
        <f aca="false">VLOOKUP(A81,'[103]Jan1974-Dec1975'!$A$387:$C$496,3,0)</f>
        <v>964483</v>
      </c>
      <c r="U81" s="21" t="n">
        <f aca="false">VLOOKUP(A81,'[104]Jan1976-Dec1977'!$A$355:$C$464,3,0)</f>
        <v>1253247</v>
      </c>
      <c r="V81" s="21" t="n">
        <f aca="false">VLOOKUP(A81,'[105]Jan1978-Dec1978'!$A$323:$C$432,3,0)</f>
        <v>1094446</v>
      </c>
      <c r="W81" s="21" t="n">
        <v>1283725</v>
      </c>
      <c r="X81" s="21" t="n">
        <v>1506340</v>
      </c>
      <c r="Y81" s="21" t="n">
        <v>1809086</v>
      </c>
      <c r="Z81" s="21" t="n">
        <v>2296863</v>
      </c>
      <c r="AA81" s="21" t="n">
        <v>1333230</v>
      </c>
      <c r="AB81" s="21" t="n">
        <v>3411542</v>
      </c>
      <c r="AC81" s="21" t="n">
        <v>2628883</v>
      </c>
      <c r="AD81" s="21" t="n">
        <v>6135795</v>
      </c>
      <c r="AE81" s="21" t="n">
        <v>9992781</v>
      </c>
      <c r="AF81" s="21"/>
      <c r="AG81" s="21" t="n">
        <f aca="false">SUM(B81:AF81)</f>
        <v>41258916</v>
      </c>
    </row>
    <row r="82" customFormat="false" ht="11.25" hidden="false" customHeight="false" outlineLevel="0" collapsed="false">
      <c r="A82" s="20" t="n">
        <v>36770</v>
      </c>
      <c r="B82" s="21" t="n">
        <f aca="false">VLOOKUP(A82,[85]Dec1930!$A$643:$C$752,3,0)</f>
        <v>25813</v>
      </c>
      <c r="C82" s="21" t="n">
        <f aca="false">VLOOKUP(A82,'[86]Jan1931-Dec1940'!$A$643:$C$752,3,0)</f>
        <v>24106</v>
      </c>
      <c r="D82" s="21" t="n">
        <f aca="false">VLOOKUP(A82,'[87]Jan1941-Dec1950'!$A$643:$D$752,3,0)</f>
        <v>179076</v>
      </c>
      <c r="E82" s="21" t="n">
        <f aca="false">VLOOKUP(A82,'[88]Jan1951-Dec1955'!$A$654:$C$763,3,0)</f>
        <v>432115</v>
      </c>
      <c r="F82" s="21" t="n">
        <f aca="false">VLOOKUP(A82,'[89]Jan1956-Dec1957'!$A$643:$C$752,3,0)</f>
        <v>130297</v>
      </c>
      <c r="G82" s="21" t="n">
        <f aca="false">VLOOKUP(A82,'[90]Jan1958-Dec1958'!$A$643:$C$752,3,0)</f>
        <v>483632</v>
      </c>
      <c r="H82" s="21" t="n">
        <f aca="false">VLOOKUP(A82,'[91]Jan1959-Dec1959'!$A$627:$C$736,3,0)</f>
        <v>147040</v>
      </c>
      <c r="I82" s="21" t="n">
        <f aca="false">VLOOKUP(A82,'[92]Jan1960-Dec1960'!$A$611:$C$720,3,0)</f>
        <v>147176</v>
      </c>
      <c r="J82" s="21" t="n">
        <f aca="false">VLOOKUP(A82,'[93]Jan1961-Dec1961'!$A$595:$C$704,3,0)</f>
        <v>147925</v>
      </c>
      <c r="K82" s="21" t="n">
        <f aca="false">VLOOKUP(A82,'[94]Jan1962-Dec1962'!$A$579:$C$688,3,0)</f>
        <v>95970</v>
      </c>
      <c r="L82" s="21" t="n">
        <f aca="false">VLOOKUP(A82,'[95]Jan1963-Dec1963'!$A$563:$C$672,3,0)</f>
        <v>146169</v>
      </c>
      <c r="M82" s="21" t="n">
        <f aca="false">VLOOKUP(A82,'[96]Jan1964-Dec1964'!$A$547:$C$656,3,0)</f>
        <v>362619</v>
      </c>
      <c r="N82" s="21" t="n">
        <f aca="false">VLOOKUP(A82,'[97]Jan1965-Dec1965'!$A$531:$C$640,3,0)</f>
        <v>3294925</v>
      </c>
      <c r="O82" s="21" t="n">
        <f aca="false">VLOOKUP(A82,'[98]Jan1966-Dec1967'!$A$515:$C$624,3,0)</f>
        <v>205213</v>
      </c>
      <c r="P82" s="21" t="n">
        <f aca="false">VLOOKUP(A82,'[99]Jan1967-Dec1967'!$A$499:$C$608,3,0)</f>
        <v>122081</v>
      </c>
      <c r="Q82" s="21" t="n">
        <f aca="false">VLOOKUP(A82,'[100]Jan1968-Dec1968'!$A$483:$C$592,3,0)</f>
        <v>196251</v>
      </c>
      <c r="R82" s="21" t="n">
        <f aca="false">VLOOKUP(A82,'[101]Jan1969-Dec1970'!$A$467:$C$576,3,0)</f>
        <v>419068</v>
      </c>
      <c r="S82" s="21" t="n">
        <f aca="false">VLOOKUP(A82,'[102]Jan1971-Dec1973'!$A$435:$C$544,3,0)</f>
        <v>710853</v>
      </c>
      <c r="T82" s="21" t="n">
        <f aca="false">VLOOKUP(A82,'[103]Jan1974-Dec1975'!$A$387:$C$496,3,0)</f>
        <v>902117</v>
      </c>
      <c r="U82" s="21" t="n">
        <f aca="false">VLOOKUP(A82,'[104]Jan1976-Dec1977'!$A$355:$C$464,3,0)</f>
        <v>1191503</v>
      </c>
      <c r="V82" s="21" t="n">
        <f aca="false">VLOOKUP(A82,'[105]Jan1978-Dec1978'!$A$323:$C$432,3,0)</f>
        <v>1066370</v>
      </c>
      <c r="W82" s="21" t="n">
        <v>1237076</v>
      </c>
      <c r="X82" s="21" t="n">
        <v>1426602</v>
      </c>
      <c r="Y82" s="21" t="n">
        <v>1742930</v>
      </c>
      <c r="Z82" s="21" t="n">
        <v>2164078</v>
      </c>
      <c r="AA82" s="21" t="n">
        <v>1263574</v>
      </c>
      <c r="AB82" s="21" t="n">
        <v>3268612</v>
      </c>
      <c r="AC82" s="21" t="n">
        <v>2499113</v>
      </c>
      <c r="AD82" s="21" t="n">
        <v>5858363</v>
      </c>
      <c r="AE82" s="21" t="n">
        <v>9338255</v>
      </c>
      <c r="AF82" s="21"/>
      <c r="AG82" s="21" t="n">
        <f aca="false">SUM(B82:AF82)</f>
        <v>39228922</v>
      </c>
    </row>
    <row r="83" customFormat="false" ht="11.25" hidden="false" customHeight="false" outlineLevel="0" collapsed="false">
      <c r="A83" s="20" t="n">
        <v>36800</v>
      </c>
      <c r="B83" s="21" t="n">
        <f aca="false">VLOOKUP(A83,[85]Dec1930!$A$643:$C$752,3,0)</f>
        <v>23875</v>
      </c>
      <c r="C83" s="21" t="n">
        <f aca="false">VLOOKUP(A83,'[86]Jan1931-Dec1940'!$A$643:$C$752,3,0)</f>
        <v>26354</v>
      </c>
      <c r="D83" s="21" t="n">
        <f aca="false">VLOOKUP(A83,'[87]Jan1941-Dec1950'!$A$643:$D$752,3,0)</f>
        <v>181384</v>
      </c>
      <c r="E83" s="21" t="n">
        <f aca="false">VLOOKUP(A83,'[88]Jan1951-Dec1955'!$A$654:$C$763,3,0)</f>
        <v>475918</v>
      </c>
      <c r="F83" s="21" t="n">
        <f aca="false">VLOOKUP(A83,'[89]Jan1956-Dec1957'!$A$643:$C$752,3,0)</f>
        <v>151513</v>
      </c>
      <c r="G83" s="21" t="n">
        <f aca="false">VLOOKUP(A83,'[90]Jan1958-Dec1958'!$A$643:$C$752,3,0)</f>
        <v>490451</v>
      </c>
      <c r="H83" s="21" t="n">
        <f aca="false">VLOOKUP(A83,'[91]Jan1959-Dec1959'!$A$627:$C$736,3,0)</f>
        <v>151029</v>
      </c>
      <c r="I83" s="21" t="n">
        <f aca="false">VLOOKUP(A83,'[92]Jan1960-Dec1960'!$A$611:$C$720,3,0)</f>
        <v>153010</v>
      </c>
      <c r="J83" s="21" t="n">
        <f aca="false">VLOOKUP(A83,'[93]Jan1961-Dec1961'!$A$595:$C$704,3,0)</f>
        <v>154948</v>
      </c>
      <c r="K83" s="21" t="n">
        <f aca="false">VLOOKUP(A83,'[94]Jan1962-Dec1962'!$A$579:$C$688,3,0)</f>
        <v>94690</v>
      </c>
      <c r="L83" s="21" t="n">
        <f aca="false">VLOOKUP(A83,'[95]Jan1963-Dec1963'!$A$563:$C$672,3,0)</f>
        <v>146430</v>
      </c>
      <c r="M83" s="21" t="n">
        <f aca="false">VLOOKUP(A83,'[96]Jan1964-Dec1964'!$A$547:$C$656,3,0)</f>
        <v>371656</v>
      </c>
      <c r="N83" s="21" t="n">
        <f aca="false">VLOOKUP(A83,'[97]Jan1965-Dec1965'!$A$531:$C$640,3,0)</f>
        <v>3371031</v>
      </c>
      <c r="O83" s="21" t="n">
        <f aca="false">VLOOKUP(A83,'[98]Jan1966-Dec1967'!$A$515:$C$624,3,0)</f>
        <v>203547</v>
      </c>
      <c r="P83" s="21" t="n">
        <f aca="false">VLOOKUP(A83,'[99]Jan1967-Dec1967'!$A$499:$C$608,3,0)</f>
        <v>129235</v>
      </c>
      <c r="Q83" s="21" t="n">
        <f aca="false">VLOOKUP(A83,'[100]Jan1968-Dec1968'!$A$483:$C$592,3,0)</f>
        <v>195836</v>
      </c>
      <c r="R83" s="21" t="n">
        <f aca="false">VLOOKUP(A83,'[101]Jan1969-Dec1970'!$A$467:$C$576,3,0)</f>
        <v>411516</v>
      </c>
      <c r="S83" s="21" t="n">
        <f aca="false">VLOOKUP(A83,'[102]Jan1971-Dec1973'!$A$435:$C$544,3,0)</f>
        <v>737189</v>
      </c>
      <c r="T83" s="21" t="n">
        <f aca="false">VLOOKUP(A83,'[103]Jan1974-Dec1975'!$A$387:$C$496,3,0)</f>
        <v>931126</v>
      </c>
      <c r="U83" s="21" t="n">
        <f aca="false">VLOOKUP(A83,'[104]Jan1976-Dec1977'!$A$355:$C$464,3,0)</f>
        <v>1290558</v>
      </c>
      <c r="V83" s="21" t="n">
        <f aca="false">VLOOKUP(A83,'[105]Jan1978-Dec1978'!$A$323:$C$432,3,0)</f>
        <v>1089147</v>
      </c>
      <c r="W83" s="21" t="n">
        <v>1303649</v>
      </c>
      <c r="X83" s="21" t="n">
        <v>1502453</v>
      </c>
      <c r="Y83" s="21" t="n">
        <v>1873349</v>
      </c>
      <c r="Z83" s="21" t="n">
        <v>2246491</v>
      </c>
      <c r="AA83" s="21" t="n">
        <v>1271091</v>
      </c>
      <c r="AB83" s="21" t="n">
        <v>3365624</v>
      </c>
      <c r="AC83" s="21" t="n">
        <v>2612747</v>
      </c>
      <c r="AD83" s="21" t="n">
        <v>6119444</v>
      </c>
      <c r="AE83" s="21" t="n">
        <v>9993637</v>
      </c>
      <c r="AF83" s="21"/>
      <c r="AG83" s="21" t="n">
        <f aca="false">SUM(B83:AF83)</f>
        <v>41068928</v>
      </c>
    </row>
    <row r="84" customFormat="false" ht="11.25" hidden="false" customHeight="false" outlineLevel="0" collapsed="false">
      <c r="A84" s="20" t="n">
        <v>36831</v>
      </c>
      <c r="B84" s="21" t="n">
        <f aca="false">VLOOKUP(A84,[85]Dec1930!$A$643:$C$752,3,0)</f>
        <v>22082</v>
      </c>
      <c r="C84" s="21" t="n">
        <f aca="false">VLOOKUP(A84,'[86]Jan1931-Dec1940'!$A$643:$C$752,3,0)</f>
        <v>29419</v>
      </c>
      <c r="D84" s="21" t="n">
        <f aca="false">VLOOKUP(A84,'[87]Jan1941-Dec1950'!$A$643:$D$752,3,0)</f>
        <v>181404</v>
      </c>
      <c r="E84" s="21" t="n">
        <f aca="false">VLOOKUP(A84,'[88]Jan1951-Dec1955'!$A$654:$C$763,3,0)</f>
        <v>422028</v>
      </c>
      <c r="F84" s="21" t="n">
        <f aca="false">VLOOKUP(A84,'[89]Jan1956-Dec1957'!$A$643:$C$752,3,0)</f>
        <v>127092</v>
      </c>
      <c r="G84" s="21" t="n">
        <f aca="false">VLOOKUP(A84,'[90]Jan1958-Dec1958'!$A$643:$C$752,3,0)</f>
        <v>431682</v>
      </c>
      <c r="H84" s="21" t="n">
        <f aca="false">VLOOKUP(A84,'[91]Jan1959-Dec1959'!$A$627:$C$736,3,0)</f>
        <v>144422</v>
      </c>
      <c r="I84" s="21" t="n">
        <f aca="false">VLOOKUP(A84,'[92]Jan1960-Dec1960'!$A$611:$C$720,3,0)</f>
        <v>134971</v>
      </c>
      <c r="J84" s="21" t="n">
        <f aca="false">VLOOKUP(A84,'[93]Jan1961-Dec1961'!$A$595:$C$704,3,0)</f>
        <v>142013</v>
      </c>
      <c r="K84" s="21" t="n">
        <f aca="false">VLOOKUP(A84,'[94]Jan1962-Dec1962'!$A$579:$C$688,3,0)</f>
        <v>90848</v>
      </c>
      <c r="L84" s="21" t="n">
        <f aca="false">VLOOKUP(A84,'[95]Jan1963-Dec1963'!$A$563:$C$672,3,0)</f>
        <v>139856</v>
      </c>
      <c r="M84" s="21" t="n">
        <f aca="false">VLOOKUP(A84,'[96]Jan1964-Dec1964'!$A$547:$C$656,3,0)</f>
        <v>349371</v>
      </c>
      <c r="N84" s="21" t="n">
        <f aca="false">VLOOKUP(A84,'[97]Jan1965-Dec1965'!$A$531:$C$640,3,0)</f>
        <v>3227376</v>
      </c>
      <c r="O84" s="21" t="n">
        <f aca="false">VLOOKUP(A84,'[98]Jan1966-Dec1967'!$A$515:$C$624,3,0)</f>
        <v>179974</v>
      </c>
      <c r="P84" s="21" t="n">
        <f aca="false">VLOOKUP(A84,'[99]Jan1967-Dec1967'!$A$499:$C$608,3,0)</f>
        <v>117791</v>
      </c>
      <c r="Q84" s="21" t="n">
        <f aca="false">VLOOKUP(A84,'[100]Jan1968-Dec1968'!$A$483:$C$592,3,0)</f>
        <v>175987</v>
      </c>
      <c r="R84" s="21" t="n">
        <f aca="false">VLOOKUP(A84,'[101]Jan1969-Dec1970'!$A$467:$C$576,3,0)</f>
        <v>424722</v>
      </c>
      <c r="S84" s="21" t="n">
        <f aca="false">VLOOKUP(A84,'[102]Jan1971-Dec1973'!$A$435:$C$544,3,0)</f>
        <v>655098</v>
      </c>
      <c r="T84" s="21" t="n">
        <f aca="false">VLOOKUP(A84,'[103]Jan1974-Dec1975'!$A$387:$C$496,3,0)</f>
        <v>841795</v>
      </c>
      <c r="U84" s="21" t="n">
        <f aca="false">VLOOKUP(A84,'[104]Jan1976-Dec1977'!$A$355:$C$464,3,0)</f>
        <v>1169292</v>
      </c>
      <c r="V84" s="21" t="n">
        <f aca="false">VLOOKUP(A84,'[105]Jan1978-Dec1978'!$A$323:$C$432,3,0)</f>
        <v>985331</v>
      </c>
      <c r="W84" s="21" t="n">
        <v>1258023</v>
      </c>
      <c r="X84" s="21" t="n">
        <v>1409354</v>
      </c>
      <c r="Y84" s="21" t="n">
        <v>1814652</v>
      </c>
      <c r="Z84" s="21" t="n">
        <v>2126299</v>
      </c>
      <c r="AA84" s="21" t="n">
        <v>1282956</v>
      </c>
      <c r="AB84" s="21" t="n">
        <v>3132940</v>
      </c>
      <c r="AC84" s="21" t="n">
        <v>2580375</v>
      </c>
      <c r="AD84" s="21" t="n">
        <v>5868747</v>
      </c>
      <c r="AE84" s="21" t="n">
        <v>9488509</v>
      </c>
      <c r="AF84" s="21"/>
      <c r="AG84" s="21" t="n">
        <f aca="false">SUM(B84:AF84)</f>
        <v>38954409</v>
      </c>
    </row>
    <row r="85" customFormat="false" ht="11.25" hidden="false" customHeight="false" outlineLevel="0" collapsed="false">
      <c r="A85" s="20" t="n">
        <v>36861</v>
      </c>
      <c r="B85" s="21" t="n">
        <f aca="false">VLOOKUP(A85,[85]Dec1930!$A$643:$C$752,3,0)</f>
        <v>21446</v>
      </c>
      <c r="C85" s="21" t="n">
        <f aca="false">VLOOKUP(A85,'[86]Jan1931-Dec1940'!$A$643:$C$752,3,0)</f>
        <v>25712</v>
      </c>
      <c r="D85" s="21" t="n">
        <f aca="false">VLOOKUP(A85,'[87]Jan1941-Dec1950'!$A$643:$D$752,3,0)</f>
        <v>179789</v>
      </c>
      <c r="E85" s="21" t="n">
        <f aca="false">VLOOKUP(A85,'[88]Jan1951-Dec1955'!$A$654:$C$763,3,0)</f>
        <v>411341</v>
      </c>
      <c r="F85" s="21" t="n">
        <f aca="false">VLOOKUP(A85,'[89]Jan1956-Dec1957'!$A$643:$C$752,3,0)</f>
        <v>127971</v>
      </c>
      <c r="G85" s="21" t="n">
        <f aca="false">VLOOKUP(A85,'[90]Jan1958-Dec1958'!$A$643:$C$752,3,0)</f>
        <v>368993</v>
      </c>
      <c r="H85" s="21" t="n">
        <f aca="false">VLOOKUP(A85,'[91]Jan1959-Dec1959'!$A$627:$C$736,3,0)</f>
        <v>141208</v>
      </c>
      <c r="I85" s="21" t="n">
        <f aca="false">VLOOKUP(A85,'[92]Jan1960-Dec1960'!$A$611:$C$720,3,0)</f>
        <v>134653</v>
      </c>
      <c r="J85" s="21" t="n">
        <f aca="false">VLOOKUP(A85,'[93]Jan1961-Dec1961'!$A$595:$C$704,3,0)</f>
        <v>132588</v>
      </c>
      <c r="K85" s="21" t="n">
        <f aca="false">VLOOKUP(A85,'[94]Jan1962-Dec1962'!$A$579:$C$688,3,0)</f>
        <v>93308</v>
      </c>
      <c r="L85" s="21" t="n">
        <f aca="false">VLOOKUP(A85,'[95]Jan1963-Dec1963'!$A$563:$C$672,3,0)</f>
        <v>128266</v>
      </c>
      <c r="M85" s="21" t="n">
        <f aca="false">VLOOKUP(A85,'[96]Jan1964-Dec1964'!$A$547:$C$656,3,0)</f>
        <v>334122</v>
      </c>
      <c r="N85" s="21" t="n">
        <f aca="false">VLOOKUP(A85,'[97]Jan1965-Dec1965'!$A$531:$C$640,3,0)</f>
        <v>3199187</v>
      </c>
      <c r="O85" s="21" t="n">
        <f aca="false">VLOOKUP(A85,'[98]Jan1966-Dec1967'!$A$515:$C$624,3,0)</f>
        <v>175749</v>
      </c>
      <c r="P85" s="21" t="n">
        <f aca="false">VLOOKUP(A85,'[99]Jan1967-Dec1967'!$A$499:$C$608,3,0)</f>
        <v>121018</v>
      </c>
      <c r="Q85" s="21" t="n">
        <f aca="false">VLOOKUP(A85,'[100]Jan1968-Dec1968'!$A$483:$C$592,3,0)</f>
        <v>187154</v>
      </c>
      <c r="R85" s="21" t="n">
        <f aca="false">VLOOKUP(A85,'[101]Jan1969-Dec1970'!$A$467:$C$576,3,0)</f>
        <v>421551</v>
      </c>
      <c r="S85" s="21" t="n">
        <f aca="false">VLOOKUP(A85,'[102]Jan1971-Dec1973'!$A$435:$C$544,3,0)</f>
        <v>572014</v>
      </c>
      <c r="T85" s="21" t="n">
        <f aca="false">VLOOKUP(A85,'[103]Jan1974-Dec1975'!$A$387:$C$496,3,0)</f>
        <v>748622</v>
      </c>
      <c r="U85" s="21" t="n">
        <f aca="false">VLOOKUP(A85,'[104]Jan1976-Dec1977'!$A$355:$C$464,3,0)</f>
        <v>1244847</v>
      </c>
      <c r="V85" s="21" t="n">
        <f aca="false">VLOOKUP(A85,'[105]Jan1978-Dec1978'!$A$323:$C$432,3,0)</f>
        <v>1015221</v>
      </c>
      <c r="W85" s="21" t="n">
        <v>1258855</v>
      </c>
      <c r="X85" s="21" t="n">
        <v>1379089</v>
      </c>
      <c r="Y85" s="21" t="n">
        <v>1739550</v>
      </c>
      <c r="Z85" s="21" t="n">
        <v>2072702</v>
      </c>
      <c r="AA85" s="21" t="n">
        <v>1342548</v>
      </c>
      <c r="AB85" s="21" t="n">
        <v>3103762</v>
      </c>
      <c r="AC85" s="21" t="n">
        <v>2486652</v>
      </c>
      <c r="AD85" s="21" t="n">
        <v>5967445</v>
      </c>
      <c r="AE85" s="21" t="n">
        <v>9268527</v>
      </c>
      <c r="AF85" s="21"/>
      <c r="AG85" s="21" t="n">
        <f aca="false">SUM(B85:AF85)</f>
        <v>38403890</v>
      </c>
    </row>
    <row r="86" customFormat="false" ht="11.25" hidden="false" customHeight="false" outlineLevel="0" collapsed="false">
      <c r="A86" s="20" t="n">
        <v>36892</v>
      </c>
      <c r="B86" s="21" t="n">
        <f aca="false">VLOOKUP(A86,[85]Dec1930!$A$643:$C$752,3,0)</f>
        <v>21999</v>
      </c>
      <c r="C86" s="21" t="n">
        <f aca="false">VLOOKUP(A86,'[86]Jan1931-Dec1940'!$A$643:$C$752,3,0)</f>
        <v>25595</v>
      </c>
      <c r="D86" s="21" t="n">
        <f aca="false">VLOOKUP(A86,'[87]Jan1941-Dec1950'!$A$643:$D$752,3,0)</f>
        <v>182386</v>
      </c>
      <c r="E86" s="21" t="n">
        <f aca="false">VLOOKUP(A86,'[88]Jan1951-Dec1955'!$A$654:$C$763,3,0)</f>
        <v>413729</v>
      </c>
      <c r="F86" s="21" t="n">
        <f aca="false">VLOOKUP(A86,'[89]Jan1956-Dec1957'!$A$643:$C$752,3,0)</f>
        <v>124023</v>
      </c>
      <c r="G86" s="21" t="n">
        <f aca="false">VLOOKUP(A86,'[90]Jan1958-Dec1958'!$A$643:$C$752,3,0)</f>
        <v>419231</v>
      </c>
      <c r="H86" s="21" t="n">
        <f aca="false">VLOOKUP(A86,'[91]Jan1959-Dec1959'!$A$627:$C$736,3,0)</f>
        <v>134152</v>
      </c>
      <c r="I86" s="21" t="n">
        <f aca="false">VLOOKUP(A86,'[92]Jan1960-Dec1960'!$A$611:$C$720,3,0)</f>
        <v>136931</v>
      </c>
      <c r="J86" s="21" t="n">
        <f aca="false">VLOOKUP(A86,'[93]Jan1961-Dec1961'!$A$595:$C$704,3,0)</f>
        <v>140201</v>
      </c>
      <c r="K86" s="21" t="n">
        <f aca="false">VLOOKUP(A86,'[94]Jan1962-Dec1962'!$A$579:$C$688,3,0)</f>
        <v>93256</v>
      </c>
      <c r="L86" s="21" t="n">
        <f aca="false">VLOOKUP(A86,'[95]Jan1963-Dec1963'!$A$563:$C$672,3,0)</f>
        <v>140628</v>
      </c>
      <c r="M86" s="21" t="n">
        <f aca="false">VLOOKUP(A86,'[96]Jan1964-Dec1964'!$A$547:$C$656,3,0)</f>
        <v>346953</v>
      </c>
      <c r="N86" s="21" t="n">
        <f aca="false">VLOOKUP(A86,'[97]Jan1965-Dec1965'!$A$531:$C$640,3,0)</f>
        <v>3345485</v>
      </c>
      <c r="O86" s="21" t="n">
        <f aca="false">VLOOKUP(A86,'[98]Jan1966-Dec1967'!$A$515:$C$624,3,0)</f>
        <v>174519</v>
      </c>
      <c r="P86" s="21" t="n">
        <f aca="false">VLOOKUP(A86,'[99]Jan1967-Dec1967'!$A$499:$C$608,3,0)</f>
        <v>120008</v>
      </c>
      <c r="Q86" s="21" t="n">
        <f aca="false">VLOOKUP(A86,'[100]Jan1968-Dec1968'!$A$483:$C$592,3,0)</f>
        <v>172973</v>
      </c>
      <c r="R86" s="21" t="n">
        <f aca="false">VLOOKUP(A86,'[101]Jan1969-Dec1970'!$A$467:$C$576,3,0)</f>
        <v>419818</v>
      </c>
      <c r="S86" s="21" t="n">
        <f aca="false">VLOOKUP(A86,'[102]Jan1971-Dec1973'!$A$435:$C$544,3,0)</f>
        <v>531661</v>
      </c>
      <c r="T86" s="21" t="n">
        <f aca="false">VLOOKUP(A86,'[103]Jan1974-Dec1975'!$A$387:$C$496,3,0)</f>
        <v>892660</v>
      </c>
      <c r="U86" s="21" t="n">
        <f aca="false">VLOOKUP(A86,'[104]Jan1976-Dec1977'!$A$355:$C$464,3,0)</f>
        <v>1224574</v>
      </c>
      <c r="V86" s="21" t="n">
        <f aca="false">VLOOKUP(A86,'[105]Jan1978-Dec1978'!$A$323:$C$432,3,0)</f>
        <v>1045382</v>
      </c>
      <c r="W86" s="21" t="n">
        <v>1285769</v>
      </c>
      <c r="X86" s="21" t="n">
        <v>1441600</v>
      </c>
      <c r="Y86" s="21" t="n">
        <v>1767187</v>
      </c>
      <c r="Z86" s="21" t="n">
        <v>2124326</v>
      </c>
      <c r="AA86" s="21" t="n">
        <v>1331028</v>
      </c>
      <c r="AB86" s="21" t="n">
        <v>3172175</v>
      </c>
      <c r="AC86" s="21" t="n">
        <v>2452699</v>
      </c>
      <c r="AD86" s="21" t="n">
        <v>5981919</v>
      </c>
      <c r="AE86" s="21" t="n">
        <v>9661132</v>
      </c>
      <c r="AF86" s="21"/>
      <c r="AG86" s="21" t="n">
        <f aca="false">SUM(B86:AF86)</f>
        <v>39323999</v>
      </c>
    </row>
    <row r="87" customFormat="false" ht="11.25" hidden="false" customHeight="false" outlineLevel="0" collapsed="false">
      <c r="A87" s="20" t="n">
        <v>36923</v>
      </c>
      <c r="B87" s="21" t="n">
        <f aca="false">VLOOKUP(A87,[85]Dec1930!$A$643:$C$752,3,0)</f>
        <v>24995</v>
      </c>
      <c r="C87" s="21" t="n">
        <f aca="false">VLOOKUP(A87,'[86]Jan1931-Dec1940'!$A$643:$C$752,3,0)</f>
        <v>20210</v>
      </c>
      <c r="D87" s="21" t="n">
        <f aca="false">VLOOKUP(A87,'[87]Jan1941-Dec1950'!$A$643:$D$752,3,0)</f>
        <v>167127</v>
      </c>
      <c r="E87" s="21" t="n">
        <f aca="false">VLOOKUP(A87,'[88]Jan1951-Dec1955'!$A$654:$C$763,3,0)</f>
        <v>373374</v>
      </c>
      <c r="F87" s="21" t="n">
        <f aca="false">VLOOKUP(A87,'[89]Jan1956-Dec1957'!$A$643:$C$752,3,0)</f>
        <v>125403</v>
      </c>
      <c r="G87" s="21" t="n">
        <f aca="false">VLOOKUP(A87,'[90]Jan1958-Dec1958'!$A$643:$C$752,3,0)</f>
        <v>376382</v>
      </c>
      <c r="H87" s="21" t="n">
        <f aca="false">VLOOKUP(A87,'[91]Jan1959-Dec1959'!$A$627:$C$736,3,0)</f>
        <v>130416</v>
      </c>
      <c r="I87" s="21" t="n">
        <f aca="false">VLOOKUP(A87,'[92]Jan1960-Dec1960'!$A$611:$C$720,3,0)</f>
        <v>129603</v>
      </c>
      <c r="J87" s="21" t="n">
        <f aca="false">VLOOKUP(A87,'[93]Jan1961-Dec1961'!$A$595:$C$704,3,0)</f>
        <v>141284</v>
      </c>
      <c r="K87" s="21" t="n">
        <f aca="false">VLOOKUP(A87,'[94]Jan1962-Dec1962'!$A$579:$C$688,3,0)</f>
        <v>86079</v>
      </c>
      <c r="L87" s="21" t="n">
        <f aca="false">VLOOKUP(A87,'[95]Jan1963-Dec1963'!$A$563:$C$672,3,0)</f>
        <v>142393</v>
      </c>
      <c r="M87" s="21" t="n">
        <f aca="false">VLOOKUP(A87,'[96]Jan1964-Dec1964'!$A$547:$C$656,3,0)</f>
        <v>327917</v>
      </c>
      <c r="N87" s="21" t="n">
        <f aca="false">VLOOKUP(A87,'[97]Jan1965-Dec1965'!$A$531:$C$640,3,0)</f>
        <v>3176155</v>
      </c>
      <c r="O87" s="21" t="n">
        <f aca="false">VLOOKUP(A87,'[98]Jan1966-Dec1967'!$A$515:$C$624,3,0)</f>
        <v>153970</v>
      </c>
      <c r="P87" s="21" t="n">
        <f aca="false">VLOOKUP(A87,'[99]Jan1967-Dec1967'!$A$499:$C$608,3,0)</f>
        <v>110188</v>
      </c>
      <c r="Q87" s="21" t="n">
        <f aca="false">VLOOKUP(A87,'[100]Jan1968-Dec1968'!$A$483:$C$592,3,0)</f>
        <v>168726</v>
      </c>
      <c r="R87" s="21" t="n">
        <f aca="false">VLOOKUP(A87,'[101]Jan1969-Dec1970'!$A$467:$C$576,3,0)</f>
        <v>400468</v>
      </c>
      <c r="S87" s="21" t="n">
        <f aca="false">VLOOKUP(A87,'[102]Jan1971-Dec1973'!$A$435:$C$544,3,0)</f>
        <v>481912</v>
      </c>
      <c r="T87" s="21" t="n">
        <f aca="false">VLOOKUP(A87,'[103]Jan1974-Dec1975'!$A$387:$C$496,3,0)</f>
        <v>848958</v>
      </c>
      <c r="U87" s="21" t="n">
        <f aca="false">VLOOKUP(A87,'[104]Jan1976-Dec1977'!$A$355:$C$464,3,0)</f>
        <v>1121692</v>
      </c>
      <c r="V87" s="21" t="n">
        <f aca="false">VLOOKUP(A87,'[105]Jan1978-Dec1978'!$A$323:$C$432,3,0)</f>
        <v>946193</v>
      </c>
      <c r="W87" s="21" t="n">
        <v>1147747</v>
      </c>
      <c r="X87" s="21" t="n">
        <v>1376483</v>
      </c>
      <c r="Y87" s="21" t="n">
        <v>1662739</v>
      </c>
      <c r="Z87" s="21" t="n">
        <v>1976301</v>
      </c>
      <c r="AA87" s="21" t="n">
        <v>1249712</v>
      </c>
      <c r="AB87" s="21" t="n">
        <v>2884312</v>
      </c>
      <c r="AC87" s="21" t="n">
        <v>2277560</v>
      </c>
      <c r="AD87" s="21" t="n">
        <v>5407416</v>
      </c>
      <c r="AE87" s="21" t="n">
        <v>8818020</v>
      </c>
      <c r="AF87" s="21"/>
      <c r="AG87" s="21" t="n">
        <f aca="false">SUM(B87:AF87)</f>
        <v>36253735</v>
      </c>
    </row>
    <row r="88" customFormat="false" ht="11.25" hidden="false" customHeight="false" outlineLevel="0" collapsed="false">
      <c r="A88" s="20" t="n">
        <v>36951</v>
      </c>
      <c r="B88" s="21" t="n">
        <f aca="false">VLOOKUP(A88,[85]Dec1930!$A$643:$C$752,3,0)</f>
        <v>25983</v>
      </c>
      <c r="C88" s="21" t="n">
        <f aca="false">VLOOKUP(A88,'[86]Jan1931-Dec1940'!$A$643:$C$752,3,0)</f>
        <v>25681</v>
      </c>
      <c r="D88" s="21" t="n">
        <f aca="false">VLOOKUP(A88,'[87]Jan1941-Dec1950'!$A$643:$D$752,3,0)</f>
        <v>178890</v>
      </c>
      <c r="E88" s="21" t="n">
        <f aca="false">VLOOKUP(A88,'[88]Jan1951-Dec1955'!$A$654:$C$763,3,0)</f>
        <v>403153</v>
      </c>
      <c r="F88" s="21" t="n">
        <f aca="false">VLOOKUP(A88,'[89]Jan1956-Dec1957'!$A$643:$C$752,3,0)</f>
        <v>141469</v>
      </c>
      <c r="G88" s="21" t="n">
        <f aca="false">VLOOKUP(A88,'[90]Jan1958-Dec1958'!$A$643:$C$752,3,0)</f>
        <v>396374</v>
      </c>
      <c r="H88" s="21" t="n">
        <f aca="false">VLOOKUP(A88,'[91]Jan1959-Dec1959'!$A$627:$C$736,3,0)</f>
        <v>139819</v>
      </c>
      <c r="I88" s="21" t="n">
        <f aca="false">VLOOKUP(A88,'[92]Jan1960-Dec1960'!$A$611:$C$720,3,0)</f>
        <v>142293</v>
      </c>
      <c r="J88" s="21" t="n">
        <f aca="false">VLOOKUP(A88,'[93]Jan1961-Dec1961'!$A$595:$C$704,3,0)</f>
        <v>163821</v>
      </c>
      <c r="K88" s="21" t="n">
        <f aca="false">VLOOKUP(A88,'[94]Jan1962-Dec1962'!$A$579:$C$688,3,0)</f>
        <v>99018</v>
      </c>
      <c r="L88" s="21" t="n">
        <f aca="false">VLOOKUP(A88,'[95]Jan1963-Dec1963'!$A$563:$C$672,3,0)</f>
        <v>163670</v>
      </c>
      <c r="M88" s="21" t="n">
        <f aca="false">VLOOKUP(A88,'[96]Jan1964-Dec1964'!$A$547:$C$656,3,0)</f>
        <v>344966</v>
      </c>
      <c r="N88" s="21" t="n">
        <f aca="false">VLOOKUP(A88,'[97]Jan1965-Dec1965'!$A$531:$C$640,3,0)</f>
        <v>3434528</v>
      </c>
      <c r="O88" s="21" t="n">
        <f aca="false">VLOOKUP(A88,'[98]Jan1966-Dec1967'!$A$515:$C$624,3,0)</f>
        <v>170933</v>
      </c>
      <c r="P88" s="21" t="n">
        <f aca="false">VLOOKUP(A88,'[99]Jan1967-Dec1967'!$A$499:$C$608,3,0)</f>
        <v>127133</v>
      </c>
      <c r="Q88" s="21" t="n">
        <f aca="false">VLOOKUP(A88,'[100]Jan1968-Dec1968'!$A$483:$C$592,3,0)</f>
        <v>176010</v>
      </c>
      <c r="R88" s="21" t="n">
        <f aca="false">VLOOKUP(A88,'[101]Jan1969-Dec1970'!$A$467:$C$576,3,0)</f>
        <v>430851</v>
      </c>
      <c r="S88" s="21" t="n">
        <f aca="false">VLOOKUP(A88,'[102]Jan1971-Dec1973'!$A$435:$C$544,3,0)</f>
        <v>538927</v>
      </c>
      <c r="T88" s="21" t="n">
        <f aca="false">VLOOKUP(A88,'[103]Jan1974-Dec1975'!$A$387:$C$496,3,0)</f>
        <v>879594</v>
      </c>
      <c r="U88" s="21" t="n">
        <f aca="false">VLOOKUP(A88,'[104]Jan1976-Dec1977'!$A$355:$C$464,3,0)</f>
        <v>1203714</v>
      </c>
      <c r="V88" s="21" t="n">
        <f aca="false">VLOOKUP(A88,'[105]Jan1978-Dec1978'!$A$323:$C$432,3,0)</f>
        <v>1030238</v>
      </c>
      <c r="W88" s="21" t="n">
        <v>1246579</v>
      </c>
      <c r="X88" s="21" t="n">
        <v>1413050</v>
      </c>
      <c r="Y88" s="21" t="n">
        <v>1905461</v>
      </c>
      <c r="Z88" s="21" t="n">
        <v>2196348</v>
      </c>
      <c r="AA88" s="21" t="n">
        <v>1398883</v>
      </c>
      <c r="AB88" s="21" t="n">
        <v>3194103</v>
      </c>
      <c r="AC88" s="21" t="n">
        <v>2478339</v>
      </c>
      <c r="AD88" s="21" t="n">
        <v>5946298</v>
      </c>
      <c r="AE88" s="21" t="n">
        <v>9491849</v>
      </c>
      <c r="AF88" s="21"/>
      <c r="AG88" s="21" t="n">
        <f aca="false">SUM(B88:AF88)</f>
        <v>39487975</v>
      </c>
    </row>
    <row r="89" customFormat="false" ht="11.25" hidden="false" customHeight="false" outlineLevel="0" collapsed="false">
      <c r="A89" s="20" t="n">
        <v>36982</v>
      </c>
      <c r="B89" s="21" t="n">
        <f aca="false">VLOOKUP(A89,[85]Dec1930!$A$643:$C$752,3,0)</f>
        <v>27912</v>
      </c>
      <c r="C89" s="21" t="n">
        <f aca="false">VLOOKUP(A89,'[86]Jan1931-Dec1940'!$A$643:$C$752,3,0)</f>
        <v>29566</v>
      </c>
      <c r="D89" s="21" t="n">
        <f aca="false">VLOOKUP(A89,'[87]Jan1941-Dec1950'!$A$643:$D$752,3,0)</f>
        <v>175194</v>
      </c>
      <c r="E89" s="21" t="n">
        <f aca="false">VLOOKUP(A89,'[88]Jan1951-Dec1955'!$A$654:$C$763,3,0)</f>
        <v>410406</v>
      </c>
      <c r="F89" s="21" t="n">
        <f aca="false">VLOOKUP(A89,'[89]Jan1956-Dec1957'!$A$643:$C$752,3,0)</f>
        <v>137061</v>
      </c>
      <c r="G89" s="21" t="n">
        <f aca="false">VLOOKUP(A89,'[90]Jan1958-Dec1958'!$A$643:$C$752,3,0)</f>
        <v>418857</v>
      </c>
      <c r="H89" s="21" t="n">
        <f aca="false">VLOOKUP(A89,'[91]Jan1959-Dec1959'!$A$627:$C$736,3,0)</f>
        <v>131676</v>
      </c>
      <c r="I89" s="21" t="n">
        <f aca="false">VLOOKUP(A89,'[92]Jan1960-Dec1960'!$A$611:$C$720,3,0)</f>
        <v>132996</v>
      </c>
      <c r="J89" s="21" t="n">
        <f aca="false">VLOOKUP(A89,'[93]Jan1961-Dec1961'!$A$595:$C$704,3,0)</f>
        <v>149917</v>
      </c>
      <c r="K89" s="21" t="n">
        <f aca="false">VLOOKUP(A89,'[94]Jan1962-Dec1962'!$A$579:$C$688,3,0)</f>
        <v>92282</v>
      </c>
      <c r="L89" s="21" t="n">
        <f aca="false">VLOOKUP(A89,'[95]Jan1963-Dec1963'!$A$563:$C$672,3,0)</f>
        <v>158492</v>
      </c>
      <c r="M89" s="21" t="n">
        <f aca="false">VLOOKUP(A89,'[96]Jan1964-Dec1964'!$A$547:$C$656,3,0)</f>
        <v>348843</v>
      </c>
      <c r="N89" s="21" t="n">
        <f aca="false">VLOOKUP(A89,'[97]Jan1965-Dec1965'!$A$531:$C$640,3,0)</f>
        <v>3280393</v>
      </c>
      <c r="O89" s="21" t="n">
        <f aca="false">VLOOKUP(A89,'[98]Jan1966-Dec1967'!$A$515:$C$624,3,0)</f>
        <v>165855</v>
      </c>
      <c r="P89" s="21" t="n">
        <f aca="false">VLOOKUP(A89,'[99]Jan1967-Dec1967'!$A$499:$C$608,3,0)</f>
        <v>111998</v>
      </c>
      <c r="Q89" s="21" t="n">
        <f aca="false">VLOOKUP(A89,'[100]Jan1968-Dec1968'!$A$483:$C$592,3,0)</f>
        <v>168129</v>
      </c>
      <c r="R89" s="21" t="n">
        <f aca="false">VLOOKUP(A89,'[101]Jan1969-Dec1970'!$A$467:$C$576,3,0)</f>
        <v>403422</v>
      </c>
      <c r="S89" s="21" t="n">
        <f aca="false">VLOOKUP(A89,'[102]Jan1971-Dec1973'!$A$435:$C$544,3,0)</f>
        <v>543211</v>
      </c>
      <c r="T89" s="21" t="n">
        <f aca="false">VLOOKUP(A89,'[103]Jan1974-Dec1975'!$A$387:$C$496,3,0)</f>
        <v>792928</v>
      </c>
      <c r="U89" s="21" t="n">
        <f aca="false">VLOOKUP(A89,'[104]Jan1976-Dec1977'!$A$355:$C$464,3,0)</f>
        <v>1170115</v>
      </c>
      <c r="V89" s="21" t="n">
        <f aca="false">VLOOKUP(A89,'[105]Jan1978-Dec1978'!$A$323:$C$432,3,0)</f>
        <v>1024285</v>
      </c>
      <c r="W89" s="21" t="n">
        <v>1203164</v>
      </c>
      <c r="X89" s="21" t="n">
        <v>1419695</v>
      </c>
      <c r="Y89" s="21" t="n">
        <v>1812801</v>
      </c>
      <c r="Z89" s="21" t="n">
        <v>2106657</v>
      </c>
      <c r="AA89" s="21" t="n">
        <v>1270096</v>
      </c>
      <c r="AB89" s="21" t="n">
        <v>3133211</v>
      </c>
      <c r="AC89" s="21" t="n">
        <v>2410109</v>
      </c>
      <c r="AD89" s="21" t="n">
        <v>5952297</v>
      </c>
      <c r="AE89" s="21" t="n">
        <v>9535633</v>
      </c>
      <c r="AF89" s="21"/>
      <c r="AG89" s="21" t="n">
        <f aca="false">SUM(B89:AF89)</f>
        <v>38717201</v>
      </c>
    </row>
    <row r="90" customFormat="false" ht="11.25" hidden="false" customHeight="false" outlineLevel="0" collapsed="false">
      <c r="A90" s="20" t="n">
        <v>37012</v>
      </c>
      <c r="B90" s="21" t="n">
        <f aca="false">VLOOKUP(A90,[85]Dec1930!$A$643:$C$752,3,0)</f>
        <v>20855</v>
      </c>
      <c r="C90" s="21" t="n">
        <f aca="false">VLOOKUP(A90,'[86]Jan1931-Dec1940'!$A$643:$C$752,3,0)</f>
        <v>29926</v>
      </c>
      <c r="D90" s="21" t="n">
        <f aca="false">VLOOKUP(A90,'[87]Jan1941-Dec1950'!$A$643:$D$752,3,0)</f>
        <v>152994</v>
      </c>
      <c r="E90" s="21" t="n">
        <f aca="false">VLOOKUP(A90,'[88]Jan1951-Dec1955'!$A$654:$C$763,3,0)</f>
        <v>421392</v>
      </c>
      <c r="F90" s="21" t="n">
        <f aca="false">VLOOKUP(A90,'[89]Jan1956-Dec1957'!$A$643:$C$752,3,0)</f>
        <v>139212</v>
      </c>
      <c r="G90" s="21" t="n">
        <f aca="false">VLOOKUP(A90,'[90]Jan1958-Dec1958'!$A$643:$C$752,3,0)</f>
        <v>400728</v>
      </c>
      <c r="H90" s="21" t="n">
        <f aca="false">VLOOKUP(A90,'[91]Jan1959-Dec1959'!$A$627:$C$736,3,0)</f>
        <v>133437</v>
      </c>
      <c r="I90" s="21" t="n">
        <f aca="false">VLOOKUP(A90,'[92]Jan1960-Dec1960'!$A$611:$C$720,3,0)</f>
        <v>135466</v>
      </c>
      <c r="J90" s="21" t="n">
        <f aca="false">VLOOKUP(A90,'[93]Jan1961-Dec1961'!$A$595:$C$704,3,0)</f>
        <v>146714</v>
      </c>
      <c r="K90" s="21" t="n">
        <f aca="false">VLOOKUP(A90,'[94]Jan1962-Dec1962'!$A$579:$C$688,3,0)</f>
        <v>85681</v>
      </c>
      <c r="L90" s="21" t="n">
        <f aca="false">VLOOKUP(A90,'[95]Jan1963-Dec1963'!$A$563:$C$672,3,0)</f>
        <v>161970</v>
      </c>
      <c r="M90" s="21" t="n">
        <f aca="false">VLOOKUP(A90,'[96]Jan1964-Dec1964'!$A$547:$C$656,3,0)</f>
        <v>355198</v>
      </c>
      <c r="N90" s="21" t="n">
        <f aca="false">VLOOKUP(A90,'[97]Jan1965-Dec1965'!$A$531:$C$640,3,0)</f>
        <v>3317302</v>
      </c>
      <c r="O90" s="21" t="n">
        <f aca="false">VLOOKUP(A90,'[98]Jan1966-Dec1967'!$A$515:$C$624,3,0)</f>
        <v>162828</v>
      </c>
      <c r="P90" s="21" t="n">
        <f aca="false">VLOOKUP(A90,'[99]Jan1967-Dec1967'!$A$499:$C$608,3,0)</f>
        <v>107199</v>
      </c>
      <c r="Q90" s="21" t="n">
        <f aca="false">VLOOKUP(A90,'[100]Jan1968-Dec1968'!$A$483:$C$592,3,0)</f>
        <v>163768</v>
      </c>
      <c r="R90" s="21" t="n">
        <f aca="false">VLOOKUP(A90,'[101]Jan1969-Dec1970'!$A$467:$C$576,3,0)</f>
        <v>389298</v>
      </c>
      <c r="S90" s="21" t="n">
        <f aca="false">VLOOKUP(A90,'[102]Jan1971-Dec1973'!$A$435:$C$544,3,0)</f>
        <v>565063</v>
      </c>
      <c r="T90" s="21" t="n">
        <f aca="false">VLOOKUP(A90,'[103]Jan1974-Dec1975'!$A$387:$C$496,3,0)</f>
        <v>3591535</v>
      </c>
      <c r="U90" s="21" t="n">
        <f aca="false">VLOOKUP(A90,'[104]Jan1976-Dec1977'!$A$355:$C$464,3,0)</f>
        <v>1161233</v>
      </c>
      <c r="V90" s="21" t="n">
        <f aca="false">VLOOKUP(A90,'[105]Jan1978-Dec1978'!$A$323:$C$432,3,0)</f>
        <v>1060433</v>
      </c>
      <c r="W90" s="21" t="n">
        <v>1222804</v>
      </c>
      <c r="X90" s="21" t="n">
        <v>1347937</v>
      </c>
      <c r="Y90" s="21" t="n">
        <v>1826988</v>
      </c>
      <c r="Z90" s="21" t="n">
        <v>2073304</v>
      </c>
      <c r="AA90" s="21" t="n">
        <v>1304035</v>
      </c>
      <c r="AB90" s="21" t="n">
        <v>3138107</v>
      </c>
      <c r="AC90" s="21" t="n">
        <v>2402881</v>
      </c>
      <c r="AD90" s="21" t="n">
        <v>6125781</v>
      </c>
      <c r="AE90" s="21" t="n">
        <v>9538937</v>
      </c>
      <c r="AF90" s="21"/>
      <c r="AG90" s="21" t="n">
        <f aca="false">SUM(B90:AF90)</f>
        <v>41683006</v>
      </c>
    </row>
    <row r="91" customFormat="false" ht="11.25" hidden="false" customHeight="false" outlineLevel="0" collapsed="false">
      <c r="P91" s="21"/>
      <c r="Q91" s="21"/>
      <c r="R91" s="21"/>
      <c r="S91" s="21"/>
      <c r="T91" s="21"/>
      <c r="U91" s="21"/>
      <c r="V91" s="21"/>
    </row>
    <row r="92" customFormat="false" ht="11.25" hidden="false" customHeight="false" outlineLevel="0" collapsed="false">
      <c r="P92" s="21"/>
      <c r="Q92" s="21"/>
      <c r="R92" s="21"/>
      <c r="S92" s="21"/>
      <c r="T92" s="21"/>
      <c r="U92" s="21"/>
      <c r="V92" s="21"/>
    </row>
    <row r="93" customFormat="false" ht="11.25" hidden="false" customHeight="false" outlineLevel="0" collapsed="false">
      <c r="P93" s="21"/>
      <c r="Q93" s="21"/>
      <c r="R93" s="21"/>
      <c r="S93" s="21"/>
      <c r="T93" s="21"/>
      <c r="U93" s="21"/>
      <c r="V93" s="21"/>
    </row>
    <row r="94" customFormat="false" ht="11.25" hidden="false" customHeight="false" outlineLevel="0" collapsed="false">
      <c r="P94" s="21"/>
      <c r="Q94" s="21"/>
      <c r="R94" s="21"/>
      <c r="S94" s="21"/>
      <c r="T94" s="21"/>
      <c r="U94" s="21"/>
      <c r="V94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2001-04-05T18:58:33Z</dcterms:created>
  <dc:creator>ccardena</dc:creator>
  <dc:description/>
  <dc:language>en-US</dc:language>
  <cp:lastModifiedBy>ccardena</cp:lastModifiedBy>
  <cp:lastPrinted>2001-04-06T12:32:23Z</cp:lastPrinted>
  <dcterms:modified xsi:type="dcterms:W3CDTF">2001-09-13T17:15:36Z</dcterms:modified>
  <cp:revision>0</cp:revision>
  <dc:subject/>
  <dc:title/>
</cp:coreProperties>
</file>