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LOG-NNG" sheetId="1" state="visible" r:id="rId3"/>
    <sheet name="Varianc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ncarpen:
</t>
        </r>
        <r>
          <rPr>
            <sz val="8"/>
            <color rgb="FF000000"/>
            <rFont val="Tahoma"/>
            <family val="0"/>
          </rPr>
          <t xml:space="preserve">All other O&amp;M expenses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16</xdr:colOff>
                <xdr:row>10</xdr:row>
                <xdr:rowOff>6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ncarpen:
</t>
        </r>
        <r>
          <rPr>
            <sz val="8"/>
            <color rgb="FF000000"/>
            <rFont val="Tahoma"/>
            <family val="0"/>
          </rPr>
          <t xml:space="preserve">Salaries &amp; Benefits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4</xdr:col>
                <xdr:colOff>16</xdr:colOff>
                <xdr:row>11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<sst xmlns="http://schemas.openxmlformats.org/spreadsheetml/2006/main" count="39" uniqueCount="31">
  <si>
    <t xml:space="preserve">Northern Natural Gas - Gas Logistics</t>
  </si>
  <si>
    <t xml:space="preserve">Dynegy Plan 2002</t>
  </si>
  <si>
    <t xml:space="preserve"> (in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</si>
  <si>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</si>
  <si>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</si>
  <si>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</si>
  <si>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</si>
  <si>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</si>
  <si>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</si>
  <si>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</si>
  <si>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</si>
  <si>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</si>
  <si>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</si>
  <si>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</si>
  <si>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</si>
  <si>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</si>
  <si>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Gas Logistics</t>
  </si>
  <si>
    <t xml:space="preserve">O&amp;M  179</t>
  </si>
  <si>
    <t xml:space="preserve">O&amp;M 179E</t>
  </si>
  <si>
    <t xml:space="preserve">TTL</t>
  </si>
  <si>
    <t xml:space="preserve">P/R Tax</t>
  </si>
  <si>
    <t xml:space="preserve">Total Gas Logistics</t>
  </si>
  <si>
    <t xml:space="preserve">Gas Log Support</t>
  </si>
  <si>
    <t xml:space="preserve">Total Gas Log Support</t>
  </si>
  <si>
    <t xml:space="preserve">Dynegy Annual Plan 2002</t>
  </si>
  <si>
    <t xml:space="preserve">Original 2002 Plan</t>
  </si>
  <si>
    <t xml:space="preserve">ETS Communications Removed from GL Function</t>
  </si>
  <si>
    <t xml:space="preserve">Three Vacant Positions (&amp; Related Expenses) Removed</t>
  </si>
  <si>
    <t xml:space="preserve">     from Original Plan</t>
  </si>
  <si>
    <t xml:space="preserve">General and Employee Business Expense Reductions</t>
  </si>
  <si>
    <t xml:space="preserve">Dynegy 2002 Plan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</si>
</sst>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"/>
    <numFmt numFmtId="166" formatCode="_(* #,##0_);_(* \(#,##0\);_(* \-_);_(@_)"/>
    <numFmt numFmtId="167" formatCode="_(* #,##0.0_);_(* \(#,##0.0\);_(* \-?_);_(@_)"/>
    <numFmt numFmtId="168" formatCode="_(\$* #,##0.00_);_(\$* \(#,##0.00\);_(\$* \-??_);_(@_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* #,##0_);_(* \(#,##0\);_(* \-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Palatino"/>
      <family val="1"/>
    </font>
    <font>
      <b val="true"/>
      <sz val="12"/>
      <name val="Palatino"/>
      <family val="1"/>
    </font>
    <font>
      <b val="true"/>
      <sz val="8"/>
      <name val="Palatino"/>
      <family val="1"/>
    </font>
    <font>
      <b val="true"/>
      <sz val="10"/>
      <name val="Palatino"/>
      <family val="0"/>
    </font>
    <font>
      <u val="single"/>
      <sz val="10"/>
      <name val="Palatino"/>
      <family val="1"/>
    </font>
    <font>
      <u val="single"/>
      <sz val="10"/>
      <name val="Palatino"/>
      <family val="0"/>
    </font>
    <font>
      <u val="double"/>
      <sz val="10"/>
      <name val="Palatino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5" t="s">
        <v>16</v>
      </c>
      <c r="B6" s="5"/>
    </row>
    <row r="7" customFormat="false" ht="12.75" hidden="false" customHeight="false" outlineLevel="0" collapsed="false">
      <c r="B7" s="1" t="s">
        <v>17</v>
      </c>
      <c r="C7" s="6" t="n">
        <f aca="false">519260-C8-C11</f>
        <v>45296</v>
      </c>
      <c r="D7" s="6" t="n">
        <f aca="false">545406-D8-D11</f>
        <v>54342</v>
      </c>
      <c r="E7" s="6" t="n">
        <f aca="false">544406-E8-E11</f>
        <v>89366</v>
      </c>
      <c r="F7" s="6" t="n">
        <f aca="false">525046-F8-F11</f>
        <v>54116</v>
      </c>
      <c r="G7" s="6" t="n">
        <f aca="false">525264-G8-G11</f>
        <v>54516</v>
      </c>
      <c r="H7" s="6" t="n">
        <f aca="false">525296-H8-H11</f>
        <v>54366</v>
      </c>
      <c r="I7" s="6" t="n">
        <f aca="false">525046-I11</f>
        <v>497144</v>
      </c>
      <c r="J7" s="6" t="n">
        <f aca="false">525245-J11</f>
        <v>497343</v>
      </c>
      <c r="K7" s="6" t="n">
        <f aca="false">545406-K11</f>
        <v>517504</v>
      </c>
      <c r="L7" s="6" t="n">
        <f aca="false">533236-L11</f>
        <v>505334</v>
      </c>
      <c r="M7" s="6" t="n">
        <f aca="false">525036-M11</f>
        <v>497134</v>
      </c>
      <c r="N7" s="6" t="n">
        <f aca="false">525298-N11-340</f>
        <v>497059</v>
      </c>
      <c r="O7" s="6" t="n">
        <f aca="false">SUM(C7:N7)</f>
        <v>3363520</v>
      </c>
    </row>
    <row r="8" customFormat="false" ht="15" hidden="false" customHeight="false" outlineLevel="0" collapsed="false">
      <c r="B8" s="1" t="s">
        <v>18</v>
      </c>
      <c r="C8" s="7" t="n">
        <f aca="false">390532+91743-32255-9900</f>
        <v>440120</v>
      </c>
      <c r="D8" s="7" t="n">
        <f aca="false">406228+106864-58226-21426</f>
        <v>433440</v>
      </c>
      <c r="E8" s="7" t="n">
        <f aca="false">406228+106864-56270-29684</f>
        <v>427138</v>
      </c>
      <c r="F8" s="7" t="n">
        <f aca="false">406228+106864-50688-19376</f>
        <v>443028</v>
      </c>
      <c r="G8" s="7" t="n">
        <f aca="false">406228+106864-50752-19494</f>
        <v>442846</v>
      </c>
      <c r="H8" s="7" t="n">
        <f aca="false">406228+106864-50688-19376</f>
        <v>443028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  <c r="N8" s="7" t="n">
        <v>0</v>
      </c>
      <c r="O8" s="8" t="n">
        <f aca="false">SUM(C8:N8)</f>
        <v>2629600</v>
      </c>
    </row>
    <row r="9" customFormat="false" ht="12.75" hidden="false" customHeight="false" outlineLevel="0" collapsed="false">
      <c r="B9" s="1" t="s">
        <v>19</v>
      </c>
      <c r="C9" s="6" t="n">
        <f aca="false">SUM(C7:C8)</f>
        <v>485416</v>
      </c>
      <c r="D9" s="6" t="n">
        <f aca="false">SUM(D7:D8)</f>
        <v>487782</v>
      </c>
      <c r="E9" s="6" t="n">
        <f aca="false">SUM(E7:E8)</f>
        <v>516504</v>
      </c>
      <c r="F9" s="6" t="n">
        <f aca="false">SUM(F7:F8)</f>
        <v>497144</v>
      </c>
      <c r="G9" s="6" t="n">
        <f aca="false">SUM(G7:G8)</f>
        <v>497362</v>
      </c>
      <c r="H9" s="6" t="n">
        <f aca="false">SUM(H7:H8)</f>
        <v>497394</v>
      </c>
      <c r="I9" s="6" t="n">
        <f aca="false">SUM(I7:I8)</f>
        <v>497144</v>
      </c>
      <c r="J9" s="6" t="n">
        <f aca="false">SUM(J7:J8)</f>
        <v>497343</v>
      </c>
      <c r="K9" s="6" t="n">
        <f aca="false">SUM(K7:K8)</f>
        <v>517504</v>
      </c>
      <c r="L9" s="6" t="n">
        <f aca="false">SUM(L7:L8)</f>
        <v>505334</v>
      </c>
      <c r="M9" s="6" t="n">
        <f aca="false">SUM(M7:M8)</f>
        <v>497134</v>
      </c>
      <c r="N9" s="6" t="n">
        <f aca="false">SUM(N7:N8)</f>
        <v>497059</v>
      </c>
      <c r="O9" s="6" t="n">
        <f aca="false">SUM(O7:O8)</f>
        <v>5993120</v>
      </c>
    </row>
    <row r="10" customFormat="false" ht="3.6" hidden="false" customHeight="true" outlineLevel="0" collapsed="false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 t="n">
        <f aca="false">SUM(C10:N10)</f>
        <v>0</v>
      </c>
    </row>
    <row r="11" customFormat="false" ht="15" hidden="false" customHeight="false" outlineLevel="0" collapsed="false">
      <c r="B11" s="1" t="s">
        <v>20</v>
      </c>
      <c r="C11" s="7" t="n">
        <f aca="false">34570-726</f>
        <v>33844</v>
      </c>
      <c r="D11" s="7" t="n">
        <f aca="false">59742-2118</f>
        <v>57624</v>
      </c>
      <c r="E11" s="7" t="n">
        <f aca="false">30020-2118</f>
        <v>27902</v>
      </c>
      <c r="F11" s="7" t="n">
        <f aca="false">30020-2118</f>
        <v>27902</v>
      </c>
      <c r="G11" s="7" t="n">
        <f aca="false">30020-2118</f>
        <v>27902</v>
      </c>
      <c r="H11" s="7" t="n">
        <f aca="false">30020-2118</f>
        <v>27902</v>
      </c>
      <c r="I11" s="7" t="n">
        <f aca="false">30020-2118</f>
        <v>27902</v>
      </c>
      <c r="J11" s="7" t="n">
        <f aca="false">30020-2118</f>
        <v>27902</v>
      </c>
      <c r="K11" s="7" t="n">
        <f aca="false">30020-2118</f>
        <v>27902</v>
      </c>
      <c r="L11" s="7" t="n">
        <f aca="false">30020-2118</f>
        <v>27902</v>
      </c>
      <c r="M11" s="7" t="n">
        <f aca="false">30020-2118</f>
        <v>27902</v>
      </c>
      <c r="N11" s="7" t="n">
        <f aca="false">30017-2118</f>
        <v>27899</v>
      </c>
      <c r="O11" s="9" t="n">
        <f aca="false">SUM(C11:N11)</f>
        <v>370485</v>
      </c>
    </row>
    <row r="12" customFormat="false" ht="12.75" hidden="false" customHeight="false" outlineLevel="0" collapsed="false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 t="n">
        <f aca="false">SUM(C12:N12)</f>
        <v>0</v>
      </c>
    </row>
    <row r="13" customFormat="false" ht="12.75" hidden="false" customHeight="false" outlineLevel="0" collapsed="false">
      <c r="B13" s="1" t="s">
        <v>21</v>
      </c>
      <c r="C13" s="6" t="n">
        <f aca="false">C9+C11</f>
        <v>519260</v>
      </c>
      <c r="D13" s="6" t="n">
        <f aca="false">D9+D11</f>
        <v>545406</v>
      </c>
      <c r="E13" s="6" t="n">
        <f aca="false">E9+E11</f>
        <v>544406</v>
      </c>
      <c r="F13" s="6" t="n">
        <f aca="false">F9+F11</f>
        <v>525046</v>
      </c>
      <c r="G13" s="6" t="n">
        <f aca="false">G9+G11</f>
        <v>525264</v>
      </c>
      <c r="H13" s="6" t="n">
        <f aca="false">H9+H11</f>
        <v>525296</v>
      </c>
      <c r="I13" s="6" t="n">
        <f aca="false">I9+I11</f>
        <v>525046</v>
      </c>
      <c r="J13" s="6" t="n">
        <f aca="false">J9+J11</f>
        <v>525245</v>
      </c>
      <c r="K13" s="6" t="n">
        <f aca="false">K9+K11</f>
        <v>545406</v>
      </c>
      <c r="L13" s="6" t="n">
        <f aca="false">L9+L11</f>
        <v>533236</v>
      </c>
      <c r="M13" s="6" t="n">
        <f aca="false">M9+M11</f>
        <v>525036</v>
      </c>
      <c r="N13" s="6" t="n">
        <f aca="false">N9+N11</f>
        <v>524958</v>
      </c>
      <c r="O13" s="6" t="n">
        <f aca="false">O9+O11</f>
        <v>6363605</v>
      </c>
    </row>
    <row r="14" customFormat="false" ht="12.75" hidden="false" customHeight="false" outlineLevel="0" collapsed="false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2.75" hidden="false" customHeight="false" outlineLevel="0" collapsed="false">
      <c r="A15" s="5" t="s">
        <v>22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2.75" hidden="false" customHeight="false" outlineLevel="0" collapsed="false">
      <c r="B16" s="1" t="s">
        <v>17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6" t="n">
        <v>0</v>
      </c>
      <c r="I16" s="6" t="n">
        <v>0</v>
      </c>
      <c r="J16" s="10" t="n">
        <v>0</v>
      </c>
      <c r="K16" s="6" t="n">
        <v>0</v>
      </c>
      <c r="L16" s="6" t="n">
        <v>0</v>
      </c>
      <c r="M16" s="6" t="n">
        <v>0</v>
      </c>
      <c r="N16" s="6" t="n">
        <v>0</v>
      </c>
      <c r="O16" s="6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6" t="n">
        <f aca="false">SUM(C16:C17)</f>
        <v>0</v>
      </c>
      <c r="D18" s="6" t="n">
        <f aca="false">SUM(D16:D17)</f>
        <v>0</v>
      </c>
      <c r="E18" s="6" t="n">
        <f aca="false">SUM(E16:E17)</f>
        <v>0</v>
      </c>
      <c r="F18" s="6" t="n">
        <f aca="false">SUM(F16:F17)</f>
        <v>0</v>
      </c>
      <c r="G18" s="6" t="n">
        <f aca="false">SUM(G16:G17)</f>
        <v>0</v>
      </c>
      <c r="H18" s="6" t="n">
        <f aca="false">SUM(H16:H17)</f>
        <v>0</v>
      </c>
      <c r="I18" s="6" t="n">
        <f aca="false">SUM(I16:I17)</f>
        <v>0</v>
      </c>
      <c r="J18" s="6" t="n">
        <f aca="false">SUM(J16:J17)</f>
        <v>0</v>
      </c>
      <c r="K18" s="6" t="n">
        <f aca="false">SUM(K16:K17)</f>
        <v>0</v>
      </c>
      <c r="L18" s="6" t="n">
        <f aca="false">SUM(L16:L17)</f>
        <v>0</v>
      </c>
      <c r="M18" s="6" t="n">
        <f aca="false">SUM(M16:M17)</f>
        <v>0</v>
      </c>
      <c r="N18" s="6" t="n">
        <f aca="false">SUM(N16:N17)</f>
        <v>0</v>
      </c>
      <c r="O18" s="6" t="n">
        <f aca="false">SUM(C18:N18)</f>
        <v>0</v>
      </c>
    </row>
    <row r="19" customFormat="false" ht="3.6" hidden="false" customHeight="true" outlineLevel="0" collapsed="false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2.75" hidden="false" customHeight="false" outlineLevel="0" collapsed="false">
      <c r="B20" s="1" t="s">
        <v>20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0</v>
      </c>
      <c r="K20" s="7" t="n">
        <v>0</v>
      </c>
      <c r="L20" s="7" t="n">
        <v>0</v>
      </c>
      <c r="M20" s="7" t="n">
        <v>0</v>
      </c>
      <c r="N20" s="7" t="n">
        <v>0</v>
      </c>
      <c r="O20" s="7" t="n">
        <f aca="false">SUM(C20:N20)</f>
        <v>0</v>
      </c>
    </row>
    <row r="21" customFormat="false" ht="3.6" hidden="false" customHeight="true" outlineLevel="0" collapsed="false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2.75" hidden="false" customHeight="false" outlineLevel="0" collapsed="false">
      <c r="B22" s="1" t="s">
        <v>23</v>
      </c>
      <c r="C22" s="6" t="n">
        <f aca="false">C18+C20</f>
        <v>0</v>
      </c>
      <c r="D22" s="6" t="n">
        <f aca="false">D18+D20</f>
        <v>0</v>
      </c>
      <c r="E22" s="6" t="n">
        <f aca="false">E18+E20</f>
        <v>0</v>
      </c>
      <c r="F22" s="6" t="n">
        <f aca="false">F18+F20</f>
        <v>0</v>
      </c>
      <c r="G22" s="6" t="n">
        <f aca="false">G18+G20</f>
        <v>0</v>
      </c>
      <c r="H22" s="6" t="n">
        <f aca="false">H18+H20</f>
        <v>0</v>
      </c>
      <c r="I22" s="6" t="n">
        <f aca="false">I18+I20</f>
        <v>0</v>
      </c>
      <c r="J22" s="6" t="n">
        <f aca="false">J18+J20</f>
        <v>0</v>
      </c>
      <c r="K22" s="6" t="n">
        <f aca="false">K18+K20</f>
        <v>0</v>
      </c>
      <c r="L22" s="6" t="n">
        <f aca="false">L18+L20</f>
        <v>0</v>
      </c>
      <c r="M22" s="6" t="n">
        <f aca="false">M18+M20</f>
        <v>0</v>
      </c>
      <c r="N22" s="6" t="n">
        <f aca="false">N18+N20</f>
        <v>0</v>
      </c>
      <c r="O22" s="6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8.25" hidden="false" customHeight="true" outlineLevel="0" collapsed="false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2.75" hidden="false" customHeight="false" outlineLevel="0" collapsed="false">
      <c r="A25" s="1" t="s">
        <v>21</v>
      </c>
      <c r="C25" s="11" t="n">
        <f aca="false">C13+C23</f>
        <v>519260</v>
      </c>
      <c r="D25" s="11" t="n">
        <f aca="false">D13+D23</f>
        <v>545406</v>
      </c>
      <c r="E25" s="11" t="n">
        <f aca="false">E13+E23</f>
        <v>544406</v>
      </c>
      <c r="F25" s="11" t="n">
        <f aca="false">F13+F23</f>
        <v>525046</v>
      </c>
      <c r="G25" s="11" t="n">
        <f aca="false">G13+G23</f>
        <v>525264</v>
      </c>
      <c r="H25" s="11" t="n">
        <f aca="false">H13+H23</f>
        <v>525296</v>
      </c>
      <c r="I25" s="11" t="n">
        <f aca="false">I13+I23</f>
        <v>525046</v>
      </c>
      <c r="J25" s="11" t="n">
        <f aca="false">J13+J23</f>
        <v>525245</v>
      </c>
      <c r="K25" s="11" t="n">
        <f aca="false">K13+K23</f>
        <v>545406</v>
      </c>
      <c r="L25" s="11" t="n">
        <f aca="false">L13+L23</f>
        <v>533236</v>
      </c>
      <c r="M25" s="11" t="n">
        <f aca="false">M13+M23</f>
        <v>525036</v>
      </c>
      <c r="N25" s="11" t="n">
        <f aca="false">N13+N23</f>
        <v>524958</v>
      </c>
      <c r="O25" s="11" t="n">
        <f aca="false">SUM(C25:N25)</f>
        <v>6363605</v>
      </c>
    </row>
    <row r="26" customFormat="false" ht="12.75" hidden="false" customHeight="false" outlineLevel="0" collapsed="false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customFormat="false" ht="12.75" hidden="false" customHeight="false" outlineLevel="0" collapsed="false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customFormat="false" ht="12.75" hidden="false" customHeight="false" outlineLevel="0" collapsed="false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customFormat="false" ht="12.75" hidden="false" customHeight="false" outlineLevel="0" collapsed="false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customFormat="false" ht="12.75" hidden="false" customHeight="false" outlineLevel="0" collapsed="false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customFormat="false" ht="12.75" hidden="false" customHeight="false" outlineLevel="0" collapsed="false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customFormat="false" ht="12.75" hidden="false" customHeight="false" outlineLevel="0" collapsed="false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customFormat="false" ht="12.75" hidden="false" customHeight="false" outlineLevel="0" collapsed="false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customFormat="false" ht="12.75" hidden="false" customHeight="false" outlineLevel="0" collapsed="false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customFormat="false" ht="12.75" hidden="false" customHeight="false" outlineLevel="0" collapsed="false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customFormat="false" ht="12.75" hidden="false" customHeight="false" outlineLevel="0" collapsed="false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customFormat="false" ht="12.75" hidden="false" customHeight="false" outlineLevel="0" collapsed="false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customFormat="false" ht="12.75" hidden="false" customHeight="false" outlineLevel="0" collapsed="false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customFormat="false" ht="12.75" hidden="false" customHeight="false" outlineLevel="0" collapsed="false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customFormat="false" ht="12.75" hidden="false" customHeight="false" outlineLevel="0" collapsed="false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2.75" hidden="false" customHeight="false" outlineLevel="0" collapsed="false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2.75" hidden="false" customHeight="false" outlineLevel="0" collapsed="false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2.75" hidden="false" customHeight="false" outlineLevel="0" collapsed="false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2.75" hidden="false" customHeight="false" outlineLevel="0" collapsed="false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2.75" hidden="false" customHeight="false" outlineLevel="0" collapsed="false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2.75" hidden="false" customHeight="false" outlineLevel="0" collapsed="false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2.75" hidden="false" customHeight="false" outlineLevel="0" collapsed="false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2.75" hidden="false" customHeight="false" outlineLevel="0" collapsed="false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2.75" hidden="false" customHeight="false" outlineLevel="0" collapsed="false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customFormat="false" ht="12.75" hidden="false" customHeight="false" outlineLevel="0" collapsed="false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customFormat="false" ht="12.75" hidden="false" customHeight="false" outlineLevel="0" collapsed="false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customFormat="false" ht="12.75" hidden="false" customHeight="false" outlineLevel="0" collapsed="false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customFormat="false" ht="12.75" hidden="false" customHeight="false" outlineLevel="0" collapsed="false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customFormat="false" ht="12.75" hidden="false" customHeight="false" outlineLevel="0" collapsed="false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customFormat="false" ht="12.75" hidden="false" customHeight="false" outlineLevel="0" collapsed="false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customFormat="false" ht="12.75" hidden="false" customHeight="false" outlineLevel="0" collapsed="false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customFormat="false" ht="12.75" hidden="false" customHeight="false" outlineLevel="0" collapsed="false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customFormat="false" ht="12.75" hidden="false" customHeight="false" outlineLevel="0" collapsed="false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customFormat="false" ht="12.75" hidden="false" customHeight="fals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customFormat="false" ht="12.75" hidden="false" customHeight="false" outlineLevel="0" collapsed="false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customFormat="false" ht="12.75" hidden="false" customHeight="false" outlineLevel="0" collapsed="false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customFormat="false" ht="12.75" hidden="false" customHeight="false" outlineLevel="0" collapsed="false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customFormat="false" ht="12.75" hidden="false" customHeight="false" outlineLevel="0" collapsed="false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customFormat="false" ht="12.75" hidden="false" customHeight="false" outlineLevel="0" collapsed="false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customFormat="false" ht="12.75" hidden="false" customHeight="false" outlineLevel="0" collapsed="false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customFormat="false" ht="12.75" hidden="false" customHeight="false" outlineLevel="0" collapsed="false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customFormat="false" ht="12.75" hidden="false" customHeight="false" outlineLevel="0" collapsed="false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customFormat="false" ht="12.75" hidden="false" customHeight="false" outlineLevel="0" collapsed="false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customFormat="false" ht="12.75" hidden="false" customHeight="false" outlineLevel="0" collapsed="false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customFormat="false" ht="12.75" hidden="false" customHeight="false" outlineLevel="0" collapsed="false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customFormat="false" ht="12.75" hidden="false" customHeight="false" outlineLevel="0" collapsed="false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customFormat="false" ht="12.75" hidden="false" customHeight="false" outlineLevel="0" collapsed="false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customFormat="false" ht="12.75" hidden="false" customHeight="false" outlineLevel="0" collapsed="false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customFormat="false" ht="12.75" hidden="false" customHeight="false" outlineLevel="0" collapsed="false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customFormat="false" ht="12.75" hidden="false" customHeight="false" outlineLevel="0" collapsed="false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customFormat="false" ht="12.75" hidden="false" customHeight="false" outlineLevel="0" collapsed="false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84"/>
    <col collapsed="false" customWidth="true" hidden="false" outlineLevel="0" max="3" min="3" style="12" width="13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24</v>
      </c>
    </row>
    <row r="3" customFormat="false" ht="12.75" hidden="false" customHeight="false" outlineLevel="0" collapsed="false">
      <c r="A3" s="3" t="s">
        <v>2</v>
      </c>
    </row>
    <row r="5" customFormat="false" ht="12.75" hidden="false" customHeight="false" outlineLevel="0" collapsed="false">
      <c r="A5" s="13" t="s">
        <v>25</v>
      </c>
      <c r="C5" s="14" t="n">
        <f aca="false">6864406+168168</f>
        <v>7032574</v>
      </c>
    </row>
    <row r="6" customFormat="false" ht="21" hidden="false" customHeight="true" outlineLevel="0" collapsed="false">
      <c r="B6" s="0" t="s">
        <v>26</v>
      </c>
      <c r="C6" s="15" t="n">
        <v>-168168</v>
      </c>
    </row>
    <row r="7" customFormat="false" ht="12.75" hidden="false" customHeight="false" outlineLevel="0" collapsed="false">
      <c r="B7" s="0" t="s">
        <v>27</v>
      </c>
      <c r="C7" s="15"/>
    </row>
    <row r="8" customFormat="false" ht="12" hidden="false" customHeight="true" outlineLevel="0" collapsed="false">
      <c r="B8" s="0" t="s">
        <v>28</v>
      </c>
      <c r="C8" s="15" t="n">
        <v>-236313</v>
      </c>
    </row>
    <row r="9" customFormat="false" ht="18" hidden="false" customHeight="true" outlineLevel="0" collapsed="false">
      <c r="B9" s="0" t="s">
        <v>29</v>
      </c>
      <c r="C9" s="16" t="n">
        <f aca="false">-264148-340</f>
        <v>-264488</v>
      </c>
    </row>
    <row r="10" customFormat="false" ht="21" hidden="false" customHeight="true" outlineLevel="0" collapsed="false">
      <c r="A10" s="13" t="s">
        <v>30</v>
      </c>
      <c r="C10" s="17" t="n">
        <f aca="false">SUM(C5:C9)</f>
        <v>6363605</v>
      </c>
    </row>
    <row r="11" customFormat="false" ht="12.75" hidden="false" customHeight="false" outlineLevel="0" collapsed="false">
      <c r="C1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2002-02-22T19:12:19Z</dcterms:created>
  <dc:creator>dscott1</dc:creator>
  <dc:description/>
  <dc:language>en-US</dc:language>
  <cp:lastModifiedBy>dscott1</cp:lastModifiedBy>
  <dcterms:modified xsi:type="dcterms:W3CDTF">2002-02-22T19:26:02Z</dcterms:modified>
  <cp:revision>0</cp:revision>
  <dc:subject/>
  <dc:title/>
</cp:coreProperties>
</file>