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rwynne:
</t>
        </r>
        <r>
          <rPr>
            <sz val="8"/>
            <color rgb="FF000000"/>
            <rFont val="Tahoma"/>
            <family val="0"/>
          </rPr>
          <t xml:space="preserve">&lt;$26K&gt; - Aug. 2001
$21K - Sept. 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</xdr:row>
                <xdr:rowOff>20</xdr:rowOff>
              </xdr:from>
              <xdr:to>
                <xdr:col>5</xdr:col>
                <xdr:colOff>52</xdr:colOff>
                <xdr:row>7</xdr:row>
                <xdr:rowOff>17</xdr:rowOff>
              </xdr:to>
            </anchor>
          </commentPr>
        </mc:Choice>
        <mc:Fallback/>
      </mc:AlternateContent>
    </comment>
    <comment ref="D10" authorId="0">
      <text>
        <r>
          <rPr>
            <b val="true"/>
            <sz val="8"/>
            <color rgb="FF000000"/>
            <rFont val="Tahoma"/>
            <family val="0"/>
          </rPr>
          <t xml:space="preserve">rwynne:
</t>
        </r>
        <r>
          <rPr>
            <sz val="8"/>
            <color rgb="FF000000"/>
            <rFont val="Tahoma"/>
            <family val="0"/>
          </rPr>
          <t xml:space="preserve">Aug. 2001 delivery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7</xdr:rowOff>
              </xdr:from>
              <xdr:to>
                <xdr:col>5</xdr:col>
                <xdr:colOff>52</xdr:colOff>
                <xdr:row>12</xdr:row>
                <xdr:rowOff>13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8"/>
            <color rgb="FF000000"/>
            <rFont val="Tahoma"/>
            <family val="0"/>
          </rPr>
          <t xml:space="preserve">rwynne:
</t>
        </r>
        <r>
          <rPr>
            <sz val="8"/>
            <color rgb="FF000000"/>
            <rFont val="Tahoma"/>
            <family val="0"/>
          </rPr>
          <t xml:space="preserve">Aug. 2001 delivery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13</xdr:row>
                <xdr:rowOff>7</xdr:rowOff>
              </xdr:from>
              <xdr:to>
                <xdr:col>5</xdr:col>
                <xdr:colOff>52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<sst xmlns="http://schemas.openxmlformats.org/spreadsheetml/2006/main" count="225" uniqueCount="80">
  <si>
    <t xml:space="preserve">Dominion Transmission, Inc.</t>
  </si>
  <si>
    <t xml:space="preserve">ENA</t>
  </si>
  <si>
    <t xml:space="preserve">Pre-Petition</t>
  </si>
  <si>
    <t xml:space="preserve">Post Petition</t>
  </si>
  <si>
    <t xml:space="preserve">Contract No.</t>
  </si>
  <si>
    <t xml:space="preserve">Rate Schedule</t>
  </si>
  <si>
    <t xml:space="preserve">Expiration</t>
  </si>
  <si>
    <t xml:space="preserve">Other Past Due Amounts</t>
  </si>
  <si>
    <t xml:space="preserve">Nov. 2001</t>
  </si>
  <si>
    <t xml:space="preserve">Dec. 2, 2001</t>
  </si>
  <si>
    <t xml:space="preserve">Total Pre-Petition</t>
  </si>
  <si>
    <t xml:space="preserve">Dec. , 2001</t>
  </si>
  <si>
    <t xml:space="preserve">Dec. 3-31,2001</t>
  </si>
  <si>
    <t xml:space="preserve">Jan. 2002</t>
  </si>
  <si>
    <t xml:space="preserve">Feb.2002</t>
  </si>
  <si>
    <t xml:space="preserve">Total Post Petition</t>
  </si>
  <si>
    <t xml:space="preserve">Notes</t>
  </si>
  <si>
    <t xml:space="preserve">300107</t>
  </si>
  <si>
    <t xml:space="preserve">8G0010</t>
  </si>
  <si>
    <t xml:space="preserve">8G001N</t>
  </si>
  <si>
    <t xml:space="preserve">8G001S</t>
  </si>
  <si>
    <t xml:space="preserve">8G0A61</t>
  </si>
  <si>
    <t xml:space="preserve">8T0013</t>
  </si>
  <si>
    <t xml:space="preserve">8T0014</t>
  </si>
  <si>
    <t xml:space="preserve">D29000</t>
  </si>
  <si>
    <t xml:space="preserve">MCS105</t>
  </si>
  <si>
    <t xml:space="preserve">T00015</t>
  </si>
  <si>
    <t xml:space="preserve">EES</t>
  </si>
  <si>
    <t xml:space="preserve">Total</t>
  </si>
  <si>
    <t xml:space="preserve">FT</t>
  </si>
  <si>
    <t xml:space="preserve">Purchased directly from the pipeline, term 6/1/01 - 5/31/02</t>
  </si>
  <si>
    <t xml:space="preserve">CSC RGE-22</t>
  </si>
  <si>
    <t xml:space="preserve">CSC</t>
  </si>
  <si>
    <t xml:space="preserve">Citygate Swing Customer Agreement.</t>
  </si>
  <si>
    <t xml:space="preserve">CSC RGE-32</t>
  </si>
  <si>
    <t xml:space="preserve">CSC NIMO-006</t>
  </si>
  <si>
    <t xml:space="preserve">E00205</t>
  </si>
  <si>
    <t xml:space="preserve">IT</t>
  </si>
  <si>
    <t xml:space="preserve">MCS081</t>
  </si>
  <si>
    <t xml:space="preserve">T00009</t>
  </si>
  <si>
    <t xml:space="preserve">8G310N</t>
  </si>
  <si>
    <t xml:space="preserve">8G310S</t>
  </si>
  <si>
    <t xml:space="preserve">8T310S</t>
  </si>
  <si>
    <t xml:space="preserve">EES Capacity Release</t>
  </si>
  <si>
    <t xml:space="preserve">Mar.2002</t>
  </si>
  <si>
    <t xml:space="preserve">Service Agreement</t>
  </si>
  <si>
    <t xml:space="preserve">Capacity release service agreement.  This allows EES to participate in the capacity release program.</t>
  </si>
  <si>
    <t xml:space="preserve">524378 (RG&amp;E)</t>
  </si>
  <si>
    <t xml:space="preserve">Recalled.</t>
  </si>
  <si>
    <t xml:space="preserve">524383 (RG&amp;E)</t>
  </si>
  <si>
    <t xml:space="preserve">524397 (DFS)</t>
  </si>
  <si>
    <t xml:space="preserve">Capacity release from Dominion Field Services, term 11/1/01-3/31/02.  Non recallable.</t>
  </si>
  <si>
    <t xml:space="preserve">524403 (RG&amp;E)</t>
  </si>
  <si>
    <t xml:space="preserve">524408 (NYSEG)</t>
  </si>
  <si>
    <t xml:space="preserve">Mandatory assigned capacity from NYSEG, term 11/1/01-3/31/02</t>
  </si>
  <si>
    <t xml:space="preserve">524413 (NIMO)</t>
  </si>
  <si>
    <t xml:space="preserve">524466 (RG&amp;E)</t>
  </si>
  <si>
    <t xml:space="preserve">524467 (RG&amp;E)</t>
  </si>
  <si>
    <t xml:space="preserve">524493 (NIMO)</t>
  </si>
  <si>
    <t xml:space="preserve">531263 (RG&amp;E)</t>
  </si>
  <si>
    <t xml:space="preserve">GSS</t>
  </si>
  <si>
    <t xml:space="preserve">531267 (RG&amp;E)</t>
  </si>
  <si>
    <t xml:space="preserve">531275 (NIMO)</t>
  </si>
  <si>
    <t xml:space="preserve">531280 (NYSEG)</t>
  </si>
  <si>
    <t xml:space="preserve">531324 (RG&amp;E)</t>
  </si>
  <si>
    <t xml:space="preserve">571642 (RG&amp;E)</t>
  </si>
  <si>
    <t xml:space="preserve">FTGSS</t>
  </si>
  <si>
    <t xml:space="preserve">571652 (RG&amp;E)</t>
  </si>
  <si>
    <t xml:space="preserve">571657 (NYSEG)</t>
  </si>
  <si>
    <t xml:space="preserve">571665 (NIMO)</t>
  </si>
  <si>
    <t xml:space="preserve">571684 (RG&amp;E)</t>
  </si>
  <si>
    <t xml:space="preserve">EES Agency Agreements with Owens-Brockway Glass Containers</t>
  </si>
  <si>
    <t xml:space="preserve">Agency is dated 5/7/2001.</t>
  </si>
  <si>
    <t xml:space="preserve">EES Missing Contracts</t>
  </si>
  <si>
    <t xml:space="preserve">GSS  </t>
  </si>
  <si>
    <t xml:space="preserve">notes:</t>
  </si>
  <si>
    <t xml:space="preserve">Strg balances show up for the following contracts on the EES invoices dated feb 5, 2002</t>
  </si>
  <si>
    <t xml:space="preserve">GSS Contract</t>
  </si>
  <si>
    <t xml:space="preserve">Balance</t>
  </si>
  <si>
    <t xml:space="preserve">As of Date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</si>
</sst>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mm\-yy"/>
    <numFmt numFmtId="167" formatCode="\$#,##0.00_);[RED]&quot;($&quot;#,##0.00\)"/>
    <numFmt numFmtId="168" formatCode="mm/dd/yy"/>
    <numFmt numFmtId="169" formatCode="[$-409]m/d/yyyy"/>
    <numFmt numFmtId="170" formatCode="_(* #,##0.00_);_(* \(#,##0.00\);_(* \-??_);_(@_)"/>
    <numFmt numFmtId="171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0" width="12.28"/>
    <col collapsed="false" customWidth="true" hidden="false" outlineLevel="0" max="3" min="3" style="0" width="14.28"/>
    <col collapsed="false" customWidth="true" hidden="false" outlineLevel="0" max="4" min="4" style="2" width="15.13"/>
    <col collapsed="false" customWidth="true" hidden="false" outlineLevel="0" max="5" min="5" style="0" width="13.41"/>
    <col collapsed="false" customWidth="true" hidden="false" outlineLevel="0" max="6" min="6" style="0" width="12.7"/>
    <col collapsed="false" customWidth="true" hidden="false" outlineLevel="0" max="7" min="7" style="0" width="16.13"/>
    <col collapsed="false" customWidth="true" hidden="false" outlineLevel="0" max="9" min="8" style="0" width="14.28"/>
    <col collapsed="false" customWidth="true" hidden="false" outlineLevel="0" max="12" min="10" style="0" width="14.41"/>
    <col collapsed="false" customWidth="true" hidden="false" outlineLevel="0" max="13" min="13" style="0" width="13.41"/>
    <col collapsed="false" customWidth="true" hidden="false" outlineLevel="0" max="14" min="14" style="0" width="48.56"/>
    <col collapsed="false" customWidth="true" hidden="false" outlineLevel="0" max="15" min="15" style="0" width="11.28"/>
  </cols>
  <sheetData>
    <row r="1" customFormat="false" ht="12.75" hidden="false" customHeight="false" outlineLevel="0" collapsed="false">
      <c r="A1" s="3" t="s">
        <v>0</v>
      </c>
      <c r="C1" s="4"/>
    </row>
    <row r="2" customFormat="false" ht="12.75" hidden="false" customHeight="false" outlineLevel="0" collapsed="false">
      <c r="A2" s="5"/>
      <c r="B2" s="6"/>
      <c r="C2" s="4"/>
    </row>
    <row r="3" customFormat="false" ht="12.75" hidden="false" customHeight="false" outlineLevel="0" collapsed="false">
      <c r="A3" s="7" t="s">
        <v>1</v>
      </c>
      <c r="B3" s="4"/>
      <c r="C3" s="4"/>
      <c r="D3" s="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A4" s="9"/>
      <c r="B4" s="10"/>
      <c r="C4" s="11"/>
      <c r="D4" s="12" t="s">
        <v>2</v>
      </c>
      <c r="E4" s="12"/>
      <c r="F4" s="12"/>
      <c r="G4" s="13"/>
      <c r="H4" s="14"/>
      <c r="I4" s="15" t="s">
        <v>3</v>
      </c>
      <c r="J4" s="15"/>
      <c r="K4" s="15"/>
      <c r="L4" s="16"/>
      <c r="M4" s="13"/>
      <c r="N4" s="17"/>
      <c r="O4" s="4"/>
      <c r="P4" s="4"/>
      <c r="Q4" s="4"/>
    </row>
    <row r="5" customFormat="false" ht="22.5" hidden="false" customHeight="false" outlineLevel="0" collapsed="false">
      <c r="A5" s="18" t="s">
        <v>4</v>
      </c>
      <c r="B5" s="19" t="s">
        <v>5</v>
      </c>
      <c r="C5" s="20" t="s">
        <v>6</v>
      </c>
      <c r="D5" s="21" t="s">
        <v>7</v>
      </c>
      <c r="E5" s="22" t="s">
        <v>8</v>
      </c>
      <c r="F5" s="22" t="s">
        <v>9</v>
      </c>
      <c r="G5" s="23" t="s">
        <v>10</v>
      </c>
      <c r="H5" s="22" t="s">
        <v>11</v>
      </c>
      <c r="I5" s="20" t="s">
        <v>12</v>
      </c>
      <c r="J5" s="22" t="s">
        <v>13</v>
      </c>
      <c r="K5" s="22" t="s">
        <v>14</v>
      </c>
      <c r="L5" s="22" t="s">
        <v>14</v>
      </c>
      <c r="M5" s="23" t="s">
        <v>15</v>
      </c>
      <c r="N5" s="24" t="s">
        <v>16</v>
      </c>
      <c r="O5" s="4"/>
      <c r="P5" s="4"/>
      <c r="Q5" s="4"/>
    </row>
    <row r="6" customFormat="false" ht="12.75" hidden="false" customHeight="false" outlineLevel="0" collapsed="false">
      <c r="A6" s="25" t="n">
        <v>100007</v>
      </c>
      <c r="B6" s="26"/>
      <c r="C6" s="27"/>
      <c r="D6" s="28" t="n">
        <f aca="false">-26041.19+21322.33-2256.73</f>
        <v>-6975.59</v>
      </c>
      <c r="E6" s="29" t="n">
        <f aca="false">11493.61+312749.21+4704.38</f>
        <v>328947.2</v>
      </c>
      <c r="F6" s="29"/>
      <c r="G6" s="30" t="n">
        <f aca="false">SUM(D6:F6)</f>
        <v>321971.61</v>
      </c>
      <c r="H6" s="29"/>
      <c r="I6" s="29"/>
      <c r="J6" s="29"/>
      <c r="K6" s="29"/>
      <c r="L6" s="29"/>
      <c r="M6" s="31" t="n">
        <v>0</v>
      </c>
      <c r="N6" s="32"/>
      <c r="O6" s="4"/>
      <c r="P6" s="4"/>
      <c r="Q6" s="4"/>
    </row>
    <row r="7" customFormat="false" ht="12.75" hidden="false" customHeight="false" outlineLevel="0" collapsed="false">
      <c r="A7" s="25" t="n">
        <v>100104</v>
      </c>
      <c r="B7" s="26"/>
      <c r="C7" s="27"/>
      <c r="D7" s="33"/>
      <c r="E7" s="29" t="n">
        <f aca="false">-901.05+81601.44+38941.93</f>
        <v>119642.32</v>
      </c>
      <c r="F7" s="29"/>
      <c r="G7" s="31" t="n">
        <f aca="false">SUM(D7:F7)</f>
        <v>119642.32</v>
      </c>
      <c r="H7" s="29"/>
      <c r="I7" s="29"/>
      <c r="J7" s="29"/>
      <c r="K7" s="29"/>
      <c r="L7" s="29"/>
      <c r="M7" s="31" t="n">
        <v>0</v>
      </c>
      <c r="N7" s="32"/>
      <c r="O7" s="4"/>
      <c r="P7" s="4"/>
      <c r="Q7" s="4"/>
    </row>
    <row r="8" customFormat="false" ht="12.75" hidden="false" customHeight="false" outlineLevel="0" collapsed="false">
      <c r="A8" s="25" t="n">
        <v>100104</v>
      </c>
      <c r="B8" s="26"/>
      <c r="C8" s="27"/>
      <c r="D8" s="33" t="n">
        <v>1557.76</v>
      </c>
      <c r="E8" s="29"/>
      <c r="F8" s="29"/>
      <c r="G8" s="31" t="n">
        <f aca="false">SUM(D8:F8)</f>
        <v>1557.76</v>
      </c>
      <c r="H8" s="29"/>
      <c r="I8" s="29"/>
      <c r="J8" s="29"/>
      <c r="K8" s="29"/>
      <c r="L8" s="29"/>
      <c r="M8" s="31" t="n">
        <v>0</v>
      </c>
      <c r="N8" s="32"/>
      <c r="O8" s="4"/>
      <c r="P8" s="4"/>
      <c r="Q8" s="4"/>
    </row>
    <row r="9" customFormat="false" ht="12.75" hidden="false" customHeight="false" outlineLevel="0" collapsed="false">
      <c r="A9" s="25" t="n">
        <v>200234</v>
      </c>
      <c r="B9" s="26"/>
      <c r="C9" s="27"/>
      <c r="D9" s="33" t="n">
        <v>32991.6</v>
      </c>
      <c r="E9" s="29"/>
      <c r="F9" s="29"/>
      <c r="G9" s="31" t="n">
        <f aca="false">SUM(D9:F9)</f>
        <v>32991.6</v>
      </c>
      <c r="H9" s="29"/>
      <c r="I9" s="29"/>
      <c r="J9" s="29"/>
      <c r="K9" s="29"/>
      <c r="L9" s="29"/>
      <c r="M9" s="31" t="n">
        <v>0</v>
      </c>
      <c r="N9" s="32"/>
      <c r="O9" s="4"/>
      <c r="P9" s="4"/>
      <c r="Q9" s="4"/>
    </row>
    <row r="10" customFormat="false" ht="12.75" hidden="false" customHeight="false" outlineLevel="0" collapsed="false">
      <c r="A10" s="25" t="n">
        <v>300008</v>
      </c>
      <c r="B10" s="26"/>
      <c r="C10" s="4"/>
      <c r="D10" s="33" t="n">
        <f aca="false">22060.2-54227.87</f>
        <v>-32167.67</v>
      </c>
      <c r="E10" s="29" t="n">
        <f aca="false">-169.34+139841.43+6577.22</f>
        <v>146249.31</v>
      </c>
      <c r="F10" s="29"/>
      <c r="G10" s="31" t="n">
        <f aca="false">SUM(D10:F10)</f>
        <v>114081.64</v>
      </c>
      <c r="H10" s="29"/>
      <c r="I10" s="29"/>
      <c r="J10" s="29"/>
      <c r="K10" s="29"/>
      <c r="L10" s="29"/>
      <c r="M10" s="31" t="n">
        <v>0</v>
      </c>
      <c r="N10" s="34"/>
      <c r="O10" s="4"/>
      <c r="P10" s="4"/>
      <c r="Q10" s="4"/>
    </row>
    <row r="11" customFormat="false" ht="12.75" hidden="false" customHeight="false" outlineLevel="0" collapsed="false">
      <c r="A11" s="25" t="n">
        <v>523457</v>
      </c>
      <c r="B11" s="26"/>
      <c r="C11" s="4"/>
      <c r="D11" s="33" t="n">
        <v>109.44</v>
      </c>
      <c r="E11" s="29"/>
      <c r="F11" s="29"/>
      <c r="G11" s="31" t="n">
        <f aca="false">SUM(D11:F11)</f>
        <v>109.44</v>
      </c>
      <c r="H11" s="29"/>
      <c r="I11" s="29"/>
      <c r="J11" s="29"/>
      <c r="K11" s="29"/>
      <c r="L11" s="29"/>
      <c r="M11" s="31" t="n">
        <v>0</v>
      </c>
      <c r="N11" s="32"/>
      <c r="O11" s="4"/>
      <c r="P11" s="4"/>
      <c r="Q11" s="4"/>
    </row>
    <row r="12" customFormat="false" ht="12.75" hidden="false" customHeight="false" outlineLevel="0" collapsed="false">
      <c r="A12" s="25" t="n">
        <v>523464</v>
      </c>
      <c r="B12" s="26"/>
      <c r="C12" s="27"/>
      <c r="D12" s="33" t="n">
        <v>3136.28</v>
      </c>
      <c r="E12" s="29"/>
      <c r="F12" s="29"/>
      <c r="G12" s="31" t="n">
        <f aca="false">SUM(D12:F12)</f>
        <v>3136.28</v>
      </c>
      <c r="H12" s="29"/>
      <c r="I12" s="29"/>
      <c r="J12" s="29"/>
      <c r="K12" s="29"/>
      <c r="L12" s="29"/>
      <c r="M12" s="31" t="n">
        <v>0</v>
      </c>
      <c r="N12" s="32"/>
      <c r="O12" s="4"/>
      <c r="P12" s="4"/>
      <c r="Q12" s="4"/>
    </row>
    <row r="13" customFormat="false" ht="12.75" hidden="false" customHeight="false" outlineLevel="0" collapsed="false">
      <c r="A13" s="25" t="n">
        <v>523489</v>
      </c>
      <c r="B13" s="26"/>
      <c r="C13" s="27"/>
      <c r="D13" s="33" t="n">
        <v>3173.76</v>
      </c>
      <c r="E13" s="29"/>
      <c r="F13" s="29"/>
      <c r="G13" s="31" t="n">
        <f aca="false">SUM(D13:F13)</f>
        <v>3173.76</v>
      </c>
      <c r="H13" s="29"/>
      <c r="I13" s="29"/>
      <c r="J13" s="29"/>
      <c r="K13" s="29"/>
      <c r="L13" s="29"/>
      <c r="M13" s="31" t="n">
        <v>0</v>
      </c>
      <c r="N13" s="32"/>
      <c r="O13" s="4"/>
      <c r="P13" s="4"/>
      <c r="Q13" s="4"/>
    </row>
    <row r="14" customFormat="false" ht="12.75" hidden="false" customHeight="false" outlineLevel="0" collapsed="false">
      <c r="A14" s="35" t="n">
        <v>700005</v>
      </c>
      <c r="B14" s="36"/>
      <c r="C14" s="27"/>
      <c r="D14" s="33"/>
      <c r="E14" s="29" t="n">
        <v>215181.24</v>
      </c>
      <c r="F14" s="29"/>
      <c r="G14" s="31" t="n">
        <f aca="false">SUM(D14:F14)</f>
        <v>215181.24</v>
      </c>
      <c r="H14" s="37"/>
      <c r="I14" s="37"/>
      <c r="J14" s="37"/>
      <c r="K14" s="37"/>
      <c r="L14" s="37"/>
      <c r="M14" s="31" t="n">
        <v>0</v>
      </c>
      <c r="N14" s="32"/>
      <c r="O14" s="4"/>
      <c r="P14" s="4"/>
      <c r="Q14" s="4"/>
    </row>
    <row r="15" customFormat="false" ht="12.75" hidden="false" customHeight="false" outlineLevel="0" collapsed="false">
      <c r="A15" s="25" t="s">
        <v>17</v>
      </c>
      <c r="B15" s="26"/>
      <c r="C15" s="27"/>
      <c r="D15" s="33" t="n">
        <f aca="false">3980.99+2379.1</f>
        <v>6360.09</v>
      </c>
      <c r="E15" s="29" t="n">
        <f aca="false">39245.49+1875.63</f>
        <v>41121.12</v>
      </c>
      <c r="F15" s="29"/>
      <c r="G15" s="31" t="n">
        <f aca="false">SUM(D15:F15)</f>
        <v>47481.21</v>
      </c>
      <c r="H15" s="29"/>
      <c r="I15" s="29"/>
      <c r="J15" s="29"/>
      <c r="K15" s="29"/>
      <c r="L15" s="29"/>
      <c r="M15" s="31" t="n">
        <v>0</v>
      </c>
      <c r="N15" s="32"/>
      <c r="O15" s="4"/>
      <c r="P15" s="4"/>
      <c r="Q15" s="4"/>
    </row>
    <row r="16" customFormat="false" ht="12.75" hidden="false" customHeight="false" outlineLevel="0" collapsed="false">
      <c r="A16" s="25" t="s">
        <v>18</v>
      </c>
      <c r="B16" s="26"/>
      <c r="C16" s="27"/>
      <c r="D16" s="33" t="n">
        <v>-414.71</v>
      </c>
      <c r="E16" s="29"/>
      <c r="F16" s="29"/>
      <c r="G16" s="31" t="n">
        <f aca="false">SUM(D16:F16)</f>
        <v>-414.71</v>
      </c>
      <c r="H16" s="29"/>
      <c r="I16" s="29"/>
      <c r="J16" s="29"/>
      <c r="K16" s="29"/>
      <c r="L16" s="29"/>
      <c r="M16" s="31" t="n">
        <f aca="false">SUM(I16:L16)</f>
        <v>0</v>
      </c>
      <c r="N16" s="32"/>
      <c r="O16" s="4"/>
      <c r="P16" s="4"/>
      <c r="Q16" s="4"/>
    </row>
    <row r="17" customFormat="false" ht="12.75" hidden="false" customHeight="false" outlineLevel="0" collapsed="false">
      <c r="A17" s="35" t="s">
        <v>19</v>
      </c>
      <c r="B17" s="36"/>
      <c r="C17" s="27"/>
      <c r="D17" s="33"/>
      <c r="E17" s="29"/>
      <c r="F17" s="29"/>
      <c r="G17" s="31" t="n">
        <f aca="false">SUM(D17:F17)</f>
        <v>0</v>
      </c>
      <c r="H17" s="37"/>
      <c r="I17" s="37"/>
      <c r="J17" s="37"/>
      <c r="K17" s="37"/>
      <c r="L17" s="37"/>
      <c r="M17" s="31" t="n">
        <f aca="false">SUM(I17:L17)</f>
        <v>0</v>
      </c>
      <c r="N17" s="32"/>
      <c r="O17" s="4"/>
      <c r="P17" s="4"/>
      <c r="Q17" s="4"/>
    </row>
    <row r="18" customFormat="false" ht="12.75" hidden="false" customHeight="false" outlineLevel="0" collapsed="false">
      <c r="A18" s="35" t="s">
        <v>20</v>
      </c>
      <c r="B18" s="38"/>
      <c r="C18" s="39"/>
      <c r="D18" s="33"/>
      <c r="E18" s="40"/>
      <c r="F18" s="29"/>
      <c r="G18" s="31" t="n">
        <f aca="false">SUM(D18:F18)</f>
        <v>0</v>
      </c>
      <c r="H18" s="37"/>
      <c r="I18" s="37"/>
      <c r="J18" s="37"/>
      <c r="K18" s="37"/>
      <c r="L18" s="37"/>
      <c r="M18" s="31" t="n">
        <f aca="false">SUM(I18:L18)</f>
        <v>0</v>
      </c>
      <c r="N18" s="32"/>
      <c r="O18" s="4"/>
      <c r="P18" s="4"/>
      <c r="Q18" s="4"/>
    </row>
    <row r="19" customFormat="false" ht="12.75" hidden="false" customHeight="false" outlineLevel="0" collapsed="false">
      <c r="A19" s="25" t="s">
        <v>21</v>
      </c>
      <c r="B19" s="26"/>
      <c r="C19" s="27"/>
      <c r="D19" s="33" t="n">
        <v>216.32</v>
      </c>
      <c r="E19" s="29"/>
      <c r="F19" s="29"/>
      <c r="G19" s="31" t="n">
        <f aca="false">SUM(D19:F19)</f>
        <v>216.32</v>
      </c>
      <c r="H19" s="29"/>
      <c r="I19" s="29"/>
      <c r="J19" s="29"/>
      <c r="K19" s="29"/>
      <c r="L19" s="29"/>
      <c r="M19" s="31" t="n">
        <f aca="false">SUM(I19:L19)</f>
        <v>0</v>
      </c>
      <c r="N19" s="32"/>
      <c r="O19" s="4"/>
      <c r="P19" s="4"/>
      <c r="Q19" s="4"/>
    </row>
    <row r="20" customFormat="false" ht="12.75" hidden="false" customHeight="false" outlineLevel="0" collapsed="false">
      <c r="A20" s="25" t="s">
        <v>22</v>
      </c>
      <c r="B20" s="26"/>
      <c r="C20" s="27"/>
      <c r="D20" s="33" t="n">
        <v>-48.36</v>
      </c>
      <c r="E20" s="29"/>
      <c r="F20" s="29"/>
      <c r="G20" s="31" t="n">
        <f aca="false">SUM(D20:F20)</f>
        <v>-48.36</v>
      </c>
      <c r="H20" s="29"/>
      <c r="I20" s="29"/>
      <c r="J20" s="29"/>
      <c r="K20" s="29"/>
      <c r="L20" s="29"/>
      <c r="M20" s="31" t="n">
        <f aca="false">SUM(I20:L20)</f>
        <v>0</v>
      </c>
      <c r="N20" s="32"/>
      <c r="O20" s="4"/>
      <c r="P20" s="4"/>
      <c r="Q20" s="4"/>
    </row>
    <row r="21" customFormat="false" ht="12.75" hidden="false" customHeight="false" outlineLevel="0" collapsed="false">
      <c r="A21" s="25" t="s">
        <v>23</v>
      </c>
      <c r="B21" s="26"/>
      <c r="C21" s="27"/>
      <c r="D21" s="33" t="n">
        <v>-1835.16</v>
      </c>
      <c r="E21" s="29"/>
      <c r="F21" s="29"/>
      <c r="G21" s="31" t="n">
        <f aca="false">SUM(D21:F21)</f>
        <v>-1835.16</v>
      </c>
      <c r="H21" s="29"/>
      <c r="I21" s="29"/>
      <c r="J21" s="29"/>
      <c r="K21" s="29"/>
      <c r="L21" s="29"/>
      <c r="M21" s="31" t="n">
        <f aca="false">SUM(I21:L21)</f>
        <v>0</v>
      </c>
      <c r="N21" s="32"/>
      <c r="O21" s="4"/>
      <c r="P21" s="4"/>
      <c r="Q21" s="4"/>
    </row>
    <row r="22" customFormat="false" ht="12.75" hidden="false" customHeight="false" outlineLevel="0" collapsed="false">
      <c r="A22" s="35" t="s">
        <v>24</v>
      </c>
      <c r="B22" s="38"/>
      <c r="C22" s="39"/>
      <c r="D22" s="33" t="n">
        <v>8493.05</v>
      </c>
      <c r="E22" s="40"/>
      <c r="F22" s="29"/>
      <c r="G22" s="31" t="n">
        <f aca="false">SUM(D22:F22)</f>
        <v>8493.05</v>
      </c>
      <c r="H22" s="37" t="n">
        <f aca="false">345.48-345.48</f>
        <v>0</v>
      </c>
      <c r="I22" s="37" t="n">
        <f aca="false">345.48-345.48</f>
        <v>0</v>
      </c>
      <c r="J22" s="37" t="n">
        <f aca="false">125.58-125.58</f>
        <v>0</v>
      </c>
      <c r="K22" s="37"/>
      <c r="L22" s="37"/>
      <c r="M22" s="31" t="n">
        <f aca="false">SUM(I22:L22)</f>
        <v>0</v>
      </c>
      <c r="N22" s="32"/>
      <c r="O22" s="4"/>
      <c r="P22" s="4"/>
      <c r="Q22" s="4"/>
    </row>
    <row r="23" customFormat="false" ht="12.75" hidden="false" customHeight="false" outlineLevel="0" collapsed="false">
      <c r="A23" s="35" t="s">
        <v>25</v>
      </c>
      <c r="B23" s="38"/>
      <c r="C23" s="39"/>
      <c r="D23" s="33" t="n">
        <v>2793.59</v>
      </c>
      <c r="E23" s="29" t="n">
        <v>7717.56</v>
      </c>
      <c r="F23" s="29"/>
      <c r="G23" s="31" t="n">
        <f aca="false">SUM(D23:F23)</f>
        <v>10511.15</v>
      </c>
      <c r="H23" s="37"/>
      <c r="I23" s="37"/>
      <c r="J23" s="37"/>
      <c r="K23" s="37"/>
      <c r="L23" s="37"/>
      <c r="M23" s="31" t="n">
        <f aca="false">SUM(I23:L23)</f>
        <v>0</v>
      </c>
      <c r="N23" s="32"/>
      <c r="O23" s="4"/>
      <c r="P23" s="4"/>
      <c r="Q23" s="4"/>
    </row>
    <row r="24" customFormat="false" ht="12.75" hidden="false" customHeight="false" outlineLevel="0" collapsed="false">
      <c r="A24" s="35" t="s">
        <v>26</v>
      </c>
      <c r="B24" s="36"/>
      <c r="C24" s="39"/>
      <c r="D24" s="41"/>
      <c r="E24" s="40"/>
      <c r="F24" s="29"/>
      <c r="G24" s="31" t="n">
        <f aca="false">SUM(D24:F24)</f>
        <v>0</v>
      </c>
      <c r="H24" s="42"/>
      <c r="I24" s="42"/>
      <c r="J24" s="42"/>
      <c r="K24" s="42"/>
      <c r="L24" s="37"/>
      <c r="M24" s="31" t="n">
        <f aca="false">SUM(I24:L24)</f>
        <v>0</v>
      </c>
      <c r="N24" s="32"/>
      <c r="O24" s="4"/>
      <c r="P24" s="4"/>
      <c r="Q24" s="4"/>
    </row>
    <row r="25" customFormat="false" ht="13.5" hidden="false" customHeight="false" outlineLevel="0" collapsed="false">
      <c r="A25" s="25"/>
      <c r="B25" s="26"/>
      <c r="C25" s="27"/>
      <c r="D25" s="41"/>
      <c r="E25" s="29"/>
      <c r="F25" s="29"/>
      <c r="G25" s="31"/>
      <c r="H25" s="29"/>
      <c r="I25" s="29"/>
      <c r="J25" s="29"/>
      <c r="K25" s="29"/>
      <c r="L25" s="29"/>
      <c r="M25" s="31"/>
      <c r="N25" s="32"/>
      <c r="O25" s="4"/>
      <c r="P25" s="4"/>
      <c r="Q25" s="4"/>
    </row>
    <row r="26" customFormat="false" ht="13.5" hidden="false" customHeight="false" outlineLevel="0" collapsed="false">
      <c r="A26" s="43"/>
      <c r="B26" s="44"/>
      <c r="C26" s="45"/>
      <c r="D26" s="46" t="n">
        <f aca="false">SUM(D6:D25)</f>
        <v>17390.4</v>
      </c>
      <c r="E26" s="46" t="n">
        <f aca="false">SUM(E6:E25)</f>
        <v>858858.75</v>
      </c>
      <c r="F26" s="47" t="n">
        <f aca="false">SUM(F6:F25)</f>
        <v>0</v>
      </c>
      <c r="G26" s="48" t="n">
        <f aca="false">SUM(G6:G25)</f>
        <v>876249.15</v>
      </c>
      <c r="H26" s="49" t="n">
        <f aca="false">SUM(H6:H25)</f>
        <v>0</v>
      </c>
      <c r="I26" s="49" t="n">
        <f aca="false">SUM(I6:I25)</f>
        <v>0</v>
      </c>
      <c r="J26" s="49" t="n">
        <f aca="false">SUM(J6:J25)</f>
        <v>0</v>
      </c>
      <c r="K26" s="49" t="n">
        <f aca="false">SUM(K6:K25)</f>
        <v>0</v>
      </c>
      <c r="L26" s="49" t="n">
        <f aca="false">SUM(L6:L25)</f>
        <v>0</v>
      </c>
      <c r="M26" s="49" t="n">
        <f aca="false">SUM(M6:M25)</f>
        <v>0</v>
      </c>
      <c r="N26" s="50"/>
      <c r="O26" s="4"/>
      <c r="P26" s="4"/>
      <c r="Q26" s="4"/>
    </row>
    <row r="27" customFormat="false" ht="12.75" hidden="false" customHeight="false" outlineLevel="0" collapsed="false">
      <c r="A27" s="51"/>
      <c r="B27" s="52"/>
      <c r="C27" s="27"/>
      <c r="D27" s="8"/>
      <c r="E27" s="53"/>
      <c r="F27" s="53"/>
      <c r="G27" s="54"/>
      <c r="H27" s="27"/>
      <c r="I27" s="27"/>
      <c r="J27" s="4"/>
      <c r="K27" s="4"/>
      <c r="L27" s="4"/>
      <c r="M27" s="4"/>
      <c r="N27" s="4"/>
      <c r="O27" s="4"/>
      <c r="P27" s="4"/>
      <c r="Q27" s="4"/>
    </row>
    <row r="28" customFormat="false" ht="12.75" hidden="false" customHeight="false" outlineLevel="0" collapsed="false">
      <c r="A28" s="51"/>
      <c r="B28" s="52"/>
      <c r="C28" s="27"/>
      <c r="D28" s="8"/>
      <c r="E28" s="53"/>
      <c r="F28" s="53"/>
      <c r="G28" s="54"/>
      <c r="H28" s="27"/>
      <c r="I28" s="27"/>
      <c r="J28" s="4"/>
      <c r="K28" s="4"/>
      <c r="L28" s="4"/>
      <c r="M28" s="4"/>
      <c r="N28" s="4"/>
      <c r="O28" s="4"/>
      <c r="P28" s="4"/>
      <c r="Q28" s="4"/>
    </row>
    <row r="29" customFormat="false" ht="12.75" hidden="false" customHeight="false" outlineLevel="0" collapsed="false">
      <c r="A29" s="7" t="s">
        <v>27</v>
      </c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customFormat="false" ht="12.75" hidden="false" customHeight="false" outlineLevel="0" collapsed="false">
      <c r="A30" s="9"/>
      <c r="B30" s="10"/>
      <c r="C30" s="11"/>
      <c r="D30" s="15" t="s">
        <v>2</v>
      </c>
      <c r="E30" s="16"/>
      <c r="F30" s="55"/>
      <c r="G30" s="13"/>
      <c r="H30" s="15" t="s">
        <v>28</v>
      </c>
      <c r="I30" s="15" t="s">
        <v>3</v>
      </c>
      <c r="J30" s="16"/>
      <c r="K30" s="16"/>
      <c r="L30" s="16"/>
      <c r="M30" s="13"/>
      <c r="N30" s="17"/>
      <c r="O30" s="4"/>
      <c r="P30" s="4"/>
      <c r="Q30" s="4"/>
    </row>
    <row r="31" customFormat="false" ht="22.5" hidden="false" customHeight="false" outlineLevel="0" collapsed="false">
      <c r="A31" s="18" t="s">
        <v>4</v>
      </c>
      <c r="B31" s="19" t="s">
        <v>5</v>
      </c>
      <c r="C31" s="20" t="s">
        <v>6</v>
      </c>
      <c r="D31" s="21" t="s">
        <v>7</v>
      </c>
      <c r="E31" s="22" t="s">
        <v>8</v>
      </c>
      <c r="F31" s="22" t="s">
        <v>9</v>
      </c>
      <c r="G31" s="23" t="s">
        <v>10</v>
      </c>
      <c r="H31" s="22" t="s">
        <v>11</v>
      </c>
      <c r="I31" s="20" t="s">
        <v>12</v>
      </c>
      <c r="J31" s="22" t="s">
        <v>13</v>
      </c>
      <c r="K31" s="22" t="s">
        <v>14</v>
      </c>
      <c r="L31" s="22" t="s">
        <v>14</v>
      </c>
      <c r="M31" s="23" t="s">
        <v>15</v>
      </c>
      <c r="N31" s="24" t="s">
        <v>16</v>
      </c>
      <c r="O31" s="4"/>
      <c r="P31" s="4"/>
      <c r="Q31" s="4"/>
    </row>
    <row r="32" customFormat="false" ht="12.75" hidden="false" customHeight="false" outlineLevel="0" collapsed="false">
      <c r="A32" s="25" t="n">
        <v>200268</v>
      </c>
      <c r="B32" s="26" t="s">
        <v>29</v>
      </c>
      <c r="C32" s="27"/>
      <c r="D32" s="33"/>
      <c r="E32" s="29"/>
      <c r="F32" s="29"/>
      <c r="G32" s="31" t="n">
        <f aca="false">SUM(D32:F32)</f>
        <v>0</v>
      </c>
      <c r="H32" s="29"/>
      <c r="I32" s="29"/>
      <c r="J32" s="29"/>
      <c r="K32" s="29"/>
      <c r="L32" s="29"/>
      <c r="M32" s="31" t="n">
        <f aca="false">SUM(I32:L32)</f>
        <v>0</v>
      </c>
      <c r="N32" s="32" t="s">
        <v>30</v>
      </c>
      <c r="O32" s="4"/>
      <c r="P32" s="4"/>
      <c r="Q32" s="4"/>
    </row>
    <row r="33" customFormat="false" ht="12.75" hidden="false" customHeight="false" outlineLevel="0" collapsed="false">
      <c r="A33" s="25" t="s">
        <v>31</v>
      </c>
      <c r="B33" s="26" t="s">
        <v>32</v>
      </c>
      <c r="C33" s="27"/>
      <c r="D33" s="33"/>
      <c r="E33" s="29"/>
      <c r="F33" s="29"/>
      <c r="G33" s="31" t="n">
        <f aca="false">SUM(D33:F33)</f>
        <v>0</v>
      </c>
      <c r="H33" s="29"/>
      <c r="I33" s="29"/>
      <c r="J33" s="29"/>
      <c r="K33" s="29"/>
      <c r="L33" s="29"/>
      <c r="M33" s="31" t="n">
        <f aca="false">SUM(I33:L33)</f>
        <v>0</v>
      </c>
      <c r="N33" s="32" t="s">
        <v>33</v>
      </c>
      <c r="O33" s="4"/>
      <c r="P33" s="4"/>
      <c r="Q33" s="4"/>
    </row>
    <row r="34" customFormat="false" ht="12.75" hidden="false" customHeight="false" outlineLevel="0" collapsed="false">
      <c r="A34" s="25" t="s">
        <v>34</v>
      </c>
      <c r="B34" s="26" t="s">
        <v>32</v>
      </c>
      <c r="C34" s="27"/>
      <c r="D34" s="33"/>
      <c r="E34" s="29"/>
      <c r="F34" s="29"/>
      <c r="G34" s="31" t="n">
        <f aca="false">SUM(D34:F34)</f>
        <v>0</v>
      </c>
      <c r="H34" s="29"/>
      <c r="I34" s="29"/>
      <c r="J34" s="29"/>
      <c r="K34" s="29"/>
      <c r="L34" s="29"/>
      <c r="M34" s="31" t="n">
        <f aca="false">SUM(I34:L34)</f>
        <v>0</v>
      </c>
      <c r="N34" s="32" t="s">
        <v>33</v>
      </c>
      <c r="O34" s="4"/>
      <c r="P34" s="4"/>
      <c r="Q34" s="4"/>
    </row>
    <row r="35" customFormat="false" ht="12.75" hidden="false" customHeight="false" outlineLevel="0" collapsed="false">
      <c r="A35" s="25" t="s">
        <v>35</v>
      </c>
      <c r="B35" s="26" t="s">
        <v>32</v>
      </c>
      <c r="C35" s="27"/>
      <c r="D35" s="33"/>
      <c r="E35" s="29"/>
      <c r="F35" s="29"/>
      <c r="G35" s="31" t="n">
        <f aca="false">SUM(D35:F35)</f>
        <v>0</v>
      </c>
      <c r="H35" s="29"/>
      <c r="I35" s="29"/>
      <c r="J35" s="29"/>
      <c r="K35" s="29"/>
      <c r="L35" s="29"/>
      <c r="M35" s="31" t="n">
        <f aca="false">SUM(I35:L35)</f>
        <v>0</v>
      </c>
      <c r="N35" s="32" t="s">
        <v>33</v>
      </c>
      <c r="O35" s="4"/>
      <c r="P35" s="4"/>
      <c r="Q35" s="4"/>
    </row>
    <row r="36" customFormat="false" ht="12.75" hidden="false" customHeight="false" outlineLevel="0" collapsed="false">
      <c r="A36" s="35" t="s">
        <v>36</v>
      </c>
      <c r="B36" s="38" t="s">
        <v>37</v>
      </c>
      <c r="C36" s="39"/>
      <c r="D36" s="33"/>
      <c r="E36" s="40"/>
      <c r="F36" s="29" t="n">
        <v>51.21</v>
      </c>
      <c r="G36" s="31" t="n">
        <f aca="false">SUM(D36:F36)</f>
        <v>51.21</v>
      </c>
      <c r="H36" s="37" t="n">
        <v>76.82</v>
      </c>
      <c r="I36" s="37" t="n">
        <v>25.61</v>
      </c>
      <c r="J36" s="37"/>
      <c r="K36" s="37"/>
      <c r="L36" s="37"/>
      <c r="M36" s="31" t="n">
        <f aca="false">SUM(I36:L36)</f>
        <v>25.61</v>
      </c>
      <c r="N36" s="32"/>
      <c r="O36" s="4"/>
      <c r="P36" s="4"/>
      <c r="Q36" s="4"/>
    </row>
    <row r="37" customFormat="false" ht="12.75" hidden="false" customHeight="false" outlineLevel="0" collapsed="false">
      <c r="A37" s="35" t="s">
        <v>38</v>
      </c>
      <c r="B37" s="38"/>
      <c r="C37" s="39"/>
      <c r="D37" s="33"/>
      <c r="E37" s="40" t="n">
        <v>319.4</v>
      </c>
      <c r="F37" s="29"/>
      <c r="G37" s="31" t="n">
        <f aca="false">SUM(D37:F37)</f>
        <v>319.4</v>
      </c>
      <c r="H37" s="37"/>
      <c r="I37" s="37"/>
      <c r="J37" s="37"/>
      <c r="K37" s="37"/>
      <c r="L37" s="37"/>
      <c r="M37" s="31" t="n">
        <f aca="false">SUM(I37:L37)</f>
        <v>0</v>
      </c>
      <c r="N37" s="32"/>
      <c r="O37" s="4"/>
      <c r="P37" s="4"/>
      <c r="Q37" s="4"/>
    </row>
    <row r="38" customFormat="false" ht="12.75" hidden="false" customHeight="false" outlineLevel="0" collapsed="false">
      <c r="A38" s="35" t="s">
        <v>39</v>
      </c>
      <c r="B38" s="38"/>
      <c r="C38" s="39"/>
      <c r="D38" s="33"/>
      <c r="E38" s="40"/>
      <c r="F38" s="29"/>
      <c r="G38" s="31" t="n">
        <f aca="false">SUM(D38:F38)</f>
        <v>0</v>
      </c>
      <c r="H38" s="37"/>
      <c r="I38" s="37"/>
      <c r="J38" s="37"/>
      <c r="K38" s="37"/>
      <c r="L38" s="37"/>
      <c r="M38" s="31" t="n">
        <f aca="false">SUM(I38:L38)</f>
        <v>0</v>
      </c>
      <c r="N38" s="32"/>
      <c r="O38" s="4"/>
      <c r="P38" s="4"/>
      <c r="Q38" s="4"/>
    </row>
    <row r="39" customFormat="false" ht="12.75" hidden="false" customHeight="false" outlineLevel="0" collapsed="false">
      <c r="A39" s="25" t="s">
        <v>40</v>
      </c>
      <c r="B39" s="38"/>
      <c r="C39" s="39"/>
      <c r="D39" s="33"/>
      <c r="E39" s="29"/>
      <c r="F39" s="29"/>
      <c r="G39" s="31" t="n">
        <f aca="false">SUM(D39:F39)</f>
        <v>0</v>
      </c>
      <c r="H39" s="37"/>
      <c r="I39" s="37"/>
      <c r="J39" s="37"/>
      <c r="K39" s="37"/>
      <c r="L39" s="37"/>
      <c r="M39" s="31" t="n">
        <f aca="false">SUM(I39:L39)</f>
        <v>0</v>
      </c>
      <c r="N39" s="32"/>
      <c r="O39" s="4"/>
      <c r="P39" s="4"/>
      <c r="Q39" s="4"/>
    </row>
    <row r="40" customFormat="false" ht="12.75" hidden="false" customHeight="false" outlineLevel="0" collapsed="false">
      <c r="A40" s="25" t="s">
        <v>41</v>
      </c>
      <c r="B40" s="36"/>
      <c r="C40" s="39"/>
      <c r="D40" s="41"/>
      <c r="E40" s="40"/>
      <c r="F40" s="29"/>
      <c r="G40" s="31" t="n">
        <f aca="false">SUM(D40:F40)</f>
        <v>0</v>
      </c>
      <c r="H40" s="42"/>
      <c r="I40" s="42"/>
      <c r="J40" s="42"/>
      <c r="K40" s="42"/>
      <c r="L40" s="37"/>
      <c r="M40" s="31" t="n">
        <f aca="false">SUM(I40:L40)</f>
        <v>0</v>
      </c>
      <c r="N40" s="32"/>
      <c r="O40" s="4"/>
      <c r="P40" s="4"/>
      <c r="Q40" s="4"/>
    </row>
    <row r="41" customFormat="false" ht="13.5" hidden="false" customHeight="false" outlineLevel="0" collapsed="false">
      <c r="A41" s="25" t="s">
        <v>42</v>
      </c>
      <c r="B41" s="26"/>
      <c r="C41" s="27"/>
      <c r="D41" s="41"/>
      <c r="E41" s="29"/>
      <c r="F41" s="29"/>
      <c r="G41" s="31"/>
      <c r="H41" s="29"/>
      <c r="I41" s="29"/>
      <c r="J41" s="29"/>
      <c r="K41" s="29"/>
      <c r="L41" s="29"/>
      <c r="M41" s="31"/>
      <c r="N41" s="32"/>
      <c r="O41" s="4"/>
      <c r="P41" s="4"/>
      <c r="Q41" s="4"/>
    </row>
    <row r="42" customFormat="false" ht="13.5" hidden="false" customHeight="false" outlineLevel="0" collapsed="false">
      <c r="A42" s="43"/>
      <c r="B42" s="44"/>
      <c r="C42" s="45"/>
      <c r="D42" s="46" t="n">
        <f aca="false">SUM(D33:D41)</f>
        <v>0</v>
      </c>
      <c r="E42" s="46" t="n">
        <f aca="false">SUM(E33:E41)</f>
        <v>319.4</v>
      </c>
      <c r="F42" s="47" t="n">
        <f aca="false">SUM(F33:F41)</f>
        <v>51.21</v>
      </c>
      <c r="G42" s="48" t="n">
        <f aca="false">SUM(G33:G41)</f>
        <v>370.61</v>
      </c>
      <c r="H42" s="49" t="n">
        <f aca="false">SUM(H33:H41)</f>
        <v>76.82</v>
      </c>
      <c r="I42" s="49" t="n">
        <f aca="false">SUM(I33:I41)</f>
        <v>25.61</v>
      </c>
      <c r="J42" s="49" t="n">
        <f aca="false">SUM(J33:J41)</f>
        <v>0</v>
      </c>
      <c r="K42" s="49" t="n">
        <f aca="false">SUM(K33:K41)</f>
        <v>0</v>
      </c>
      <c r="L42" s="49" t="n">
        <f aca="false">SUM(L33:L41)</f>
        <v>0</v>
      </c>
      <c r="M42" s="49" t="n">
        <f aca="false">SUM(M33:M41)</f>
        <v>25.61</v>
      </c>
      <c r="N42" s="50"/>
      <c r="O42" s="4"/>
      <c r="P42" s="4"/>
      <c r="Q42" s="4"/>
    </row>
    <row r="43" customFormat="false" ht="12.75" hidden="false" customHeight="false" outlineLevel="0" collapsed="false">
      <c r="A43" s="56"/>
      <c r="B43" s="52"/>
      <c r="C43" s="27"/>
      <c r="D43" s="8"/>
      <c r="E43" s="53"/>
      <c r="F43" s="53"/>
      <c r="G43" s="54"/>
      <c r="H43" s="27"/>
      <c r="I43" s="27"/>
      <c r="J43" s="4"/>
      <c r="K43" s="4"/>
      <c r="L43" s="4"/>
      <c r="M43" s="4"/>
      <c r="N43" s="4"/>
      <c r="O43" s="4"/>
      <c r="P43" s="4"/>
      <c r="Q43" s="4"/>
    </row>
    <row r="44" customFormat="false" ht="12.75" hidden="false" customHeight="false" outlineLevel="0" collapsed="false">
      <c r="A44" s="51"/>
      <c r="B44" s="52"/>
      <c r="C44" s="27"/>
      <c r="D44" s="8"/>
      <c r="E44" s="53"/>
      <c r="F44" s="53"/>
      <c r="G44" s="54"/>
      <c r="H44" s="27"/>
      <c r="I44" s="27"/>
      <c r="J44" s="4"/>
      <c r="K44" s="4"/>
      <c r="L44" s="4"/>
      <c r="M44" s="4"/>
      <c r="N44" s="4"/>
      <c r="O44" s="4"/>
      <c r="P44" s="4"/>
      <c r="Q44" s="4"/>
    </row>
    <row r="45" customFormat="false" ht="12.75" hidden="false" customHeight="false" outlineLevel="0" collapsed="false">
      <c r="A45" s="57" t="s">
        <v>43</v>
      </c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customFormat="false" ht="12.75" hidden="false" customHeight="false" outlineLevel="0" collapsed="false">
      <c r="A46" s="9"/>
      <c r="B46" s="10"/>
      <c r="C46" s="11"/>
      <c r="D46" s="15" t="s">
        <v>2</v>
      </c>
      <c r="E46" s="16"/>
      <c r="F46" s="55"/>
      <c r="G46" s="13"/>
      <c r="H46" s="15" t="s">
        <v>28</v>
      </c>
      <c r="I46" s="15" t="s">
        <v>3</v>
      </c>
      <c r="J46" s="16"/>
      <c r="K46" s="16"/>
      <c r="L46" s="16"/>
      <c r="M46" s="13"/>
      <c r="N46" s="17"/>
      <c r="O46" s="4"/>
      <c r="P46" s="4"/>
      <c r="Q46" s="4"/>
    </row>
    <row r="47" customFormat="false" ht="22.5" hidden="false" customHeight="false" outlineLevel="0" collapsed="false">
      <c r="A47" s="18" t="s">
        <v>4</v>
      </c>
      <c r="B47" s="19" t="s">
        <v>5</v>
      </c>
      <c r="C47" s="20" t="s">
        <v>6</v>
      </c>
      <c r="D47" s="21" t="s">
        <v>7</v>
      </c>
      <c r="E47" s="22" t="s">
        <v>8</v>
      </c>
      <c r="F47" s="22" t="s">
        <v>9</v>
      </c>
      <c r="G47" s="23" t="s">
        <v>10</v>
      </c>
      <c r="H47" s="22" t="s">
        <v>11</v>
      </c>
      <c r="I47" s="20" t="s">
        <v>12</v>
      </c>
      <c r="J47" s="22" t="s">
        <v>13</v>
      </c>
      <c r="K47" s="22" t="s">
        <v>14</v>
      </c>
      <c r="L47" s="22" t="s">
        <v>44</v>
      </c>
      <c r="M47" s="23" t="s">
        <v>15</v>
      </c>
      <c r="N47" s="24" t="s">
        <v>16</v>
      </c>
      <c r="O47" s="4"/>
      <c r="P47" s="4"/>
      <c r="Q47" s="4"/>
    </row>
    <row r="48" customFormat="false" ht="22.5" hidden="false" customHeight="false" outlineLevel="0" collapsed="false">
      <c r="A48" s="25" t="n">
        <v>500295</v>
      </c>
      <c r="B48" s="26" t="s">
        <v>45</v>
      </c>
      <c r="C48" s="27"/>
      <c r="D48" s="33"/>
      <c r="E48" s="29"/>
      <c r="F48" s="29"/>
      <c r="G48" s="31" t="n">
        <f aca="false">SUM(D48:F48)</f>
        <v>0</v>
      </c>
      <c r="H48" s="29"/>
      <c r="I48" s="29"/>
      <c r="J48" s="29"/>
      <c r="K48" s="29"/>
      <c r="L48" s="29"/>
      <c r="M48" s="31" t="n">
        <f aca="false">SUM(I48:L48)</f>
        <v>0</v>
      </c>
      <c r="N48" s="32" t="s">
        <v>46</v>
      </c>
      <c r="O48" s="4"/>
      <c r="P48" s="4"/>
      <c r="Q48" s="4"/>
    </row>
    <row r="49" customFormat="false" ht="12.75" hidden="false" customHeight="false" outlineLevel="0" collapsed="false">
      <c r="A49" s="35" t="s">
        <v>47</v>
      </c>
      <c r="B49" s="36" t="s">
        <v>29</v>
      </c>
      <c r="C49" s="58" t="n">
        <v>37562</v>
      </c>
      <c r="D49" s="33"/>
      <c r="E49" s="29"/>
      <c r="F49" s="29"/>
      <c r="G49" s="31" t="n">
        <f aca="false">SUM(D49:F49)</f>
        <v>0</v>
      </c>
      <c r="H49" s="37"/>
      <c r="I49" s="37"/>
      <c r="J49" s="37"/>
      <c r="K49" s="37"/>
      <c r="L49" s="37"/>
      <c r="M49" s="31" t="n">
        <f aca="false">SUM(I49:L49)</f>
        <v>0</v>
      </c>
      <c r="N49" s="32" t="s">
        <v>48</v>
      </c>
      <c r="O49" s="4"/>
      <c r="P49" s="4"/>
      <c r="Q49" s="4"/>
    </row>
    <row r="50" customFormat="false" ht="12.75" hidden="false" customHeight="false" outlineLevel="0" collapsed="false">
      <c r="A50" s="35" t="s">
        <v>49</v>
      </c>
      <c r="B50" s="36" t="s">
        <v>29</v>
      </c>
      <c r="C50" s="58" t="n">
        <v>37562</v>
      </c>
      <c r="D50" s="33"/>
      <c r="E50" s="29"/>
      <c r="F50" s="29"/>
      <c r="G50" s="31" t="n">
        <f aca="false">SUM(D50:F50)</f>
        <v>0</v>
      </c>
      <c r="H50" s="37"/>
      <c r="I50" s="37"/>
      <c r="J50" s="37"/>
      <c r="K50" s="37"/>
      <c r="L50" s="37"/>
      <c r="M50" s="31" t="n">
        <f aca="false">SUM(I50:L50)</f>
        <v>0</v>
      </c>
      <c r="N50" s="32" t="s">
        <v>48</v>
      </c>
      <c r="O50" s="4"/>
      <c r="P50" s="4"/>
      <c r="Q50" s="4"/>
    </row>
    <row r="51" customFormat="false" ht="12.75" hidden="false" customHeight="false" outlineLevel="0" collapsed="false">
      <c r="A51" s="25" t="s">
        <v>50</v>
      </c>
      <c r="B51" s="26" t="s">
        <v>29</v>
      </c>
      <c r="C51" s="58" t="n">
        <v>37346</v>
      </c>
      <c r="D51" s="33"/>
      <c r="E51" s="29"/>
      <c r="F51" s="29" t="n">
        <v>1383.15</v>
      </c>
      <c r="G51" s="31" t="n">
        <f aca="false">SUM(D51:F51)</f>
        <v>1383.15</v>
      </c>
      <c r="H51" s="29" t="n">
        <f aca="false">21218.8+220</f>
        <v>21438.8</v>
      </c>
      <c r="I51" s="29" t="n">
        <v>20055.65</v>
      </c>
      <c r="J51" s="29" t="n">
        <f aca="false">21218.8+162.8</f>
        <v>21381.6</v>
      </c>
      <c r="K51" s="29" t="n">
        <f aca="false">21218.8+162.8</f>
        <v>21381.6</v>
      </c>
      <c r="L51" s="29" t="n">
        <f aca="false">21218.8+162.8</f>
        <v>21381.6</v>
      </c>
      <c r="M51" s="31" t="n">
        <f aca="false">SUM(I51:L51)</f>
        <v>84200.45</v>
      </c>
      <c r="N51" s="32" t="s">
        <v>51</v>
      </c>
      <c r="O51" s="4"/>
      <c r="P51" s="4"/>
      <c r="Q51" s="4"/>
    </row>
    <row r="52" customFormat="false" ht="12.75" hidden="false" customHeight="false" outlineLevel="0" collapsed="false">
      <c r="A52" s="35" t="s">
        <v>52</v>
      </c>
      <c r="B52" s="36" t="s">
        <v>29</v>
      </c>
      <c r="C52" s="58" t="n">
        <v>37562</v>
      </c>
      <c r="D52" s="33"/>
      <c r="E52" s="29"/>
      <c r="F52" s="29"/>
      <c r="G52" s="31" t="n">
        <f aca="false">SUM(D52:F52)</f>
        <v>0</v>
      </c>
      <c r="H52" s="37"/>
      <c r="I52" s="37"/>
      <c r="J52" s="37"/>
      <c r="K52" s="37"/>
      <c r="L52" s="37"/>
      <c r="M52" s="31" t="n">
        <f aca="false">SUM(I52:L52)</f>
        <v>0</v>
      </c>
      <c r="N52" s="32" t="s">
        <v>48</v>
      </c>
      <c r="O52" s="4"/>
      <c r="P52" s="4"/>
      <c r="Q52" s="4"/>
    </row>
    <row r="53" customFormat="false" ht="12.75" hidden="false" customHeight="false" outlineLevel="0" collapsed="false">
      <c r="A53" s="35" t="s">
        <v>53</v>
      </c>
      <c r="B53" s="36" t="s">
        <v>29</v>
      </c>
      <c r="C53" s="58" t="n">
        <v>37346</v>
      </c>
      <c r="D53" s="33"/>
      <c r="E53" s="29"/>
      <c r="F53" s="29" t="n">
        <v>177.39</v>
      </c>
      <c r="G53" s="31" t="n">
        <f aca="false">SUM(D53:F53)</f>
        <v>177.39</v>
      </c>
      <c r="H53" s="37" t="n">
        <f aca="false">2721.31+28.22</f>
        <v>2749.53</v>
      </c>
      <c r="I53" s="37" t="n">
        <v>2572.14</v>
      </c>
      <c r="J53" s="37" t="n">
        <f aca="false">2721.31+20.88</f>
        <v>2742.19</v>
      </c>
      <c r="K53" s="37" t="n">
        <f aca="false">2721.31+20.88</f>
        <v>2742.19</v>
      </c>
      <c r="L53" s="37" t="n">
        <f aca="false">2721.31+20.88</f>
        <v>2742.19</v>
      </c>
      <c r="M53" s="31" t="n">
        <f aca="false">SUM(I53:L53)</f>
        <v>10798.71</v>
      </c>
      <c r="N53" s="32" t="s">
        <v>54</v>
      </c>
      <c r="O53" s="4"/>
      <c r="P53" s="4"/>
      <c r="Q53" s="4"/>
    </row>
    <row r="54" customFormat="false" ht="12.75" hidden="false" customHeight="false" outlineLevel="0" collapsed="false">
      <c r="A54" s="35" t="s">
        <v>55</v>
      </c>
      <c r="B54" s="36" t="s">
        <v>29</v>
      </c>
      <c r="C54" s="58" t="n">
        <v>37225</v>
      </c>
      <c r="D54" s="33"/>
      <c r="E54" s="29"/>
      <c r="F54" s="29"/>
      <c r="G54" s="31" t="n">
        <f aca="false">SUM(D54:F54)</f>
        <v>0</v>
      </c>
      <c r="H54" s="37"/>
      <c r="I54" s="37"/>
      <c r="J54" s="37"/>
      <c r="K54" s="37"/>
      <c r="L54" s="37"/>
      <c r="M54" s="31" t="n">
        <f aca="false">SUM(I54:L54)</f>
        <v>0</v>
      </c>
      <c r="N54" s="32"/>
      <c r="O54" s="4"/>
      <c r="P54" s="4"/>
      <c r="Q54" s="4"/>
    </row>
    <row r="55" customFormat="false" ht="12.75" hidden="false" customHeight="false" outlineLevel="0" collapsed="false">
      <c r="A55" s="35" t="s">
        <v>56</v>
      </c>
      <c r="B55" s="36" t="s">
        <v>29</v>
      </c>
      <c r="C55" s="59" t="n">
        <v>37592</v>
      </c>
      <c r="D55" s="60"/>
      <c r="E55" s="61"/>
      <c r="F55" s="61"/>
      <c r="G55" s="62" t="n">
        <f aca="false">SUM(D55:F55)</f>
        <v>0</v>
      </c>
      <c r="H55" s="42"/>
      <c r="I55" s="42"/>
      <c r="J55" s="42"/>
      <c r="K55" s="42"/>
      <c r="L55" s="42"/>
      <c r="M55" s="62" t="n">
        <f aca="false">SUM(I55:L55)</f>
        <v>0</v>
      </c>
      <c r="N55" s="63" t="s">
        <v>48</v>
      </c>
      <c r="O55" s="64"/>
      <c r="P55" s="64"/>
      <c r="Q55" s="64"/>
    </row>
    <row r="56" customFormat="false" ht="12.75" hidden="false" customHeight="false" outlineLevel="0" collapsed="false">
      <c r="A56" s="35" t="s">
        <v>57</v>
      </c>
      <c r="B56" s="36" t="s">
        <v>29</v>
      </c>
      <c r="C56" s="59" t="n">
        <v>37592</v>
      </c>
      <c r="D56" s="60"/>
      <c r="E56" s="61"/>
      <c r="F56" s="61"/>
      <c r="G56" s="62" t="n">
        <f aca="false">SUM(D56:F56)</f>
        <v>0</v>
      </c>
      <c r="H56" s="42"/>
      <c r="I56" s="42"/>
      <c r="J56" s="42"/>
      <c r="K56" s="42"/>
      <c r="L56" s="42"/>
      <c r="M56" s="62" t="n">
        <f aca="false">SUM(I56:L56)</f>
        <v>0</v>
      </c>
      <c r="N56" s="63" t="s">
        <v>48</v>
      </c>
      <c r="O56" s="64"/>
      <c r="P56" s="64"/>
      <c r="Q56" s="64"/>
    </row>
    <row r="57" customFormat="false" ht="12.75" hidden="false" customHeight="false" outlineLevel="0" collapsed="false">
      <c r="A57" s="35" t="s">
        <v>58</v>
      </c>
      <c r="B57" s="36" t="s">
        <v>29</v>
      </c>
      <c r="C57" s="58" t="n">
        <v>37592</v>
      </c>
      <c r="D57" s="33"/>
      <c r="E57" s="29"/>
      <c r="F57" s="29"/>
      <c r="G57" s="31" t="n">
        <f aca="false">SUM(D57:F57)</f>
        <v>0</v>
      </c>
      <c r="H57" s="37"/>
      <c r="I57" s="37"/>
      <c r="J57" s="37"/>
      <c r="K57" s="37"/>
      <c r="L57" s="37"/>
      <c r="M57" s="31" t="n">
        <f aca="false">SUM(I57:L57)</f>
        <v>0</v>
      </c>
      <c r="N57" s="32"/>
      <c r="O57" s="4"/>
      <c r="P57" s="4"/>
      <c r="Q57" s="4"/>
    </row>
    <row r="58" customFormat="false" ht="12.75" hidden="false" customHeight="false" outlineLevel="0" collapsed="false">
      <c r="A58" s="35" t="s">
        <v>59</v>
      </c>
      <c r="B58" s="36" t="s">
        <v>60</v>
      </c>
      <c r="C58" s="58" t="n">
        <v>37562</v>
      </c>
      <c r="D58" s="33"/>
      <c r="E58" s="29" t="n">
        <f aca="false">-62050-97.49</f>
        <v>-62147.49</v>
      </c>
      <c r="F58" s="29"/>
      <c r="G58" s="31" t="n">
        <f aca="false">SUM(D58:F58)</f>
        <v>-62147.49</v>
      </c>
      <c r="H58" s="37"/>
      <c r="I58" s="37"/>
      <c r="J58" s="37"/>
      <c r="K58" s="37"/>
      <c r="L58" s="37"/>
      <c r="M58" s="31" t="n">
        <f aca="false">SUM(I58:L58)</f>
        <v>0</v>
      </c>
      <c r="N58" s="32" t="s">
        <v>48</v>
      </c>
      <c r="O58" s="4"/>
      <c r="P58" s="4"/>
      <c r="Q58" s="4"/>
    </row>
    <row r="59" customFormat="false" ht="12.75" hidden="false" customHeight="false" outlineLevel="0" collapsed="false">
      <c r="A59" s="35" t="s">
        <v>61</v>
      </c>
      <c r="B59" s="36" t="s">
        <v>60</v>
      </c>
      <c r="C59" s="58" t="n">
        <v>37562</v>
      </c>
      <c r="D59" s="33"/>
      <c r="E59" s="29" t="n">
        <f aca="false">-9740-77.39</f>
        <v>-9817.39</v>
      </c>
      <c r="F59" s="29"/>
      <c r="G59" s="31" t="n">
        <f aca="false">SUM(D59:F59)</f>
        <v>-9817.39</v>
      </c>
      <c r="H59" s="37"/>
      <c r="I59" s="37"/>
      <c r="J59" s="37"/>
      <c r="K59" s="37"/>
      <c r="L59" s="37"/>
      <c r="M59" s="31" t="n">
        <f aca="false">SUM(I59:L59)</f>
        <v>0</v>
      </c>
      <c r="N59" s="32" t="s">
        <v>48</v>
      </c>
      <c r="O59" s="4"/>
      <c r="P59" s="4"/>
      <c r="Q59" s="4"/>
    </row>
    <row r="60" customFormat="false" ht="12.75" hidden="false" customHeight="false" outlineLevel="0" collapsed="false">
      <c r="A60" s="35" t="s">
        <v>62</v>
      </c>
      <c r="B60" s="36" t="s">
        <v>60</v>
      </c>
      <c r="C60" s="58" t="n">
        <v>37225</v>
      </c>
      <c r="D60" s="33"/>
      <c r="E60" s="29"/>
      <c r="F60" s="29"/>
      <c r="G60" s="31" t="n">
        <f aca="false">SUM(D60:F60)</f>
        <v>0</v>
      </c>
      <c r="H60" s="37"/>
      <c r="I60" s="37"/>
      <c r="J60" s="37"/>
      <c r="K60" s="37"/>
      <c r="L60" s="37"/>
      <c r="M60" s="31" t="n">
        <f aca="false">SUM(I60:L60)</f>
        <v>0</v>
      </c>
      <c r="N60" s="32"/>
      <c r="O60" s="4"/>
      <c r="P60" s="4"/>
      <c r="Q60" s="4"/>
    </row>
    <row r="61" customFormat="false" ht="12.75" hidden="false" customHeight="false" outlineLevel="0" collapsed="false">
      <c r="A61" s="35" t="s">
        <v>63</v>
      </c>
      <c r="B61" s="38" t="s">
        <v>60</v>
      </c>
      <c r="C61" s="39"/>
      <c r="D61" s="33"/>
      <c r="E61" s="40"/>
      <c r="F61" s="29" t="n">
        <v>77.01</v>
      </c>
      <c r="G61" s="31" t="n">
        <f aca="false">SUM(D61:F61)</f>
        <v>77.01</v>
      </c>
      <c r="H61" s="37" t="n">
        <f aca="false">349.92+843.8</f>
        <v>1193.72</v>
      </c>
      <c r="I61" s="37" t="n">
        <v>1116.71</v>
      </c>
      <c r="J61" s="37" t="n">
        <f aca="false">349.92+843.8</f>
        <v>1193.72</v>
      </c>
      <c r="K61" s="37" t="n">
        <f aca="false">349.92+843.8</f>
        <v>1193.72</v>
      </c>
      <c r="L61" s="37" t="n">
        <f aca="false">349.92+843.8</f>
        <v>1193.72</v>
      </c>
      <c r="M61" s="31" t="n">
        <f aca="false">SUM(I61:L61)</f>
        <v>4697.87</v>
      </c>
      <c r="N61" s="32" t="s">
        <v>54</v>
      </c>
      <c r="O61" s="4"/>
      <c r="P61" s="4"/>
      <c r="Q61" s="4"/>
    </row>
    <row r="62" customFormat="false" ht="12.75" hidden="false" customHeight="false" outlineLevel="0" collapsed="false">
      <c r="A62" s="35" t="s">
        <v>64</v>
      </c>
      <c r="B62" s="36" t="s">
        <v>60</v>
      </c>
      <c r="C62" s="58" t="n">
        <v>37592</v>
      </c>
      <c r="D62" s="33"/>
      <c r="E62" s="29"/>
      <c r="F62" s="29"/>
      <c r="G62" s="31" t="n">
        <f aca="false">SUM(D62:F62)</f>
        <v>0</v>
      </c>
      <c r="H62" s="37"/>
      <c r="I62" s="37"/>
      <c r="J62" s="37"/>
      <c r="K62" s="37"/>
      <c r="L62" s="37"/>
      <c r="M62" s="31" t="n">
        <f aca="false">SUM(I62:L62)</f>
        <v>0</v>
      </c>
      <c r="N62" s="32" t="s">
        <v>48</v>
      </c>
      <c r="O62" s="4"/>
      <c r="P62" s="4"/>
      <c r="Q62" s="4"/>
    </row>
    <row r="63" customFormat="false" ht="12.75" hidden="false" customHeight="false" outlineLevel="0" collapsed="false">
      <c r="A63" s="35" t="s">
        <v>65</v>
      </c>
      <c r="B63" s="36" t="s">
        <v>66</v>
      </c>
      <c r="C63" s="58" t="n">
        <v>37562</v>
      </c>
      <c r="D63" s="33"/>
      <c r="E63" s="29"/>
      <c r="F63" s="29"/>
      <c r="G63" s="31" t="n">
        <f aca="false">SUM(D63:F63)</f>
        <v>0</v>
      </c>
      <c r="H63" s="37"/>
      <c r="I63" s="37"/>
      <c r="J63" s="37"/>
      <c r="K63" s="37"/>
      <c r="L63" s="37"/>
      <c r="M63" s="31" t="n">
        <f aca="false">SUM(I63:L63)</f>
        <v>0</v>
      </c>
      <c r="N63" s="32" t="s">
        <v>48</v>
      </c>
      <c r="O63" s="4"/>
      <c r="P63" s="4"/>
      <c r="Q63" s="4"/>
    </row>
    <row r="64" customFormat="false" ht="12.75" hidden="false" customHeight="false" outlineLevel="0" collapsed="false">
      <c r="A64" s="35" t="s">
        <v>67</v>
      </c>
      <c r="B64" s="36" t="s">
        <v>66</v>
      </c>
      <c r="C64" s="58" t="n">
        <v>37562</v>
      </c>
      <c r="D64" s="33"/>
      <c r="E64" s="29"/>
      <c r="F64" s="29"/>
      <c r="G64" s="31" t="n">
        <f aca="false">SUM(D64:F64)</f>
        <v>0</v>
      </c>
      <c r="H64" s="37"/>
      <c r="I64" s="37"/>
      <c r="J64" s="37"/>
      <c r="K64" s="37"/>
      <c r="L64" s="37"/>
      <c r="M64" s="31" t="n">
        <f aca="false">SUM(I64:L64)</f>
        <v>0</v>
      </c>
      <c r="N64" s="32" t="s">
        <v>48</v>
      </c>
      <c r="O64" s="4"/>
      <c r="P64" s="4"/>
      <c r="Q64" s="4"/>
    </row>
    <row r="65" customFormat="false" ht="12.75" hidden="false" customHeight="false" outlineLevel="0" collapsed="false">
      <c r="A65" s="35" t="s">
        <v>68</v>
      </c>
      <c r="B65" s="36" t="s">
        <v>66</v>
      </c>
      <c r="C65" s="58" t="n">
        <v>37346</v>
      </c>
      <c r="D65" s="33"/>
      <c r="E65" s="29"/>
      <c r="F65" s="29" t="n">
        <v>156.64</v>
      </c>
      <c r="G65" s="31" t="n">
        <f aca="false">SUM(D65:F65)</f>
        <v>156.64</v>
      </c>
      <c r="H65" s="37" t="n">
        <f aca="false">2403.03+24.92</f>
        <v>2427.95</v>
      </c>
      <c r="I65" s="37" t="n">
        <v>2271.31</v>
      </c>
      <c r="J65" s="37" t="n">
        <f aca="false">2403.03+18.44</f>
        <v>2421.47</v>
      </c>
      <c r="K65" s="37" t="n">
        <f aca="false">2403.03+18.44</f>
        <v>2421.47</v>
      </c>
      <c r="L65" s="37" t="n">
        <f aca="false">2403.03+18.44</f>
        <v>2421.47</v>
      </c>
      <c r="M65" s="31" t="n">
        <f aca="false">SUM(I65:L65)</f>
        <v>9535.72</v>
      </c>
      <c r="N65" s="32" t="s">
        <v>54</v>
      </c>
      <c r="O65" s="4"/>
      <c r="P65" s="4"/>
      <c r="Q65" s="4"/>
    </row>
    <row r="66" customFormat="false" ht="12.75" hidden="false" customHeight="false" outlineLevel="0" collapsed="false">
      <c r="A66" s="35" t="s">
        <v>69</v>
      </c>
      <c r="B66" s="36" t="s">
        <v>66</v>
      </c>
      <c r="C66" s="58" t="n">
        <v>37225</v>
      </c>
      <c r="D66" s="33"/>
      <c r="E66" s="29"/>
      <c r="F66" s="29"/>
      <c r="G66" s="31" t="n">
        <f aca="false">SUM(D66:F66)</f>
        <v>0</v>
      </c>
      <c r="H66" s="37"/>
      <c r="I66" s="37"/>
      <c r="J66" s="37"/>
      <c r="K66" s="37"/>
      <c r="L66" s="37"/>
      <c r="M66" s="31" t="n">
        <f aca="false">SUM(I66:L66)</f>
        <v>0</v>
      </c>
      <c r="N66" s="32"/>
      <c r="O66" s="4"/>
      <c r="P66" s="4"/>
      <c r="Q66" s="4"/>
    </row>
    <row r="67" customFormat="false" ht="13.5" hidden="false" customHeight="false" outlineLevel="0" collapsed="false">
      <c r="A67" s="35" t="s">
        <v>70</v>
      </c>
      <c r="B67" s="36" t="s">
        <v>66</v>
      </c>
      <c r="C67" s="59" t="n">
        <v>37592</v>
      </c>
      <c r="D67" s="60"/>
      <c r="E67" s="61"/>
      <c r="F67" s="61"/>
      <c r="G67" s="62" t="n">
        <f aca="false">SUM(D67:F67)</f>
        <v>0</v>
      </c>
      <c r="H67" s="42"/>
      <c r="I67" s="42"/>
      <c r="J67" s="42"/>
      <c r="K67" s="42"/>
      <c r="L67" s="42"/>
      <c r="M67" s="62" t="n">
        <f aca="false">SUM(I67:L67)</f>
        <v>0</v>
      </c>
      <c r="N67" s="63" t="s">
        <v>48</v>
      </c>
      <c r="O67" s="64"/>
      <c r="P67" s="64"/>
      <c r="Q67" s="64"/>
    </row>
    <row r="68" customFormat="false" ht="13.5" hidden="false" customHeight="false" outlineLevel="0" collapsed="false">
      <c r="A68" s="43"/>
      <c r="B68" s="44"/>
      <c r="C68" s="45"/>
      <c r="D68" s="46" t="n">
        <f aca="false">SUM(D48:D67)</f>
        <v>0</v>
      </c>
      <c r="E68" s="46" t="n">
        <f aca="false">SUM(E48:E67)</f>
        <v>-71964.88</v>
      </c>
      <c r="F68" s="47" t="n">
        <f aca="false">SUM(F48:F67)</f>
        <v>1794.19</v>
      </c>
      <c r="G68" s="48" t="n">
        <f aca="false">SUM(G48:G67)</f>
        <v>-70170.69</v>
      </c>
      <c r="H68" s="49" t="n">
        <f aca="false">SUM(H48:H67)</f>
        <v>27810</v>
      </c>
      <c r="I68" s="49" t="n">
        <f aca="false">SUM(I48:I67)</f>
        <v>26015.81</v>
      </c>
      <c r="J68" s="49" t="n">
        <f aca="false">SUM(J48:J67)</f>
        <v>27738.98</v>
      </c>
      <c r="K68" s="49" t="n">
        <f aca="false">SUM(K48:K67)</f>
        <v>27738.98</v>
      </c>
      <c r="L68" s="49" t="n">
        <f aca="false">SUM(L48:L67)</f>
        <v>27738.98</v>
      </c>
      <c r="M68" s="49" t="n">
        <f aca="false">SUM(M48:M67)</f>
        <v>109232.75</v>
      </c>
      <c r="N68" s="50"/>
      <c r="O68" s="4"/>
      <c r="P68" s="4"/>
      <c r="Q68" s="4"/>
    </row>
    <row r="69" customFormat="false" ht="12.75" hidden="false" customHeight="false" outlineLevel="0" collapsed="false">
      <c r="A69" s="56"/>
      <c r="B69" s="52"/>
      <c r="C69" s="27"/>
      <c r="D69" s="8"/>
      <c r="E69" s="53"/>
      <c r="F69" s="53"/>
      <c r="G69" s="54"/>
      <c r="H69" s="27"/>
      <c r="I69" s="27"/>
      <c r="J69" s="4"/>
      <c r="K69" s="4"/>
      <c r="L69" s="4"/>
      <c r="M69" s="4"/>
      <c r="N69" s="4"/>
      <c r="O69" s="4"/>
      <c r="P69" s="4"/>
      <c r="Q69" s="4"/>
    </row>
    <row r="70" customFormat="false" ht="12.75" hidden="false" customHeight="false" outlineLevel="0" collapsed="false">
      <c r="A70" s="51"/>
      <c r="B70" s="52"/>
      <c r="C70" s="27"/>
      <c r="D70" s="8"/>
      <c r="E70" s="53"/>
      <c r="F70" s="53"/>
      <c r="G70" s="54"/>
      <c r="H70" s="27"/>
      <c r="I70" s="27"/>
      <c r="J70" s="4"/>
      <c r="K70" s="4"/>
      <c r="L70" s="4"/>
      <c r="M70" s="4"/>
      <c r="N70" s="4"/>
      <c r="O70" s="4"/>
      <c r="P70" s="4"/>
      <c r="Q70" s="4"/>
    </row>
    <row r="71" customFormat="false" ht="12.75" hidden="false" customHeight="false" outlineLevel="0" collapsed="false">
      <c r="A71" s="65" t="s">
        <v>71</v>
      </c>
      <c r="B71" s="66"/>
      <c r="C71" s="66"/>
      <c r="D71" s="6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customFormat="false" ht="12.75" hidden="false" customHeight="false" outlineLevel="0" collapsed="false">
      <c r="A72" s="9"/>
      <c r="B72" s="10"/>
      <c r="C72" s="11"/>
      <c r="D72" s="15" t="s">
        <v>2</v>
      </c>
      <c r="E72" s="16"/>
      <c r="F72" s="55"/>
      <c r="G72" s="13"/>
      <c r="H72" s="15" t="s">
        <v>28</v>
      </c>
      <c r="I72" s="15" t="s">
        <v>3</v>
      </c>
      <c r="J72" s="16"/>
      <c r="K72" s="16"/>
      <c r="L72" s="16"/>
      <c r="M72" s="13"/>
      <c r="N72" s="17"/>
      <c r="O72" s="4"/>
      <c r="P72" s="4"/>
      <c r="Q72" s="4"/>
    </row>
    <row r="73" customFormat="false" ht="22.5" hidden="false" customHeight="false" outlineLevel="0" collapsed="false">
      <c r="A73" s="18" t="s">
        <v>4</v>
      </c>
      <c r="B73" s="19" t="s">
        <v>5</v>
      </c>
      <c r="C73" s="20" t="s">
        <v>6</v>
      </c>
      <c r="D73" s="21" t="s">
        <v>7</v>
      </c>
      <c r="E73" s="22" t="s">
        <v>8</v>
      </c>
      <c r="F73" s="22" t="s">
        <v>9</v>
      </c>
      <c r="G73" s="23" t="s">
        <v>10</v>
      </c>
      <c r="H73" s="22" t="s">
        <v>11</v>
      </c>
      <c r="I73" s="20" t="s">
        <v>12</v>
      </c>
      <c r="J73" s="22" t="s">
        <v>13</v>
      </c>
      <c r="K73" s="22" t="s">
        <v>14</v>
      </c>
      <c r="L73" s="22" t="s">
        <v>14</v>
      </c>
      <c r="M73" s="23" t="s">
        <v>15</v>
      </c>
      <c r="N73" s="24" t="s">
        <v>16</v>
      </c>
      <c r="O73" s="4"/>
      <c r="P73" s="4"/>
      <c r="Q73" s="4"/>
    </row>
    <row r="74" customFormat="false" ht="12.75" hidden="false" customHeight="false" outlineLevel="0" collapsed="false">
      <c r="A74" s="25" t="n">
        <v>200253</v>
      </c>
      <c r="B74" s="26" t="s">
        <v>29</v>
      </c>
      <c r="C74" s="27"/>
      <c r="D74" s="33"/>
      <c r="E74" s="29"/>
      <c r="F74" s="29" t="n">
        <v>691.57</v>
      </c>
      <c r="G74" s="31" t="n">
        <f aca="false">SUM(D74:F74)</f>
        <v>691.57</v>
      </c>
      <c r="H74" s="29" t="n">
        <f aca="false">10609.4+110</f>
        <v>10719.4</v>
      </c>
      <c r="I74" s="29" t="n">
        <v>10027.83</v>
      </c>
      <c r="J74" s="29"/>
      <c r="K74" s="29"/>
      <c r="L74" s="29"/>
      <c r="M74" s="31" t="n">
        <f aca="false">SUM(I74:L74)</f>
        <v>10027.83</v>
      </c>
      <c r="N74" s="32" t="s">
        <v>72</v>
      </c>
      <c r="O74" s="4"/>
      <c r="P74" s="4"/>
      <c r="Q74" s="4"/>
    </row>
    <row r="75" customFormat="false" ht="13.5" hidden="false" customHeight="false" outlineLevel="0" collapsed="false">
      <c r="A75" s="35" t="n">
        <v>200254</v>
      </c>
      <c r="B75" s="36" t="s">
        <v>29</v>
      </c>
      <c r="C75" s="27"/>
      <c r="D75" s="33"/>
      <c r="E75" s="29"/>
      <c r="F75" s="29" t="n">
        <v>855.6</v>
      </c>
      <c r="G75" s="31" t="n">
        <f aca="false">SUM(D75:F75)</f>
        <v>855.6</v>
      </c>
      <c r="H75" s="37" t="n">
        <v>13261.75</v>
      </c>
      <c r="I75" s="37" t="n">
        <v>12406.15</v>
      </c>
      <c r="J75" s="37"/>
      <c r="K75" s="37"/>
      <c r="L75" s="37"/>
      <c r="M75" s="31" t="n">
        <f aca="false">SUM(I75:L75)</f>
        <v>12406.15</v>
      </c>
      <c r="N75" s="32" t="s">
        <v>72</v>
      </c>
      <c r="O75" s="4"/>
      <c r="P75" s="4"/>
      <c r="Q75" s="4"/>
    </row>
    <row r="76" customFormat="false" ht="13.5" hidden="false" customHeight="false" outlineLevel="0" collapsed="false">
      <c r="A76" s="43"/>
      <c r="B76" s="44"/>
      <c r="C76" s="45"/>
      <c r="D76" s="46" t="n">
        <f aca="false">SUM(D74:D75)</f>
        <v>0</v>
      </c>
      <c r="E76" s="46" t="n">
        <f aca="false">SUM(E74:E75)</f>
        <v>0</v>
      </c>
      <c r="F76" s="47" t="n">
        <f aca="false">SUM(F74:F75)</f>
        <v>1547.17</v>
      </c>
      <c r="G76" s="48" t="n">
        <f aca="false">SUM(G74:G75)</f>
        <v>1547.17</v>
      </c>
      <c r="H76" s="49" t="n">
        <f aca="false">SUM(H74:H75)</f>
        <v>23981.15</v>
      </c>
      <c r="I76" s="49" t="n">
        <f aca="false">SUM(I74:I75)</f>
        <v>22433.98</v>
      </c>
      <c r="J76" s="49" t="n">
        <f aca="false">SUM(J74:J75)</f>
        <v>0</v>
      </c>
      <c r="K76" s="49" t="n">
        <f aca="false">SUM(K74:K75)</f>
        <v>0</v>
      </c>
      <c r="L76" s="49" t="n">
        <f aca="false">SUM(L74:L75)</f>
        <v>0</v>
      </c>
      <c r="M76" s="49" t="n">
        <f aca="false">SUM(M74:M75)</f>
        <v>22433.98</v>
      </c>
      <c r="N76" s="50"/>
      <c r="O76" s="4"/>
      <c r="P76" s="4"/>
      <c r="Q76" s="4"/>
    </row>
    <row r="77" customFormat="false" ht="12.75" hidden="false" customHeight="false" outlineLevel="0" collapsed="false">
      <c r="A77" s="51"/>
      <c r="B77" s="52"/>
      <c r="C77" s="27"/>
      <c r="D77" s="8"/>
      <c r="E77" s="53"/>
      <c r="F77" s="53"/>
      <c r="G77" s="54"/>
      <c r="H77" s="27"/>
      <c r="I77" s="27"/>
      <c r="J77" s="4"/>
      <c r="K77" s="4"/>
      <c r="L77" s="4"/>
      <c r="M77" s="4"/>
      <c r="N77" s="4"/>
      <c r="O77" s="4"/>
      <c r="P77" s="4"/>
      <c r="Q77" s="4"/>
    </row>
    <row r="78" customFormat="false" ht="12.75" hidden="false" customHeight="false" outlineLevel="0" collapsed="false">
      <c r="A78" s="36"/>
      <c r="B78" s="68"/>
      <c r="C78" s="69"/>
      <c r="D78" s="8"/>
      <c r="E78" s="53"/>
      <c r="F78" s="53"/>
      <c r="G78" s="54"/>
      <c r="H78" s="27"/>
      <c r="I78" s="27"/>
      <c r="J78" s="4"/>
      <c r="K78" s="4"/>
      <c r="L78" s="4"/>
      <c r="M78" s="4"/>
      <c r="N78" s="4"/>
      <c r="O78" s="4"/>
      <c r="P78" s="4"/>
      <c r="Q78" s="4"/>
    </row>
    <row r="79" customFormat="false" ht="12.75" hidden="false" customHeight="false" outlineLevel="0" collapsed="false">
      <c r="A79" s="36"/>
      <c r="B79" s="69"/>
      <c r="C79" s="69"/>
      <c r="D79" s="8"/>
      <c r="E79" s="70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</row>
    <row r="80" customFormat="false" ht="12.75" hidden="false" customHeight="false" outlineLevel="0" collapsed="false">
      <c r="A80" s="65" t="s">
        <v>73</v>
      </c>
      <c r="B80" s="66"/>
      <c r="C80" s="66"/>
      <c r="D80" s="6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customFormat="false" ht="12.75" hidden="false" customHeight="false" outlineLevel="0" collapsed="false">
      <c r="A81" s="9"/>
      <c r="B81" s="10"/>
      <c r="C81" s="11"/>
      <c r="D81" s="15" t="s">
        <v>2</v>
      </c>
      <c r="E81" s="16"/>
      <c r="F81" s="55"/>
      <c r="G81" s="13"/>
      <c r="H81" s="15" t="s">
        <v>28</v>
      </c>
      <c r="I81" s="15" t="s">
        <v>3</v>
      </c>
      <c r="J81" s="16"/>
      <c r="K81" s="16"/>
      <c r="L81" s="16"/>
      <c r="M81" s="13"/>
      <c r="N81" s="17"/>
      <c r="O81" s="4"/>
      <c r="P81" s="4"/>
      <c r="Q81" s="4"/>
    </row>
    <row r="82" customFormat="false" ht="22.5" hidden="false" customHeight="false" outlineLevel="0" collapsed="false">
      <c r="A82" s="18" t="s">
        <v>4</v>
      </c>
      <c r="B82" s="19" t="s">
        <v>5</v>
      </c>
      <c r="C82" s="20" t="s">
        <v>6</v>
      </c>
      <c r="D82" s="21" t="s">
        <v>7</v>
      </c>
      <c r="E82" s="22" t="s">
        <v>8</v>
      </c>
      <c r="F82" s="22" t="s">
        <v>9</v>
      </c>
      <c r="G82" s="23" t="s">
        <v>10</v>
      </c>
      <c r="H82" s="22" t="s">
        <v>11</v>
      </c>
      <c r="I82" s="20" t="s">
        <v>12</v>
      </c>
      <c r="J82" s="22" t="s">
        <v>13</v>
      </c>
      <c r="K82" s="22" t="s">
        <v>14</v>
      </c>
      <c r="L82" s="22" t="s">
        <v>14</v>
      </c>
      <c r="M82" s="23" t="s">
        <v>15</v>
      </c>
      <c r="N82" s="24" t="s">
        <v>16</v>
      </c>
      <c r="O82" s="4"/>
      <c r="P82" s="4"/>
      <c r="Q82" s="4"/>
    </row>
    <row r="83" customFormat="false" ht="12.75" hidden="false" customHeight="false" outlineLevel="0" collapsed="false">
      <c r="A83" s="25" t="n">
        <v>524464</v>
      </c>
      <c r="B83" s="26" t="s">
        <v>29</v>
      </c>
      <c r="C83" s="27"/>
      <c r="D83" s="33"/>
      <c r="E83" s="29"/>
      <c r="F83" s="29"/>
      <c r="G83" s="31" t="n">
        <f aca="false">SUM(D83:F83)</f>
        <v>0</v>
      </c>
      <c r="H83" s="29" t="n">
        <f aca="false">-45.08+45.08</f>
        <v>0</v>
      </c>
      <c r="I83" s="29"/>
      <c r="J83" s="29"/>
      <c r="K83" s="29"/>
      <c r="L83" s="29"/>
      <c r="M83" s="31" t="n">
        <f aca="false">SUM(I83:L83)</f>
        <v>0</v>
      </c>
      <c r="N83" s="32" t="s">
        <v>72</v>
      </c>
      <c r="O83" s="4"/>
      <c r="P83" s="4"/>
      <c r="Q83" s="4"/>
    </row>
    <row r="84" customFormat="false" ht="12.75" hidden="false" customHeight="false" outlineLevel="0" collapsed="false">
      <c r="A84" s="35" t="n">
        <v>524493</v>
      </c>
      <c r="B84" s="36" t="s">
        <v>29</v>
      </c>
      <c r="C84" s="27"/>
      <c r="D84" s="33"/>
      <c r="E84" s="29"/>
      <c r="F84" s="29"/>
      <c r="G84" s="31" t="n">
        <f aca="false">SUM(D84:F84)</f>
        <v>0</v>
      </c>
      <c r="H84" s="37" t="n">
        <f aca="false">-109.59+109.59</f>
        <v>0</v>
      </c>
      <c r="I84" s="37"/>
      <c r="J84" s="37"/>
      <c r="K84" s="37"/>
      <c r="L84" s="37"/>
      <c r="M84" s="31" t="n">
        <f aca="false">SUM(I84:L84)</f>
        <v>0</v>
      </c>
      <c r="N84" s="32" t="s">
        <v>72</v>
      </c>
      <c r="O84" s="4"/>
      <c r="P84" s="4"/>
      <c r="Q84" s="4"/>
    </row>
    <row r="85" customFormat="false" ht="12.75" hidden="false" customHeight="false" outlineLevel="0" collapsed="false">
      <c r="A85" s="35" t="n">
        <v>531321</v>
      </c>
      <c r="B85" s="36" t="s">
        <v>74</v>
      </c>
      <c r="C85" s="27"/>
      <c r="D85" s="33"/>
      <c r="E85" s="29"/>
      <c r="F85" s="29"/>
      <c r="G85" s="31" t="n">
        <f aca="false">SUM(D85:F85)</f>
        <v>0</v>
      </c>
      <c r="H85" s="37" t="n">
        <v>33.5</v>
      </c>
      <c r="I85" s="37"/>
      <c r="J85" s="37"/>
      <c r="K85" s="37"/>
      <c r="L85" s="37"/>
      <c r="M85" s="31" t="n">
        <f aca="false">SUM(I85:L85)</f>
        <v>0</v>
      </c>
      <c r="N85" s="32" t="s">
        <v>72</v>
      </c>
      <c r="O85" s="4"/>
      <c r="P85" s="4"/>
      <c r="Q85" s="4"/>
    </row>
    <row r="86" customFormat="false" ht="12.75" hidden="false" customHeight="false" outlineLevel="0" collapsed="false">
      <c r="A86" s="35"/>
      <c r="B86" s="36"/>
      <c r="C86" s="27"/>
      <c r="D86" s="33"/>
      <c r="E86" s="29"/>
      <c r="F86" s="29"/>
      <c r="G86" s="31" t="n">
        <f aca="false">SUM(D86:F86)</f>
        <v>0</v>
      </c>
      <c r="H86" s="37"/>
      <c r="I86" s="37"/>
      <c r="J86" s="37"/>
      <c r="K86" s="37"/>
      <c r="L86" s="37"/>
      <c r="M86" s="31" t="n">
        <f aca="false">SUM(I86:L86)</f>
        <v>0</v>
      </c>
      <c r="N86" s="32" t="s">
        <v>72</v>
      </c>
      <c r="O86" s="4"/>
      <c r="P86" s="4"/>
      <c r="Q86" s="4"/>
    </row>
    <row r="87" customFormat="false" ht="12.75" hidden="false" customHeight="false" outlineLevel="0" collapsed="false">
      <c r="A87" s="35"/>
      <c r="B87" s="36"/>
      <c r="C87" s="27"/>
      <c r="D87" s="33"/>
      <c r="E87" s="29"/>
      <c r="F87" s="29"/>
      <c r="G87" s="31" t="n">
        <f aca="false">SUM(D87:F87)</f>
        <v>0</v>
      </c>
      <c r="H87" s="37"/>
      <c r="I87" s="37"/>
      <c r="J87" s="37"/>
      <c r="K87" s="37"/>
      <c r="L87" s="37"/>
      <c r="M87" s="31" t="n">
        <f aca="false">SUM(I87:L87)</f>
        <v>0</v>
      </c>
      <c r="N87" s="32" t="s">
        <v>72</v>
      </c>
      <c r="O87" s="4"/>
      <c r="P87" s="4"/>
      <c r="Q87" s="4"/>
    </row>
    <row r="88" customFormat="false" ht="12.75" hidden="false" customHeight="false" outlineLevel="0" collapsed="false">
      <c r="A88" s="35"/>
      <c r="B88" s="36"/>
      <c r="C88" s="27"/>
      <c r="D88" s="33"/>
      <c r="E88" s="29"/>
      <c r="F88" s="29"/>
      <c r="G88" s="31" t="n">
        <f aca="false">SUM(D88:F88)</f>
        <v>0</v>
      </c>
      <c r="H88" s="37"/>
      <c r="I88" s="37"/>
      <c r="J88" s="37"/>
      <c r="K88" s="37"/>
      <c r="L88" s="37"/>
      <c r="M88" s="31" t="n">
        <f aca="false">SUM(I88:L88)</f>
        <v>0</v>
      </c>
      <c r="N88" s="32" t="s">
        <v>72</v>
      </c>
      <c r="O88" s="4"/>
      <c r="P88" s="4"/>
      <c r="Q88" s="4"/>
    </row>
    <row r="89" customFormat="false" ht="12.75" hidden="false" customHeight="false" outlineLevel="0" collapsed="false">
      <c r="A89" s="35"/>
      <c r="B89" s="36"/>
      <c r="C89" s="27"/>
      <c r="D89" s="33"/>
      <c r="E89" s="29"/>
      <c r="F89" s="29"/>
      <c r="G89" s="31" t="n">
        <f aca="false">SUM(D89:F89)</f>
        <v>0</v>
      </c>
      <c r="H89" s="37"/>
      <c r="I89" s="37"/>
      <c r="J89" s="37"/>
      <c r="K89" s="37"/>
      <c r="L89" s="37"/>
      <c r="M89" s="31" t="n">
        <f aca="false">SUM(I89:L89)</f>
        <v>0</v>
      </c>
      <c r="N89" s="32" t="s">
        <v>72</v>
      </c>
      <c r="O89" s="4"/>
      <c r="P89" s="4"/>
      <c r="Q89" s="4"/>
    </row>
    <row r="90" customFormat="false" ht="12.75" hidden="false" customHeight="false" outlineLevel="0" collapsed="false">
      <c r="A90" s="35"/>
      <c r="B90" s="36"/>
      <c r="C90" s="27"/>
      <c r="D90" s="33"/>
      <c r="E90" s="29"/>
      <c r="F90" s="29"/>
      <c r="G90" s="31" t="n">
        <f aca="false">SUM(D90:F90)</f>
        <v>0</v>
      </c>
      <c r="H90" s="37"/>
      <c r="I90" s="37"/>
      <c r="J90" s="37"/>
      <c r="K90" s="37"/>
      <c r="L90" s="37"/>
      <c r="M90" s="31" t="n">
        <f aca="false">SUM(I90:L90)</f>
        <v>0</v>
      </c>
      <c r="N90" s="32" t="s">
        <v>72</v>
      </c>
      <c r="O90" s="4"/>
      <c r="P90" s="4"/>
      <c r="Q90" s="4"/>
    </row>
    <row r="91" customFormat="false" ht="12.75" hidden="false" customHeight="false" outlineLevel="0" collapsed="false">
      <c r="A91" s="35" t="s">
        <v>75</v>
      </c>
      <c r="B91" s="36"/>
      <c r="C91" s="27"/>
      <c r="D91" s="33"/>
      <c r="E91" s="29"/>
      <c r="F91" s="29"/>
      <c r="G91" s="31" t="n">
        <f aca="false">SUM(D91:F91)</f>
        <v>0</v>
      </c>
      <c r="H91" s="37"/>
      <c r="I91" s="37"/>
      <c r="J91" s="37"/>
      <c r="K91" s="37"/>
      <c r="L91" s="37"/>
      <c r="M91" s="31" t="n">
        <f aca="false">SUM(I91:L91)</f>
        <v>0</v>
      </c>
      <c r="N91" s="32" t="s">
        <v>72</v>
      </c>
      <c r="O91" s="4"/>
      <c r="P91" s="4"/>
      <c r="Q91" s="4"/>
    </row>
    <row r="92" customFormat="false" ht="12.75" hidden="false" customHeight="false" outlineLevel="0" collapsed="false">
      <c r="A92" s="36" t="s">
        <v>76</v>
      </c>
      <c r="B92" s="71"/>
      <c r="C92" s="6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customFormat="false" ht="12.75" hidden="false" customHeight="false" outlineLevel="0" collapsed="false">
      <c r="A93" s="36"/>
      <c r="B93" s="0" t="s">
        <v>77</v>
      </c>
      <c r="C93" s="0" t="s">
        <v>78</v>
      </c>
      <c r="D93" s="8" t="s">
        <v>79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customFormat="false" ht="12.75" hidden="false" customHeight="false" outlineLevel="0" collapsed="false">
      <c r="A94" s="36"/>
      <c r="B94" s="69" t="s">
        <v>59</v>
      </c>
      <c r="C94" s="72" t="n">
        <v>-1097</v>
      </c>
      <c r="D94" s="73" t="n">
        <v>37287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customFormat="false" ht="12.75" hidden="false" customHeight="false" outlineLevel="0" collapsed="false">
      <c r="A95" s="36"/>
      <c r="B95" s="69" t="s">
        <v>61</v>
      </c>
      <c r="C95" s="72" t="n">
        <v>41322</v>
      </c>
      <c r="D95" s="73" t="n">
        <v>37287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customFormat="false" ht="12.75" hidden="false" customHeight="false" outlineLevel="0" collapsed="false">
      <c r="A96" s="36"/>
      <c r="B96" s="69" t="s">
        <v>62</v>
      </c>
      <c r="C96" s="72" t="n">
        <v>658142</v>
      </c>
      <c r="D96" s="73" t="n">
        <v>37287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customFormat="false" ht="12.75" hidden="false" customHeight="false" outlineLevel="0" collapsed="false">
      <c r="A97" s="51"/>
      <c r="B97" s="4" t="s">
        <v>63</v>
      </c>
      <c r="C97" s="72" t="n">
        <v>10880</v>
      </c>
      <c r="D97" s="73" t="n">
        <v>37287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customFormat="false" ht="12.75" hidden="false" customHeight="false" outlineLevel="0" collapsed="false">
      <c r="A98" s="74"/>
      <c r="B98" s="75"/>
      <c r="C98" s="76"/>
      <c r="D98" s="77"/>
      <c r="E98" s="75"/>
      <c r="F98" s="75"/>
      <c r="G98" s="75"/>
      <c r="H98" s="75"/>
      <c r="I98" s="75"/>
      <c r="J98" s="75"/>
      <c r="K98" s="75"/>
    </row>
    <row r="99" customFormat="false" ht="12.75" hidden="false" customHeight="false" outlineLevel="0" collapsed="false">
      <c r="A99" s="74"/>
      <c r="B99" s="75"/>
      <c r="C99" s="76"/>
      <c r="D99" s="77"/>
      <c r="E99" s="75"/>
      <c r="F99" s="75"/>
      <c r="G99" s="75"/>
      <c r="H99" s="75"/>
      <c r="I99" s="75"/>
      <c r="J99" s="75"/>
      <c r="K99" s="75"/>
    </row>
    <row r="100" customFormat="false" ht="12.75" hidden="false" customHeight="false" outlineLevel="0" collapsed="false">
      <c r="C100" s="78"/>
    </row>
    <row r="101" customFormat="false" ht="12.75" hidden="false" customHeight="false" outlineLevel="0" collapsed="false">
      <c r="C101" s="78"/>
    </row>
    <row r="102" customFormat="false" ht="12.75" hidden="false" customHeight="false" outlineLevel="0" collapsed="false">
      <c r="C102" s="78"/>
    </row>
  </sheetData>
  <mergeCells count="2">
    <mergeCell ref="D4:F4"/>
    <mergeCell ref="I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65" t="s">
        <v>73</v>
      </c>
      <c r="B1" s="66"/>
      <c r="C1" s="66"/>
      <c r="D1" s="6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false" ht="12.75" hidden="false" customHeight="false" outlineLevel="0" collapsed="false">
      <c r="A2" s="9"/>
      <c r="B2" s="10"/>
      <c r="C2" s="11"/>
      <c r="D2" s="15" t="s">
        <v>2</v>
      </c>
      <c r="E2" s="16"/>
      <c r="F2" s="55"/>
      <c r="G2" s="13"/>
      <c r="H2" s="15" t="s">
        <v>28</v>
      </c>
      <c r="I2" s="15" t="s">
        <v>3</v>
      </c>
      <c r="J2" s="16"/>
      <c r="K2" s="16"/>
      <c r="L2" s="16"/>
      <c r="M2" s="13"/>
      <c r="N2" s="17"/>
      <c r="O2" s="4"/>
      <c r="P2" s="4"/>
      <c r="Q2" s="4"/>
    </row>
    <row r="3" customFormat="false" ht="33.75" hidden="false" customHeight="false" outlineLevel="0" collapsed="false">
      <c r="A3" s="18" t="s">
        <v>4</v>
      </c>
      <c r="B3" s="19" t="s">
        <v>5</v>
      </c>
      <c r="C3" s="20" t="s">
        <v>6</v>
      </c>
      <c r="D3" s="21" t="s">
        <v>7</v>
      </c>
      <c r="E3" s="22" t="s">
        <v>8</v>
      </c>
      <c r="F3" s="22" t="s">
        <v>9</v>
      </c>
      <c r="G3" s="23" t="s">
        <v>10</v>
      </c>
      <c r="H3" s="22" t="s">
        <v>11</v>
      </c>
      <c r="I3" s="20" t="s">
        <v>12</v>
      </c>
      <c r="J3" s="22" t="s">
        <v>13</v>
      </c>
      <c r="K3" s="22" t="s">
        <v>14</v>
      </c>
      <c r="L3" s="22" t="s">
        <v>14</v>
      </c>
      <c r="M3" s="23" t="s">
        <v>15</v>
      </c>
      <c r="N3" s="24" t="s">
        <v>16</v>
      </c>
      <c r="O3" s="4"/>
      <c r="P3" s="4"/>
      <c r="Q3" s="4"/>
    </row>
    <row r="4" customFormat="false" ht="12.75" hidden="false" customHeight="false" outlineLevel="0" collapsed="false">
      <c r="A4" s="25"/>
      <c r="B4" s="26"/>
      <c r="C4" s="27"/>
      <c r="D4" s="33"/>
      <c r="E4" s="29"/>
      <c r="F4" s="29"/>
      <c r="G4" s="31" t="n">
        <f aca="false">SUM(D4:F4)</f>
        <v>0</v>
      </c>
      <c r="H4" s="29"/>
      <c r="I4" s="29"/>
      <c r="J4" s="29"/>
      <c r="K4" s="29"/>
      <c r="L4" s="29"/>
      <c r="M4" s="31" t="n">
        <f aca="false">SUM(I4:L4)</f>
        <v>0</v>
      </c>
      <c r="N4" s="32" t="s">
        <v>72</v>
      </c>
      <c r="O4" s="4"/>
      <c r="P4" s="4"/>
      <c r="Q4" s="4"/>
    </row>
    <row r="5" customFormat="false" ht="12.75" hidden="false" customHeight="false" outlineLevel="0" collapsed="false">
      <c r="A5" s="35"/>
      <c r="B5" s="36"/>
      <c r="C5" s="27"/>
      <c r="D5" s="33"/>
      <c r="E5" s="29"/>
      <c r="F5" s="29"/>
      <c r="G5" s="31" t="n">
        <f aca="false">SUM(D5:F5)</f>
        <v>0</v>
      </c>
      <c r="H5" s="37"/>
      <c r="I5" s="37"/>
      <c r="J5" s="37"/>
      <c r="K5" s="37"/>
      <c r="L5" s="37"/>
      <c r="M5" s="31" t="n">
        <f aca="false">SUM(I5:L5)</f>
        <v>0</v>
      </c>
      <c r="N5" s="32" t="s">
        <v>72</v>
      </c>
      <c r="O5" s="4"/>
      <c r="P5" s="4"/>
      <c r="Q5" s="4"/>
    </row>
    <row r="6" customFormat="false" ht="12.75" hidden="false" customHeight="false" outlineLevel="0" collapsed="false">
      <c r="A6" s="35"/>
      <c r="B6" s="36"/>
      <c r="C6" s="27"/>
      <c r="D6" s="33"/>
      <c r="E6" s="29"/>
      <c r="F6" s="29"/>
      <c r="G6" s="31" t="n">
        <f aca="false">SUM(D6:F6)</f>
        <v>0</v>
      </c>
      <c r="H6" s="37"/>
      <c r="I6" s="37"/>
      <c r="J6" s="37"/>
      <c r="K6" s="37"/>
      <c r="L6" s="37"/>
      <c r="M6" s="31" t="n">
        <f aca="false">SUM(I6:L6)</f>
        <v>0</v>
      </c>
      <c r="N6" s="32" t="s">
        <v>72</v>
      </c>
      <c r="O6" s="4"/>
      <c r="P6" s="4"/>
      <c r="Q6" s="4"/>
    </row>
    <row r="7" customFormat="false" ht="12.75" hidden="false" customHeight="false" outlineLevel="0" collapsed="false">
      <c r="A7" s="35"/>
      <c r="B7" s="36"/>
      <c r="C7" s="27"/>
      <c r="D7" s="33"/>
      <c r="E7" s="29"/>
      <c r="F7" s="29"/>
      <c r="G7" s="31" t="n">
        <f aca="false">SUM(D7:F7)</f>
        <v>0</v>
      </c>
      <c r="H7" s="37"/>
      <c r="I7" s="37"/>
      <c r="J7" s="37"/>
      <c r="K7" s="37"/>
      <c r="L7" s="37"/>
      <c r="M7" s="31" t="n">
        <f aca="false">SUM(I7:L7)</f>
        <v>0</v>
      </c>
      <c r="N7" s="32" t="s">
        <v>72</v>
      </c>
      <c r="O7" s="4"/>
      <c r="P7" s="4"/>
      <c r="Q7" s="4"/>
    </row>
    <row r="8" customFormat="false" ht="12.75" hidden="false" customHeight="false" outlineLevel="0" collapsed="false">
      <c r="A8" s="35"/>
      <c r="B8" s="36"/>
      <c r="C8" s="27"/>
      <c r="D8" s="33"/>
      <c r="E8" s="29"/>
      <c r="F8" s="29"/>
      <c r="G8" s="31" t="n">
        <f aca="false">SUM(D8:F8)</f>
        <v>0</v>
      </c>
      <c r="H8" s="37"/>
      <c r="I8" s="37"/>
      <c r="J8" s="37"/>
      <c r="K8" s="37"/>
      <c r="L8" s="37"/>
      <c r="M8" s="31" t="n">
        <f aca="false">SUM(I8:L8)</f>
        <v>0</v>
      </c>
      <c r="N8" s="32" t="s">
        <v>72</v>
      </c>
      <c r="O8" s="4"/>
      <c r="P8" s="4"/>
      <c r="Q8" s="4"/>
    </row>
    <row r="9" customFormat="false" ht="12.75" hidden="false" customHeight="false" outlineLevel="0" collapsed="false">
      <c r="A9" s="35"/>
      <c r="B9" s="36"/>
      <c r="C9" s="27"/>
      <c r="D9" s="33"/>
      <c r="E9" s="29"/>
      <c r="F9" s="29"/>
      <c r="G9" s="31" t="n">
        <f aca="false">SUM(D9:F9)</f>
        <v>0</v>
      </c>
      <c r="H9" s="37"/>
      <c r="I9" s="37"/>
      <c r="J9" s="37"/>
      <c r="K9" s="37"/>
      <c r="L9" s="37"/>
      <c r="M9" s="31" t="n">
        <f aca="false">SUM(I9:L9)</f>
        <v>0</v>
      </c>
      <c r="N9" s="32" t="s">
        <v>72</v>
      </c>
      <c r="O9" s="4"/>
      <c r="P9" s="4"/>
      <c r="Q9" s="4"/>
    </row>
    <row r="10" customFormat="false" ht="12.75" hidden="false" customHeight="false" outlineLevel="0" collapsed="false">
      <c r="A10" s="35"/>
      <c r="B10" s="36"/>
      <c r="C10" s="27"/>
      <c r="D10" s="33"/>
      <c r="E10" s="29"/>
      <c r="F10" s="29"/>
      <c r="G10" s="31" t="n">
        <f aca="false">SUM(D10:F10)</f>
        <v>0</v>
      </c>
      <c r="H10" s="37"/>
      <c r="I10" s="37"/>
      <c r="J10" s="37"/>
      <c r="K10" s="37"/>
      <c r="L10" s="37"/>
      <c r="M10" s="31" t="n">
        <f aca="false">SUM(I10:L10)</f>
        <v>0</v>
      </c>
      <c r="N10" s="32" t="s">
        <v>72</v>
      </c>
      <c r="O10" s="4"/>
      <c r="P10" s="4"/>
      <c r="Q10" s="4"/>
    </row>
    <row r="11" customFormat="false" ht="12.75" hidden="false" customHeight="false" outlineLevel="0" collapsed="false">
      <c r="A11" s="35"/>
      <c r="B11" s="36"/>
      <c r="C11" s="27"/>
      <c r="D11" s="33"/>
      <c r="E11" s="29"/>
      <c r="F11" s="29"/>
      <c r="G11" s="31" t="n">
        <f aca="false">SUM(D11:F11)</f>
        <v>0</v>
      </c>
      <c r="H11" s="37"/>
      <c r="I11" s="37"/>
      <c r="J11" s="37"/>
      <c r="K11" s="37"/>
      <c r="L11" s="37"/>
      <c r="M11" s="31" t="n">
        <f aca="false">SUM(I11:L11)</f>
        <v>0</v>
      </c>
      <c r="N11" s="32" t="s">
        <v>72</v>
      </c>
      <c r="O11" s="4"/>
      <c r="P11" s="4"/>
      <c r="Q11" s="4"/>
    </row>
    <row r="12" customFormat="false" ht="12.75" hidden="false" customHeight="false" outlineLevel="0" collapsed="false">
      <c r="A12" s="35"/>
      <c r="B12" s="36"/>
      <c r="C12" s="27"/>
      <c r="D12" s="33"/>
      <c r="E12" s="29"/>
      <c r="F12" s="29"/>
      <c r="G12" s="31" t="n">
        <f aca="false">SUM(D12:F12)</f>
        <v>0</v>
      </c>
      <c r="H12" s="37"/>
      <c r="I12" s="37"/>
      <c r="J12" s="37"/>
      <c r="K12" s="37"/>
      <c r="L12" s="37"/>
      <c r="M12" s="31" t="n">
        <f aca="false">SUM(I12:L12)</f>
        <v>0</v>
      </c>
      <c r="N12" s="32" t="s">
        <v>72</v>
      </c>
      <c r="O12" s="4"/>
      <c r="P12" s="4"/>
      <c r="Q12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2002-02-28T19:44:37Z</dcterms:created>
  <dc:creator>cbalfou</dc:creator>
  <dc:description/>
  <dc:language>en-US</dc:language>
  <cp:lastModifiedBy>cgerman</cp:lastModifiedBy>
  <cp:lastPrinted>2002-02-28T20:20:00Z</cp:lastPrinted>
  <dcterms:modified xsi:type="dcterms:W3CDTF">2002-05-29T18:49:52Z</dcterms:modified>
  <cp:revision>0</cp:revision>
  <dc:subject/>
  <dc:title/>
</cp:coreProperties>
</file>