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" sheetId="1" state="visible" r:id="rId3"/>
    <sheet name="NSW" sheetId="2" state="visible" r:id="rId4"/>
    <sheet name="VIC" sheetId="3" state="visible" r:id="rId5"/>
    <sheet name="QLD" sheetId="4" state="visible" r:id="rId6"/>
    <sheet name="SNY" sheetId="5" state="visible" r:id="rId7"/>
    <sheet name="SA" sheetId="6" state="visible" r:id="rId8"/>
    <sheet name="SRA Pos" sheetId="7" state="visible" r:id="rId9"/>
  </sheets>
  <definedNames>
    <definedName function="false" hidden="false" localSheetId="0" name="_xlnm.Print_Area" vbProcedure="false">Consol!$A$1:$J$128</definedName>
    <definedName function="false" hidden="false" name="NSW" vbProcedure="false">NSW!$B$5:$M$43</definedName>
    <definedName function="false" hidden="false" name="NSW_1" vbProcedure="false">NSW!$B$5:$K$104</definedName>
    <definedName function="false" hidden="false" name="PositionSummary" vbProcedure="false">Consol!$C$7:$I$64</definedName>
    <definedName function="false" hidden="false" name="QLD" vbProcedure="false">QLD!$B$5:$K$39</definedName>
    <definedName function="false" hidden="false" name="QLD_1" vbProcedure="false">QLD!$B$5:$K$104</definedName>
    <definedName function="false" hidden="false" name="SA_1" vbProcedure="false">SA!$B$5:$K$104</definedName>
    <definedName function="false" hidden="false" name="VaRCheck" vbProcedure="false">Consol!$I$64</definedName>
    <definedName function="false" hidden="false" name="VIC" vbProcedure="false">VIC!$B$5:$M$60</definedName>
    <definedName function="false" hidden="false" name="VIC_1" vbProcedure="false">VIC!$B$5:$K$104</definedName>
    <definedName function="false" hidden="false" localSheetId="0" name="MTMToday" vbProcedure="false">36550</definedName>
    <definedName function="false" hidden="false" localSheetId="0" name="MTMYesterday" vbProcedure="false">36549</definedName>
    <definedName function="false" hidden="false" localSheetId="0" name="ThisMTM" vbProcedure="false">"Tuesday"</definedName>
    <definedName function="false" hidden="false" localSheetId="1" name="MTMToday" vbProcedure="false">36550</definedName>
    <definedName function="false" hidden="false" localSheetId="1" name="MTMYesterday" vbProcedure="false">36549</definedName>
    <definedName function="false" hidden="false" localSheetId="1" name="ThisMTM" vbProcedure="false">"Tuesday"</definedName>
    <definedName function="false" hidden="false" localSheetId="1" name="_TB01" vbProcedure="false">{"KN","NSW Position",#N/A,#N/A;"VB","POSITION BY MONTH &amp; REGION",#N/A,#N/A;"MTMID",1,#N/A,#N/A;"Ref","_TB01Data",#N/A,#N/A;"FieldMask"," 0, 256",#N/A,#N/A;"XROW"," 0, 0",#N/A,#N/A;"XCOL"," 0, 0",#N/A,#N/A;"XVAL"," 0, 0",#N/A,#N/A;"DT",0,#N/A,#N/A;"DSN","Australian Test Power Trading",#N/A,#N/A;"BasisLocation","NSW:","NSW:z","Exclude All Matches"}</definedName>
    <definedName function="false" hidden="false" localSheetId="1" name="_TB01Data" vbProcedure="false">NSW!$A$5:$I$35</definedName>
    <definedName function="false" hidden="false" localSheetId="2" name="MTMToday" vbProcedure="false">36550</definedName>
    <definedName function="false" hidden="false" localSheetId="2" name="MTMYesterday" vbProcedure="false">36549</definedName>
    <definedName function="false" hidden="false" localSheetId="2" name="ThisMTM" vbProcedure="false">"Tuesday"</definedName>
    <definedName function="false" hidden="false" localSheetId="2" name="_TB01" vbProcedure="false">{"KN","VIC Position",#N/A,#N/A;"VB","Position by Month &amp; Region",#N/A,#N/A;"MTMID",1,#N/A,#N/A;"Ref","_TB01Data",#N/A,#N/A;"FieldMask"," 0, 256",#N/A,#N/A;"XROW"," 0, 0",#N/A,#N/A;"XCOL"," 0, 0",#N/A,#N/A;"XVAL"," 0, 0",#N/A,#N/A;"DT",0,#N/A,#N/A;"DSN","Australian Test Power Trading",#N/A,#N/A;"BasisLocation","VIC:","VIC:z","Exclude All Matches"}</definedName>
    <definedName function="false" hidden="false" localSheetId="2" name="_TB01Data" vbProcedure="false">VIC!$A$5:$I$53</definedName>
    <definedName function="false" hidden="false" localSheetId="3" name="MTMToday" vbProcedure="false">36550</definedName>
    <definedName function="false" hidden="false" localSheetId="3" name="MTMYesterday" vbProcedure="false">36549</definedName>
    <definedName function="false" hidden="false" localSheetId="3" name="ThisMTM" vbProcedure="false">"Tuesday"</definedName>
    <definedName function="false" hidden="false" localSheetId="3" name="_TB01" vbProcedure="false">{"KN","QLD Position",#N/A,#N/A;"VB","Position by Month &amp; Region",#N/A,#N/A;"MTMID",1,#N/A,#N/A;"Ref","_TB01Data",#N/A,#N/A;"FieldMask"," 0, 256",#N/A,#N/A;"XROW"," 0, 0",#N/A,#N/A;"XCOL"," 0, 0",#N/A,#N/A;"XVAL"," 0, 0",#N/A,#N/A;"DT",0,#N/A,#N/A;"DSN","Australian Test Power Trading",#N/A,#N/A;"BasisLocation","QLD:","QLD:z","Exclude All Matches"}</definedName>
    <definedName function="false" hidden="false" localSheetId="3" name="_TB01Data" vbProcedure="false">QLD!$A$5:$I$11</definedName>
    <definedName function="false" hidden="false" localSheetId="4" name="MTMToday" vbProcedure="false">36550</definedName>
    <definedName function="false" hidden="false" localSheetId="4" name="MTMYesterday" vbProcedure="false">36549</definedName>
    <definedName function="false" hidden="false" localSheetId="4" name="ThisMTM" vbProcedure="false">"Tuesday"</definedName>
    <definedName function="false" hidden="false" localSheetId="5" name="MTMToday" vbProcedure="false">36550</definedName>
    <definedName function="false" hidden="false" localSheetId="5" name="MTMYesterday" vbProcedure="false">36549</definedName>
    <definedName function="false" hidden="false" localSheetId="5" name="ThisMTM" vbProcedure="false">"Tuesday"</definedName>
    <definedName function="false" hidden="false" localSheetId="5" name="_TB01" vbProcedure="false">{"KN","SA Position",#N/A,#N/A;"VB","Position by Month &amp; Region",#N/A,#N/A;"MTMID",1,#N/A,#N/A;"Ref","_TB01Data",#N/A,#N/A;"FieldMask"," 0, 256",#N/A,#N/A;"XROW"," 0, 0",#N/A,#N/A;"XCOL"," 0, 0",#N/A,#N/A;"XVAL"," 0, 0",#N/A,#N/A;"DT",0,#N/A,#N/A;"DSN","Australian Test Power Trading",#N/A,#N/A;"BasisLocation","SA:","SA:z","Exclude All Matches"}</definedName>
    <definedName function="false" hidden="false" localSheetId="5" name="_TB01Data" vbProcedure="false">SA!$A$5:$I$8</definedName>
    <definedName function="false" hidden="false" localSheetId="6" name="MTMToday" vbProcedure="false">36550</definedName>
    <definedName function="false" hidden="false" localSheetId="6" name="MTMYesterday" vbProcedure="false">36549</definedName>
    <definedName function="false" hidden="false" localSheetId="6" name="ThisMTM" vbProcedure="false">"Tuesday"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<sst xmlns="http://schemas.openxmlformats.org/spreadsheetml/2006/main" count="194" uniqueCount="37">
  <si>
    <t xml:space="preserve">Consol Position by Month</t>
  </si>
  <si>
    <t xml:space="preserve">POSITION</t>
  </si>
  <si>
    <t xml:space="preserve">Month</t>
  </si>
  <si>
    <t xml:space="preserve">NSW</t>
  </si>
  <si>
    <t xml:space="preserve">VIC</t>
  </si>
  <si>
    <t xml:space="preserve">QLD</t>
  </si>
  <si>
    <t xml:space="preserve">SA</t>
  </si>
  <si>
    <t xml:space="preserve">SNY</t>
  </si>
  <si>
    <t xml:space="preserve">TOTAL (MWh)</t>
  </si>
  <si>
    <t xml:space="preserve">SNYNSW</t>
  </si>
  <si>
    <t xml:space="preserve">VICSNY</t>
  </si>
  <si>
    <t xml:space="preserve">SNYVIC</t>
  </si>
  <si>
    <t xml:space="preserve">TOTAL</t>
  </si>
  <si>
    <t xml:space="preserve">SHIFT</t>
  </si>
  <si>
    <t xml:space="preserve">POSITION YESTERDAY</t>
  </si>
  <si>
    <t xml:space="preserve">NSW Position by Month</t>
  </si>
  <si>
    <t xml:space="preserve">BasisLocation</t>
  </si>
  <si>
    <t xml:space="preserve">CalendarMonth</t>
  </si>
  <si>
    <t xml:space="preserve">DiscWeekDayPeak</t>
  </si>
  <si>
    <t xml:space="preserve">DiscWeekDayOffPeak</t>
  </si>
  <si>
    <t xml:space="preserve">DiscWeekDayTotal</t>
  </si>
  <si>
    <t xml:space="preserve">DiscWeekEndPeak</t>
  </si>
  <si>
    <t xml:space="preserve">DiscWeekEndOffPeak</t>
  </si>
  <si>
    <t xml:space="preserve">DiscWeekEndTotal</t>
  </si>
  <si>
    <t xml:space="preserve">UnDiscFutures</t>
  </si>
  <si>
    <t xml:space="preserve">SRA Units</t>
  </si>
  <si>
    <t xml:space="preserve">Total Position</t>
  </si>
  <si>
    <t xml:space="preserve">NEM OffPeak</t>
  </si>
  <si>
    <t xml:space="preserve">OTC ONLY</t>
  </si>
  <si>
    <t xml:space="preserve">NSW: New South Wales Pool Price</t>
  </si>
  <si>
    <t xml:space="preserve">VIC Position by Month</t>
  </si>
  <si>
    <t xml:space="preserve">VICSA</t>
  </si>
  <si>
    <t xml:space="preserve">VIC: Victoria System Marginal Price</t>
  </si>
  <si>
    <t xml:space="preserve">QLD Position by Month</t>
  </si>
  <si>
    <t xml:space="preserve">QLD: Queensland</t>
  </si>
  <si>
    <t xml:space="preserve">SA Position by Month</t>
  </si>
  <si>
    <t xml:space="preserve">SA: South Australia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</si>
</sst>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-\$* #,##0_-;&quot;-$&quot;* #,##0_-;_-\$* \-_-;_-@_-"/>
    <numFmt numFmtId="166" formatCode="_-\$* #,##0.00_-;&quot;-$&quot;* #,##0.00_-;_-\$* \-??_-;_-@_-"/>
    <numFmt numFmtId="167" formatCode="#,##0.00"/>
    <numFmt numFmtId="168" formatCode="_-* #,##0.00_-;\-* #,##0.00_-;_-* \-??_-;_-@_-"/>
    <numFmt numFmtId="169" formatCode="#,##0_ ;[RED]\-#,##0\ "/>
    <numFmt numFmtId="170" formatCode="[$-409]mmm\-yy"/>
    <numFmt numFmtId="171" formatCode="#,##0"/>
    <numFmt numFmtId="172" formatCode="0_ ;[RED]\-0\ "/>
    <numFmt numFmtId="173" formatCode="dd\ mmm\ yyyy"/>
    <numFmt numFmtId="174" formatCode="[$-409]#,##0.00_);[RED]\(#,##0.00\)"/>
    <numFmt numFmtId="175" formatCode="#,##0.00;[RED]\-#,##0.00"/>
    <numFmt numFmtId="176" formatCode="0.00"/>
    <numFmt numFmtId="177" formatCode="0"/>
    <numFmt numFmtId="178" formatCode="0.00000000000"/>
    <numFmt numFmtId="179" formatCode="_-* #,##0_-;\-* #,##0_-;_-* \-??_-;_-@_-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[0]_SRA Pos" xfId="20"/>
    <cellStyle name="Currency_SRA Po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28800</xdr:rowOff>
        </xdr:from>
        <xdr:to>
          <xdr:col>10</xdr:col>
          <xdr:colOff>11160</xdr:colOff>
          <xdr:row>3</xdr:row>
          <xdr:rowOff>9720</xdr:rowOff>
        </xdr:to>
        <xdr:sp>
          <xdr:nvSpPr>
            <xdr:cNvPr id="1001" name="Button 1" descr="Sa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-9360</xdr:colOff>
          <xdr:row>5</xdr:row>
          <xdr:rowOff>123840</xdr:rowOff>
        </xdr:to>
        <xdr:sp>
          <xdr:nvSpPr>
            <xdr:cNvPr id="1002" name="Button 3" descr="Sta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Start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T2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3" min="3" style="0" width="13.41"/>
    <col collapsed="false" customWidth="true" hidden="false" outlineLevel="0" max="4" min="4" style="0" width="15.41"/>
    <col collapsed="false" customWidth="true" hidden="false" outlineLevel="0" max="5" min="5" style="0" width="16.42"/>
    <col collapsed="false" customWidth="true" hidden="false" outlineLevel="0" max="6" min="6" style="0" width="13.56"/>
    <col collapsed="false" customWidth="true" hidden="false" outlineLevel="0" max="8" min="7" style="0" width="13.85"/>
    <col collapsed="false" customWidth="true" hidden="false" outlineLevel="0" max="9" min="9" style="0" width="18.99"/>
    <col collapsed="false" customWidth="true" hidden="false" outlineLevel="0" max="10" min="10" style="0" width="16.84"/>
    <col collapsed="false" customWidth="true" hidden="false" outlineLevel="0" max="11" min="11" style="0" width="13.28"/>
    <col collapsed="false" customWidth="true" hidden="false" outlineLevel="0" max="18" min="18" style="0" width="11.28"/>
  </cols>
  <sheetData>
    <row r="1" customFormat="false" ht="18" hidden="false" customHeight="false" outlineLevel="0" collapsed="false">
      <c r="D1" s="1" t="s">
        <v>0</v>
      </c>
      <c r="E1" s="1"/>
      <c r="F1" s="1"/>
      <c r="G1" s="1"/>
      <c r="H1" s="2"/>
    </row>
    <row r="2" customFormat="false" ht="15.75" hidden="false" customHeight="false" outlineLevel="0" collapsed="false">
      <c r="D2" s="3" t="str">
        <f aca="false">NSW!B2</f>
        <v>25 Jan 2000 vs 24 Jan 2000</v>
      </c>
      <c r="E2" s="3"/>
      <c r="F2" s="3"/>
      <c r="G2" s="3"/>
      <c r="H2" s="4"/>
    </row>
    <row r="4" customFormat="false" ht="12.75" hidden="false" customHeight="false" outlineLevel="0" collapsed="false">
      <c r="B4" s="5"/>
    </row>
    <row r="6" customFormat="false" ht="12.75" hidden="false" customHeight="false" outlineLevel="0" collapsed="false">
      <c r="C6" s="6" t="s">
        <v>1</v>
      </c>
      <c r="R6" s="7" t="n">
        <f aca="false">SUM(R8:R62)</f>
        <v>-61533.8362614553</v>
      </c>
      <c r="S6" s="7" t="n">
        <f aca="false">SUM(S8:S62)</f>
        <v>37662.5448196661</v>
      </c>
      <c r="T6" s="7" t="n">
        <f aca="false">SUM(T8:T62)</f>
        <v>-46417.5556687314</v>
      </c>
    </row>
    <row r="7" customFormat="false" ht="12.75" hidden="false" customHeight="false" outlineLevel="0" collapsed="false">
      <c r="C7" s="8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10" t="s">
        <v>8</v>
      </c>
      <c r="R7" s="11" t="s">
        <v>9</v>
      </c>
      <c r="S7" s="11" t="s">
        <v>10</v>
      </c>
      <c r="T7" s="11" t="s">
        <v>11</v>
      </c>
    </row>
    <row r="8" customFormat="false" ht="12.75" hidden="false" customHeight="false" outlineLevel="0" collapsed="false">
      <c r="C8" s="12" t="n">
        <v>36434</v>
      </c>
      <c r="D8" s="13" t="n">
        <f aca="false">IF(ISNA(VLOOKUP($C8,NSW,10,FALSE()))=TRUE(),0,VLOOKUP($C8,NSW,10,FALSE()))</f>
        <v>0</v>
      </c>
      <c r="E8" s="13" t="n">
        <f aca="false">IF(ISNA(VLOOKUP($C8,VIC,10,FALSE()))=TRUE(),0,VLOOKUP($C8,VIC,10,FALSE()))</f>
        <v>0</v>
      </c>
      <c r="F8" s="13" t="n">
        <f aca="false">IF(ISNA(VLOOKUP($C8,QLD,10,FALSE()))=TRUE(),0,VLOOKUP($C8,QLD,10,FALSE()))</f>
        <v>0</v>
      </c>
      <c r="G8" s="13" t="n">
        <f aca="false">SA!K8</f>
        <v>0</v>
      </c>
      <c r="H8" s="13" t="n">
        <f aca="false">R8+S8+T8</f>
        <v>0</v>
      </c>
      <c r="I8" s="14" t="n">
        <f aca="false">G8+F8+E8+D8+H8</f>
        <v>0</v>
      </c>
      <c r="Q8" s="15" t="n">
        <f aca="false">C8</f>
        <v>36434</v>
      </c>
    </row>
    <row r="9" customFormat="false" ht="12.75" hidden="false" customHeight="false" outlineLevel="0" collapsed="false">
      <c r="C9" s="12" t="n">
        <v>36465</v>
      </c>
      <c r="D9" s="13" t="n">
        <f aca="false">IF(ISNA(VLOOKUP($C9,NSW,10,FALSE()))=TRUE(),0,VLOOKUP($C9,NSW,10,FALSE()))</f>
        <v>0</v>
      </c>
      <c r="E9" s="13" t="n">
        <f aca="false">IF(ISNA(VLOOKUP($C9,VIC,10,FALSE()))=TRUE(),0,VLOOKUP($C9,VIC,10,FALSE()))</f>
        <v>0</v>
      </c>
      <c r="F9" s="13" t="n">
        <f aca="false">IF(ISNA(VLOOKUP($C9,QLD,10,FALSE()))=TRUE(),0,VLOOKUP($C9,QLD,10,FALSE()))</f>
        <v>0</v>
      </c>
      <c r="G9" s="13" t="n">
        <f aca="false">SA!K9</f>
        <v>0</v>
      </c>
      <c r="H9" s="13" t="n">
        <f aca="false">R9+S9+T9</f>
        <v>0</v>
      </c>
      <c r="I9" s="14" t="n">
        <f aca="false">G9+F9+E9+D9+H9</f>
        <v>0</v>
      </c>
      <c r="Q9" s="15" t="n">
        <f aca="false">C9</f>
        <v>36465</v>
      </c>
      <c r="R9" s="7" t="n">
        <f aca="false">'SRA Pos'!D8</f>
        <v>0</v>
      </c>
      <c r="S9" s="16" t="n">
        <f aca="false">'SRA Pos'!C62</f>
        <v>0</v>
      </c>
      <c r="T9" s="16" t="n">
        <f aca="false">'SRA Pos'!D26</f>
        <v>0</v>
      </c>
    </row>
    <row r="10" customFormat="false" ht="12.75" hidden="false" customHeight="false" outlineLevel="0" collapsed="false">
      <c r="C10" s="12" t="n">
        <v>36495</v>
      </c>
      <c r="D10" s="13" t="n">
        <f aca="false">IF(ISNA(VLOOKUP($C10,NSW,10,FALSE()))=TRUE(),0,VLOOKUP($C10,NSW,10,FALSE()))</f>
        <v>0</v>
      </c>
      <c r="E10" s="13" t="n">
        <f aca="false">IF(ISNA(VLOOKUP($C10,VIC,10,FALSE()))=TRUE(),0,VLOOKUP($C10,VIC,10,FALSE()))</f>
        <v>0</v>
      </c>
      <c r="F10" s="13" t="n">
        <f aca="false">IF(ISNA(VLOOKUP($C10,QLD,10,FALSE()))=TRUE(),0,VLOOKUP($C10,QLD,10,FALSE()))</f>
        <v>0</v>
      </c>
      <c r="G10" s="13" t="n">
        <f aca="false">SA!K10</f>
        <v>0</v>
      </c>
      <c r="H10" s="13" t="n">
        <f aca="false">R10+S10+T10</f>
        <v>0</v>
      </c>
      <c r="I10" s="14" t="n">
        <f aca="false">G10+F10+E10+D10+H10</f>
        <v>0</v>
      </c>
      <c r="Q10" s="15" t="n">
        <f aca="false">C10</f>
        <v>36495</v>
      </c>
      <c r="R10" s="7" t="n">
        <f aca="false">'SRA Pos'!D9</f>
        <v>0</v>
      </c>
      <c r="S10" s="16" t="n">
        <f aca="false">'SRA Pos'!C63</f>
        <v>0</v>
      </c>
      <c r="T10" s="16" t="n">
        <f aca="false">'SRA Pos'!D27</f>
        <v>0</v>
      </c>
    </row>
    <row r="11" customFormat="false" ht="12.75" hidden="false" customHeight="false" outlineLevel="0" collapsed="false">
      <c r="C11" s="12" t="n">
        <v>36526</v>
      </c>
      <c r="D11" s="13" t="n">
        <f aca="false">IF(ISNA(VLOOKUP($C11,NSW,10,FALSE()))=TRUE(),0,VLOOKUP($C11,NSW,10,FALSE()))</f>
        <v>1254.00350119733</v>
      </c>
      <c r="E11" s="13" t="n">
        <f aca="false">IF(ISNA(VLOOKUP($C11,VIC,10,FALSE()))=TRUE(),0,VLOOKUP($C11,VIC,10,FALSE()))</f>
        <v>-14053.3301743189</v>
      </c>
      <c r="F11" s="13" t="n">
        <f aca="false">IF(ISNA(VLOOKUP($C11,QLD,10,FALSE()))=TRUE(),0,VLOOKUP($C11,QLD,10,FALSE()))</f>
        <v>-1882.21656883733</v>
      </c>
      <c r="G11" s="13" t="n">
        <f aca="false">SA!K11</f>
        <v>10304.7370539873</v>
      </c>
      <c r="H11" s="13" t="n">
        <f aca="false">R11+S11+T11</f>
        <v>-1117.99315217523</v>
      </c>
      <c r="I11" s="14" t="n">
        <f aca="false">G11+F11+E11+D11+H11</f>
        <v>-5494.79934014678</v>
      </c>
      <c r="Q11" s="15" t="n">
        <f aca="false">C11</f>
        <v>36526</v>
      </c>
      <c r="R11" s="7" t="n">
        <f aca="false">'SRA Pos'!D10</f>
        <v>-1109.6437481689</v>
      </c>
      <c r="S11" s="16" t="n">
        <f aca="false">'SRA Pos'!C64</f>
        <v>1220.9530968954</v>
      </c>
      <c r="T11" s="16" t="n">
        <f aca="false">'SRA Pos'!D28</f>
        <v>-1229.30250090173</v>
      </c>
    </row>
    <row r="12" customFormat="false" ht="12.75" hidden="false" customHeight="false" outlineLevel="0" collapsed="false">
      <c r="C12" s="12" t="n">
        <v>36557</v>
      </c>
      <c r="D12" s="13" t="n">
        <f aca="false">IF(ISNA(VLOOKUP($C12,NSW,10,FALSE()))=TRUE(),0,VLOOKUP($C12,NSW,10,FALSE()))</f>
        <v>9217.54671960793</v>
      </c>
      <c r="E12" s="13" t="n">
        <f aca="false">IF(ISNA(VLOOKUP($C12,VIC,10,FALSE()))=TRUE(),0,VLOOKUP($C12,VIC,10,FALSE()))</f>
        <v>-65118.5469548323</v>
      </c>
      <c r="F12" s="13" t="n">
        <f aca="false">IF(ISNA(VLOOKUP($C12,QLD,10,FALSE()))=TRUE(),0,VLOOKUP($C12,QLD,10,FALSE()))</f>
        <v>-6373.53175973892</v>
      </c>
      <c r="G12" s="13" t="n">
        <f aca="false">SA!K12</f>
        <v>50242.4360957878</v>
      </c>
      <c r="H12" s="13" t="n">
        <f aca="false">R12+S12+T12</f>
        <v>-10611.4026227571</v>
      </c>
      <c r="I12" s="14" t="n">
        <f aca="false">G12+F12+E12+D12+H12</f>
        <v>-22643.4985219326</v>
      </c>
      <c r="Q12" s="15" t="n">
        <f aca="false">C12</f>
        <v>36557</v>
      </c>
      <c r="R12" s="7" t="n">
        <f aca="false">'SRA Pos'!D11</f>
        <v>-6577.28961842557</v>
      </c>
      <c r="S12" s="16" t="n">
        <f aca="false">'SRA Pos'!C65</f>
        <v>4708.58387216657</v>
      </c>
      <c r="T12" s="16" t="n">
        <f aca="false">'SRA Pos'!D29</f>
        <v>-8742.69687649806</v>
      </c>
    </row>
    <row r="13" customFormat="false" ht="12.75" hidden="false" customHeight="false" outlineLevel="0" collapsed="false">
      <c r="C13" s="12" t="n">
        <v>36586</v>
      </c>
      <c r="D13" s="13" t="n">
        <f aca="false">IF(ISNA(VLOOKUP($C13,NSW,10,FALSE()))=TRUE(),0,VLOOKUP($C13,NSW,10,FALSE()))</f>
        <v>10715.6841546482</v>
      </c>
      <c r="E13" s="13" t="n">
        <f aca="false">IF(ISNA(VLOOKUP($C13,VIC,10,FALSE()))=TRUE(),0,VLOOKUP($C13,VIC,10,FALSE()))</f>
        <v>-73835.8341565804</v>
      </c>
      <c r="F13" s="13" t="n">
        <f aca="false">IF(ISNA(VLOOKUP($C13,QLD,10,FALSE()))=TRUE(),0,VLOOKUP($C13,QLD,10,FALSE()))</f>
        <v>-7096.72987365723</v>
      </c>
      <c r="G13" s="13" t="n">
        <f aca="false">SA!K13</f>
        <v>53469.1088323138</v>
      </c>
      <c r="H13" s="13" t="n">
        <f aca="false">R13+S13+T13</f>
        <v>-10596.784912505</v>
      </c>
      <c r="I13" s="14" t="n">
        <f aca="false">G13+F13+E13+D13+H13</f>
        <v>-27344.5559557807</v>
      </c>
      <c r="Q13" s="15" t="n">
        <f aca="false">C13</f>
        <v>36586</v>
      </c>
      <c r="R13" s="7" t="n">
        <f aca="false">'SRA Pos'!D12</f>
        <v>-7686.87687281299</v>
      </c>
      <c r="S13" s="16" t="n">
        <f aca="false">'SRA Pos'!C66</f>
        <v>4108.70672381123</v>
      </c>
      <c r="T13" s="16" t="n">
        <f aca="false">'SRA Pos'!D30</f>
        <v>-7018.61476350329</v>
      </c>
    </row>
    <row r="14" customFormat="false" ht="12.75" hidden="false" customHeight="false" outlineLevel="0" collapsed="false">
      <c r="C14" s="12" t="n">
        <v>36617</v>
      </c>
      <c r="D14" s="13" t="n">
        <f aca="false">IF(ISNA(VLOOKUP($C14,NSW,10,FALSE()))=TRUE(),0,VLOOKUP($C14,NSW,10,FALSE()))</f>
        <v>3036.36327902661</v>
      </c>
      <c r="E14" s="13" t="n">
        <f aca="false">IF(ISNA(VLOOKUP($C14,VIC,10,FALSE()))=TRUE(),0,VLOOKUP($C14,VIC,10,FALSE()))</f>
        <v>5072.83577017874</v>
      </c>
      <c r="F14" s="13" t="n">
        <f aca="false">IF(ISNA(VLOOKUP($C14,QLD,10,FALSE()))=TRUE(),0,VLOOKUP($C14,QLD,10,FALSE()))</f>
        <v>544.884817328304</v>
      </c>
      <c r="G14" s="13" t="n">
        <f aca="false">SA!K14</f>
        <v>0</v>
      </c>
      <c r="H14" s="13" t="n">
        <f aca="false">R14+S14+T14</f>
        <v>-3255.1641962402</v>
      </c>
      <c r="I14" s="14" t="n">
        <f aca="false">G14+F14+E14+D14+H14</f>
        <v>5398.91967029346</v>
      </c>
      <c r="Q14" s="15" t="n">
        <f aca="false">C14</f>
        <v>36617</v>
      </c>
      <c r="R14" s="7" t="n">
        <f aca="false">'SRA Pos'!D13</f>
        <v>-2159.74517434495</v>
      </c>
      <c r="S14" s="16" t="n">
        <f aca="false">'SRA Pos'!C67</f>
        <v>5715.63715824368</v>
      </c>
      <c r="T14" s="16" t="n">
        <f aca="false">'SRA Pos'!D31</f>
        <v>-6811.05618013893</v>
      </c>
    </row>
    <row r="15" customFormat="false" ht="12.75" hidden="false" customHeight="false" outlineLevel="0" collapsed="false">
      <c r="C15" s="12" t="n">
        <v>36647</v>
      </c>
      <c r="D15" s="13" t="n">
        <f aca="false">IF(ISNA(VLOOKUP($C15,NSW,10,FALSE()))=TRUE(),0,VLOOKUP($C15,NSW,10,FALSE()))</f>
        <v>3988.67765306883</v>
      </c>
      <c r="E15" s="13" t="n">
        <f aca="false">IF(ISNA(VLOOKUP($C15,VIC,10,FALSE()))=TRUE(),0,VLOOKUP($C15,VIC,10,FALSE()))</f>
        <v>4974.17541454636</v>
      </c>
      <c r="F15" s="13" t="n">
        <f aca="false">IF(ISNA(VLOOKUP($C15,QLD,10,FALSE()))=TRUE(),0,VLOOKUP($C15,QLD,10,FALSE()))</f>
        <v>1037.00557445362</v>
      </c>
      <c r="G15" s="13" t="n">
        <f aca="false">SA!K15</f>
        <v>0</v>
      </c>
      <c r="H15" s="13" t="n">
        <f aca="false">R15+S15+T15</f>
        <v>-6895.29339398934</v>
      </c>
      <c r="I15" s="14" t="n">
        <f aca="false">G15+F15+E15+D15+H15</f>
        <v>3104.56524807947</v>
      </c>
      <c r="Q15" s="15" t="n">
        <f aca="false">C15</f>
        <v>36647</v>
      </c>
      <c r="R15" s="7" t="n">
        <f aca="false">'SRA Pos'!D14</f>
        <v>-2898.3121601087</v>
      </c>
      <c r="S15" s="16" t="n">
        <f aca="false">'SRA Pos'!C68</f>
        <v>4883.90793270412</v>
      </c>
      <c r="T15" s="16" t="n">
        <f aca="false">'SRA Pos'!D32</f>
        <v>-8880.88916658476</v>
      </c>
    </row>
    <row r="16" customFormat="false" ht="12.75" hidden="false" customHeight="false" outlineLevel="0" collapsed="false">
      <c r="C16" s="12" t="n">
        <v>36678</v>
      </c>
      <c r="D16" s="13" t="n">
        <f aca="false">IF(ISNA(VLOOKUP($C16,NSW,10,FALSE()))=TRUE(),0,VLOOKUP($C16,NSW,10,FALSE()))</f>
        <v>4713.04332314425</v>
      </c>
      <c r="E16" s="13" t="n">
        <f aca="false">IF(ISNA(VLOOKUP($C16,VIC,10,FALSE()))=TRUE(),0,VLOOKUP($C16,VIC,10,FALSE()))</f>
        <v>2794.40336232245</v>
      </c>
      <c r="F16" s="13" t="n">
        <f aca="false">IF(ISNA(VLOOKUP($C16,QLD,10,FALSE()))=TRUE(),0,VLOOKUP($C16,QLD,10,FALSE()))</f>
        <v>1309.64648205042</v>
      </c>
      <c r="G16" s="13" t="n">
        <f aca="false">SA!K16</f>
        <v>0</v>
      </c>
      <c r="H16" s="13" t="n">
        <f aca="false">R16+S16+T16</f>
        <v>-4945.63965012264</v>
      </c>
      <c r="I16" s="14" t="n">
        <f aca="false">G16+F16+E16+D16+H16</f>
        <v>3871.45351739448</v>
      </c>
      <c r="Q16" s="15" t="n">
        <f aca="false">C16</f>
        <v>36678</v>
      </c>
      <c r="R16" s="7" t="n">
        <f aca="false">'SRA Pos'!D15</f>
        <v>-3023.87552641707</v>
      </c>
      <c r="S16" s="16" t="n">
        <f aca="false">'SRA Pos'!C69</f>
        <v>5377.33598557541</v>
      </c>
      <c r="T16" s="16" t="n">
        <f aca="false">'SRA Pos'!D33</f>
        <v>-7299.10010928098</v>
      </c>
    </row>
    <row r="17" customFormat="false" ht="12.75" hidden="false" customHeight="false" outlineLevel="0" collapsed="false">
      <c r="C17" s="12" t="n">
        <v>36708</v>
      </c>
      <c r="D17" s="13" t="n">
        <f aca="false">IF(ISNA(VLOOKUP($C17,NSW,10,FALSE()))=TRUE(),0,VLOOKUP($C17,NSW,10,FALSE()))</f>
        <v>12632.8080991509</v>
      </c>
      <c r="E17" s="13" t="n">
        <f aca="false">IF(ISNA(VLOOKUP($C17,VIC,10,FALSE()))=TRUE(),0,VLOOKUP($C17,VIC,10,FALSE()))</f>
        <v>-3359.37631502499</v>
      </c>
      <c r="F17" s="13" t="n">
        <f aca="false">IF(ISNA(VLOOKUP($C17,QLD,10,FALSE()))=TRUE(),0,VLOOKUP($C17,QLD,10,FALSE()))</f>
        <v>0</v>
      </c>
      <c r="G17" s="13" t="n">
        <f aca="false">SA!K17</f>
        <v>8441.51520314093</v>
      </c>
      <c r="H17" s="13" t="n">
        <f aca="false">R17+S17+T17</f>
        <v>-11940.3296000369</v>
      </c>
      <c r="I17" s="14" t="n">
        <f aca="false">G17+F17+E17+D17+H17</f>
        <v>5774.61738722995</v>
      </c>
      <c r="Q17" s="15" t="n">
        <f aca="false">C17</f>
        <v>36708</v>
      </c>
      <c r="R17" s="7" t="n">
        <f aca="false">'SRA Pos'!D16</f>
        <v>-12906.3376558202</v>
      </c>
      <c r="S17" s="16" t="n">
        <f aca="false">'SRA Pos'!C70</f>
        <v>3408.26188829593</v>
      </c>
      <c r="T17" s="16" t="n">
        <f aca="false">'SRA Pos'!D34</f>
        <v>-2442.25383251266</v>
      </c>
    </row>
    <row r="18" customFormat="false" ht="12.75" hidden="false" customHeight="false" outlineLevel="0" collapsed="false">
      <c r="C18" s="12" t="n">
        <v>36739</v>
      </c>
      <c r="D18" s="13" t="n">
        <f aca="false">IF(ISNA(VLOOKUP($C18,NSW,10,FALSE()))=TRUE(),0,VLOOKUP($C18,NSW,10,FALSE()))</f>
        <v>11691.5390821619</v>
      </c>
      <c r="E18" s="13" t="n">
        <f aca="false">IF(ISNA(VLOOKUP($C18,VIC,10,FALSE()))=TRUE(),0,VLOOKUP($C18,VIC,10,FALSE()))</f>
        <v>-4030.61742790735</v>
      </c>
      <c r="F18" s="13" t="n">
        <f aca="false">IF(ISNA(VLOOKUP($C18,QLD,10,FALSE()))=TRUE(),0,VLOOKUP($C18,QLD,10,FALSE()))</f>
        <v>0</v>
      </c>
      <c r="G18" s="13" t="n">
        <f aca="false">SA!K18</f>
        <v>8392.50195097415</v>
      </c>
      <c r="H18" s="13" t="n">
        <f aca="false">R18+S18+T18</f>
        <v>-10403.8487922771</v>
      </c>
      <c r="I18" s="14" t="n">
        <f aca="false">G18+F18+E18+D18+H18</f>
        <v>5649.57481295154</v>
      </c>
      <c r="Q18" s="15" t="n">
        <f aca="false">C18</f>
        <v>36739</v>
      </c>
      <c r="R18" s="7" t="n">
        <f aca="false">'SRA Pos'!D17</f>
        <v>-12008.0605410104</v>
      </c>
      <c r="S18" s="16" t="n">
        <f aca="false">'SRA Pos'!C71</f>
        <v>4229.86874514397</v>
      </c>
      <c r="T18" s="16" t="n">
        <f aca="false">'SRA Pos'!D35</f>
        <v>-2625.65699641069</v>
      </c>
    </row>
    <row r="19" customFormat="false" ht="12.75" hidden="false" customHeight="false" outlineLevel="0" collapsed="false">
      <c r="C19" s="12" t="n">
        <v>36770</v>
      </c>
      <c r="D19" s="13" t="n">
        <f aca="false">IF(ISNA(VLOOKUP($C19,NSW,10,FALSE()))=TRUE(),0,VLOOKUP($C19,NSW,10,FALSE()))</f>
        <v>10253.2570704408</v>
      </c>
      <c r="E19" s="13" t="n">
        <f aca="false">IF(ISNA(VLOOKUP($C19,VIC,10,FALSE()))=TRUE(),0,VLOOKUP($C19,VIC,10,FALSE()))</f>
        <v>-4851.13875688046</v>
      </c>
      <c r="F19" s="13" t="n">
        <f aca="false">IF(ISNA(VLOOKUP($C19,QLD,10,FALSE()))=TRUE(),0,VLOOKUP($C19,QLD,10,FALSE()))</f>
        <v>0</v>
      </c>
      <c r="G19" s="13" t="n">
        <f aca="false">SA!K19</f>
        <v>8097.74696078087</v>
      </c>
      <c r="H19" s="13" t="n">
        <f aca="false">R19+S19+T19</f>
        <v>-10522.390790417</v>
      </c>
      <c r="I19" s="14" t="n">
        <f aca="false">G19+F19+E19+D19+H19</f>
        <v>2977.47448392421</v>
      </c>
      <c r="Q19" s="15" t="n">
        <f aca="false">C19</f>
        <v>36770</v>
      </c>
      <c r="R19" s="7" t="n">
        <f aca="false">'SRA Pos'!D18</f>
        <v>-13163.6949643466</v>
      </c>
      <c r="S19" s="16" t="n">
        <f aca="false">'SRA Pos'!C72</f>
        <v>4009.28941682981</v>
      </c>
      <c r="T19" s="16" t="n">
        <f aca="false">'SRA Pos'!D36</f>
        <v>-1367.98524290028</v>
      </c>
    </row>
    <row r="20" customFormat="false" ht="12.75" hidden="false" customHeight="false" outlineLevel="0" collapsed="false">
      <c r="C20" s="12" t="n">
        <v>36800</v>
      </c>
      <c r="D20" s="13" t="n">
        <f aca="false">IF(ISNA(VLOOKUP($C20,NSW,10,FALSE()))=TRUE(),0,VLOOKUP($C20,NSW,10,FALSE()))</f>
        <v>2040.03395843506</v>
      </c>
      <c r="E20" s="13" t="n">
        <f aca="false">IF(ISNA(VLOOKUP($C20,VIC,10,FALSE()))=TRUE(),0,VLOOKUP($C20,VIC,10,FALSE()))</f>
        <v>-1204.46055203565</v>
      </c>
      <c r="F20" s="13" t="n">
        <f aca="false">IF(ISNA(VLOOKUP($C20,QLD,10,FALSE()))=TRUE(),0,VLOOKUP($C20,QLD,10,FALSE()))</f>
        <v>0</v>
      </c>
      <c r="G20" s="13" t="n">
        <f aca="false">SA!K20</f>
        <v>7812.01857235069</v>
      </c>
      <c r="H20" s="13" t="n">
        <f aca="false">R20+S20+T20</f>
        <v>0</v>
      </c>
      <c r="I20" s="14" t="n">
        <f aca="false">G20+F20+E20+D20+H20</f>
        <v>8647.5919787501</v>
      </c>
      <c r="Q20" s="15" t="n">
        <f aca="false">C20</f>
        <v>36800</v>
      </c>
    </row>
    <row r="21" customFormat="false" ht="12.75" hidden="false" customHeight="false" outlineLevel="0" collapsed="false">
      <c r="C21" s="12" t="n">
        <v>36831</v>
      </c>
      <c r="D21" s="13" t="n">
        <f aca="false">IF(ISNA(VLOOKUP($C21,NSW,10,FALSE()))=TRUE(),0,VLOOKUP($C21,NSW,10,FALSE()))</f>
        <v>1843.73226928711</v>
      </c>
      <c r="E21" s="13" t="n">
        <f aca="false">IF(ISNA(VLOOKUP($C21,VIC,10,FALSE()))=TRUE(),0,VLOOKUP($C21,VIC,10,FALSE()))</f>
        <v>-1713.06643412635</v>
      </c>
      <c r="F21" s="13" t="n">
        <f aca="false">IF(ISNA(VLOOKUP($C21,QLD,10,FALSE()))=TRUE(),0,VLOOKUP($C21,QLD,10,FALSE()))</f>
        <v>0</v>
      </c>
      <c r="G21" s="13" t="n">
        <f aca="false">SA!K21</f>
        <v>7975.24798939355</v>
      </c>
      <c r="H21" s="13" t="n">
        <f aca="false">R21+S21+T21</f>
        <v>0</v>
      </c>
      <c r="I21" s="14" t="n">
        <f aca="false">G21+F21+E21+D21+H21</f>
        <v>8105.91382455432</v>
      </c>
      <c r="Q21" s="15" t="n">
        <f aca="false">C21</f>
        <v>36831</v>
      </c>
    </row>
    <row r="22" customFormat="false" ht="12.75" hidden="false" customHeight="false" outlineLevel="0" collapsed="false">
      <c r="C22" s="12" t="n">
        <v>36861</v>
      </c>
      <c r="D22" s="13" t="n">
        <f aca="false">IF(ISNA(VLOOKUP($C22,NSW,10,FALSE()))=TRUE(),0,VLOOKUP($C22,NSW,10,FALSE()))</f>
        <v>2268.51456069946</v>
      </c>
      <c r="E22" s="13" t="n">
        <f aca="false">IF(ISNA(VLOOKUP($C22,VIC,10,FALSE()))=TRUE(),0,VLOOKUP($C22,VIC,10,FALSE()))</f>
        <v>-1498.68268320655</v>
      </c>
      <c r="F22" s="13" t="n">
        <f aca="false">IF(ISNA(VLOOKUP($C22,QLD,10,FALSE()))=TRUE(),0,VLOOKUP($C22,QLD,10,FALSE()))</f>
        <v>0</v>
      </c>
      <c r="G22" s="13" t="n">
        <f aca="false">SA!K22</f>
        <v>8162.849359136</v>
      </c>
      <c r="H22" s="13" t="n">
        <f aca="false">R22+S22+T22</f>
        <v>0</v>
      </c>
      <c r="I22" s="14" t="n">
        <f aca="false">G22+F22+E22+D22+H22</f>
        <v>8932.68123662891</v>
      </c>
      <c r="Q22" s="15" t="n">
        <f aca="false">C22</f>
        <v>36861</v>
      </c>
    </row>
    <row r="23" customFormat="false" ht="12.75" hidden="false" customHeight="false" outlineLevel="0" collapsed="false">
      <c r="C23" s="12" t="n">
        <v>36892</v>
      </c>
      <c r="D23" s="13" t="n">
        <f aca="false">IF(ISNA(VLOOKUP($C23,NSW,10,FALSE()))=TRUE(),0,VLOOKUP($C23,NSW,10,FALSE()))</f>
        <v>10426.1078796387</v>
      </c>
      <c r="E23" s="13" t="n">
        <f aca="false">IF(ISNA(VLOOKUP($C23,VIC,10,FALSE()))=TRUE(),0,VLOOKUP($C23,VIC,10,FALSE()))</f>
        <v>3475.36929321289</v>
      </c>
      <c r="F23" s="13" t="n">
        <f aca="false">IF(ISNA(VLOOKUP($C23,QLD,10,FALSE()))=TRUE(),0,VLOOKUP($C23,QLD,10,FALSE()))</f>
        <v>0</v>
      </c>
      <c r="G23" s="13" t="n">
        <v>0</v>
      </c>
      <c r="H23" s="13" t="n">
        <f aca="false">R23+S23+T23</f>
        <v>0</v>
      </c>
      <c r="I23" s="14" t="n">
        <f aca="false">G23+F23+E23+D23+H23</f>
        <v>13901.4771728516</v>
      </c>
      <c r="Q23" s="15" t="n">
        <f aca="false">C23</f>
        <v>36892</v>
      </c>
    </row>
    <row r="24" customFormat="false" ht="12.75" hidden="false" customHeight="false" outlineLevel="0" collapsed="false">
      <c r="C24" s="12" t="n">
        <v>36923</v>
      </c>
      <c r="D24" s="13" t="n">
        <f aca="false">IF(ISNA(VLOOKUP($C24,NSW,10,FALSE()))=TRUE(),0,VLOOKUP($C24,NSW,10,FALSE()))</f>
        <v>9365.57556152344</v>
      </c>
      <c r="E24" s="13" t="n">
        <f aca="false">IF(ISNA(VLOOKUP($C24,VIC,10,FALSE()))=TRUE(),0,VLOOKUP($C24,VIC,10,FALSE()))</f>
        <v>3121.47274780273</v>
      </c>
      <c r="F24" s="13" t="n">
        <f aca="false">IF(ISNA(VLOOKUP($C24,QLD,10,FALSE()))=TRUE(),0,VLOOKUP($C24,QLD,10,FALSE()))</f>
        <v>0</v>
      </c>
      <c r="G24" s="13" t="n">
        <v>0</v>
      </c>
      <c r="H24" s="13" t="n">
        <f aca="false">R24+S24+T24</f>
        <v>0</v>
      </c>
      <c r="I24" s="14" t="n">
        <f aca="false">G24+F24+E24+D24+H24</f>
        <v>12487.0483093262</v>
      </c>
      <c r="Q24" s="15" t="n">
        <f aca="false">C24</f>
        <v>36923</v>
      </c>
    </row>
    <row r="25" customFormat="false" ht="12.75" hidden="false" customHeight="false" outlineLevel="0" collapsed="false">
      <c r="C25" s="12" t="n">
        <v>36951</v>
      </c>
      <c r="D25" s="13" t="n">
        <f aca="false">IF(ISNA(VLOOKUP($C25,NSW,10,FALSE()))=TRUE(),0,VLOOKUP($C25,NSW,10,FALSE()))</f>
        <v>10307.8181304932</v>
      </c>
      <c r="E25" s="13" t="n">
        <f aca="false">IF(ISNA(VLOOKUP($C25,VIC,10,FALSE()))=TRUE(),0,VLOOKUP($C25,VIC,10,FALSE()))</f>
        <v>3435.72457504272</v>
      </c>
      <c r="F25" s="13" t="n">
        <f aca="false">IF(ISNA(VLOOKUP($C25,QLD,10,FALSE()))=TRUE(),0,VLOOKUP($C25,QLD,10,FALSE()))</f>
        <v>0</v>
      </c>
      <c r="G25" s="13" t="n">
        <v>0</v>
      </c>
      <c r="H25" s="13" t="n">
        <f aca="false">R25+S25+T25</f>
        <v>0</v>
      </c>
      <c r="I25" s="14" t="n">
        <f aca="false">G25+F25+E25+D25+H25</f>
        <v>13743.5427055359</v>
      </c>
      <c r="Q25" s="15" t="n">
        <f aca="false">C25</f>
        <v>36951</v>
      </c>
    </row>
    <row r="26" customFormat="false" ht="12.75" hidden="false" customHeight="false" outlineLevel="0" collapsed="false">
      <c r="C26" s="12" t="n">
        <v>36982</v>
      </c>
      <c r="D26" s="13" t="n">
        <f aca="false">IF(ISNA(VLOOKUP($C26,NSW,10,FALSE()))=TRUE(),0,VLOOKUP($C26,NSW,10,FALSE()))</f>
        <v>9915.26633834839</v>
      </c>
      <c r="E26" s="13" t="n">
        <f aca="false">IF(ISNA(VLOOKUP($C26,VIC,10,FALSE()))=TRUE(),0,VLOOKUP($C26,VIC,10,FALSE()))</f>
        <v>3305.08877944946</v>
      </c>
      <c r="F26" s="13" t="n">
        <f aca="false">IF(ISNA(VLOOKUP($C26,QLD,10,FALSE()))=TRUE(),0,VLOOKUP($C26,QLD,10,FALSE()))</f>
        <v>0</v>
      </c>
      <c r="G26" s="13" t="n">
        <v>0</v>
      </c>
      <c r="H26" s="13" t="n">
        <f aca="false">R26+S26+T26</f>
        <v>0</v>
      </c>
      <c r="I26" s="14" t="n">
        <f aca="false">G26+F26+E26+D26+H26</f>
        <v>13220.3551177979</v>
      </c>
      <c r="Q26" s="15" t="n">
        <f aca="false">C26</f>
        <v>36982</v>
      </c>
    </row>
    <row r="27" customFormat="false" ht="12.75" hidden="false" customHeight="false" outlineLevel="0" collapsed="false">
      <c r="C27" s="12" t="n">
        <v>37012</v>
      </c>
      <c r="D27" s="13" t="n">
        <f aca="false">IF(ISNA(VLOOKUP($C27,NSW,10,FALSE()))=TRUE(),0,VLOOKUP($C27,NSW,10,FALSE()))</f>
        <v>10186.1230316162</v>
      </c>
      <c r="E27" s="13" t="n">
        <f aca="false">IF(ISNA(VLOOKUP($C27,VIC,10,FALSE()))=TRUE(),0,VLOOKUP($C27,VIC,10,FALSE()))</f>
        <v>3395.37434387207</v>
      </c>
      <c r="F27" s="13" t="n">
        <f aca="false">IF(ISNA(VLOOKUP($C27,QLD,10,FALSE()))=TRUE(),0,VLOOKUP($C27,QLD,10,FALSE()))</f>
        <v>0</v>
      </c>
      <c r="G27" s="13" t="n">
        <v>0</v>
      </c>
      <c r="H27" s="13" t="n">
        <f aca="false">R27+S27+T27</f>
        <v>0</v>
      </c>
      <c r="I27" s="14" t="n">
        <f aca="false">G27+F27+E27+D27+H27</f>
        <v>13581.4973754883</v>
      </c>
      <c r="Q27" s="15" t="n">
        <f aca="false">C27</f>
        <v>37012</v>
      </c>
    </row>
    <row r="28" customFormat="false" ht="12.75" hidden="false" customHeight="false" outlineLevel="0" collapsed="false">
      <c r="C28" s="12" t="n">
        <v>37043</v>
      </c>
      <c r="D28" s="13" t="n">
        <f aca="false">IF(ISNA(VLOOKUP($C28,NSW,10,FALSE()))=TRUE(),0,VLOOKUP($C28,NSW,10,FALSE()))</f>
        <v>9798.58989715576</v>
      </c>
      <c r="E28" s="13" t="n">
        <f aca="false">IF(ISNA(VLOOKUP($C28,VIC,10,FALSE()))=TRUE(),0,VLOOKUP($C28,VIC,10,FALSE()))</f>
        <v>3266.19663238525</v>
      </c>
      <c r="F28" s="13" t="n">
        <f aca="false">IF(ISNA(VLOOKUP($C28,QLD,10,FALSE()))=TRUE(),0,VLOOKUP($C28,QLD,10,FALSE()))</f>
        <v>0</v>
      </c>
      <c r="G28" s="13" t="n">
        <v>0</v>
      </c>
      <c r="H28" s="13" t="n">
        <f aca="false">R28+S28+T28</f>
        <v>0</v>
      </c>
      <c r="I28" s="14" t="n">
        <f aca="false">G28+F28+E28+D28+H28</f>
        <v>13064.786529541</v>
      </c>
      <c r="Q28" s="15" t="n">
        <f aca="false">C28</f>
        <v>37043</v>
      </c>
    </row>
    <row r="29" customFormat="false" ht="12.75" hidden="false" customHeight="false" outlineLevel="0" collapsed="false">
      <c r="C29" s="12" t="n">
        <v>37073</v>
      </c>
      <c r="D29" s="13" t="n">
        <f aca="false">IF(ISNA(VLOOKUP($C29,NSW,10,FALSE()))=TRUE(),0,VLOOKUP($C29,NSW,10,FALSE()))</f>
        <v>0</v>
      </c>
      <c r="E29" s="13" t="n">
        <f aca="false">IF(ISNA(VLOOKUP($C29,VIC,10,FALSE()))=TRUE(),0,VLOOKUP($C29,VIC,10,FALSE()))</f>
        <v>13417.1732940674</v>
      </c>
      <c r="F29" s="13" t="n">
        <f aca="false">IF(ISNA(VLOOKUP($C29,QLD,10,FALSE()))=TRUE(),0,VLOOKUP($C29,QLD,10,FALSE()))</f>
        <v>0</v>
      </c>
      <c r="G29" s="13" t="n">
        <v>0</v>
      </c>
      <c r="H29" s="13" t="n">
        <f aca="false">R29+S29+T29</f>
        <v>0</v>
      </c>
      <c r="I29" s="14" t="n">
        <f aca="false">G29+F29+E29+D29+H29</f>
        <v>13417.1732940674</v>
      </c>
      <c r="Q29" s="15" t="n">
        <f aca="false">C29</f>
        <v>37073</v>
      </c>
    </row>
    <row r="30" customFormat="false" ht="12.75" hidden="false" customHeight="false" outlineLevel="0" collapsed="false">
      <c r="C30" s="12" t="n">
        <v>37104</v>
      </c>
      <c r="D30" s="13" t="n">
        <f aca="false">IF(ISNA(VLOOKUP($C30,NSW,10,FALSE()))=TRUE(),0,VLOOKUP($C30,NSW,10,FALSE()))</f>
        <v>0</v>
      </c>
      <c r="E30" s="13" t="n">
        <f aca="false">IF(ISNA(VLOOKUP($C30,VIC,10,FALSE()))=TRUE(),0,VLOOKUP($C30,VIC,10,FALSE()))</f>
        <v>13333.2459411621</v>
      </c>
      <c r="F30" s="13" t="n">
        <f aca="false">IF(ISNA(VLOOKUP($C30,QLD,10,FALSE()))=TRUE(),0,VLOOKUP($C30,QLD,10,FALSE()))</f>
        <v>0</v>
      </c>
      <c r="G30" s="13" t="n">
        <v>0</v>
      </c>
      <c r="H30" s="13" t="n">
        <f aca="false">R30+S30+T30</f>
        <v>0</v>
      </c>
      <c r="I30" s="14" t="n">
        <f aca="false">G30+F30+E30+D30+H30</f>
        <v>13333.2459411621</v>
      </c>
      <c r="Q30" s="15" t="n">
        <f aca="false">C30</f>
        <v>37104</v>
      </c>
    </row>
    <row r="31" customFormat="false" ht="12.75" hidden="false" customHeight="false" outlineLevel="0" collapsed="false">
      <c r="C31" s="12" t="n">
        <v>37135</v>
      </c>
      <c r="D31" s="13" t="n">
        <f aca="false">IF(ISNA(VLOOKUP($C31,NSW,10,FALSE()))=TRUE(),0,VLOOKUP($C31,NSW,10,FALSE()))</f>
        <v>0</v>
      </c>
      <c r="E31" s="13" t="n">
        <f aca="false">IF(ISNA(VLOOKUP($C31,VIC,10,FALSE()))=TRUE(),0,VLOOKUP($C31,VIC,10,FALSE()))</f>
        <v>12821.8413085938</v>
      </c>
      <c r="F31" s="13" t="n">
        <f aca="false">IF(ISNA(VLOOKUP($C31,QLD,10,FALSE()))=TRUE(),0,VLOOKUP($C31,QLD,10,FALSE()))</f>
        <v>0</v>
      </c>
      <c r="G31" s="13" t="n">
        <v>0</v>
      </c>
      <c r="H31" s="13" t="n">
        <f aca="false">R31+S31+T31</f>
        <v>0</v>
      </c>
      <c r="I31" s="14" t="n">
        <f aca="false">G31+F31+E31+D31+H31</f>
        <v>12821.8413085938</v>
      </c>
      <c r="Q31" s="15" t="n">
        <f aca="false">C31</f>
        <v>37135</v>
      </c>
    </row>
    <row r="32" customFormat="false" ht="12.75" hidden="false" customHeight="false" outlineLevel="0" collapsed="false">
      <c r="C32" s="12" t="n">
        <v>37165</v>
      </c>
      <c r="D32" s="13" t="n">
        <f aca="false">IF(ISNA(VLOOKUP($C32,NSW,10,FALSE()))=TRUE(),0,VLOOKUP($C32,NSW,10,FALSE()))</f>
        <v>0</v>
      </c>
      <c r="E32" s="13" t="n">
        <f aca="false">IF(ISNA(VLOOKUP($C32,VIC,10,FALSE()))=TRUE(),0,VLOOKUP($C32,VIC,10,FALSE()))</f>
        <v>13162.6096801758</v>
      </c>
      <c r="F32" s="13" t="n">
        <f aca="false">IF(ISNA(VLOOKUP($C32,QLD,10,FALSE()))=TRUE(),0,VLOOKUP($C32,QLD,10,FALSE()))</f>
        <v>0</v>
      </c>
      <c r="G32" s="13" t="n">
        <v>0</v>
      </c>
      <c r="H32" s="13" t="n">
        <f aca="false">R32+S32+T32</f>
        <v>0</v>
      </c>
      <c r="I32" s="14" t="n">
        <f aca="false">G32+F32+E32+D32+H32</f>
        <v>13162.6096801758</v>
      </c>
      <c r="Q32" s="15" t="n">
        <f aca="false">C32</f>
        <v>37165</v>
      </c>
    </row>
    <row r="33" customFormat="false" ht="12.75" hidden="false" customHeight="false" outlineLevel="0" collapsed="false">
      <c r="C33" s="12" t="n">
        <v>37196</v>
      </c>
      <c r="D33" s="13" t="n">
        <f aca="false">IF(ISNA(VLOOKUP($C33,NSW,10,FALSE()))=TRUE(),0,VLOOKUP($C33,NSW,10,FALSE()))</f>
        <v>0</v>
      </c>
      <c r="E33" s="13" t="n">
        <f aca="false">IF(ISNA(VLOOKUP($C33,VIC,10,FALSE()))=TRUE(),0,VLOOKUP($C33,VIC,10,FALSE()))</f>
        <v>12657.5856628418</v>
      </c>
      <c r="F33" s="13" t="n">
        <f aca="false">IF(ISNA(VLOOKUP($C33,QLD,10,FALSE()))=TRUE(),0,VLOOKUP($C33,QLD,10,FALSE()))</f>
        <v>0</v>
      </c>
      <c r="G33" s="13" t="n">
        <v>0</v>
      </c>
      <c r="H33" s="13" t="n">
        <f aca="false">R33+S33+T33</f>
        <v>0</v>
      </c>
      <c r="I33" s="14" t="n">
        <f aca="false">G33+F33+E33+D33+H33</f>
        <v>12657.5856628418</v>
      </c>
      <c r="Q33" s="15" t="n">
        <f aca="false">C33</f>
        <v>37196</v>
      </c>
    </row>
    <row r="34" customFormat="false" ht="12.75" hidden="false" customHeight="false" outlineLevel="0" collapsed="false">
      <c r="C34" s="12" t="n">
        <v>37226</v>
      </c>
      <c r="D34" s="13" t="n">
        <f aca="false">IF(ISNA(VLOOKUP($C34,NSW,10,FALSE()))=TRUE(),0,VLOOKUP($C34,NSW,10,FALSE()))</f>
        <v>0</v>
      </c>
      <c r="E34" s="13" t="n">
        <f aca="false">IF(ISNA(VLOOKUP($C34,VIC,10,FALSE()))=TRUE(),0,VLOOKUP($C34,VIC,10,FALSE()))</f>
        <v>12989.4174499512</v>
      </c>
      <c r="F34" s="13" t="n">
        <f aca="false">IF(ISNA(VLOOKUP($C34,QLD,10,FALSE()))=TRUE(),0,VLOOKUP($C34,QLD,10,FALSE()))</f>
        <v>0</v>
      </c>
      <c r="G34" s="13" t="n">
        <v>0</v>
      </c>
      <c r="H34" s="13" t="n">
        <f aca="false">R34+S34+T34</f>
        <v>0</v>
      </c>
      <c r="I34" s="14" t="n">
        <f aca="false">G34+F34+E34+D34+H34</f>
        <v>12989.4174499512</v>
      </c>
      <c r="Q34" s="15" t="n">
        <f aca="false">C34</f>
        <v>37226</v>
      </c>
    </row>
    <row r="35" customFormat="false" ht="12.75" hidden="false" customHeight="false" outlineLevel="0" collapsed="false">
      <c r="C35" s="12" t="n">
        <v>37257</v>
      </c>
      <c r="D35" s="13" t="n">
        <f aca="false">IF(ISNA(VLOOKUP($C35,NSW,10,FALSE()))=TRUE(),0,VLOOKUP($C35,NSW,10,FALSE()))</f>
        <v>0</v>
      </c>
      <c r="E35" s="13" t="n">
        <f aca="false">IF(ISNA(VLOOKUP($C35,VIC,10,FALSE()))=TRUE(),0,VLOOKUP($C35,VIC,10,FALSE()))</f>
        <v>9683.85724639893</v>
      </c>
      <c r="F35" s="13" t="n">
        <f aca="false">IF(ISNA(VLOOKUP($C35,QLD,10,FALSE()))=TRUE(),0,VLOOKUP($C35,QLD,10,FALSE()))</f>
        <v>0</v>
      </c>
      <c r="G35" s="13" t="n">
        <v>0</v>
      </c>
      <c r="H35" s="13" t="n">
        <f aca="false">R35+S35+T35</f>
        <v>0</v>
      </c>
      <c r="I35" s="14" t="n">
        <f aca="false">G35+F35+E35+D35+H35</f>
        <v>9683.85724639893</v>
      </c>
      <c r="Q35" s="15" t="n">
        <f aca="false">C35</f>
        <v>37257</v>
      </c>
    </row>
    <row r="36" customFormat="false" ht="12.75" hidden="false" customHeight="false" outlineLevel="0" collapsed="false">
      <c r="C36" s="12" t="n">
        <v>37288</v>
      </c>
      <c r="D36" s="13" t="n">
        <f aca="false">IF(ISNA(VLOOKUP($C36,NSW,10,FALSE()))=TRUE(),0,VLOOKUP($C36,NSW,10,FALSE()))</f>
        <v>0</v>
      </c>
      <c r="E36" s="13" t="n">
        <f aca="false">IF(ISNA(VLOOKUP($C36,VIC,10,FALSE()))=TRUE(),0,VLOOKUP($C36,VIC,10,FALSE()))</f>
        <v>8692.19381332398</v>
      </c>
      <c r="F36" s="13" t="n">
        <f aca="false">IF(ISNA(VLOOKUP($C36,QLD,10,FALSE()))=TRUE(),0,VLOOKUP($C36,QLD,10,FALSE()))</f>
        <v>0</v>
      </c>
      <c r="G36" s="13" t="n">
        <v>0</v>
      </c>
      <c r="H36" s="13" t="n">
        <f aca="false">R36+S36+T36</f>
        <v>0</v>
      </c>
      <c r="I36" s="14" t="n">
        <f aca="false">G36+F36+E36+D36+H36</f>
        <v>8692.19381332398</v>
      </c>
      <c r="Q36" s="15" t="n">
        <f aca="false">C36</f>
        <v>37288</v>
      </c>
    </row>
    <row r="37" customFormat="false" ht="12.75" hidden="false" customHeight="false" outlineLevel="0" collapsed="false">
      <c r="C37" s="12" t="n">
        <v>37316</v>
      </c>
      <c r="D37" s="13" t="n">
        <f aca="false">IF(ISNA(VLOOKUP($C37,NSW,10,FALSE()))=TRUE(),0,VLOOKUP($C37,NSW,10,FALSE()))</f>
        <v>0</v>
      </c>
      <c r="E37" s="13" t="n">
        <f aca="false">IF(ISNA(VLOOKUP($C37,VIC,10,FALSE()))=TRUE(),0,VLOOKUP($C37,VIC,10,FALSE()))</f>
        <v>9562.30341339111</v>
      </c>
      <c r="F37" s="13" t="n">
        <f aca="false">IF(ISNA(VLOOKUP($C37,QLD,10,FALSE()))=TRUE(),0,VLOOKUP($C37,QLD,10,FALSE()))</f>
        <v>0</v>
      </c>
      <c r="G37" s="13" t="n">
        <v>0</v>
      </c>
      <c r="H37" s="13" t="n">
        <f aca="false">R37+S37+T37</f>
        <v>0</v>
      </c>
      <c r="I37" s="14" t="n">
        <f aca="false">G37+F37+E37+D37+H37</f>
        <v>9562.30341339111</v>
      </c>
      <c r="Q37" s="15" t="n">
        <f aca="false">C37</f>
        <v>37316</v>
      </c>
    </row>
    <row r="38" customFormat="false" ht="12.75" hidden="false" customHeight="false" outlineLevel="0" collapsed="false">
      <c r="C38" s="12" t="n">
        <v>37347</v>
      </c>
      <c r="D38" s="13" t="n">
        <f aca="false">IF(ISNA(VLOOKUP($C38,NSW,10,FALSE()))=TRUE(),0,VLOOKUP($C38,NSW,10,FALSE()))</f>
        <v>0</v>
      </c>
      <c r="E38" s="13" t="n">
        <f aca="false">IF(ISNA(VLOOKUP($C38,VIC,10,FALSE()))=TRUE(),0,VLOOKUP($C38,VIC,10,FALSE()))</f>
        <v>9197.75765991211</v>
      </c>
      <c r="F38" s="13" t="n">
        <f aca="false">IF(ISNA(VLOOKUP($C38,QLD,10,FALSE()))=TRUE(),0,VLOOKUP($C38,QLD,10,FALSE()))</f>
        <v>0</v>
      </c>
      <c r="G38" s="13" t="n">
        <v>0</v>
      </c>
      <c r="H38" s="13" t="n">
        <f aca="false">R38+S38+T38</f>
        <v>0</v>
      </c>
      <c r="I38" s="14" t="n">
        <f aca="false">G38+F38+E38+D38+H38</f>
        <v>9197.75765991211</v>
      </c>
      <c r="Q38" s="15" t="n">
        <f aca="false">C38</f>
        <v>37347</v>
      </c>
    </row>
    <row r="39" customFormat="false" ht="12.75" hidden="false" customHeight="false" outlineLevel="0" collapsed="false">
      <c r="C39" s="12" t="n">
        <v>37377</v>
      </c>
      <c r="D39" s="13" t="n">
        <f aca="false">IF(ISNA(VLOOKUP($C39,NSW,10,FALSE()))=TRUE(),0,VLOOKUP($C39,NSW,10,FALSE()))</f>
        <v>0</v>
      </c>
      <c r="E39" s="13" t="n">
        <f aca="false">IF(ISNA(VLOOKUP($C39,VIC,10,FALSE()))=TRUE(),0,VLOOKUP($C39,VIC,10,FALSE()))</f>
        <v>9444.1187210083</v>
      </c>
      <c r="F39" s="13" t="n">
        <f aca="false">IF(ISNA(VLOOKUP($C39,QLD,10,FALSE()))=TRUE(),0,VLOOKUP($C39,QLD,10,FALSE()))</f>
        <v>0</v>
      </c>
      <c r="G39" s="13" t="n">
        <v>0</v>
      </c>
      <c r="H39" s="13" t="n">
        <f aca="false">R39+S39+T39</f>
        <v>0</v>
      </c>
      <c r="I39" s="14" t="n">
        <f aca="false">G39+F39+E39+D39+H39</f>
        <v>9444.1187210083</v>
      </c>
      <c r="Q39" s="15" t="n">
        <f aca="false">C39</f>
        <v>37377</v>
      </c>
    </row>
    <row r="40" customFormat="false" ht="12.75" hidden="false" customHeight="false" outlineLevel="0" collapsed="false">
      <c r="C40" s="12" t="n">
        <v>37408</v>
      </c>
      <c r="D40" s="13" t="n">
        <f aca="false">IF(ISNA(VLOOKUP($C40,NSW,10,FALSE()))=TRUE(),0,VLOOKUP($C40,NSW,10,FALSE()))</f>
        <v>0</v>
      </c>
      <c r="E40" s="13" t="n">
        <f aca="false">IF(ISNA(VLOOKUP($C40,VIC,10,FALSE()))=TRUE(),0,VLOOKUP($C40,VIC,10,FALSE()))</f>
        <v>9081.3044128418</v>
      </c>
      <c r="F40" s="13" t="n">
        <f aca="false">IF(ISNA(VLOOKUP($C40,QLD,10,FALSE()))=TRUE(),0,VLOOKUP($C40,QLD,10,FALSE()))</f>
        <v>0</v>
      </c>
      <c r="G40" s="13" t="n">
        <v>0</v>
      </c>
      <c r="H40" s="13" t="n">
        <f aca="false">R40+S40+T40</f>
        <v>0</v>
      </c>
      <c r="I40" s="14" t="n">
        <f aca="false">G40+F40+E40+D40+H40</f>
        <v>9081.3044128418</v>
      </c>
      <c r="Q40" s="15" t="n">
        <f aca="false">C40</f>
        <v>37408</v>
      </c>
    </row>
    <row r="41" customFormat="false" ht="12.75" hidden="false" customHeight="false" outlineLevel="0" collapsed="false">
      <c r="C41" s="12" t="n">
        <v>37438</v>
      </c>
      <c r="D41" s="13" t="n">
        <f aca="false">IF(ISNA(VLOOKUP($C41,NSW,10,FALSE()))=TRUE(),0,VLOOKUP($C41,NSW,10,FALSE()))</f>
        <v>0</v>
      </c>
      <c r="E41" s="13" t="n">
        <f aca="false">IF(ISNA(VLOOKUP($C41,VIC,10,FALSE()))=TRUE(),0,VLOOKUP($C41,VIC,10,FALSE()))</f>
        <v>-6215.79637145996</v>
      </c>
      <c r="F41" s="13" t="n">
        <f aca="false">IF(ISNA(VLOOKUP($C41,QLD,10,FALSE()))=TRUE(),0,VLOOKUP($C41,QLD,10,FALSE()))</f>
        <v>0</v>
      </c>
      <c r="G41" s="13" t="n">
        <v>0</v>
      </c>
      <c r="H41" s="13" t="n">
        <f aca="false">R41+S41+T41</f>
        <v>0</v>
      </c>
      <c r="I41" s="14" t="n">
        <f aca="false">G41+F41+E41+D41+H41</f>
        <v>-6215.79637145996</v>
      </c>
      <c r="Q41" s="15" t="n">
        <f aca="false">C41</f>
        <v>37438</v>
      </c>
    </row>
    <row r="42" customFormat="false" ht="12.75" hidden="false" customHeight="false" outlineLevel="0" collapsed="false">
      <c r="C42" s="12" t="n">
        <v>37469</v>
      </c>
      <c r="D42" s="13" t="n">
        <f aca="false">IF(ISNA(VLOOKUP($C42,NSW,10,FALSE()))=TRUE(),0,VLOOKUP($C42,NSW,10,FALSE()))</f>
        <v>0</v>
      </c>
      <c r="E42" s="13" t="n">
        <f aca="false">IF(ISNA(VLOOKUP($C42,VIC,10,FALSE()))=TRUE(),0,VLOOKUP($C42,VIC,10,FALSE()))</f>
        <v>-6175.08940124512</v>
      </c>
      <c r="F42" s="13" t="n">
        <f aca="false">IF(ISNA(VLOOKUP($C42,QLD,10,FALSE()))=TRUE(),0,VLOOKUP($C42,QLD,10,FALSE()))</f>
        <v>0</v>
      </c>
      <c r="G42" s="13" t="n">
        <v>0</v>
      </c>
      <c r="H42" s="13" t="n">
        <f aca="false">R42+S42+T42</f>
        <v>0</v>
      </c>
      <c r="I42" s="14" t="n">
        <f aca="false">G42+F42+E42+D42+H42</f>
        <v>-6175.08940124512</v>
      </c>
      <c r="Q42" s="15" t="n">
        <f aca="false">C42</f>
        <v>37469</v>
      </c>
    </row>
    <row r="43" customFormat="false" ht="12.75" hidden="false" customHeight="false" outlineLevel="0" collapsed="false">
      <c r="C43" s="12" t="n">
        <v>37500</v>
      </c>
      <c r="D43" s="13" t="n">
        <f aca="false">IF(ISNA(VLOOKUP($C43,NSW,10,FALSE()))=TRUE(),0,VLOOKUP($C43,NSW,10,FALSE()))</f>
        <v>0</v>
      </c>
      <c r="E43" s="13" t="n">
        <f aca="false">IF(ISNA(VLOOKUP($C43,VIC,10,FALSE()))=TRUE(),0,VLOOKUP($C43,VIC,10,FALSE()))</f>
        <v>-5936.31436157227</v>
      </c>
      <c r="F43" s="13" t="n">
        <f aca="false">IF(ISNA(VLOOKUP($C43,QLD,10,FALSE()))=TRUE(),0,VLOOKUP($C43,QLD,10,FALSE()))</f>
        <v>0</v>
      </c>
      <c r="G43" s="13" t="n">
        <v>0</v>
      </c>
      <c r="H43" s="13" t="n">
        <f aca="false">R43+S43+T43</f>
        <v>0</v>
      </c>
      <c r="I43" s="14" t="n">
        <f aca="false">G43+F43+E43+D43+H43</f>
        <v>-5936.31436157227</v>
      </c>
      <c r="Q43" s="15" t="n">
        <f aca="false">C43</f>
        <v>37500</v>
      </c>
    </row>
    <row r="44" customFormat="false" ht="12.75" hidden="false" customHeight="false" outlineLevel="0" collapsed="false">
      <c r="C44" s="12" t="n">
        <v>37530</v>
      </c>
      <c r="D44" s="13" t="n">
        <f aca="false">IF(ISNA(VLOOKUP($C44,NSW,10,FALSE()))=TRUE(),0,VLOOKUP($C44,NSW,10,FALSE()))</f>
        <v>0</v>
      </c>
      <c r="E44" s="13" t="n">
        <f aca="false">IF(ISNA(VLOOKUP($C44,VIC,10,FALSE()))=TRUE(),0,VLOOKUP($C44,VIC,10,FALSE()))</f>
        <v>-6092.89869689941</v>
      </c>
      <c r="F44" s="13" t="n">
        <f aca="false">IF(ISNA(VLOOKUP($C44,QLD,10,FALSE()))=TRUE(),0,VLOOKUP($C44,QLD,10,FALSE()))</f>
        <v>0</v>
      </c>
      <c r="G44" s="13" t="n">
        <v>0</v>
      </c>
      <c r="H44" s="13" t="n">
        <f aca="false">R44+S44+T44</f>
        <v>0</v>
      </c>
      <c r="I44" s="14" t="n">
        <f aca="false">G44+F44+E44+D44+H44</f>
        <v>-6092.89869689941</v>
      </c>
      <c r="Q44" s="15" t="n">
        <f aca="false">C44</f>
        <v>37530</v>
      </c>
    </row>
    <row r="45" customFormat="false" ht="12.75" hidden="false" customHeight="false" outlineLevel="0" collapsed="false">
      <c r="C45" s="12" t="n">
        <v>37561</v>
      </c>
      <c r="D45" s="13" t="n">
        <f aca="false">IF(ISNA(VLOOKUP($C45,NSW,10,FALSE()))=TRUE(),0,VLOOKUP($C45,NSW,10,FALSE()))</f>
        <v>0</v>
      </c>
      <c r="E45" s="13" t="n">
        <f aca="false">IF(ISNA(VLOOKUP($C45,VIC,10,FALSE()))=TRUE(),0,VLOOKUP($C45,VIC,10,FALSE()))</f>
        <v>-5857.87564086914</v>
      </c>
      <c r="F45" s="13" t="n">
        <f aca="false">IF(ISNA(VLOOKUP($C45,QLD,10,FALSE()))=TRUE(),0,VLOOKUP($C45,QLD,10,FALSE()))</f>
        <v>0</v>
      </c>
      <c r="G45" s="13" t="n">
        <v>0</v>
      </c>
      <c r="H45" s="13" t="n">
        <f aca="false">R45+S45+T45</f>
        <v>0</v>
      </c>
      <c r="I45" s="14" t="n">
        <f aca="false">G45+F45+E45+D45+H45</f>
        <v>-5857.87564086914</v>
      </c>
      <c r="Q45" s="15" t="n">
        <f aca="false">C45</f>
        <v>37561</v>
      </c>
    </row>
    <row r="46" customFormat="false" ht="12.75" hidden="false" customHeight="false" outlineLevel="0" collapsed="false">
      <c r="C46" s="12" t="n">
        <v>37591</v>
      </c>
      <c r="D46" s="13" t="n">
        <f aca="false">IF(ISNA(VLOOKUP($C46,NSW,10,FALSE()))=TRUE(),0,VLOOKUP($C46,NSW,10,FALSE()))</f>
        <v>0</v>
      </c>
      <c r="E46" s="13" t="n">
        <f aca="false">IF(ISNA(VLOOKUP($C46,VIC,10,FALSE()))=TRUE(),0,VLOOKUP($C46,VIC,10,FALSE()))</f>
        <v>-6010.05145263672</v>
      </c>
      <c r="F46" s="13" t="n">
        <f aca="false">IF(ISNA(VLOOKUP($C46,QLD,10,FALSE()))=TRUE(),0,VLOOKUP($C46,QLD,10,FALSE()))</f>
        <v>0</v>
      </c>
      <c r="G46" s="13" t="n">
        <v>0</v>
      </c>
      <c r="H46" s="13" t="n">
        <f aca="false">R46+S46+T46</f>
        <v>0</v>
      </c>
      <c r="I46" s="14" t="n">
        <f aca="false">G46+F46+E46+D46+H46</f>
        <v>-6010.05145263672</v>
      </c>
      <c r="Q46" s="15" t="n">
        <f aca="false">C46</f>
        <v>37591</v>
      </c>
    </row>
    <row r="47" customFormat="false" ht="12.75" hidden="false" customHeight="false" outlineLevel="0" collapsed="false">
      <c r="C47" s="12" t="n">
        <v>37622</v>
      </c>
      <c r="D47" s="13" t="n">
        <f aca="false">IF(ISNA(VLOOKUP($C47,NSW,10,FALSE()))=TRUE(),0,VLOOKUP($C47,NSW,10,FALSE()))</f>
        <v>0</v>
      </c>
      <c r="E47" s="13" t="n">
        <f aca="false">IF(ISNA(VLOOKUP($C47,VIC,10,FALSE()))=TRUE(),0,VLOOKUP($C47,VIC,10,FALSE()))</f>
        <v>-5972.54789733887</v>
      </c>
      <c r="F47" s="13" t="n">
        <f aca="false">IF(ISNA(VLOOKUP($C47,QLD,10,FALSE()))=TRUE(),0,VLOOKUP($C47,QLD,10,FALSE()))</f>
        <v>0</v>
      </c>
      <c r="G47" s="13" t="n">
        <v>0</v>
      </c>
      <c r="H47" s="13" t="n">
        <f aca="false">R47+S47+T47</f>
        <v>0</v>
      </c>
      <c r="I47" s="14" t="n">
        <f aca="false">G47+F47+E47+D47+H47</f>
        <v>-5972.54789733887</v>
      </c>
      <c r="Q47" s="15" t="n">
        <f aca="false">C47</f>
        <v>37622</v>
      </c>
    </row>
    <row r="48" customFormat="false" ht="12.75" hidden="false" customHeight="false" outlineLevel="0" collapsed="false">
      <c r="C48" s="12" t="n">
        <v>37653</v>
      </c>
      <c r="D48" s="13" t="n">
        <f aca="false">IF(ISNA(VLOOKUP($C48,NSW,10,FALSE()))=TRUE(),0,VLOOKUP($C48,NSW,10,FALSE()))</f>
        <v>0</v>
      </c>
      <c r="E48" s="13" t="n">
        <f aca="false">IF(ISNA(VLOOKUP($C48,VIC,10,FALSE()))=TRUE(),0,VLOOKUP($C48,VIC,10,FALSE()))</f>
        <v>-5361.05268859863</v>
      </c>
      <c r="F48" s="13" t="n">
        <f aca="false">IF(ISNA(VLOOKUP($C48,QLD,10,FALSE()))=TRUE(),0,VLOOKUP($C48,QLD,10,FALSE()))</f>
        <v>0</v>
      </c>
      <c r="G48" s="13" t="n">
        <v>0</v>
      </c>
      <c r="H48" s="13" t="n">
        <f aca="false">R48+S48+T48</f>
        <v>0</v>
      </c>
      <c r="I48" s="14" t="n">
        <f aca="false">G48+F48+E48+D48+H48</f>
        <v>-5361.05268859863</v>
      </c>
      <c r="Q48" s="15" t="n">
        <f aca="false">C48</f>
        <v>37653</v>
      </c>
    </row>
    <row r="49" customFormat="false" ht="12.75" hidden="false" customHeight="false" outlineLevel="0" collapsed="false">
      <c r="C49" s="12" t="n">
        <v>37681</v>
      </c>
      <c r="D49" s="13" t="n">
        <f aca="false">IF(ISNA(VLOOKUP($C49,NSW,10,FALSE()))=TRUE(),0,VLOOKUP($C49,NSW,10,FALSE()))</f>
        <v>0</v>
      </c>
      <c r="E49" s="13" t="n">
        <f aca="false">IF(ISNA(VLOOKUP($C49,VIC,10,FALSE()))=TRUE(),0,VLOOKUP($C49,VIC,10,FALSE()))</f>
        <v>-5897.57659912109</v>
      </c>
      <c r="F49" s="13" t="n">
        <f aca="false">IF(ISNA(VLOOKUP($C49,QLD,10,FALSE()))=TRUE(),0,VLOOKUP($C49,QLD,10,FALSE()))</f>
        <v>0</v>
      </c>
      <c r="G49" s="13" t="n">
        <v>0</v>
      </c>
      <c r="H49" s="13" t="n">
        <f aca="false">R49+S49+T49</f>
        <v>0</v>
      </c>
      <c r="I49" s="14" t="n">
        <f aca="false">G49+F49+E49+D49+H49</f>
        <v>-5897.57659912109</v>
      </c>
      <c r="Q49" s="15" t="n">
        <f aca="false">C49</f>
        <v>37681</v>
      </c>
    </row>
    <row r="50" customFormat="false" ht="12.75" hidden="false" customHeight="false" outlineLevel="0" collapsed="false">
      <c r="C50" s="12" t="n">
        <v>37712</v>
      </c>
      <c r="D50" s="13" t="n">
        <f aca="false">IF(ISNA(VLOOKUP($C50,NSW,10,FALSE()))=TRUE(),0,VLOOKUP($C50,NSW,10,FALSE()))</f>
        <v>0</v>
      </c>
      <c r="E50" s="13" t="n">
        <f aca="false">IF(ISNA(VLOOKUP($C50,VIC,10,FALSE()))=TRUE(),0,VLOOKUP($C50,VIC,10,FALSE()))</f>
        <v>-5670.08135986328</v>
      </c>
      <c r="F50" s="13" t="n">
        <f aca="false">IF(ISNA(VLOOKUP($C50,QLD,10,FALSE()))=TRUE(),0,VLOOKUP($C50,QLD,10,FALSE()))</f>
        <v>0</v>
      </c>
      <c r="G50" s="13" t="n">
        <v>0</v>
      </c>
      <c r="H50" s="13" t="n">
        <f aca="false">R50+S50+T50</f>
        <v>0</v>
      </c>
      <c r="I50" s="14" t="n">
        <f aca="false">G50+F50+E50+D50+H50</f>
        <v>-5670.08135986328</v>
      </c>
      <c r="Q50" s="15" t="n">
        <f aca="false">C50</f>
        <v>37712</v>
      </c>
    </row>
    <row r="51" customFormat="false" ht="12.75" hidden="false" customHeight="false" outlineLevel="0" collapsed="false">
      <c r="C51" s="12" t="n">
        <v>37742</v>
      </c>
      <c r="D51" s="13" t="n">
        <f aca="false">IF(ISNA(VLOOKUP($C51,NSW,10,FALSE()))=TRUE(),0,VLOOKUP($C51,NSW,10,FALSE()))</f>
        <v>0</v>
      </c>
      <c r="E51" s="13" t="n">
        <f aca="false">IF(ISNA(VLOOKUP($C51,VIC,10,FALSE()))=TRUE(),0,VLOOKUP($C51,VIC,10,FALSE()))</f>
        <v>-5822.57133483887</v>
      </c>
      <c r="F51" s="13" t="n">
        <f aca="false">IF(ISNA(VLOOKUP($C51,QLD,10,FALSE()))=TRUE(),0,VLOOKUP($C51,QLD,10,FALSE()))</f>
        <v>0</v>
      </c>
      <c r="G51" s="13" t="n">
        <v>0</v>
      </c>
      <c r="H51" s="13" t="n">
        <f aca="false">R51+S51+T51</f>
        <v>0</v>
      </c>
      <c r="I51" s="14" t="n">
        <f aca="false">G51+F51+E51+D51+H51</f>
        <v>-5822.57133483887</v>
      </c>
      <c r="Q51" s="15" t="n">
        <f aca="false">C51</f>
        <v>37742</v>
      </c>
    </row>
    <row r="52" customFormat="false" ht="12.75" hidden="false" customHeight="false" outlineLevel="0" collapsed="false">
      <c r="C52" s="12" t="n">
        <v>37773</v>
      </c>
      <c r="D52" s="13" t="n">
        <f aca="false">IF(ISNA(VLOOKUP($C52,NSW,10,FALSE()))=TRUE(),0,VLOOKUP($C52,NSW,10,FALSE()))</f>
        <v>0</v>
      </c>
      <c r="E52" s="13" t="n">
        <f aca="false">IF(ISNA(VLOOKUP($C52,VIC,10,FALSE()))=TRUE(),0,VLOOKUP($C52,VIC,10,FALSE()))</f>
        <v>-5598.14601135254</v>
      </c>
      <c r="F52" s="13" t="n">
        <f aca="false">IF(ISNA(VLOOKUP($C52,QLD,10,FALSE()))=TRUE(),0,VLOOKUP($C52,QLD,10,FALSE()))</f>
        <v>0</v>
      </c>
      <c r="G52" s="13" t="n">
        <v>0</v>
      </c>
      <c r="H52" s="13" t="n">
        <f aca="false">R52+S52+T52</f>
        <v>0</v>
      </c>
      <c r="I52" s="14" t="n">
        <f aca="false">G52+F52+E52+D52+H52</f>
        <v>-5598.14601135254</v>
      </c>
      <c r="Q52" s="15" t="n">
        <f aca="false">C52</f>
        <v>37773</v>
      </c>
    </row>
    <row r="53" customFormat="false" ht="12.75" hidden="false" customHeight="false" outlineLevel="0" collapsed="false">
      <c r="C53" s="12" t="n">
        <v>37803</v>
      </c>
      <c r="D53" s="13" t="n">
        <f aca="false">IF(ISNA(VLOOKUP($C53,NSW,10,FALSE()))=TRUE(),0,VLOOKUP($C53,NSW,10,FALSE()))</f>
        <v>0</v>
      </c>
      <c r="E53" s="13" t="n">
        <f aca="false">IF(ISNA(VLOOKUP($C53,VIC,10,FALSE()))=TRUE(),0,VLOOKUP($C53,VIC,10,FALSE()))</f>
        <v>-5747.43325805664</v>
      </c>
      <c r="F53" s="13" t="n">
        <f aca="false">IF(ISNA(VLOOKUP($C53,QLD,10,FALSE()))=TRUE(),0,VLOOKUP($C53,QLD,10,FALSE()))</f>
        <v>0</v>
      </c>
      <c r="G53" s="13" t="n">
        <v>0</v>
      </c>
      <c r="H53" s="13" t="n">
        <f aca="false">R53+S53+T53</f>
        <v>0</v>
      </c>
      <c r="I53" s="14" t="n">
        <f aca="false">G53+F53+E53+D53+H53</f>
        <v>-5747.43325805664</v>
      </c>
      <c r="Q53" s="15" t="n">
        <f aca="false">C53</f>
        <v>37803</v>
      </c>
    </row>
    <row r="54" customFormat="false" ht="12.75" hidden="false" customHeight="false" outlineLevel="0" collapsed="false">
      <c r="C54" s="12" t="n">
        <v>37834</v>
      </c>
      <c r="D54" s="13" t="n">
        <f aca="false">IF(ISNA(VLOOKUP($C54,NSW,10,FALSE()))=TRUE(),0,VLOOKUP($C54,NSW,10,FALSE()))</f>
        <v>0</v>
      </c>
      <c r="E54" s="13" t="n">
        <f aca="false">IF(ISNA(VLOOKUP($C54,VIC,10,FALSE()))=TRUE(),0,VLOOKUP($C54,VIC,10,FALSE()))</f>
        <v>-5709.19343566895</v>
      </c>
      <c r="F54" s="13" t="n">
        <f aca="false">IF(ISNA(VLOOKUP($C54,QLD,10,FALSE()))=TRUE(),0,VLOOKUP($C54,QLD,10,FALSE()))</f>
        <v>0</v>
      </c>
      <c r="G54" s="13" t="n">
        <v>0</v>
      </c>
      <c r="H54" s="13" t="n">
        <f aca="false">R54+S54+T54</f>
        <v>0</v>
      </c>
      <c r="I54" s="14" t="n">
        <f aca="false">G54+F54+E54+D54+H54</f>
        <v>-5709.19343566895</v>
      </c>
      <c r="Q54" s="15" t="n">
        <f aca="false">C54</f>
        <v>37834</v>
      </c>
    </row>
    <row r="55" customFormat="false" ht="12.75" hidden="false" customHeight="false" outlineLevel="0" collapsed="false">
      <c r="C55" s="12" t="n">
        <v>37865</v>
      </c>
      <c r="D55" s="13" t="n">
        <f aca="false">IF(ISNA(VLOOKUP($C55,NSW,10,FALSE()))=TRUE(),0,VLOOKUP($C55,NSW,10,FALSE()))</f>
        <v>0</v>
      </c>
      <c r="E55" s="13" t="n">
        <f aca="false">IF(ISNA(VLOOKUP($C55,VIC,10,FALSE()))=TRUE(),0,VLOOKUP($C55,VIC,10,FALSE()))</f>
        <v>-5488.45475769043</v>
      </c>
      <c r="F55" s="13" t="n">
        <f aca="false">IF(ISNA(VLOOKUP($C55,QLD,10,FALSE()))=TRUE(),0,VLOOKUP($C55,QLD,10,FALSE()))</f>
        <v>0</v>
      </c>
      <c r="G55" s="13" t="n">
        <v>0</v>
      </c>
      <c r="H55" s="13" t="n">
        <f aca="false">R55+S55+T55</f>
        <v>0</v>
      </c>
      <c r="I55" s="14" t="n">
        <f aca="false">G55+F55+E55+D55+H55</f>
        <v>-5488.45475769043</v>
      </c>
      <c r="Q55" s="15" t="n">
        <f aca="false">C55</f>
        <v>37865</v>
      </c>
    </row>
    <row r="56" customFormat="false" ht="12.75" hidden="false" customHeight="false" outlineLevel="0" collapsed="false">
      <c r="C56" s="12" t="n">
        <v>37895</v>
      </c>
      <c r="D56" s="13" t="n">
        <f aca="false">IF(ISNA(VLOOKUP($C56,NSW,10,FALSE()))=TRUE(),0,VLOOKUP($C56,NSW,10,FALSE()))</f>
        <v>0</v>
      </c>
      <c r="E56" s="13" t="n">
        <f aca="false">IF(ISNA(VLOOKUP($C56,VIC,10,FALSE()))=TRUE(),0,VLOOKUP($C56,VIC,10,FALSE()))</f>
        <v>-5633.10414123535</v>
      </c>
      <c r="F56" s="13" t="n">
        <f aca="false">IF(ISNA(VLOOKUP($C56,QLD,10,FALSE()))=TRUE(),0,VLOOKUP($C56,QLD,10,FALSE()))</f>
        <v>0</v>
      </c>
      <c r="G56" s="13" t="n">
        <v>0</v>
      </c>
      <c r="H56" s="13" t="n">
        <f aca="false">R56+S56+T56</f>
        <v>0</v>
      </c>
      <c r="I56" s="14" t="n">
        <f aca="false">G56+F56+E56+D56+H56</f>
        <v>-5633.10414123535</v>
      </c>
      <c r="Q56" s="15" t="n">
        <f aca="false">C56</f>
        <v>37895</v>
      </c>
    </row>
    <row r="57" customFormat="false" ht="12.75" hidden="false" customHeight="false" outlineLevel="0" collapsed="false">
      <c r="C57" s="12" t="n">
        <v>37926</v>
      </c>
      <c r="D57" s="13" t="n">
        <f aca="false">IF(ISNA(VLOOKUP($C57,NSW,10,FALSE()))=TRUE(),0,VLOOKUP($C57,NSW,10,FALSE()))</f>
        <v>0</v>
      </c>
      <c r="E57" s="13" t="n">
        <f aca="false">IF(ISNA(VLOOKUP($C57,VIC,10,FALSE()))=TRUE(),0,VLOOKUP($C57,VIC,10,FALSE()))</f>
        <v>-5415.44862365723</v>
      </c>
      <c r="F57" s="13" t="n">
        <f aca="false">IF(ISNA(VLOOKUP($C57,QLD,10,FALSE()))=TRUE(),0,VLOOKUP($C57,QLD,10,FALSE()))</f>
        <v>0</v>
      </c>
      <c r="G57" s="13" t="n">
        <v>0</v>
      </c>
      <c r="H57" s="13" t="n">
        <f aca="false">R57+S57+T57</f>
        <v>0</v>
      </c>
      <c r="I57" s="14" t="n">
        <f aca="false">G57+F57+E57+D57+H57</f>
        <v>-5415.44862365723</v>
      </c>
      <c r="Q57" s="15" t="n">
        <f aca="false">C57</f>
        <v>37926</v>
      </c>
    </row>
    <row r="58" customFormat="false" ht="12.75" hidden="false" customHeight="false" outlineLevel="0" collapsed="false">
      <c r="C58" s="12" t="n">
        <v>37956</v>
      </c>
      <c r="D58" s="13" t="n">
        <f aca="false">IF(ISNA(VLOOKUP($C58,NSW,10,FALSE()))=TRUE(),0,VLOOKUP($C58,NSW,10,FALSE()))</f>
        <v>0</v>
      </c>
      <c r="E58" s="13" t="n">
        <f aca="false">IF(ISNA(VLOOKUP($C58,VIC,10,FALSE()))=TRUE(),0,VLOOKUP($C58,VIC,10,FALSE()))</f>
        <v>-5556.67272949219</v>
      </c>
      <c r="F58" s="13" t="n">
        <f aca="false">IF(ISNA(VLOOKUP($C58,QLD,10,FALSE()))=TRUE(),0,VLOOKUP($C58,QLD,10,FALSE()))</f>
        <v>0</v>
      </c>
      <c r="G58" s="13" t="n">
        <v>0</v>
      </c>
      <c r="H58" s="13" t="n">
        <f aca="false">R58+S58+T58</f>
        <v>0</v>
      </c>
      <c r="I58" s="14" t="n">
        <f aca="false">G58+F58+E58+D58+H58</f>
        <v>-5556.67272949219</v>
      </c>
      <c r="Q58" s="15" t="n">
        <f aca="false">C58</f>
        <v>37956</v>
      </c>
    </row>
    <row r="59" customFormat="false" ht="12.75" hidden="false" customHeight="false" outlineLevel="0" collapsed="false">
      <c r="C59" s="12" t="n">
        <v>37987</v>
      </c>
      <c r="D59" s="13" t="n">
        <f aca="false">IF(ISNA(VLOOKUP($C59,NSW,10,FALSE()))=TRUE(),0,VLOOKUP($C59,NSW,10,FALSE()))</f>
        <v>0</v>
      </c>
      <c r="E59" s="13" t="n">
        <f aca="false">IF(ISNA(VLOOKUP($C59,VIC,10,FALSE()))=TRUE(),0,VLOOKUP($C59,VIC,10,FALSE()))</f>
        <v>0</v>
      </c>
      <c r="F59" s="13" t="n">
        <f aca="false">IF(ISNA(VLOOKUP($C59,QLD,10,FALSE()))=TRUE(),0,VLOOKUP($C59,QLD,10,FALSE()))</f>
        <v>0</v>
      </c>
      <c r="G59" s="13" t="n">
        <v>0</v>
      </c>
      <c r="H59" s="13" t="n">
        <f aca="false">R59+S59+T59</f>
        <v>0</v>
      </c>
      <c r="I59" s="14" t="n">
        <f aca="false">G59+F59+E59+D59+H59</f>
        <v>0</v>
      </c>
      <c r="Q59" s="15" t="n">
        <f aca="false">C59</f>
        <v>37987</v>
      </c>
    </row>
    <row r="60" customFormat="false" ht="12.75" hidden="false" customHeight="false" outlineLevel="0" collapsed="false">
      <c r="C60" s="12" t="n">
        <v>38018</v>
      </c>
      <c r="D60" s="13" t="n">
        <f aca="false">IF(ISNA(VLOOKUP($C60,NSW,10,FALSE()))=TRUE(),0,VLOOKUP($C60,NSW,10,FALSE()))</f>
        <v>0</v>
      </c>
      <c r="E60" s="13" t="n">
        <f aca="false">IF(ISNA(VLOOKUP($C60,VIC,10,FALSE()))=TRUE(),0,VLOOKUP($C60,VIC,10,FALSE()))</f>
        <v>0</v>
      </c>
      <c r="F60" s="13" t="n">
        <f aca="false">IF(ISNA(VLOOKUP($C60,QLD,10,FALSE()))=TRUE(),0,VLOOKUP($C60,QLD,10,FALSE()))</f>
        <v>0</v>
      </c>
      <c r="G60" s="13" t="n">
        <v>0</v>
      </c>
      <c r="H60" s="13" t="n">
        <f aca="false">R60+S60+T60</f>
        <v>0</v>
      </c>
      <c r="I60" s="14" t="n">
        <f aca="false">G60+F60+E60+D60+H60</f>
        <v>0</v>
      </c>
      <c r="Q60" s="15" t="n">
        <f aca="false">C60</f>
        <v>38018</v>
      </c>
    </row>
    <row r="61" customFormat="false" ht="12.75" hidden="false" customHeight="false" outlineLevel="0" collapsed="false">
      <c r="C61" s="12" t="n">
        <v>38047</v>
      </c>
      <c r="D61" s="13" t="n">
        <f aca="false">IF(ISNA(VLOOKUP($C61,NSW,10,FALSE()))=TRUE(),0,VLOOKUP($C61,NSW,10,FALSE()))</f>
        <v>0</v>
      </c>
      <c r="E61" s="13" t="n">
        <f aca="false">IF(ISNA(VLOOKUP($C61,VIC,10,FALSE()))=TRUE(),0,VLOOKUP($C61,VIC,10,FALSE()))</f>
        <v>0</v>
      </c>
      <c r="F61" s="13" t="n">
        <f aca="false">IF(ISNA(VLOOKUP($C61,QLD,10,FALSE()))=TRUE(),0,VLOOKUP($C61,QLD,10,FALSE()))</f>
        <v>0</v>
      </c>
      <c r="G61" s="13" t="n">
        <v>0</v>
      </c>
      <c r="H61" s="13" t="n">
        <f aca="false">R61+S61+T61</f>
        <v>0</v>
      </c>
      <c r="I61" s="14" t="n">
        <f aca="false">G61+F61+E61+D61+H61</f>
        <v>0</v>
      </c>
      <c r="Q61" s="15" t="n">
        <f aca="false">C61</f>
        <v>38047</v>
      </c>
    </row>
    <row r="62" customFormat="false" ht="12.75" hidden="false" customHeight="false" outlineLevel="0" collapsed="false">
      <c r="C62" s="12"/>
      <c r="D62" s="13"/>
      <c r="E62" s="13"/>
      <c r="F62" s="13"/>
      <c r="G62" s="13"/>
      <c r="H62" s="13"/>
      <c r="I62" s="14"/>
      <c r="Q62" s="15"/>
    </row>
    <row r="63" customFormat="false" ht="12.75" hidden="false" customHeight="false" outlineLevel="0" collapsed="false">
      <c r="C63" s="17"/>
      <c r="D63" s="18"/>
      <c r="E63" s="18"/>
      <c r="F63" s="19"/>
      <c r="G63" s="20"/>
      <c r="H63" s="20"/>
      <c r="I63" s="21"/>
      <c r="Q63" s="22"/>
    </row>
    <row r="64" customFormat="false" ht="12.75" hidden="false" customHeight="false" outlineLevel="0" collapsed="false">
      <c r="C64" s="23" t="s">
        <v>12</v>
      </c>
      <c r="D64" s="24" t="n">
        <f aca="false">SUM(D8:D62)</f>
        <v>133654.684509644</v>
      </c>
      <c r="E64" s="24" t="n">
        <f aca="false">SUM(E8:E62)</f>
        <v>-106941.312694029</v>
      </c>
      <c r="F64" s="24" t="n">
        <f aca="false">SUM(F8:F62)</f>
        <v>-12460.9413284011</v>
      </c>
      <c r="G64" s="24" t="n">
        <f aca="false">SUM(G8:G62)</f>
        <v>162898.162017865</v>
      </c>
      <c r="H64" s="24" t="n">
        <f aca="false">SUM(H8:H62)</f>
        <v>-70288.8471105206</v>
      </c>
      <c r="I64" s="25" t="n">
        <f aca="false">SUM(I8:I62)</f>
        <v>106861.745394559</v>
      </c>
    </row>
    <row r="65" customFormat="false" ht="12.75" hidden="false" customHeight="false" outlineLevel="0" collapsed="false">
      <c r="C65" s="26"/>
    </row>
    <row r="66" customFormat="false" ht="12.75" hidden="false" customHeight="false" outlineLevel="0" collapsed="false">
      <c r="C66" s="6" t="s">
        <v>13</v>
      </c>
    </row>
    <row r="67" customFormat="false" ht="12.75" hidden="false" customHeight="false" outlineLevel="0" collapsed="false">
      <c r="C67" s="8" t="s">
        <v>2</v>
      </c>
      <c r="D67" s="9" t="s">
        <v>3</v>
      </c>
      <c r="E67" s="9" t="s">
        <v>4</v>
      </c>
      <c r="F67" s="9" t="s">
        <v>5</v>
      </c>
      <c r="G67" s="9" t="s">
        <v>6</v>
      </c>
      <c r="H67" s="9" t="s">
        <v>7</v>
      </c>
      <c r="I67" s="10" t="s">
        <v>8</v>
      </c>
    </row>
    <row r="68" customFormat="false" ht="12.75" hidden="false" customHeight="false" outlineLevel="0" collapsed="false">
      <c r="C68" s="12" t="n">
        <f aca="false">C8</f>
        <v>36434</v>
      </c>
      <c r="D68" s="13" t="n">
        <f aca="false">D8-D145</f>
        <v>0</v>
      </c>
      <c r="E68" s="13" t="n">
        <f aca="false">E8-E145</f>
        <v>0</v>
      </c>
      <c r="F68" s="13" t="n">
        <f aca="false">F8-F145</f>
        <v>0</v>
      </c>
      <c r="G68" s="13" t="n">
        <f aca="false">G8-G145</f>
        <v>0</v>
      </c>
      <c r="H68" s="13" t="n">
        <f aca="false">H8-H145</f>
        <v>0</v>
      </c>
      <c r="I68" s="14" t="n">
        <f aca="false">G68+F68+E68+D68+H68</f>
        <v>0</v>
      </c>
    </row>
    <row r="69" customFormat="false" ht="12.75" hidden="false" customHeight="false" outlineLevel="0" collapsed="false">
      <c r="C69" s="12" t="n">
        <f aca="false">C9</f>
        <v>36465</v>
      </c>
      <c r="D69" s="13" t="n">
        <f aca="false">D9-D146</f>
        <v>0</v>
      </c>
      <c r="E69" s="13" t="n">
        <f aca="false">E9-E146</f>
        <v>0</v>
      </c>
      <c r="F69" s="13" t="n">
        <f aca="false">F9-F146</f>
        <v>0</v>
      </c>
      <c r="G69" s="13" t="n">
        <f aca="false">G9-G146</f>
        <v>0</v>
      </c>
      <c r="H69" s="13" t="n">
        <f aca="false">H9-H146</f>
        <v>0</v>
      </c>
      <c r="I69" s="14" t="n">
        <f aca="false">G69+F69+E69+D69+H69</f>
        <v>0</v>
      </c>
    </row>
    <row r="70" customFormat="false" ht="12.75" hidden="false" customHeight="false" outlineLevel="0" collapsed="false">
      <c r="C70" s="12" t="n">
        <f aca="false">C10</f>
        <v>36495</v>
      </c>
      <c r="D70" s="13" t="n">
        <f aca="false">D10-D147</f>
        <v>0</v>
      </c>
      <c r="E70" s="13" t="n">
        <f aca="false">E10-E147</f>
        <v>0</v>
      </c>
      <c r="F70" s="13" t="n">
        <f aca="false">F10-F147</f>
        <v>0</v>
      </c>
      <c r="G70" s="13" t="n">
        <f aca="false">G10-G147</f>
        <v>0</v>
      </c>
      <c r="H70" s="13" t="n">
        <f aca="false">H10-H147</f>
        <v>0</v>
      </c>
      <c r="I70" s="14" t="n">
        <f aca="false">G70+F70+E70+D70+H70</f>
        <v>0</v>
      </c>
    </row>
    <row r="71" customFormat="false" ht="12.75" hidden="false" customHeight="false" outlineLevel="0" collapsed="false">
      <c r="C71" s="12" t="n">
        <f aca="false">C11</f>
        <v>36526</v>
      </c>
      <c r="D71" s="13" t="n">
        <f aca="false">D11-D148</f>
        <v>-448.205506126331</v>
      </c>
      <c r="E71" s="13" t="n">
        <f aca="false">E11-E148</f>
        <v>2452.83695051284</v>
      </c>
      <c r="F71" s="13" t="n">
        <f aca="false">F11-F148</f>
        <v>277.305017938329</v>
      </c>
      <c r="G71" s="13" t="n">
        <f aca="false">G11-G148</f>
        <v>-1758.84761856788</v>
      </c>
      <c r="H71" s="13" t="n">
        <f aca="false">H11-H148</f>
        <v>715.916553468373</v>
      </c>
      <c r="I71" s="14" t="n">
        <f aca="false">G71+F71+E71+D71+H71</f>
        <v>1239.00539722533</v>
      </c>
    </row>
    <row r="72" customFormat="false" ht="12.75" hidden="false" customHeight="false" outlineLevel="0" collapsed="false">
      <c r="C72" s="12" t="n">
        <f aca="false">C12</f>
        <v>36557</v>
      </c>
      <c r="D72" s="13" t="n">
        <f aca="false">D12-D149</f>
        <v>6.92591041424385</v>
      </c>
      <c r="E72" s="13" t="n">
        <f aca="false">E12-E149</f>
        <v>-21.4331779308995</v>
      </c>
      <c r="F72" s="13" t="n">
        <f aca="false">F12-F149</f>
        <v>-16.683581829071</v>
      </c>
      <c r="G72" s="13" t="n">
        <f aca="false">G12-G149</f>
        <v>8.3370316752189</v>
      </c>
      <c r="H72" s="13" t="n">
        <f aca="false">H12-H149</f>
        <v>-15.0226168514891</v>
      </c>
      <c r="I72" s="14" t="n">
        <f aca="false">G72+F72+E72+D72+H72</f>
        <v>-37.876434521997</v>
      </c>
    </row>
    <row r="73" customFormat="false" ht="12.75" hidden="false" customHeight="false" outlineLevel="0" collapsed="false">
      <c r="C73" s="12" t="n">
        <f aca="false">C13</f>
        <v>36586</v>
      </c>
      <c r="D73" s="13" t="n">
        <f aca="false">D13-D150</f>
        <v>-16.8083030751423</v>
      </c>
      <c r="E73" s="13" t="n">
        <f aca="false">E13-E150</f>
        <v>-16.6875469535153</v>
      </c>
      <c r="F73" s="13" t="n">
        <f aca="false">F13-F150</f>
        <v>-0.509426116943359</v>
      </c>
      <c r="G73" s="13" t="n">
        <f aca="false">G13-G150</f>
        <v>10.6328826312529</v>
      </c>
      <c r="H73" s="13" t="n">
        <f aca="false">H13-H150</f>
        <v>13.0004254224859</v>
      </c>
      <c r="I73" s="14" t="n">
        <f aca="false">G73+F73+E73+D73+H73</f>
        <v>-10.3719680918621</v>
      </c>
    </row>
    <row r="74" customFormat="false" ht="12.75" hidden="false" customHeight="false" outlineLevel="0" collapsed="false">
      <c r="C74" s="12" t="n">
        <f aca="false">C14</f>
        <v>36617</v>
      </c>
      <c r="D74" s="13" t="n">
        <f aca="false">D14-D151</f>
        <v>-4.8216579928644</v>
      </c>
      <c r="E74" s="13" t="n">
        <f aca="false">E14-E151</f>
        <v>-18.0678953365687</v>
      </c>
      <c r="F74" s="13" t="n">
        <f aca="false">F14-F151</f>
        <v>-1.80949972569942</v>
      </c>
      <c r="G74" s="13" t="n">
        <f aca="false">G14-G151</f>
        <v>0</v>
      </c>
      <c r="H74" s="13" t="n">
        <f aca="false">H14-H151</f>
        <v>17.5181253950186</v>
      </c>
      <c r="I74" s="14" t="n">
        <f aca="false">G74+F74+E74+D74+H74</f>
        <v>-7.18092766011387</v>
      </c>
    </row>
    <row r="75" customFormat="false" ht="12.75" hidden="false" customHeight="false" outlineLevel="0" collapsed="false">
      <c r="C75" s="12" t="n">
        <f aca="false">C15</f>
        <v>36647</v>
      </c>
      <c r="D75" s="13" t="n">
        <f aca="false">D15-D152</f>
        <v>-5.78202369000792</v>
      </c>
      <c r="E75" s="13" t="n">
        <f aca="false">E15-E152</f>
        <v>-11.5565305484624</v>
      </c>
      <c r="F75" s="13" t="n">
        <f aca="false">F15-F152</f>
        <v>-1.57783401012421</v>
      </c>
      <c r="G75" s="13" t="n">
        <f aca="false">G15-G152</f>
        <v>0</v>
      </c>
      <c r="H75" s="13" t="n">
        <f aca="false">H15-H152</f>
        <v>11.5478796135467</v>
      </c>
      <c r="I75" s="14" t="n">
        <f aca="false">G75+F75+E75+D75+H75</f>
        <v>-7.36850863504787</v>
      </c>
    </row>
    <row r="76" customFormat="false" ht="12.75" hidden="false" customHeight="false" outlineLevel="0" collapsed="false">
      <c r="C76" s="12" t="n">
        <f aca="false">C16</f>
        <v>36678</v>
      </c>
      <c r="D76" s="13" t="n">
        <f aca="false">D16-D153</f>
        <v>-8.90795943701596</v>
      </c>
      <c r="E76" s="13" t="n">
        <f aca="false">E16-E153</f>
        <v>-9.36142288826159</v>
      </c>
      <c r="F76" s="13" t="n">
        <f aca="false">F16-F153</f>
        <v>-0.971874222159386</v>
      </c>
      <c r="G76" s="13" t="n">
        <f aca="false">G16-G153</f>
        <v>0</v>
      </c>
      <c r="H76" s="13" t="n">
        <f aca="false">H16-H153</f>
        <v>14.141373098636</v>
      </c>
      <c r="I76" s="14" t="n">
        <f aca="false">G76+F76+E76+D76+H76</f>
        <v>-5.09988344880094</v>
      </c>
    </row>
    <row r="77" customFormat="false" ht="12.75" hidden="false" customHeight="false" outlineLevel="0" collapsed="false">
      <c r="C77" s="12" t="n">
        <f aca="false">C17</f>
        <v>36708</v>
      </c>
      <c r="D77" s="13" t="n">
        <f aca="false">D17-D154</f>
        <v>-5111.95997373955</v>
      </c>
      <c r="E77" s="13" t="n">
        <f aca="false">E17-E154</f>
        <v>3598.66100562727</v>
      </c>
      <c r="F77" s="13" t="n">
        <f aca="false">F17-F154</f>
        <v>0</v>
      </c>
      <c r="G77" s="13" t="n">
        <f aca="false">G17-G154</f>
        <v>0.00234950838057557</v>
      </c>
      <c r="H77" s="13" t="n">
        <f aca="false">H17-H154</f>
        <v>-12.0284497986922</v>
      </c>
      <c r="I77" s="14" t="n">
        <f aca="false">G77+F77+E77+D77+H77</f>
        <v>-1525.3250684026</v>
      </c>
    </row>
    <row r="78" customFormat="false" ht="12.75" hidden="false" customHeight="false" outlineLevel="0" collapsed="false">
      <c r="C78" s="12" t="n">
        <f aca="false">C18</f>
        <v>36739</v>
      </c>
      <c r="D78" s="13" t="n">
        <f aca="false">D18-D155</f>
        <v>-5157.6626961905</v>
      </c>
      <c r="E78" s="13" t="n">
        <f aca="false">E18-E155</f>
        <v>3573.53419173961</v>
      </c>
      <c r="F78" s="13" t="n">
        <f aca="false">F18-F155</f>
        <v>0</v>
      </c>
      <c r="G78" s="13" t="n">
        <f aca="false">G18-G155</f>
        <v>1.54664936919653</v>
      </c>
      <c r="H78" s="13" t="n">
        <f aca="false">H18-H155</f>
        <v>-7.12578756493895</v>
      </c>
      <c r="I78" s="14" t="n">
        <f aca="false">G78+F78+E78+D78+H78</f>
        <v>-1589.70764264663</v>
      </c>
    </row>
    <row r="79" customFormat="false" ht="12.75" hidden="false" customHeight="false" outlineLevel="0" collapsed="false">
      <c r="C79" s="12" t="n">
        <f aca="false">C19</f>
        <v>36770</v>
      </c>
      <c r="D79" s="13" t="n">
        <f aca="false">D19-D156</f>
        <v>-4948.85494830086</v>
      </c>
      <c r="E79" s="13" t="n">
        <f aca="false">E19-E156</f>
        <v>3438.93470828473</v>
      </c>
      <c r="F79" s="13" t="n">
        <f aca="false">F19-F156</f>
        <v>0</v>
      </c>
      <c r="G79" s="13" t="n">
        <f aca="false">G19-G156</f>
        <v>0.716895699973065</v>
      </c>
      <c r="H79" s="13" t="n">
        <f aca="false">H19-H156</f>
        <v>0.885468783357283</v>
      </c>
      <c r="I79" s="14" t="n">
        <f aca="false">G79+F79+E79+D79+H79</f>
        <v>-1508.3178755328</v>
      </c>
    </row>
    <row r="80" customFormat="false" ht="12.75" hidden="false" customHeight="false" outlineLevel="0" collapsed="false">
      <c r="C80" s="12" t="n">
        <f aca="false">C20</f>
        <v>36800</v>
      </c>
      <c r="D80" s="13" t="n">
        <f aca="false">D20-D157</f>
        <v>-5036.21118164063</v>
      </c>
      <c r="E80" s="13" t="n">
        <f aca="false">E20-E157</f>
        <v>3535.15070909418</v>
      </c>
      <c r="F80" s="13" t="n">
        <f aca="false">F20-F157</f>
        <v>0</v>
      </c>
      <c r="G80" s="13" t="n">
        <f aca="false">G20-G157</f>
        <v>0.36381858211189</v>
      </c>
      <c r="H80" s="13" t="n">
        <f aca="false">H20-H157</f>
        <v>0</v>
      </c>
      <c r="I80" s="14" t="n">
        <f aca="false">G80+F80+E80+D80+H80</f>
        <v>-1500.69665396434</v>
      </c>
    </row>
    <row r="81" customFormat="false" ht="12.75" hidden="false" customHeight="false" outlineLevel="0" collapsed="false">
      <c r="C81" s="12" t="n">
        <f aca="false">C21</f>
        <v>36831</v>
      </c>
      <c r="D81" s="13" t="n">
        <f aca="false">D21-D158</f>
        <v>-4964.80754089356</v>
      </c>
      <c r="E81" s="13" t="n">
        <f aca="false">E21-E158</f>
        <v>3401.41180821852</v>
      </c>
      <c r="F81" s="13" t="n">
        <f aca="false">F21-F158</f>
        <v>0</v>
      </c>
      <c r="G81" s="13" t="n">
        <f aca="false">G21-G158</f>
        <v>0.149726900123824</v>
      </c>
      <c r="H81" s="13" t="n">
        <f aca="false">H21-H158</f>
        <v>0</v>
      </c>
      <c r="I81" s="14" t="n">
        <f aca="false">G81+F81+E81+D81+H81</f>
        <v>-1563.24600577491</v>
      </c>
    </row>
    <row r="82" customFormat="false" ht="12.75" hidden="false" customHeight="false" outlineLevel="0" collapsed="false">
      <c r="C82" s="12" t="n">
        <f aca="false">C22</f>
        <v>36861</v>
      </c>
      <c r="D82" s="13" t="n">
        <f aca="false">D22-D159</f>
        <v>-4722.89400100708</v>
      </c>
      <c r="E82" s="13" t="n">
        <f aca="false">E22-E159</f>
        <v>3492.98346688153</v>
      </c>
      <c r="F82" s="13" t="n">
        <f aca="false">F22-F159</f>
        <v>0</v>
      </c>
      <c r="G82" s="13" t="n">
        <f aca="false">G22-G159</f>
        <v>-0.693818361455669</v>
      </c>
      <c r="H82" s="13" t="n">
        <f aca="false">H22-H159</f>
        <v>0</v>
      </c>
      <c r="I82" s="14" t="n">
        <f aca="false">G82+F82+E82+D82+H82</f>
        <v>-1230.604352487</v>
      </c>
    </row>
    <row r="83" customFormat="false" ht="12.75" hidden="false" customHeight="false" outlineLevel="0" collapsed="false">
      <c r="C83" s="12" t="n">
        <f aca="false">C23</f>
        <v>36892</v>
      </c>
      <c r="D83" s="13" t="n">
        <f aca="false">D23-D160</f>
        <v>3473.74537658691</v>
      </c>
      <c r="E83" s="13" t="n">
        <f aca="false">E23-E160</f>
        <v>3475.36929321289</v>
      </c>
      <c r="F83" s="13" t="n">
        <f aca="false">F23-F160</f>
        <v>0</v>
      </c>
      <c r="G83" s="13" t="n">
        <f aca="false">G23-G160</f>
        <v>0</v>
      </c>
      <c r="H83" s="13" t="n">
        <f aca="false">H23-H160</f>
        <v>0</v>
      </c>
      <c r="I83" s="14" t="n">
        <f aca="false">G83+F83+E83+D83+H83</f>
        <v>6949.11466979981</v>
      </c>
    </row>
    <row r="84" customFormat="false" ht="12.75" hidden="false" customHeight="false" outlineLevel="0" collapsed="false">
      <c r="C84" s="12" t="n">
        <f aca="false">C24</f>
        <v>36923</v>
      </c>
      <c r="D84" s="13" t="n">
        <f aca="false">D24-D161</f>
        <v>3120.63890838623</v>
      </c>
      <c r="E84" s="13" t="n">
        <f aca="false">E24-E161</f>
        <v>3121.47274780273</v>
      </c>
      <c r="F84" s="13" t="n">
        <f aca="false">F24-F161</f>
        <v>0</v>
      </c>
      <c r="G84" s="13" t="n">
        <f aca="false">G24-G161</f>
        <v>0</v>
      </c>
      <c r="H84" s="13" t="n">
        <f aca="false">H24-H161</f>
        <v>0</v>
      </c>
      <c r="I84" s="14" t="n">
        <f aca="false">G84+F84+E84+D84+H84</f>
        <v>6242.11165618897</v>
      </c>
    </row>
    <row r="85" customFormat="false" ht="12.75" hidden="false" customHeight="false" outlineLevel="0" collapsed="false">
      <c r="C85" s="12" t="n">
        <f aca="false">C25</f>
        <v>36951</v>
      </c>
      <c r="D85" s="13" t="n">
        <f aca="false">D25-D162</f>
        <v>3434.95317840576</v>
      </c>
      <c r="E85" s="13" t="n">
        <f aca="false">E25-E162</f>
        <v>3435.72457504272</v>
      </c>
      <c r="F85" s="13" t="n">
        <f aca="false">F25-F162</f>
        <v>0</v>
      </c>
      <c r="G85" s="13" t="n">
        <f aca="false">G25-G162</f>
        <v>0</v>
      </c>
      <c r="H85" s="13" t="n">
        <f aca="false">H25-H162</f>
        <v>0</v>
      </c>
      <c r="I85" s="14" t="n">
        <f aca="false">G85+F85+E85+D85+H85</f>
        <v>6870.67775344849</v>
      </c>
      <c r="J85" s="27"/>
      <c r="K85" s="27"/>
    </row>
    <row r="86" customFormat="false" ht="12.75" hidden="false" customHeight="false" outlineLevel="0" collapsed="false">
      <c r="C86" s="12" t="n">
        <f aca="false">C26</f>
        <v>36982</v>
      </c>
      <c r="D86" s="13" t="n">
        <f aca="false">D26-D163</f>
        <v>3304.55180740356</v>
      </c>
      <c r="E86" s="13" t="n">
        <f aca="false">E26-E163</f>
        <v>3305.08877944946</v>
      </c>
      <c r="F86" s="13" t="n">
        <f aca="false">F26-F163</f>
        <v>0</v>
      </c>
      <c r="G86" s="13" t="n">
        <f aca="false">G26-G163</f>
        <v>0</v>
      </c>
      <c r="H86" s="13" t="n">
        <f aca="false">H26-H163</f>
        <v>0</v>
      </c>
      <c r="I86" s="14" t="n">
        <f aca="false">G86+F86+E86+D86+H86</f>
        <v>6609.64058685303</v>
      </c>
      <c r="J86" s="27"/>
      <c r="K86" s="27"/>
      <c r="L86" s="27"/>
    </row>
    <row r="87" customFormat="false" ht="12.75" hidden="false" customHeight="false" outlineLevel="0" collapsed="false">
      <c r="C87" s="12" t="n">
        <f aca="false">C27</f>
        <v>37012</v>
      </c>
      <c r="D87" s="13" t="n">
        <f aca="false">D27-D164</f>
        <v>3395.30015563965</v>
      </c>
      <c r="E87" s="13" t="n">
        <f aca="false">E27-E164</f>
        <v>3395.37434387207</v>
      </c>
      <c r="F87" s="13" t="n">
        <f aca="false">F27-F164</f>
        <v>0</v>
      </c>
      <c r="G87" s="13" t="n">
        <f aca="false">G27-G164</f>
        <v>0</v>
      </c>
      <c r="H87" s="13" t="n">
        <f aca="false">H27-H164</f>
        <v>0</v>
      </c>
      <c r="I87" s="14" t="n">
        <f aca="false">G87+F87+E87+D87+H87</f>
        <v>6790.67449951172</v>
      </c>
      <c r="J87" s="27"/>
      <c r="K87" s="27"/>
      <c r="L87" s="27"/>
    </row>
    <row r="88" customFormat="false" ht="12.75" hidden="false" customHeight="false" outlineLevel="0" collapsed="false">
      <c r="C88" s="12" t="n">
        <f aca="false">C28</f>
        <v>37043</v>
      </c>
      <c r="D88" s="13" t="n">
        <f aca="false">D28-D165</f>
        <v>3266.65553283691</v>
      </c>
      <c r="E88" s="13" t="n">
        <f aca="false">E28-E165</f>
        <v>3266.19663238525</v>
      </c>
      <c r="F88" s="13" t="n">
        <f aca="false">F28-F165</f>
        <v>0</v>
      </c>
      <c r="G88" s="13" t="n">
        <f aca="false">G28-G165</f>
        <v>0</v>
      </c>
      <c r="H88" s="13" t="n">
        <f aca="false">H28-H165</f>
        <v>0</v>
      </c>
      <c r="I88" s="14" t="n">
        <f aca="false">G88+F88+E88+D88+H88</f>
        <v>6532.85216522217</v>
      </c>
      <c r="J88" s="27"/>
      <c r="K88" s="27"/>
      <c r="L88" s="27"/>
    </row>
    <row r="89" customFormat="false" ht="12.75" hidden="false" customHeight="false" outlineLevel="0" collapsed="false">
      <c r="C89" s="12" t="n">
        <f aca="false">C29</f>
        <v>37073</v>
      </c>
      <c r="D89" s="13" t="n">
        <f aca="false">D29-D166</f>
        <v>0</v>
      </c>
      <c r="E89" s="13" t="n">
        <f aca="false">E29-E166</f>
        <v>2.19537353515625</v>
      </c>
      <c r="F89" s="13" t="n">
        <f aca="false">F29-F166</f>
        <v>0</v>
      </c>
      <c r="G89" s="13" t="n">
        <f aca="false">G29-G166</f>
        <v>0</v>
      </c>
      <c r="H89" s="13" t="n">
        <f aca="false">H29-H166</f>
        <v>0</v>
      </c>
      <c r="I89" s="14" t="n">
        <f aca="false">G89+F89+E89+D89+H89</f>
        <v>2.19537353515625</v>
      </c>
      <c r="J89" s="27"/>
      <c r="K89" s="27"/>
      <c r="L89" s="27"/>
    </row>
    <row r="90" customFormat="false" ht="12.75" hidden="false" customHeight="false" outlineLevel="0" collapsed="false">
      <c r="C90" s="12" t="n">
        <f aca="false">C30</f>
        <v>37104</v>
      </c>
      <c r="D90" s="13" t="n">
        <f aca="false">D30-D167</f>
        <v>0</v>
      </c>
      <c r="E90" s="13" t="n">
        <f aca="false">E30-E167</f>
        <v>3.56523132324219</v>
      </c>
      <c r="F90" s="13" t="n">
        <f aca="false">F30-F167</f>
        <v>0</v>
      </c>
      <c r="G90" s="13" t="n">
        <f aca="false">G30-G167</f>
        <v>0</v>
      </c>
      <c r="H90" s="13" t="n">
        <f aca="false">H30-H167</f>
        <v>0</v>
      </c>
      <c r="I90" s="14" t="n">
        <f aca="false">G90+F90+E90+D90+H90</f>
        <v>3.56523132324219</v>
      </c>
      <c r="J90" s="27"/>
      <c r="K90" s="27"/>
      <c r="L90" s="27"/>
    </row>
    <row r="91" customFormat="false" ht="12.75" hidden="false" customHeight="false" outlineLevel="0" collapsed="false">
      <c r="C91" s="12" t="n">
        <f aca="false">C31</f>
        <v>37135</v>
      </c>
      <c r="D91" s="13" t="n">
        <f aca="false">D31-D168</f>
        <v>0</v>
      </c>
      <c r="E91" s="13" t="n">
        <f aca="false">E31-E168</f>
        <v>4.89553833007813</v>
      </c>
      <c r="F91" s="13" t="n">
        <f aca="false">F31-F168</f>
        <v>0</v>
      </c>
      <c r="G91" s="13" t="n">
        <f aca="false">G31-G168</f>
        <v>0</v>
      </c>
      <c r="H91" s="13" t="n">
        <f aca="false">H31-H168</f>
        <v>0</v>
      </c>
      <c r="I91" s="14" t="n">
        <f aca="false">G91+F91+E91+D91+H91</f>
        <v>4.89553833007813</v>
      </c>
      <c r="J91" s="27"/>
      <c r="K91" s="27"/>
      <c r="L91" s="27"/>
    </row>
    <row r="92" customFormat="false" ht="12.75" hidden="false" customHeight="false" outlineLevel="0" collapsed="false">
      <c r="C92" s="12" t="n">
        <f aca="false">C32</f>
        <v>37165</v>
      </c>
      <c r="D92" s="13" t="n">
        <f aca="false">D32-D169</f>
        <v>0</v>
      </c>
      <c r="E92" s="13" t="n">
        <f aca="false">E32-E169</f>
        <v>6.71519470214844</v>
      </c>
      <c r="F92" s="13" t="n">
        <f aca="false">F32-F169</f>
        <v>0</v>
      </c>
      <c r="G92" s="13" t="n">
        <f aca="false">G32-G169</f>
        <v>0</v>
      </c>
      <c r="H92" s="13" t="n">
        <f aca="false">H32-H169</f>
        <v>0</v>
      </c>
      <c r="I92" s="14" t="n">
        <f aca="false">G92+F92+E92+D92+H92</f>
        <v>6.71519470214844</v>
      </c>
      <c r="J92" s="27"/>
      <c r="K92" s="27"/>
      <c r="L92" s="27"/>
    </row>
    <row r="93" customFormat="false" ht="12.75" hidden="false" customHeight="false" outlineLevel="0" collapsed="false">
      <c r="C93" s="12" t="n">
        <f aca="false">C33</f>
        <v>37196</v>
      </c>
      <c r="D93" s="13" t="n">
        <f aca="false">D33-D170</f>
        <v>0</v>
      </c>
      <c r="E93" s="13" t="n">
        <f aca="false">E33-E170</f>
        <v>8.13720703125</v>
      </c>
      <c r="F93" s="13" t="n">
        <f aca="false">F33-F170</f>
        <v>0</v>
      </c>
      <c r="G93" s="13" t="n">
        <f aca="false">G33-G170</f>
        <v>0</v>
      </c>
      <c r="H93" s="13" t="n">
        <f aca="false">H33-H170</f>
        <v>0</v>
      </c>
      <c r="I93" s="14" t="n">
        <f aca="false">G93+F93+E93+D93+H93</f>
        <v>8.13720703125</v>
      </c>
      <c r="J93" s="27"/>
      <c r="K93" s="27"/>
      <c r="L93" s="27"/>
    </row>
    <row r="94" customFormat="false" ht="12.75" hidden="false" customHeight="false" outlineLevel="0" collapsed="false">
      <c r="C94" s="12" t="n">
        <f aca="false">C34</f>
        <v>37226</v>
      </c>
      <c r="D94" s="13" t="n">
        <f aca="false">D34-D171</f>
        <v>0</v>
      </c>
      <c r="E94" s="13" t="n">
        <f aca="false">E34-E171</f>
        <v>9.96409606933594</v>
      </c>
      <c r="F94" s="13" t="n">
        <f aca="false">F34-F171</f>
        <v>0</v>
      </c>
      <c r="G94" s="13" t="n">
        <f aca="false">G34-G171</f>
        <v>0</v>
      </c>
      <c r="H94" s="13" t="n">
        <f aca="false">H34-H171</f>
        <v>0</v>
      </c>
      <c r="I94" s="14" t="n">
        <f aca="false">G94+F94+E94+D94+H94</f>
        <v>9.96409606933594</v>
      </c>
      <c r="J94" s="27"/>
      <c r="K94" s="27"/>
      <c r="L94" s="27"/>
    </row>
    <row r="95" customFormat="false" ht="12.75" hidden="false" customHeight="false" outlineLevel="0" collapsed="false">
      <c r="C95" s="12" t="n">
        <f aca="false">C35</f>
        <v>37257</v>
      </c>
      <c r="D95" s="13" t="n">
        <f aca="false">D35-D172</f>
        <v>0</v>
      </c>
      <c r="E95" s="13" t="n">
        <f aca="false">E35-E172</f>
        <v>8.04132843017578</v>
      </c>
      <c r="F95" s="13" t="n">
        <f aca="false">F35-F172</f>
        <v>0</v>
      </c>
      <c r="G95" s="13" t="n">
        <f aca="false">G35-G172</f>
        <v>0</v>
      </c>
      <c r="H95" s="13" t="n">
        <f aca="false">H35-H172</f>
        <v>0</v>
      </c>
      <c r="I95" s="14" t="n">
        <f aca="false">G95+F95+E95+D95+H95</f>
        <v>8.04132843017578</v>
      </c>
      <c r="J95" s="27"/>
      <c r="K95" s="27"/>
      <c r="L95" s="27"/>
    </row>
    <row r="96" customFormat="false" ht="12.75" hidden="false" customHeight="false" outlineLevel="0" collapsed="false">
      <c r="C96" s="12" t="n">
        <f aca="false">C36</f>
        <v>37288</v>
      </c>
      <c r="D96" s="13" t="n">
        <f aca="false">D36-D173</f>
        <v>0</v>
      </c>
      <c r="E96" s="13" t="n">
        <f aca="false">E36-E173</f>
        <v>7.57592010498047</v>
      </c>
      <c r="F96" s="13" t="n">
        <f aca="false">F36-F173</f>
        <v>0</v>
      </c>
      <c r="G96" s="13" t="n">
        <f aca="false">G36-G173</f>
        <v>0</v>
      </c>
      <c r="H96" s="13" t="n">
        <f aca="false">H36-H173</f>
        <v>0</v>
      </c>
      <c r="I96" s="14" t="n">
        <f aca="false">G96+F96+E96+D96+H96</f>
        <v>7.57592010498047</v>
      </c>
      <c r="J96" s="27"/>
      <c r="K96" s="27"/>
      <c r="L96" s="27"/>
    </row>
    <row r="97" customFormat="false" ht="12.75" hidden="false" customHeight="false" outlineLevel="0" collapsed="false">
      <c r="C97" s="12" t="n">
        <f aca="false">C37</f>
        <v>37316</v>
      </c>
      <c r="D97" s="13" t="n">
        <f aca="false">D37-D174</f>
        <v>0</v>
      </c>
      <c r="E97" s="13" t="n">
        <f aca="false">E37-E174</f>
        <v>8.73973846435547</v>
      </c>
      <c r="F97" s="13" t="n">
        <f aca="false">F37-F174</f>
        <v>0</v>
      </c>
      <c r="G97" s="13" t="n">
        <f aca="false">G37-G174</f>
        <v>0</v>
      </c>
      <c r="H97" s="13" t="n">
        <f aca="false">H37-H174</f>
        <v>0</v>
      </c>
      <c r="I97" s="14" t="n">
        <f aca="false">G97+F97+E97+D97+H97</f>
        <v>8.73973846435547</v>
      </c>
      <c r="J97" s="27"/>
      <c r="K97" s="27"/>
      <c r="L97" s="27"/>
    </row>
    <row r="98" customFormat="false" ht="12.75" hidden="false" customHeight="false" outlineLevel="0" collapsed="false">
      <c r="C98" s="12" t="n">
        <f aca="false">C38</f>
        <v>37347</v>
      </c>
      <c r="D98" s="13" t="n">
        <f aca="false">D38-D175</f>
        <v>0</v>
      </c>
      <c r="E98" s="13" t="n">
        <f aca="false">E38-E175</f>
        <v>8.78505706787109</v>
      </c>
      <c r="F98" s="13" t="n">
        <f aca="false">F38-F175</f>
        <v>0</v>
      </c>
      <c r="G98" s="13" t="n">
        <f aca="false">G38-G175</f>
        <v>0</v>
      </c>
      <c r="H98" s="13" t="n">
        <f aca="false">H38-H175</f>
        <v>0</v>
      </c>
      <c r="I98" s="14" t="n">
        <f aca="false">G98+F98+E98+D98+H98</f>
        <v>8.78505706787109</v>
      </c>
      <c r="J98" s="27"/>
      <c r="K98" s="27"/>
      <c r="L98" s="27"/>
    </row>
    <row r="99" customFormat="false" ht="12.75" hidden="false" customHeight="false" outlineLevel="0" collapsed="false">
      <c r="C99" s="12" t="n">
        <f aca="false">C39</f>
        <v>37377</v>
      </c>
      <c r="D99" s="13" t="n">
        <f aca="false">D39-D176</f>
        <v>0</v>
      </c>
      <c r="E99" s="13" t="n">
        <f aca="false">E39-E176</f>
        <v>9.43755340576172</v>
      </c>
      <c r="F99" s="13" t="n">
        <f aca="false">F39-F176</f>
        <v>0</v>
      </c>
      <c r="G99" s="13" t="n">
        <f aca="false">G39-G176</f>
        <v>0</v>
      </c>
      <c r="H99" s="13" t="n">
        <f aca="false">H39-H176</f>
        <v>0</v>
      </c>
      <c r="I99" s="14" t="n">
        <f aca="false">G99+F99+E99+D99+H99</f>
        <v>9.43755340576172</v>
      </c>
      <c r="J99" s="27"/>
      <c r="K99" s="27"/>
      <c r="L99" s="27"/>
    </row>
    <row r="100" customFormat="false" ht="12.75" hidden="false" customHeight="false" outlineLevel="0" collapsed="false">
      <c r="C100" s="12" t="n">
        <f aca="false">C40</f>
        <v>37408</v>
      </c>
      <c r="D100" s="13" t="n">
        <f aca="false">D40-D177</f>
        <v>0</v>
      </c>
      <c r="E100" s="13" t="n">
        <f aca="false">E40-E177</f>
        <v>9.485595703125</v>
      </c>
      <c r="F100" s="13" t="n">
        <f aca="false">F40-F177</f>
        <v>0</v>
      </c>
      <c r="G100" s="13" t="n">
        <f aca="false">G40-G177</f>
        <v>0</v>
      </c>
      <c r="H100" s="13" t="n">
        <f aca="false">H40-H177</f>
        <v>0</v>
      </c>
      <c r="I100" s="14" t="n">
        <f aca="false">G100+F100+E100+D100+H100</f>
        <v>9.485595703125</v>
      </c>
      <c r="J100" s="27"/>
      <c r="K100" s="27"/>
      <c r="L100" s="27"/>
    </row>
    <row r="101" customFormat="false" ht="12.75" hidden="false" customHeight="false" outlineLevel="0" collapsed="false">
      <c r="C101" s="12" t="n">
        <f aca="false">C41</f>
        <v>37438</v>
      </c>
      <c r="D101" s="13" t="n">
        <f aca="false">D41-D178</f>
        <v>0</v>
      </c>
      <c r="E101" s="13" t="n">
        <f aca="false">E41-E178</f>
        <v>-6.77799987792969</v>
      </c>
      <c r="F101" s="13" t="n">
        <f aca="false">F41-F178</f>
        <v>0</v>
      </c>
      <c r="G101" s="13" t="n">
        <f aca="false">G41-G178</f>
        <v>0</v>
      </c>
      <c r="H101" s="13" t="n">
        <f aca="false">H41-H178</f>
        <v>0</v>
      </c>
      <c r="I101" s="14" t="n">
        <f aca="false">G101+F101+E101+D101+H101</f>
        <v>-6.77799987792969</v>
      </c>
      <c r="J101" s="27"/>
      <c r="K101" s="27"/>
      <c r="L101" s="27"/>
    </row>
    <row r="102" customFormat="false" ht="12.75" hidden="false" customHeight="false" outlineLevel="0" collapsed="false">
      <c r="C102" s="12" t="n">
        <f aca="false">C42</f>
        <v>37469</v>
      </c>
      <c r="D102" s="13" t="n">
        <f aca="false">D42-D179</f>
        <v>0</v>
      </c>
      <c r="E102" s="13" t="n">
        <f aca="false">E42-E179</f>
        <v>-7.03111267089844</v>
      </c>
      <c r="F102" s="13" t="n">
        <f aca="false">F42-F179</f>
        <v>0</v>
      </c>
      <c r="G102" s="13" t="n">
        <f aca="false">G42-G179</f>
        <v>0</v>
      </c>
      <c r="H102" s="13" t="n">
        <f aca="false">H42-H179</f>
        <v>0</v>
      </c>
      <c r="I102" s="14" t="n">
        <f aca="false">G102+F102+E102+D102+H102</f>
        <v>-7.03111267089844</v>
      </c>
      <c r="J102" s="27"/>
      <c r="K102" s="27"/>
      <c r="L102" s="27"/>
    </row>
    <row r="103" customFormat="false" ht="12.75" hidden="false" customHeight="false" outlineLevel="0" collapsed="false">
      <c r="C103" s="12" t="n">
        <f aca="false">C43</f>
        <v>37500</v>
      </c>
      <c r="D103" s="13" t="n">
        <f aca="false">D43-D180</f>
        <v>0</v>
      </c>
      <c r="E103" s="13" t="n">
        <f aca="false">E43-E180</f>
        <v>-7.0499267578125</v>
      </c>
      <c r="F103" s="13" t="n">
        <f aca="false">F43-F180</f>
        <v>0</v>
      </c>
      <c r="G103" s="13" t="n">
        <f aca="false">G43-G180</f>
        <v>0</v>
      </c>
      <c r="H103" s="13" t="n">
        <f aca="false">H43-H180</f>
        <v>0</v>
      </c>
      <c r="I103" s="14" t="n">
        <f aca="false">G103+F103+E103+D103+H103</f>
        <v>-7.0499267578125</v>
      </c>
      <c r="J103" s="27"/>
      <c r="K103" s="27"/>
      <c r="L103" s="27"/>
    </row>
    <row r="104" customFormat="false" ht="12.75" hidden="false" customHeight="false" outlineLevel="0" collapsed="false">
      <c r="C104" s="12" t="n">
        <f aca="false">C44</f>
        <v>37530</v>
      </c>
      <c r="D104" s="13" t="n">
        <f aca="false">D44-D181</f>
        <v>0</v>
      </c>
      <c r="E104" s="13" t="n">
        <f aca="false">E44-E181</f>
        <v>-7.54740905761719</v>
      </c>
      <c r="F104" s="13" t="n">
        <f aca="false">F44-F181</f>
        <v>0</v>
      </c>
      <c r="G104" s="13" t="n">
        <f aca="false">G44-G181</f>
        <v>0</v>
      </c>
      <c r="H104" s="13" t="n">
        <f aca="false">H44-H181</f>
        <v>0</v>
      </c>
      <c r="I104" s="14" t="n">
        <f aca="false">G104+F104+E104+D104+H104</f>
        <v>-7.54740905761719</v>
      </c>
      <c r="J104" s="27"/>
      <c r="K104" s="27"/>
      <c r="L104" s="27"/>
    </row>
    <row r="105" customFormat="false" ht="12.75" hidden="false" customHeight="false" outlineLevel="0" collapsed="false">
      <c r="C105" s="12" t="n">
        <f aca="false">C45</f>
        <v>37561</v>
      </c>
      <c r="D105" s="13" t="n">
        <f aca="false">D45-D182</f>
        <v>0</v>
      </c>
      <c r="E105" s="13" t="n">
        <f aca="false">E45-E182</f>
        <v>-7.55067443847656</v>
      </c>
      <c r="F105" s="13" t="n">
        <f aca="false">F45-F182</f>
        <v>0</v>
      </c>
      <c r="G105" s="13" t="n">
        <f aca="false">G45-G182</f>
        <v>0</v>
      </c>
      <c r="H105" s="13" t="n">
        <f aca="false">H45-H182</f>
        <v>0</v>
      </c>
      <c r="I105" s="14" t="n">
        <f aca="false">G105+F105+E105+D105+H105</f>
        <v>-7.55067443847656</v>
      </c>
      <c r="J105" s="27"/>
      <c r="K105" s="27"/>
      <c r="L105" s="27"/>
    </row>
    <row r="106" customFormat="false" ht="12.75" hidden="false" customHeight="false" outlineLevel="0" collapsed="false">
      <c r="C106" s="12" t="n">
        <f aca="false">C46</f>
        <v>37591</v>
      </c>
      <c r="D106" s="13" t="n">
        <f aca="false">D46-D183</f>
        <v>0</v>
      </c>
      <c r="E106" s="13" t="n">
        <f aca="false">E46-E183</f>
        <v>-8.07359313964844</v>
      </c>
      <c r="F106" s="13" t="n">
        <f aca="false">F46-F183</f>
        <v>0</v>
      </c>
      <c r="G106" s="13" t="n">
        <f aca="false">G46-G183</f>
        <v>0</v>
      </c>
      <c r="H106" s="13" t="n">
        <f aca="false">H46-H183</f>
        <v>0</v>
      </c>
      <c r="I106" s="14" t="n">
        <f aca="false">G106+F106+E106+D106+H106</f>
        <v>-8.07359313964844</v>
      </c>
      <c r="J106" s="27"/>
      <c r="K106" s="27"/>
      <c r="L106" s="27"/>
    </row>
    <row r="107" customFormat="false" ht="12.75" hidden="false" customHeight="false" outlineLevel="0" collapsed="false">
      <c r="C107" s="12" t="n">
        <f aca="false">C47</f>
        <v>37622</v>
      </c>
      <c r="D107" s="13" t="n">
        <f aca="false">D47-D184</f>
        <v>0</v>
      </c>
      <c r="E107" s="13" t="n">
        <f aca="false">E47-E184</f>
        <v>-8.25653076171875</v>
      </c>
      <c r="F107" s="13" t="n">
        <f aca="false">F47-F184</f>
        <v>0</v>
      </c>
      <c r="G107" s="13" t="n">
        <f aca="false">G47-G184</f>
        <v>0</v>
      </c>
      <c r="H107" s="13" t="n">
        <f aca="false">H47-H184</f>
        <v>0</v>
      </c>
      <c r="I107" s="14" t="n">
        <f aca="false">G107+F107+E107+D107+H107</f>
        <v>-8.25653076171875</v>
      </c>
      <c r="J107" s="27"/>
      <c r="K107" s="27"/>
      <c r="L107" s="27"/>
    </row>
    <row r="108" customFormat="false" ht="12.75" hidden="false" customHeight="false" outlineLevel="0" collapsed="false">
      <c r="C108" s="12" t="n">
        <f aca="false">C48</f>
        <v>37653</v>
      </c>
      <c r="D108" s="13" t="n">
        <f aca="false">D48-D185</f>
        <v>0</v>
      </c>
      <c r="E108" s="13" t="n">
        <f aca="false">E48-E185</f>
        <v>-7.58392333984375</v>
      </c>
      <c r="F108" s="13" t="n">
        <f aca="false">F48-F185</f>
        <v>0</v>
      </c>
      <c r="G108" s="13" t="n">
        <f aca="false">G48-G185</f>
        <v>0</v>
      </c>
      <c r="H108" s="13" t="n">
        <f aca="false">H48-H185</f>
        <v>0</v>
      </c>
      <c r="I108" s="14" t="n">
        <f aca="false">G108+F108+E108+D108+H108</f>
        <v>-7.58392333984375</v>
      </c>
      <c r="J108" s="27"/>
      <c r="K108" s="27"/>
      <c r="L108" s="27"/>
    </row>
    <row r="109" customFormat="false" ht="12.75" hidden="false" customHeight="false" outlineLevel="0" collapsed="false">
      <c r="C109" s="12" t="n">
        <f aca="false">C49</f>
        <v>37681</v>
      </c>
      <c r="D109" s="13" t="n">
        <f aca="false">D49-D186</f>
        <v>0</v>
      </c>
      <c r="E109" s="13" t="n">
        <f aca="false">E49-E186</f>
        <v>-8.5352783203125</v>
      </c>
      <c r="F109" s="13" t="n">
        <f aca="false">F49-F186</f>
        <v>0</v>
      </c>
      <c r="G109" s="13" t="n">
        <f aca="false">G49-G186</f>
        <v>0</v>
      </c>
      <c r="H109" s="13" t="n">
        <f aca="false">H49-H186</f>
        <v>0</v>
      </c>
      <c r="I109" s="14" t="n">
        <f aca="false">G109+F109+E109+D109+H109</f>
        <v>-8.5352783203125</v>
      </c>
      <c r="J109" s="27"/>
      <c r="K109" s="27"/>
      <c r="L109" s="27"/>
    </row>
    <row r="110" customFormat="false" ht="12.75" hidden="false" customHeight="false" outlineLevel="0" collapsed="false">
      <c r="C110" s="12" t="n">
        <f aca="false">C50</f>
        <v>37712</v>
      </c>
      <c r="D110" s="13" t="n">
        <f aca="false">D50-D187</f>
        <v>0</v>
      </c>
      <c r="E110" s="13" t="n">
        <f aca="false">E50-E187</f>
        <v>-8.39376831054688</v>
      </c>
      <c r="F110" s="13" t="n">
        <f aca="false">F50-F187</f>
        <v>0</v>
      </c>
      <c r="G110" s="13" t="n">
        <f aca="false">G50-G187</f>
        <v>0</v>
      </c>
      <c r="H110" s="13" t="n">
        <f aca="false">H50-H187</f>
        <v>0</v>
      </c>
      <c r="I110" s="14" t="n">
        <f aca="false">G110+F110+E110+D110+H110</f>
        <v>-8.39376831054688</v>
      </c>
      <c r="J110" s="27"/>
      <c r="K110" s="27"/>
      <c r="L110" s="27"/>
    </row>
    <row r="111" customFormat="false" ht="12.75" hidden="false" customHeight="false" outlineLevel="0" collapsed="false">
      <c r="C111" s="12" t="n">
        <f aca="false">C51</f>
        <v>37742</v>
      </c>
      <c r="D111" s="13" t="n">
        <f aca="false">D51-D188</f>
        <v>0</v>
      </c>
      <c r="E111" s="13" t="n">
        <f aca="false">E51-E188</f>
        <v>-8.80397033691406</v>
      </c>
      <c r="F111" s="13" t="n">
        <f aca="false">F51-F188</f>
        <v>0</v>
      </c>
      <c r="G111" s="13" t="n">
        <f aca="false">G51-G188</f>
        <v>0</v>
      </c>
      <c r="H111" s="13" t="n">
        <f aca="false">H51-H188</f>
        <v>0</v>
      </c>
      <c r="I111" s="14" t="n">
        <f aca="false">G111+F111+E111+D111+H111</f>
        <v>-8.80397033691406</v>
      </c>
      <c r="J111" s="27"/>
      <c r="K111" s="27"/>
      <c r="L111" s="27"/>
    </row>
    <row r="112" customFormat="false" ht="12.75" hidden="false" customHeight="false" outlineLevel="0" collapsed="false">
      <c r="C112" s="12" t="n">
        <f aca="false">C52</f>
        <v>37773</v>
      </c>
      <c r="D112" s="13" t="n">
        <f aca="false">D52-D189</f>
        <v>0</v>
      </c>
      <c r="E112" s="13" t="n">
        <f aca="false">E52-E189</f>
        <v>-8.64852905273438</v>
      </c>
      <c r="F112" s="13" t="n">
        <f aca="false">F52-F189</f>
        <v>0</v>
      </c>
      <c r="G112" s="13" t="n">
        <f aca="false">G52-G189</f>
        <v>0</v>
      </c>
      <c r="H112" s="13" t="n">
        <f aca="false">H52-H189</f>
        <v>0</v>
      </c>
      <c r="I112" s="14" t="n">
        <f aca="false">G112+F112+E112+D112+H112</f>
        <v>-8.64852905273438</v>
      </c>
      <c r="J112" s="27"/>
      <c r="K112" s="27"/>
      <c r="L112" s="27"/>
    </row>
    <row r="113" customFormat="false" ht="12.75" hidden="false" customHeight="false" outlineLevel="0" collapsed="false">
      <c r="C113" s="12" t="n">
        <f aca="false">C53</f>
        <v>37803</v>
      </c>
      <c r="D113" s="13" t="n">
        <f aca="false">D53-D190</f>
        <v>0</v>
      </c>
      <c r="E113" s="13" t="n">
        <f aca="false">E53-E190</f>
        <v>-9.06361389160156</v>
      </c>
      <c r="F113" s="13" t="n">
        <f aca="false">F53-F190</f>
        <v>0</v>
      </c>
      <c r="G113" s="13" t="n">
        <f aca="false">G53-G190</f>
        <v>0</v>
      </c>
      <c r="H113" s="13" t="n">
        <f aca="false">H53-H190</f>
        <v>0</v>
      </c>
      <c r="I113" s="14" t="n">
        <f aca="false">G113+F113+E113+D113+H113</f>
        <v>-9.06361389160156</v>
      </c>
      <c r="J113" s="27"/>
      <c r="K113" s="27"/>
      <c r="L113" s="27"/>
    </row>
    <row r="114" customFormat="false" ht="12.75" hidden="false" customHeight="false" outlineLevel="0" collapsed="false">
      <c r="C114" s="12" t="n">
        <f aca="false">C54</f>
        <v>37834</v>
      </c>
      <c r="D114" s="13" t="n">
        <f aca="false">D54-D191</f>
        <v>0</v>
      </c>
      <c r="E114" s="13" t="n">
        <f aca="false">E54-E191</f>
        <v>-9.19606018066406</v>
      </c>
      <c r="F114" s="13" t="n">
        <f aca="false">F54-F191</f>
        <v>0</v>
      </c>
      <c r="G114" s="13" t="n">
        <f aca="false">G54-G191</f>
        <v>0</v>
      </c>
      <c r="H114" s="13" t="n">
        <f aca="false">H54-H191</f>
        <v>0</v>
      </c>
      <c r="I114" s="14" t="n">
        <f aca="false">G114+F114+E114+D114+H114</f>
        <v>-9.19606018066406</v>
      </c>
      <c r="J114" s="27"/>
      <c r="K114" s="27"/>
      <c r="L114" s="27"/>
    </row>
    <row r="115" customFormat="false" ht="12.75" hidden="false" customHeight="false" outlineLevel="0" collapsed="false">
      <c r="C115" s="12" t="n">
        <f aca="false">C55</f>
        <v>37865</v>
      </c>
      <c r="D115" s="13" t="n">
        <f aca="false">D55-D192</f>
        <v>0</v>
      </c>
      <c r="E115" s="13" t="n">
        <f aca="false">E55-E192</f>
        <v>-9.02140808105469</v>
      </c>
      <c r="F115" s="13" t="n">
        <f aca="false">F55-F192</f>
        <v>0</v>
      </c>
      <c r="G115" s="13" t="n">
        <f aca="false">G55-G192</f>
        <v>0</v>
      </c>
      <c r="H115" s="13" t="n">
        <f aca="false">H55-H192</f>
        <v>0</v>
      </c>
      <c r="I115" s="14" t="n">
        <f aca="false">G115+F115+E115+D115+H115</f>
        <v>-9.02140808105469</v>
      </c>
      <c r="J115" s="27"/>
      <c r="K115" s="27"/>
      <c r="L115" s="27"/>
    </row>
    <row r="116" customFormat="false" ht="12.75" hidden="false" customHeight="false" outlineLevel="0" collapsed="false">
      <c r="C116" s="12" t="n">
        <f aca="false">C56</f>
        <v>37895</v>
      </c>
      <c r="D116" s="13" t="n">
        <f aca="false">D56-D193</f>
        <v>0</v>
      </c>
      <c r="E116" s="13" t="n">
        <f aca="false">E56-E193</f>
        <v>-9.45109558105469</v>
      </c>
      <c r="F116" s="13" t="n">
        <f aca="false">F56-F193</f>
        <v>0</v>
      </c>
      <c r="G116" s="13" t="n">
        <f aca="false">G56-G193</f>
        <v>0</v>
      </c>
      <c r="H116" s="13" t="n">
        <f aca="false">H56-H193</f>
        <v>0</v>
      </c>
      <c r="I116" s="14" t="n">
        <f aca="false">G116+F116+E116+D116+H116</f>
        <v>-9.45109558105469</v>
      </c>
      <c r="J116" s="27"/>
      <c r="K116" s="27"/>
      <c r="L116" s="27"/>
    </row>
    <row r="117" customFormat="false" ht="12.75" hidden="false" customHeight="false" outlineLevel="0" collapsed="false">
      <c r="C117" s="12" t="n">
        <f aca="false">C57</f>
        <v>37926</v>
      </c>
      <c r="D117" s="13" t="n">
        <f aca="false">D57-D194</f>
        <v>0</v>
      </c>
      <c r="E117" s="13" t="n">
        <f aca="false">E57-E194</f>
        <v>-9.26420593261719</v>
      </c>
      <c r="F117" s="13" t="n">
        <f aca="false">F57-F194</f>
        <v>0</v>
      </c>
      <c r="G117" s="13" t="n">
        <f aca="false">G57-G194</f>
        <v>0</v>
      </c>
      <c r="H117" s="13" t="n">
        <f aca="false">H57-H194</f>
        <v>0</v>
      </c>
      <c r="I117" s="14" t="n">
        <f aca="false">G117+F117+E117+D117+H117</f>
        <v>-9.26420593261719</v>
      </c>
      <c r="J117" s="27"/>
      <c r="K117" s="27"/>
      <c r="L117" s="27"/>
    </row>
    <row r="118" customFormat="false" ht="12.75" hidden="false" customHeight="false" outlineLevel="0" collapsed="false">
      <c r="C118" s="12" t="n">
        <f aca="false">C58</f>
        <v>37956</v>
      </c>
      <c r="D118" s="13" t="n">
        <f aca="false">D58-D195</f>
        <v>0</v>
      </c>
      <c r="E118" s="13" t="n">
        <f aca="false">E58-E195</f>
        <v>-9.70120239257813</v>
      </c>
      <c r="F118" s="13" t="n">
        <f aca="false">F58-F195</f>
        <v>0</v>
      </c>
      <c r="G118" s="13" t="n">
        <f aca="false">G58-G195</f>
        <v>0</v>
      </c>
      <c r="H118" s="13" t="n">
        <f aca="false">H58-H195</f>
        <v>0</v>
      </c>
      <c r="I118" s="14" t="n">
        <f aca="false">G118+F118+E118+D118+H118</f>
        <v>-9.70120239257813</v>
      </c>
      <c r="J118" s="27"/>
      <c r="K118" s="27"/>
      <c r="L118" s="27"/>
    </row>
    <row r="119" customFormat="false" ht="12.75" hidden="false" customHeight="false" outlineLevel="0" collapsed="false">
      <c r="C119" s="12" t="n">
        <f aca="false">C59</f>
        <v>37987</v>
      </c>
      <c r="D119" s="13" t="n">
        <f aca="false">D59-D196</f>
        <v>0</v>
      </c>
      <c r="E119" s="13" t="n">
        <f aca="false">E59-E196</f>
        <v>0</v>
      </c>
      <c r="F119" s="13" t="n">
        <f aca="false">F59-F196</f>
        <v>0</v>
      </c>
      <c r="G119" s="13" t="n">
        <f aca="false">G59-G196</f>
        <v>0</v>
      </c>
      <c r="H119" s="13" t="n">
        <f aca="false">H59-H196</f>
        <v>0</v>
      </c>
      <c r="I119" s="14" t="n">
        <f aca="false">G119+F119+E119+D119+H119</f>
        <v>0</v>
      </c>
      <c r="J119" s="27"/>
      <c r="K119" s="27"/>
      <c r="L119" s="27"/>
    </row>
    <row r="120" customFormat="false" ht="12.75" hidden="false" customHeight="false" outlineLevel="0" collapsed="false">
      <c r="C120" s="12" t="n">
        <f aca="false">C60</f>
        <v>38018</v>
      </c>
      <c r="D120" s="13" t="n">
        <f aca="false">D60-D197</f>
        <v>0</v>
      </c>
      <c r="E120" s="13" t="n">
        <f aca="false">E60-E197</f>
        <v>0</v>
      </c>
      <c r="F120" s="13" t="n">
        <f aca="false">F60-F197</f>
        <v>0</v>
      </c>
      <c r="G120" s="13" t="n">
        <f aca="false">G60-G197</f>
        <v>0</v>
      </c>
      <c r="H120" s="13" t="n">
        <f aca="false">H60-H197</f>
        <v>0</v>
      </c>
      <c r="I120" s="14" t="n">
        <f aca="false">G120+F120+E120+D120+H120</f>
        <v>0</v>
      </c>
      <c r="J120" s="27"/>
      <c r="K120" s="27"/>
      <c r="L120" s="27"/>
    </row>
    <row r="121" customFormat="false" ht="12.75" hidden="false" customHeight="false" outlineLevel="0" collapsed="false">
      <c r="C121" s="12" t="n">
        <f aca="false">C61</f>
        <v>38047</v>
      </c>
      <c r="D121" s="13" t="n">
        <f aca="false">D61-D198</f>
        <v>0</v>
      </c>
      <c r="E121" s="13" t="n">
        <f aca="false">E61-E198</f>
        <v>0</v>
      </c>
      <c r="F121" s="13" t="n">
        <f aca="false">F61-F198</f>
        <v>0</v>
      </c>
      <c r="G121" s="13" t="n">
        <f aca="false">G61-G198</f>
        <v>0</v>
      </c>
      <c r="H121" s="13" t="n">
        <f aca="false">H61-H198</f>
        <v>0</v>
      </c>
      <c r="I121" s="14" t="n">
        <f aca="false">G121+F121+E121+D121+H121</f>
        <v>0</v>
      </c>
      <c r="J121" s="27"/>
      <c r="K121" s="27"/>
      <c r="L121" s="27"/>
    </row>
    <row r="122" customFormat="false" ht="12.75" hidden="false" customHeight="false" outlineLevel="0" collapsed="false">
      <c r="B122" s="28"/>
      <c r="C122" s="12"/>
      <c r="D122" s="13"/>
      <c r="E122" s="13"/>
      <c r="F122" s="13"/>
      <c r="G122" s="29"/>
      <c r="H122" s="13"/>
      <c r="I122" s="14"/>
    </row>
    <row r="123" customFormat="false" ht="12.75" hidden="false" customHeight="false" outlineLevel="0" collapsed="false">
      <c r="C123" s="17"/>
      <c r="D123" s="18"/>
      <c r="E123" s="18"/>
      <c r="F123" s="19"/>
      <c r="G123" s="13"/>
      <c r="H123" s="20"/>
      <c r="I123" s="21"/>
    </row>
    <row r="124" customFormat="false" ht="12.75" hidden="false" customHeight="false" outlineLevel="0" collapsed="false">
      <c r="C124" s="23" t="s">
        <v>12</v>
      </c>
      <c r="D124" s="24" t="n">
        <f aca="false">SUM(D68:D122)</f>
        <v>-10424.1449224203</v>
      </c>
      <c r="E124" s="24" t="n">
        <f aca="false">SUM(E68:E122)</f>
        <v>43353.2201705096</v>
      </c>
      <c r="F124" s="24" t="n">
        <f aca="false">SUM(F68:F122)</f>
        <v>255.752802034332</v>
      </c>
      <c r="G124" s="24" t="n">
        <f aca="false">SUM(G68:G122)</f>
        <v>-1737.79208256308</v>
      </c>
      <c r="H124" s="24" t="n">
        <f aca="false">SUM(H68:H122)</f>
        <v>738.832971566297</v>
      </c>
      <c r="I124" s="25" t="n">
        <f aca="false">D124+E124+F124+G124+H124</f>
        <v>32185.8689391269</v>
      </c>
    </row>
    <row r="143" customFormat="false" ht="12.75" hidden="false" customHeight="false" outlineLevel="0" collapsed="false">
      <c r="C143" s="6" t="s">
        <v>14</v>
      </c>
    </row>
    <row r="144" customFormat="false" ht="12.75" hidden="false" customHeight="false" outlineLevel="0" collapsed="false">
      <c r="C144" s="8" t="s">
        <v>2</v>
      </c>
      <c r="D144" s="9" t="s">
        <v>3</v>
      </c>
      <c r="E144" s="9" t="s">
        <v>4</v>
      </c>
      <c r="F144" s="9" t="s">
        <v>5</v>
      </c>
      <c r="G144" s="9" t="s">
        <v>6</v>
      </c>
      <c r="H144" s="9" t="s">
        <v>7</v>
      </c>
      <c r="I144" s="10" t="s">
        <v>8</v>
      </c>
    </row>
    <row r="145" customFormat="false" ht="12.75" hidden="false" customHeight="false" outlineLevel="0" collapsed="false">
      <c r="C145" s="12" t="n">
        <v>36434</v>
      </c>
      <c r="D145" s="13" t="n">
        <v>0</v>
      </c>
      <c r="E145" s="13" t="n">
        <v>0</v>
      </c>
      <c r="F145" s="13" t="n">
        <v>0</v>
      </c>
      <c r="G145" s="13" t="n">
        <v>0</v>
      </c>
      <c r="H145" s="13" t="n">
        <v>0</v>
      </c>
      <c r="I145" s="14" t="n">
        <v>0</v>
      </c>
    </row>
    <row r="146" customFormat="false" ht="12.75" hidden="false" customHeight="false" outlineLevel="0" collapsed="false">
      <c r="C146" s="12" t="n">
        <v>36465</v>
      </c>
      <c r="D146" s="13" t="n">
        <v>0</v>
      </c>
      <c r="E146" s="13" t="n">
        <v>0</v>
      </c>
      <c r="F146" s="13" t="n">
        <v>0</v>
      </c>
      <c r="G146" s="13" t="n">
        <v>0</v>
      </c>
      <c r="H146" s="13" t="n">
        <v>0</v>
      </c>
      <c r="I146" s="14" t="n">
        <v>0</v>
      </c>
    </row>
    <row r="147" customFormat="false" ht="12.75" hidden="false" customHeight="false" outlineLevel="0" collapsed="false">
      <c r="C147" s="12" t="n">
        <v>36495</v>
      </c>
      <c r="D147" s="13" t="n">
        <v>0</v>
      </c>
      <c r="E147" s="13" t="n">
        <v>0</v>
      </c>
      <c r="F147" s="13" t="n">
        <v>0</v>
      </c>
      <c r="G147" s="13" t="n">
        <v>0</v>
      </c>
      <c r="H147" s="13" t="n">
        <v>0</v>
      </c>
      <c r="I147" s="14" t="n">
        <v>0</v>
      </c>
    </row>
    <row r="148" customFormat="false" ht="12.75" hidden="false" customHeight="false" outlineLevel="0" collapsed="false">
      <c r="C148" s="12" t="n">
        <v>36526</v>
      </c>
      <c r="D148" s="13" t="n">
        <v>1702.20900732366</v>
      </c>
      <c r="E148" s="13" t="n">
        <v>-16506.1671248317</v>
      </c>
      <c r="F148" s="13" t="n">
        <v>-2159.52158677566</v>
      </c>
      <c r="G148" s="13" t="n">
        <v>12063.5846725552</v>
      </c>
      <c r="H148" s="13" t="n">
        <v>-1833.90970564361</v>
      </c>
      <c r="I148" s="14" t="n">
        <v>-6733.80473737211</v>
      </c>
    </row>
    <row r="149" customFormat="false" ht="12.75" hidden="false" customHeight="false" outlineLevel="0" collapsed="false">
      <c r="C149" s="12" t="n">
        <v>36557</v>
      </c>
      <c r="D149" s="13" t="n">
        <v>9210.62080919368</v>
      </c>
      <c r="E149" s="13" t="n">
        <v>-65097.1137769014</v>
      </c>
      <c r="F149" s="13" t="n">
        <v>-6356.84817790985</v>
      </c>
      <c r="G149" s="13" t="n">
        <v>50234.0990641125</v>
      </c>
      <c r="H149" s="13" t="n">
        <v>-10596.3800059056</v>
      </c>
      <c r="I149" s="14" t="n">
        <v>-22605.6220874106</v>
      </c>
    </row>
    <row r="150" customFormat="false" ht="12.75" hidden="false" customHeight="false" outlineLevel="0" collapsed="false">
      <c r="C150" s="12" t="n">
        <v>36586</v>
      </c>
      <c r="D150" s="13" t="n">
        <v>10732.4924577233</v>
      </c>
      <c r="E150" s="13" t="n">
        <v>-73819.1466096268</v>
      </c>
      <c r="F150" s="13" t="n">
        <v>-7096.22044754028</v>
      </c>
      <c r="G150" s="13" t="n">
        <v>53458.4759496825</v>
      </c>
      <c r="H150" s="13" t="n">
        <v>-10609.7853379275</v>
      </c>
      <c r="I150" s="14" t="n">
        <v>-27334.1839876888</v>
      </c>
    </row>
    <row r="151" customFormat="false" ht="12.75" hidden="false" customHeight="false" outlineLevel="0" collapsed="false">
      <c r="C151" s="12" t="n">
        <v>36617</v>
      </c>
      <c r="D151" s="13" t="n">
        <v>3041.18493701948</v>
      </c>
      <c r="E151" s="13" t="n">
        <v>5090.90366551531</v>
      </c>
      <c r="F151" s="13" t="n">
        <v>546.694317054004</v>
      </c>
      <c r="G151" s="13" t="n">
        <v>0</v>
      </c>
      <c r="H151" s="13" t="n">
        <v>-3272.68232163522</v>
      </c>
      <c r="I151" s="14" t="n">
        <v>5406.10059795357</v>
      </c>
    </row>
    <row r="152" customFormat="false" ht="12.75" hidden="false" customHeight="false" outlineLevel="0" collapsed="false">
      <c r="C152" s="12" t="n">
        <v>36647</v>
      </c>
      <c r="D152" s="13" t="n">
        <v>3994.45967675884</v>
      </c>
      <c r="E152" s="13" t="n">
        <v>4985.73194509482</v>
      </c>
      <c r="F152" s="13" t="n">
        <v>1038.58340846375</v>
      </c>
      <c r="G152" s="13" t="n">
        <v>0</v>
      </c>
      <c r="H152" s="13" t="n">
        <v>-6906.84127360288</v>
      </c>
      <c r="I152" s="14" t="n">
        <v>3111.93375671452</v>
      </c>
    </row>
    <row r="153" customFormat="false" ht="12.75" hidden="false" customHeight="false" outlineLevel="0" collapsed="false">
      <c r="C153" s="12" t="n">
        <v>36678</v>
      </c>
      <c r="D153" s="13" t="n">
        <v>4721.95128258127</v>
      </c>
      <c r="E153" s="13" t="n">
        <v>2803.76478521071</v>
      </c>
      <c r="F153" s="13" t="n">
        <v>1310.61835627258</v>
      </c>
      <c r="G153" s="13" t="n">
        <v>0</v>
      </c>
      <c r="H153" s="13" t="n">
        <v>-4959.78102322128</v>
      </c>
      <c r="I153" s="14" t="n">
        <v>3876.55340084328</v>
      </c>
    </row>
    <row r="154" customFormat="false" ht="12.75" hidden="false" customHeight="false" outlineLevel="0" collapsed="false">
      <c r="C154" s="12" t="n">
        <v>36708</v>
      </c>
      <c r="D154" s="13" t="n">
        <v>17744.7680728905</v>
      </c>
      <c r="E154" s="13" t="n">
        <v>-6958.03732065225</v>
      </c>
      <c r="F154" s="13" t="n">
        <v>0</v>
      </c>
      <c r="G154" s="13" t="n">
        <v>8441.51285363255</v>
      </c>
      <c r="H154" s="13" t="n">
        <v>-11928.3011502382</v>
      </c>
      <c r="I154" s="14" t="n">
        <v>7299.94245563255</v>
      </c>
    </row>
    <row r="155" customFormat="false" ht="12.75" hidden="false" customHeight="false" outlineLevel="0" collapsed="false">
      <c r="C155" s="12" t="n">
        <v>36739</v>
      </c>
      <c r="D155" s="13" t="n">
        <v>16849.2017783524</v>
      </c>
      <c r="E155" s="13" t="n">
        <v>-7604.15161964696</v>
      </c>
      <c r="F155" s="13" t="n">
        <v>0</v>
      </c>
      <c r="G155" s="13" t="n">
        <v>8390.95530160495</v>
      </c>
      <c r="H155" s="13" t="n">
        <v>-10396.7230047122</v>
      </c>
      <c r="I155" s="14" t="n">
        <v>7239.28245559817</v>
      </c>
    </row>
    <row r="156" customFormat="false" ht="12.75" hidden="false" customHeight="false" outlineLevel="0" collapsed="false">
      <c r="C156" s="12" t="n">
        <v>36770</v>
      </c>
      <c r="D156" s="13" t="n">
        <v>15202.1120187417</v>
      </c>
      <c r="E156" s="13" t="n">
        <v>-8290.0734651652</v>
      </c>
      <c r="F156" s="13" t="n">
        <v>0</v>
      </c>
      <c r="G156" s="13" t="n">
        <v>8097.03006508089</v>
      </c>
      <c r="H156" s="13" t="n">
        <v>-10523.2762592004</v>
      </c>
      <c r="I156" s="14" t="n">
        <v>4485.792359457</v>
      </c>
    </row>
    <row r="157" customFormat="false" ht="12.75" hidden="false" customHeight="false" outlineLevel="0" collapsed="false">
      <c r="C157" s="12" t="n">
        <v>36800</v>
      </c>
      <c r="D157" s="13" t="n">
        <v>7076.24514007568</v>
      </c>
      <c r="E157" s="13" t="n">
        <v>-4739.61126112982</v>
      </c>
      <c r="F157" s="13" t="n">
        <v>0</v>
      </c>
      <c r="G157" s="13" t="n">
        <v>7811.65475376858</v>
      </c>
      <c r="H157" s="13" t="n">
        <v>0</v>
      </c>
      <c r="I157" s="14" t="n">
        <v>10148.2886327144</v>
      </c>
    </row>
    <row r="158" customFormat="false" ht="12.75" hidden="false" customHeight="false" outlineLevel="0" collapsed="false">
      <c r="C158" s="12" t="n">
        <v>36831</v>
      </c>
      <c r="D158" s="13" t="n">
        <v>6808.53981018066</v>
      </c>
      <c r="E158" s="13" t="n">
        <v>-5114.47824234487</v>
      </c>
      <c r="F158" s="13" t="n">
        <v>0</v>
      </c>
      <c r="G158" s="13" t="n">
        <v>7975.09826249343</v>
      </c>
      <c r="H158" s="13" t="n">
        <v>0</v>
      </c>
      <c r="I158" s="14" t="n">
        <v>9669.15983032923</v>
      </c>
    </row>
    <row r="159" customFormat="false" ht="12.75" hidden="false" customHeight="false" outlineLevel="0" collapsed="false">
      <c r="C159" s="12" t="n">
        <v>36861</v>
      </c>
      <c r="D159" s="13" t="n">
        <v>6991.40856170654</v>
      </c>
      <c r="E159" s="13" t="n">
        <v>-4991.66615008809</v>
      </c>
      <c r="F159" s="13" t="n">
        <v>0</v>
      </c>
      <c r="G159" s="13" t="n">
        <v>8163.54317749745</v>
      </c>
      <c r="H159" s="13" t="n">
        <v>0</v>
      </c>
      <c r="I159" s="14" t="n">
        <v>10163.2855891159</v>
      </c>
    </row>
    <row r="160" customFormat="false" ht="12.75" hidden="false" customHeight="false" outlineLevel="0" collapsed="false">
      <c r="C160" s="12" t="n">
        <v>36892</v>
      </c>
      <c r="D160" s="13" t="n">
        <v>6952.36250305176</v>
      </c>
      <c r="E160" s="13" t="n">
        <v>0</v>
      </c>
      <c r="F160" s="13" t="n">
        <v>0</v>
      </c>
      <c r="G160" s="13" t="n">
        <v>0</v>
      </c>
      <c r="H160" s="13" t="n">
        <v>0</v>
      </c>
      <c r="I160" s="14" t="n">
        <v>6952.36250305176</v>
      </c>
    </row>
    <row r="161" customFormat="false" ht="12.75" hidden="false" customHeight="false" outlineLevel="0" collapsed="false">
      <c r="C161" s="12" t="n">
        <v>36923</v>
      </c>
      <c r="D161" s="13" t="n">
        <v>6244.93665313721</v>
      </c>
      <c r="E161" s="13" t="n">
        <v>0</v>
      </c>
      <c r="F161" s="13" t="n">
        <v>0</v>
      </c>
      <c r="G161" s="13" t="n">
        <v>0</v>
      </c>
      <c r="H161" s="13" t="n">
        <v>0</v>
      </c>
      <c r="I161" s="14" t="n">
        <v>6244.93665313721</v>
      </c>
    </row>
    <row r="162" customFormat="false" ht="12.75" hidden="false" customHeight="false" outlineLevel="0" collapsed="false">
      <c r="C162" s="12" t="n">
        <v>36951</v>
      </c>
      <c r="D162" s="13" t="n">
        <v>6872.8649520874</v>
      </c>
      <c r="E162" s="13" t="n">
        <v>0</v>
      </c>
      <c r="F162" s="13" t="n">
        <v>0</v>
      </c>
      <c r="G162" s="13" t="n">
        <v>0</v>
      </c>
      <c r="H162" s="13" t="n">
        <v>0</v>
      </c>
      <c r="I162" s="14" t="n">
        <v>6872.8649520874</v>
      </c>
    </row>
    <row r="163" customFormat="false" ht="12.75" hidden="false" customHeight="false" outlineLevel="0" collapsed="false">
      <c r="C163" s="12" t="n">
        <v>36982</v>
      </c>
      <c r="D163" s="13" t="n">
        <v>6610.71453094482</v>
      </c>
      <c r="E163" s="13" t="n">
        <v>0</v>
      </c>
      <c r="F163" s="13" t="n">
        <v>0</v>
      </c>
      <c r="G163" s="13" t="n">
        <v>0</v>
      </c>
      <c r="H163" s="13" t="n">
        <v>0</v>
      </c>
      <c r="I163" s="14" t="n">
        <v>6610.71453094482</v>
      </c>
    </row>
    <row r="164" customFormat="false" ht="12.75" hidden="false" customHeight="false" outlineLevel="0" collapsed="false">
      <c r="C164" s="12" t="n">
        <v>37012</v>
      </c>
      <c r="D164" s="13" t="n">
        <v>6790.82287597656</v>
      </c>
      <c r="E164" s="13" t="n">
        <v>0</v>
      </c>
      <c r="F164" s="13" t="n">
        <v>0</v>
      </c>
      <c r="G164" s="13" t="n">
        <v>0</v>
      </c>
      <c r="H164" s="13" t="n">
        <v>0</v>
      </c>
      <c r="I164" s="14" t="n">
        <v>6790.82287597656</v>
      </c>
    </row>
    <row r="165" customFormat="false" ht="12.75" hidden="false" customHeight="false" outlineLevel="0" collapsed="false">
      <c r="C165" s="12" t="n">
        <v>37043</v>
      </c>
      <c r="D165" s="13" t="n">
        <v>6531.93436431885</v>
      </c>
      <c r="E165" s="13" t="n">
        <v>0</v>
      </c>
      <c r="F165" s="13" t="n">
        <v>0</v>
      </c>
      <c r="G165" s="13" t="n">
        <v>0</v>
      </c>
      <c r="H165" s="13" t="n">
        <v>0</v>
      </c>
      <c r="I165" s="14" t="n">
        <v>6531.93436431885</v>
      </c>
    </row>
    <row r="166" customFormat="false" ht="12.75" hidden="false" customHeight="false" outlineLevel="0" collapsed="false">
      <c r="C166" s="12" t="n">
        <v>37073</v>
      </c>
      <c r="D166" s="13" t="n">
        <v>0</v>
      </c>
      <c r="E166" s="13" t="n">
        <v>13414.9779205322</v>
      </c>
      <c r="F166" s="13" t="n">
        <v>0</v>
      </c>
      <c r="G166" s="13" t="n">
        <v>0</v>
      </c>
      <c r="H166" s="13" t="n">
        <v>0</v>
      </c>
      <c r="I166" s="14" t="n">
        <v>13414.9779205322</v>
      </c>
    </row>
    <row r="167" customFormat="false" ht="12.75" hidden="false" customHeight="false" outlineLevel="0" collapsed="false">
      <c r="C167" s="12" t="n">
        <v>37104</v>
      </c>
      <c r="D167" s="13" t="n">
        <v>0</v>
      </c>
      <c r="E167" s="13" t="n">
        <v>13329.6807098389</v>
      </c>
      <c r="F167" s="13" t="n">
        <v>0</v>
      </c>
      <c r="G167" s="13" t="n">
        <v>0</v>
      </c>
      <c r="H167" s="13" t="n">
        <v>0</v>
      </c>
      <c r="I167" s="14" t="n">
        <v>13329.6807098389</v>
      </c>
    </row>
    <row r="168" customFormat="false" ht="12.75" hidden="false" customHeight="false" outlineLevel="0" collapsed="false">
      <c r="C168" s="12" t="n">
        <v>37135</v>
      </c>
      <c r="D168" s="13" t="n">
        <v>0</v>
      </c>
      <c r="E168" s="13" t="n">
        <v>12816.9457702637</v>
      </c>
      <c r="F168" s="13" t="n">
        <v>0</v>
      </c>
      <c r="G168" s="13" t="n">
        <v>0</v>
      </c>
      <c r="H168" s="13" t="n">
        <v>0</v>
      </c>
      <c r="I168" s="14" t="n">
        <v>12816.9457702637</v>
      </c>
    </row>
    <row r="169" customFormat="false" ht="12.75" hidden="false" customHeight="false" outlineLevel="0" collapsed="false">
      <c r="C169" s="12" t="n">
        <v>37165</v>
      </c>
      <c r="D169" s="13" t="n">
        <v>0</v>
      </c>
      <c r="E169" s="13" t="n">
        <v>13155.8944854736</v>
      </c>
      <c r="F169" s="13" t="n">
        <v>0</v>
      </c>
      <c r="G169" s="13" t="n">
        <v>0</v>
      </c>
      <c r="H169" s="13" t="n">
        <v>0</v>
      </c>
      <c r="I169" s="14" t="n">
        <v>13155.8944854736</v>
      </c>
    </row>
    <row r="170" customFormat="false" ht="12.75" hidden="false" customHeight="false" outlineLevel="0" collapsed="false">
      <c r="C170" s="12" t="n">
        <v>37196</v>
      </c>
      <c r="D170" s="13" t="n">
        <v>0</v>
      </c>
      <c r="E170" s="13" t="n">
        <v>12649.4484558105</v>
      </c>
      <c r="F170" s="13" t="n">
        <v>0</v>
      </c>
      <c r="G170" s="13" t="n">
        <v>0</v>
      </c>
      <c r="H170" s="13" t="n">
        <v>0</v>
      </c>
      <c r="I170" s="14" t="n">
        <v>12649.4484558105</v>
      </c>
    </row>
    <row r="171" customFormat="false" ht="12.75" hidden="false" customHeight="false" outlineLevel="0" collapsed="false">
      <c r="C171" s="12" t="n">
        <v>37226</v>
      </c>
      <c r="D171" s="13" t="n">
        <v>0</v>
      </c>
      <c r="E171" s="13" t="n">
        <v>12979.4533538818</v>
      </c>
      <c r="F171" s="13" t="n">
        <v>0</v>
      </c>
      <c r="G171" s="13" t="n">
        <v>0</v>
      </c>
      <c r="H171" s="13" t="n">
        <v>0</v>
      </c>
      <c r="I171" s="14" t="n">
        <v>12979.4533538818</v>
      </c>
    </row>
    <row r="172" customFormat="false" ht="12.75" hidden="false" customHeight="false" outlineLevel="0" collapsed="false">
      <c r="C172" s="12" t="n">
        <v>37257</v>
      </c>
      <c r="D172" s="13" t="n">
        <v>0</v>
      </c>
      <c r="E172" s="13" t="n">
        <v>9675.81591796875</v>
      </c>
      <c r="F172" s="13" t="n">
        <v>0</v>
      </c>
      <c r="G172" s="13" t="n">
        <v>0</v>
      </c>
      <c r="H172" s="13" t="n">
        <v>0</v>
      </c>
      <c r="I172" s="14" t="n">
        <v>9675.81591796875</v>
      </c>
    </row>
    <row r="173" customFormat="false" ht="12.75" hidden="false" customHeight="false" outlineLevel="0" collapsed="false">
      <c r="C173" s="12" t="n">
        <v>37288</v>
      </c>
      <c r="D173" s="13" t="n">
        <v>0</v>
      </c>
      <c r="E173" s="13" t="n">
        <v>8684.61789321899</v>
      </c>
      <c r="F173" s="13" t="n">
        <v>0</v>
      </c>
      <c r="G173" s="13" t="n">
        <v>0</v>
      </c>
      <c r="H173" s="13" t="n">
        <v>0</v>
      </c>
      <c r="I173" s="14" t="n">
        <v>8684.61789321899</v>
      </c>
    </row>
    <row r="174" customFormat="false" ht="12.75" hidden="false" customHeight="false" outlineLevel="0" collapsed="false">
      <c r="C174" s="12" t="n">
        <v>37316</v>
      </c>
      <c r="D174" s="13" t="n">
        <v>0</v>
      </c>
      <c r="E174" s="13" t="n">
        <v>9553.56367492676</v>
      </c>
      <c r="F174" s="13" t="n">
        <v>0</v>
      </c>
      <c r="G174" s="13" t="n">
        <v>0</v>
      </c>
      <c r="H174" s="13" t="n">
        <v>0</v>
      </c>
      <c r="I174" s="14" t="n">
        <v>9553.56367492676</v>
      </c>
    </row>
    <row r="175" customFormat="false" ht="12.75" hidden="false" customHeight="false" outlineLevel="0" collapsed="false">
      <c r="C175" s="12" t="n">
        <v>37347</v>
      </c>
      <c r="D175" s="13" t="n">
        <v>0</v>
      </c>
      <c r="E175" s="13" t="n">
        <v>9188.97260284424</v>
      </c>
      <c r="F175" s="13" t="n">
        <v>0</v>
      </c>
      <c r="G175" s="13" t="n">
        <v>0</v>
      </c>
      <c r="H175" s="13" t="n">
        <v>0</v>
      </c>
      <c r="I175" s="14" t="n">
        <v>9188.97260284424</v>
      </c>
    </row>
    <row r="176" customFormat="false" ht="12.75" hidden="false" customHeight="false" outlineLevel="0" collapsed="false">
      <c r="C176" s="12" t="n">
        <v>37377</v>
      </c>
      <c r="D176" s="13" t="n">
        <v>0</v>
      </c>
      <c r="E176" s="13" t="n">
        <v>9434.68116760254</v>
      </c>
      <c r="F176" s="13" t="n">
        <v>0</v>
      </c>
      <c r="G176" s="13" t="n">
        <v>0</v>
      </c>
      <c r="H176" s="13" t="n">
        <v>0</v>
      </c>
      <c r="I176" s="14" t="n">
        <v>9434.68116760254</v>
      </c>
    </row>
    <row r="177" customFormat="false" ht="12.75" hidden="false" customHeight="false" outlineLevel="0" collapsed="false">
      <c r="C177" s="12" t="n">
        <v>37408</v>
      </c>
      <c r="D177" s="13" t="n">
        <v>0</v>
      </c>
      <c r="E177" s="13" t="n">
        <v>9071.81881713867</v>
      </c>
      <c r="F177" s="13" t="n">
        <v>0</v>
      </c>
      <c r="G177" s="13" t="n">
        <v>0</v>
      </c>
      <c r="H177" s="13" t="n">
        <v>0</v>
      </c>
      <c r="I177" s="14" t="n">
        <v>9071.81881713867</v>
      </c>
    </row>
    <row r="178" customFormat="false" ht="12.75" hidden="false" customHeight="false" outlineLevel="0" collapsed="false">
      <c r="C178" s="12" t="n">
        <v>37438</v>
      </c>
      <c r="D178" s="13" t="n">
        <v>0</v>
      </c>
      <c r="E178" s="13" t="n">
        <v>-6209.01837158203</v>
      </c>
      <c r="F178" s="13" t="n">
        <v>0</v>
      </c>
      <c r="G178" s="13" t="n">
        <v>0</v>
      </c>
      <c r="H178" s="13" t="n">
        <v>0</v>
      </c>
      <c r="I178" s="14" t="n">
        <v>-6209.01837158203</v>
      </c>
    </row>
    <row r="179" customFormat="false" ht="12.75" hidden="false" customHeight="false" outlineLevel="0" collapsed="false">
      <c r="C179" s="12" t="n">
        <v>37469</v>
      </c>
      <c r="D179" s="13" t="n">
        <v>0</v>
      </c>
      <c r="E179" s="13" t="n">
        <v>-6168.05828857422</v>
      </c>
      <c r="F179" s="13" t="n">
        <v>0</v>
      </c>
      <c r="G179" s="13" t="n">
        <v>0</v>
      </c>
      <c r="H179" s="13" t="n">
        <v>0</v>
      </c>
      <c r="I179" s="14" t="n">
        <v>-6168.05828857422</v>
      </c>
    </row>
    <row r="180" customFormat="false" ht="12.75" hidden="false" customHeight="false" outlineLevel="0" collapsed="false">
      <c r="C180" s="12" t="n">
        <v>37500</v>
      </c>
      <c r="D180" s="13" t="n">
        <v>0</v>
      </c>
      <c r="E180" s="13" t="n">
        <v>-5929.26443481445</v>
      </c>
      <c r="F180" s="13" t="n">
        <v>0</v>
      </c>
      <c r="G180" s="13" t="n">
        <v>0</v>
      </c>
      <c r="H180" s="13" t="n">
        <v>0</v>
      </c>
      <c r="I180" s="14" t="n">
        <v>-5929.26443481445</v>
      </c>
    </row>
    <row r="181" customFormat="false" ht="12.75" hidden="false" customHeight="false" outlineLevel="0" collapsed="false">
      <c r="C181" s="12" t="n">
        <v>37530</v>
      </c>
      <c r="D181" s="13" t="n">
        <v>0</v>
      </c>
      <c r="E181" s="13" t="n">
        <v>-6085.3512878418</v>
      </c>
      <c r="F181" s="13" t="n">
        <v>0</v>
      </c>
      <c r="G181" s="13" t="n">
        <v>0</v>
      </c>
      <c r="H181" s="13" t="n">
        <v>0</v>
      </c>
      <c r="I181" s="14" t="n">
        <v>-6085.3512878418</v>
      </c>
    </row>
    <row r="182" customFormat="false" ht="12.75" hidden="false" customHeight="false" outlineLevel="0" collapsed="false">
      <c r="C182" s="12" t="n">
        <v>37561</v>
      </c>
      <c r="D182" s="13" t="n">
        <v>0</v>
      </c>
      <c r="E182" s="13" t="n">
        <v>-5850.32496643066</v>
      </c>
      <c r="F182" s="13" t="n">
        <v>0</v>
      </c>
      <c r="G182" s="13" t="n">
        <v>0</v>
      </c>
      <c r="H182" s="13" t="n">
        <v>0</v>
      </c>
      <c r="I182" s="14" t="n">
        <v>-5850.32496643066</v>
      </c>
    </row>
    <row r="183" customFormat="false" ht="12.75" hidden="false" customHeight="false" outlineLevel="0" collapsed="false">
      <c r="C183" s="12" t="n">
        <v>37591</v>
      </c>
      <c r="D183" s="13" t="n">
        <v>0</v>
      </c>
      <c r="E183" s="13" t="n">
        <v>-6001.97785949707</v>
      </c>
      <c r="F183" s="13" t="n">
        <v>0</v>
      </c>
      <c r="G183" s="13" t="n">
        <v>0</v>
      </c>
      <c r="H183" s="13" t="n">
        <v>0</v>
      </c>
      <c r="I183" s="14" t="n">
        <v>-6001.97785949707</v>
      </c>
    </row>
    <row r="184" customFormat="false" ht="12.75" hidden="false" customHeight="false" outlineLevel="0" collapsed="false">
      <c r="C184" s="12" t="n">
        <v>37622</v>
      </c>
      <c r="D184" s="13" t="n">
        <v>0</v>
      </c>
      <c r="E184" s="13" t="n">
        <v>-5964.29136657715</v>
      </c>
      <c r="F184" s="13" t="n">
        <v>0</v>
      </c>
      <c r="G184" s="13" t="n">
        <v>0</v>
      </c>
      <c r="H184" s="13" t="n">
        <v>0</v>
      </c>
      <c r="I184" s="14" t="n">
        <v>-5964.29136657715</v>
      </c>
    </row>
    <row r="185" customFormat="false" ht="12.75" hidden="false" customHeight="false" outlineLevel="0" collapsed="false">
      <c r="C185" s="12" t="n">
        <v>37653</v>
      </c>
      <c r="D185" s="13" t="n">
        <v>0</v>
      </c>
      <c r="E185" s="13" t="n">
        <v>-5353.46876525879</v>
      </c>
      <c r="F185" s="13" t="n">
        <v>0</v>
      </c>
      <c r="G185" s="13" t="n">
        <v>0</v>
      </c>
      <c r="H185" s="13" t="n">
        <v>0</v>
      </c>
      <c r="I185" s="14" t="n">
        <v>-5353.46876525879</v>
      </c>
    </row>
    <row r="186" customFormat="false" ht="12.75" hidden="false" customHeight="false" outlineLevel="0" collapsed="false">
      <c r="C186" s="12" t="n">
        <v>37681</v>
      </c>
      <c r="D186" s="13" t="n">
        <v>0</v>
      </c>
      <c r="E186" s="13" t="n">
        <v>-5889.04132080078</v>
      </c>
      <c r="F186" s="13" t="n">
        <v>0</v>
      </c>
      <c r="G186" s="13" t="n">
        <v>0</v>
      </c>
      <c r="H186" s="13" t="n">
        <v>0</v>
      </c>
      <c r="I186" s="14" t="n">
        <v>-5889.04132080078</v>
      </c>
    </row>
    <row r="187" customFormat="false" ht="12.75" hidden="false" customHeight="false" outlineLevel="0" collapsed="false">
      <c r="C187" s="12" t="n">
        <v>37712</v>
      </c>
      <c r="D187" s="13" t="n">
        <v>0</v>
      </c>
      <c r="E187" s="13" t="n">
        <v>-5661.68759155273</v>
      </c>
      <c r="F187" s="13" t="n">
        <v>0</v>
      </c>
      <c r="G187" s="13" t="n">
        <v>0</v>
      </c>
      <c r="H187" s="13" t="n">
        <v>0</v>
      </c>
      <c r="I187" s="14" t="n">
        <v>-5661.68759155273</v>
      </c>
    </row>
    <row r="188" customFormat="false" ht="12.75" hidden="false" customHeight="false" outlineLevel="0" collapsed="false">
      <c r="C188" s="12" t="n">
        <v>37742</v>
      </c>
      <c r="D188" s="13" t="n">
        <v>0</v>
      </c>
      <c r="E188" s="13" t="n">
        <v>-5813.76736450195</v>
      </c>
      <c r="F188" s="13" t="n">
        <v>0</v>
      </c>
      <c r="G188" s="13" t="n">
        <v>0</v>
      </c>
      <c r="H188" s="13" t="n">
        <v>0</v>
      </c>
      <c r="I188" s="14" t="n">
        <v>-5813.76736450195</v>
      </c>
    </row>
    <row r="189" customFormat="false" ht="12.75" hidden="false" customHeight="false" outlineLevel="0" collapsed="false">
      <c r="C189" s="12" t="n">
        <v>37773</v>
      </c>
      <c r="D189" s="13" t="n">
        <v>0</v>
      </c>
      <c r="E189" s="13" t="n">
        <v>-5589.49748229981</v>
      </c>
      <c r="F189" s="13" t="n">
        <v>0</v>
      </c>
      <c r="G189" s="13" t="n">
        <v>0</v>
      </c>
      <c r="H189" s="13" t="n">
        <v>0</v>
      </c>
      <c r="I189" s="14" t="n">
        <v>-5589.49748229981</v>
      </c>
    </row>
    <row r="190" customFormat="false" ht="12.75" hidden="false" customHeight="false" outlineLevel="0" collapsed="false">
      <c r="C190" s="12" t="n">
        <v>37803</v>
      </c>
      <c r="D190" s="13" t="n">
        <v>0</v>
      </c>
      <c r="E190" s="13" t="n">
        <v>-5738.36964416504</v>
      </c>
      <c r="F190" s="13" t="n">
        <v>0</v>
      </c>
      <c r="G190" s="13" t="n">
        <v>0</v>
      </c>
      <c r="H190" s="13" t="n">
        <v>0</v>
      </c>
      <c r="I190" s="14" t="n">
        <v>-5738.36964416504</v>
      </c>
    </row>
    <row r="191" customFormat="false" ht="12.75" hidden="false" customHeight="false" outlineLevel="0" collapsed="false">
      <c r="C191" s="12" t="n">
        <v>37834</v>
      </c>
      <c r="D191" s="13" t="n">
        <v>0</v>
      </c>
      <c r="E191" s="13" t="n">
        <v>-5699.99737548828</v>
      </c>
      <c r="F191" s="13" t="n">
        <v>0</v>
      </c>
      <c r="G191" s="13" t="n">
        <v>0</v>
      </c>
      <c r="H191" s="13" t="n">
        <v>0</v>
      </c>
      <c r="I191" s="14" t="n">
        <v>-5699.99737548828</v>
      </c>
    </row>
    <row r="192" customFormat="false" ht="12.75" hidden="false" customHeight="false" outlineLevel="0" collapsed="false">
      <c r="C192" s="12" t="n">
        <v>37865</v>
      </c>
      <c r="D192" s="13" t="n">
        <v>0</v>
      </c>
      <c r="E192" s="13" t="n">
        <v>-5479.43334960938</v>
      </c>
      <c r="F192" s="13" t="n">
        <v>0</v>
      </c>
      <c r="G192" s="13" t="n">
        <v>0</v>
      </c>
      <c r="H192" s="13" t="n">
        <v>0</v>
      </c>
      <c r="I192" s="14" t="n">
        <v>-5479.43334960938</v>
      </c>
    </row>
    <row r="193" customFormat="false" ht="12.75" hidden="false" customHeight="false" outlineLevel="0" collapsed="false">
      <c r="C193" s="12" t="n">
        <v>37895</v>
      </c>
      <c r="D193" s="13" t="n">
        <v>0</v>
      </c>
      <c r="E193" s="13" t="n">
        <v>-5623.6530456543</v>
      </c>
      <c r="F193" s="13" t="n">
        <v>0</v>
      </c>
      <c r="G193" s="13" t="n">
        <v>0</v>
      </c>
      <c r="H193" s="13" t="n">
        <v>0</v>
      </c>
      <c r="I193" s="14" t="n">
        <v>-5623.6530456543</v>
      </c>
    </row>
    <row r="194" customFormat="false" ht="12.75" hidden="false" customHeight="false" outlineLevel="0" collapsed="false">
      <c r="C194" s="12" t="n">
        <v>37926</v>
      </c>
      <c r="D194" s="13" t="n">
        <v>0</v>
      </c>
      <c r="E194" s="13" t="n">
        <v>-5406.18441772461</v>
      </c>
      <c r="F194" s="13" t="n">
        <v>0</v>
      </c>
      <c r="G194" s="13" t="n">
        <v>0</v>
      </c>
      <c r="H194" s="13" t="n">
        <v>0</v>
      </c>
      <c r="I194" s="14" t="n">
        <v>-5406.18441772461</v>
      </c>
    </row>
    <row r="195" customFormat="false" ht="12.75" hidden="false" customHeight="false" outlineLevel="0" collapsed="false">
      <c r="C195" s="12" t="n">
        <v>37956</v>
      </c>
      <c r="D195" s="13" t="n">
        <v>0</v>
      </c>
      <c r="E195" s="13" t="n">
        <v>-5546.97152709961</v>
      </c>
      <c r="F195" s="13" t="n">
        <v>0</v>
      </c>
      <c r="G195" s="13" t="n">
        <v>0</v>
      </c>
      <c r="H195" s="13" t="n">
        <v>0</v>
      </c>
      <c r="I195" s="14" t="n">
        <v>-5546.97152709961</v>
      </c>
    </row>
    <row r="196" customFormat="false" ht="12.75" hidden="false" customHeight="false" outlineLevel="0" collapsed="false">
      <c r="C196" s="12" t="n">
        <v>37987</v>
      </c>
      <c r="D196" s="13" t="n">
        <v>0</v>
      </c>
      <c r="E196" s="13" t="n">
        <v>0</v>
      </c>
      <c r="F196" s="13" t="n">
        <v>0</v>
      </c>
      <c r="G196" s="13" t="n">
        <v>0</v>
      </c>
      <c r="H196" s="13" t="n">
        <v>0</v>
      </c>
      <c r="I196" s="14" t="n">
        <v>0</v>
      </c>
    </row>
    <row r="197" customFormat="false" ht="12.75" hidden="false" customHeight="false" outlineLevel="0" collapsed="false">
      <c r="C197" s="12" t="n">
        <v>38018</v>
      </c>
      <c r="D197" s="13" t="n">
        <v>0</v>
      </c>
      <c r="E197" s="13" t="n">
        <v>0</v>
      </c>
      <c r="F197" s="13" t="n">
        <v>0</v>
      </c>
      <c r="G197" s="13" t="n">
        <v>0</v>
      </c>
      <c r="H197" s="13" t="n">
        <v>0</v>
      </c>
      <c r="I197" s="14" t="n">
        <v>0</v>
      </c>
    </row>
    <row r="198" customFormat="false" ht="12.75" hidden="false" customHeight="false" outlineLevel="0" collapsed="false">
      <c r="C198" s="12" t="n">
        <v>38047</v>
      </c>
      <c r="D198" s="13" t="n">
        <v>0</v>
      </c>
      <c r="E198" s="13" t="n">
        <v>0</v>
      </c>
      <c r="F198" s="13" t="n">
        <v>0</v>
      </c>
      <c r="G198" s="13" t="n">
        <v>0</v>
      </c>
      <c r="H198" s="13" t="n">
        <v>0</v>
      </c>
      <c r="I198" s="14" t="n">
        <v>0</v>
      </c>
    </row>
    <row r="199" customFormat="false" ht="12.75" hidden="false" customHeight="false" outlineLevel="0" collapsed="false">
      <c r="C199" s="12"/>
      <c r="D199" s="13"/>
      <c r="E199" s="13"/>
      <c r="F199" s="13"/>
      <c r="G199" s="13"/>
      <c r="H199" s="13"/>
      <c r="I199" s="14"/>
    </row>
    <row r="200" customFormat="false" ht="12.75" hidden="false" customHeight="false" outlineLevel="0" collapsed="false">
      <c r="C200" s="17"/>
      <c r="D200" s="18"/>
      <c r="E200" s="18"/>
      <c r="F200" s="19"/>
      <c r="G200" s="20"/>
      <c r="H200" s="20"/>
      <c r="I200" s="21"/>
    </row>
    <row r="201" customFormat="false" ht="12.75" hidden="false" customHeight="false" outlineLevel="0" collapsed="false">
      <c r="C201" s="23" t="s">
        <v>12</v>
      </c>
      <c r="D201" s="24" t="n">
        <v>144078.829432064</v>
      </c>
      <c r="E201" s="24" t="n">
        <v>-150294.532864538</v>
      </c>
      <c r="F201" s="24" t="n">
        <v>-12716.6941304355</v>
      </c>
      <c r="G201" s="24" t="n">
        <v>164635.954100428</v>
      </c>
      <c r="H201" s="24" t="n">
        <v>-71027.6800820869</v>
      </c>
      <c r="I201" s="25" t="n">
        <v>74675.8764554318</v>
      </c>
    </row>
  </sheetData>
  <mergeCells count="2">
    <mergeCell ref="D1:G1"/>
    <mergeCell ref="D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Macro3">
                <anchor moveWithCells="true" sizeWithCells="false">
                  <from>
                    <xdr:col>9</xdr:col>
                    <xdr:colOff>0</xdr:colOff>
                    <xdr:row>1</xdr:row>
                    <xdr:rowOff>28800</xdr:rowOff>
                  </from>
                  <to>
                    <xdr:col>10</xdr:col>
                    <xdr:colOff>11160</xdr:colOff>
                    <xdr:row>3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Module4.Macro4">
                <anchor moveWithCells="true" sizeWithCells="false">
                  <from>
                    <xdr:col>9</xdr:col>
                    <xdr:colOff>0</xdr:colOff>
                    <xdr:row>4</xdr:row>
                    <xdr:rowOff>0</xdr:rowOff>
                  </from>
                  <to>
                    <xdr:col>10</xdr:col>
                    <xdr:colOff>-9360</xdr:colOff>
                    <xdr:row>5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H34" activePane="bottomRight" state="frozen"/>
      <selection pane="topLeft" activeCell="A1" activeCellId="0" sqref="A1"/>
      <selection pane="topRight" activeCell="H1" activeCellId="0" sqref="H1"/>
      <selection pane="bottomLeft" activeCell="A34" activeCellId="0" sqref="A34"/>
      <selection pane="bottomRight" activeCell="J44" activeCellId="0" sqref="J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56"/>
    <col collapsed="false" customWidth="true" hidden="false" outlineLevel="0" max="2" min="2" style="0" width="13.41"/>
    <col collapsed="false" customWidth="true" hidden="false" outlineLevel="0" max="3" min="3" style="0" width="17.14"/>
    <col collapsed="false" customWidth="true" hidden="false" outlineLevel="0" max="4" min="4" style="0" width="19.41"/>
    <col collapsed="false" customWidth="true" hidden="false" outlineLevel="0" max="5" min="5" style="0" width="16.84"/>
    <col collapsed="false" customWidth="true" hidden="false" outlineLevel="0" max="6" min="6" style="0" width="17.14"/>
    <col collapsed="false" customWidth="true" hidden="false" outlineLevel="0" max="7" min="7" style="0" width="19.41"/>
    <col collapsed="false" customWidth="true" hidden="false" outlineLevel="0" max="8" min="8" style="0" width="16.84"/>
    <col collapsed="false" customWidth="true" hidden="false" outlineLevel="0" max="10" min="9" style="0" width="13.28"/>
    <col collapsed="false" customWidth="true" hidden="false" outlineLevel="0" max="11" min="11" style="0" width="15.28"/>
    <col collapsed="false" customWidth="true" hidden="false" outlineLevel="0" max="12" min="12" style="0" width="3.7"/>
    <col collapsed="false" customWidth="true" hidden="false" outlineLevel="0" max="13" min="13" style="0" width="12.85"/>
    <col collapsed="false" customWidth="true" hidden="false" outlineLevel="0" max="14" min="14" style="0" width="4.7"/>
    <col collapsed="false" customWidth="true" hidden="false" outlineLevel="0" max="15" min="15" style="0" width="12.14"/>
    <col collapsed="false" customWidth="true" hidden="false" outlineLevel="0" max="16" min="16" style="0" width="16.56"/>
  </cols>
  <sheetData>
    <row r="1" customFormat="false" ht="18" hidden="false" customHeight="false" outlineLevel="0" collapsed="false">
      <c r="B1" s="1" t="s">
        <v>15</v>
      </c>
      <c r="C1" s="1"/>
      <c r="D1" s="1"/>
      <c r="E1" s="1"/>
    </row>
    <row r="2" customFormat="false" ht="15.75" hidden="false" customHeight="false" outlineLevel="0" collapsed="false">
      <c r="B2" s="3" t="str">
        <f aca="false">TEXT(MTMToday,"dd mmm yyyy")&amp;" vs "&amp;TEXT(MTMYesterday,"dd mmm yyyy")</f>
        <v>25 Jan 2000 vs 24 Jan 2000</v>
      </c>
      <c r="C2" s="3"/>
      <c r="D2" s="3"/>
      <c r="E2" s="3"/>
    </row>
    <row r="4" customFormat="false" ht="13.5" hidden="false" customHeight="false" outlineLevel="0" collapsed="false">
      <c r="R4" s="7" t="n">
        <f aca="false">SUM(R6:R60)</f>
        <v>62702.4186595508</v>
      </c>
    </row>
    <row r="5" customFormat="false" ht="13.5" hidden="false" customHeight="false" outlineLevel="0" collapsed="false">
      <c r="A5" s="30" t="s">
        <v>16</v>
      </c>
      <c r="B5" s="31" t="s">
        <v>17</v>
      </c>
      <c r="C5" s="32" t="s">
        <v>18</v>
      </c>
      <c r="D5" s="32" t="s">
        <v>19</v>
      </c>
      <c r="E5" s="33" t="s">
        <v>20</v>
      </c>
      <c r="F5" s="32" t="s">
        <v>21</v>
      </c>
      <c r="G5" s="32" t="s">
        <v>22</v>
      </c>
      <c r="H5" s="33" t="s">
        <v>23</v>
      </c>
      <c r="I5" s="32" t="s">
        <v>24</v>
      </c>
      <c r="J5" s="34" t="s">
        <v>25</v>
      </c>
      <c r="K5" s="35" t="s">
        <v>26</v>
      </c>
      <c r="L5" s="36"/>
      <c r="M5" s="37" t="s">
        <v>27</v>
      </c>
      <c r="O5" s="37" t="s">
        <v>28</v>
      </c>
      <c r="R5" s="11" t="s">
        <v>9</v>
      </c>
    </row>
    <row r="6" customFormat="false" ht="12.75" hidden="false" customHeight="false" outlineLevel="0" collapsed="false">
      <c r="A6" s="0" t="s">
        <v>29</v>
      </c>
      <c r="B6" s="26" t="n">
        <v>36526</v>
      </c>
      <c r="C6" s="38" t="n">
        <v>136.264568328857</v>
      </c>
      <c r="D6" s="38" t="n">
        <v>-0.0190128912844898</v>
      </c>
      <c r="E6" s="38" t="n">
        <v>136.245555437573</v>
      </c>
      <c r="F6" s="38" t="n">
        <v>-0.00821234192699194</v>
      </c>
      <c r="G6" s="38" t="n">
        <v>-0.00654424860840663</v>
      </c>
      <c r="H6" s="38" t="n">
        <v>-0.0147565905353986</v>
      </c>
      <c r="I6" s="38"/>
      <c r="J6" s="27" t="n">
        <f aca="false">R6</f>
        <v>1117.77270235029</v>
      </c>
      <c r="K6" s="39" t="n">
        <f aca="false">I6+H6+E6+J6</f>
        <v>1254.00350119733</v>
      </c>
      <c r="M6" s="40" t="n">
        <f aca="false">D6+F6+G6</f>
        <v>-0.0337694818198884</v>
      </c>
      <c r="O6" s="27" t="n">
        <f aca="false">K6-I6-J6</f>
        <v>136.230798847037</v>
      </c>
      <c r="R6" s="16" t="n">
        <f aca="false">'SRA Pos'!C10</f>
        <v>1117.77270235029</v>
      </c>
    </row>
    <row r="7" customFormat="false" ht="12.75" hidden="false" customHeight="false" outlineLevel="0" collapsed="false">
      <c r="A7" s="0" t="s">
        <v>29</v>
      </c>
      <c r="B7" s="26" t="n">
        <v>36557</v>
      </c>
      <c r="C7" s="38" t="n">
        <v>-4340.26784515381</v>
      </c>
      <c r="D7" s="38" t="n">
        <v>910.865244072862</v>
      </c>
      <c r="E7" s="38" t="n">
        <v>-3429.40260108095</v>
      </c>
      <c r="F7" s="38" t="n">
        <v>576.951029554009</v>
      </c>
      <c r="G7" s="38" t="n">
        <v>346.019091360271</v>
      </c>
      <c r="H7" s="38" t="n">
        <v>922.97012091428</v>
      </c>
      <c r="I7" s="38" t="n">
        <v>5000</v>
      </c>
      <c r="J7" s="27" t="n">
        <f aca="false">R7</f>
        <v>6723.97919977459</v>
      </c>
      <c r="K7" s="39" t="n">
        <f aca="false">I7+H7+E7+J7</f>
        <v>9217.54671960793</v>
      </c>
      <c r="M7" s="40" t="n">
        <f aca="false">D7+F7+G7</f>
        <v>1833.83536498714</v>
      </c>
      <c r="O7" s="27" t="n">
        <f aca="false">K7-I7-J7</f>
        <v>-2506.43248016667</v>
      </c>
      <c r="R7" s="16" t="n">
        <f aca="false">'SRA Pos'!C11</f>
        <v>6723.97919977459</v>
      </c>
    </row>
    <row r="8" customFormat="false" ht="12.75" hidden="false" customHeight="false" outlineLevel="0" collapsed="false">
      <c r="A8" s="0" t="s">
        <v>29</v>
      </c>
      <c r="B8" s="26" t="n">
        <v>36586</v>
      </c>
      <c r="C8" s="38" t="n">
        <v>904.487864494324</v>
      </c>
      <c r="D8" s="38" t="n">
        <v>996.261346071959</v>
      </c>
      <c r="E8" s="38" t="n">
        <v>1900.74921056628</v>
      </c>
      <c r="F8" s="38" t="n">
        <v>579.386327326298</v>
      </c>
      <c r="G8" s="38" t="n">
        <v>347.525059640408</v>
      </c>
      <c r="H8" s="38" t="n">
        <v>926.911386966705</v>
      </c>
      <c r="I8" s="38"/>
      <c r="J8" s="27" t="n">
        <f aca="false">R8</f>
        <v>7888.02355711518</v>
      </c>
      <c r="K8" s="39" t="n">
        <f aca="false">I8+H8+E8+J8</f>
        <v>10715.6841546482</v>
      </c>
      <c r="M8" s="40" t="n">
        <f aca="false">D8+F8+G8</f>
        <v>1923.17273303866</v>
      </c>
      <c r="O8" s="27" t="n">
        <f aca="false">K8-I8-J8</f>
        <v>2827.66059753299</v>
      </c>
      <c r="R8" s="16" t="n">
        <f aca="false">'SRA Pos'!C12</f>
        <v>7888.02355711518</v>
      </c>
    </row>
    <row r="9" customFormat="false" ht="12.75" hidden="false" customHeight="false" outlineLevel="0" collapsed="false">
      <c r="A9" s="0" t="s">
        <v>29</v>
      </c>
      <c r="B9" s="26" t="n">
        <v>36617</v>
      </c>
      <c r="C9" s="38" t="n">
        <v>-1636.54602050781</v>
      </c>
      <c r="D9" s="38" t="n">
        <v>-844.743731975555</v>
      </c>
      <c r="E9" s="38" t="n">
        <v>-2481.28975248337</v>
      </c>
      <c r="F9" s="38" t="n">
        <v>-1082.74059486389</v>
      </c>
      <c r="G9" s="38" t="n">
        <v>-649.753210067749</v>
      </c>
      <c r="H9" s="38" t="n">
        <v>-1732.49380493164</v>
      </c>
      <c r="I9" s="38" t="n">
        <v>5000</v>
      </c>
      <c r="J9" s="27" t="n">
        <f aca="false">R9</f>
        <v>2250.14683644162</v>
      </c>
      <c r="K9" s="39" t="n">
        <f aca="false">I9+H9+E9+J9</f>
        <v>3036.36327902661</v>
      </c>
      <c r="M9" s="40" t="n">
        <f aca="false">D9+F9+G9</f>
        <v>-2577.2375369072</v>
      </c>
      <c r="O9" s="27" t="n">
        <f aca="false">K9-I9-J9</f>
        <v>-4213.78355741501</v>
      </c>
      <c r="R9" s="16" t="n">
        <f aca="false">'SRA Pos'!C13</f>
        <v>2250.14683644162</v>
      </c>
    </row>
    <row r="10" customFormat="false" ht="12.75" hidden="false" customHeight="false" outlineLevel="0" collapsed="false">
      <c r="A10" s="0" t="s">
        <v>29</v>
      </c>
      <c r="B10" s="26" t="n">
        <v>36647</v>
      </c>
      <c r="C10" s="38" t="n">
        <v>930.062438964844</v>
      </c>
      <c r="D10" s="38" t="n">
        <v>-1268.27145290375</v>
      </c>
      <c r="E10" s="38" t="n">
        <v>-338.209013938904</v>
      </c>
      <c r="F10" s="38" t="n">
        <v>-736.731367111206</v>
      </c>
      <c r="G10" s="38" t="n">
        <v>-442.037921905518</v>
      </c>
      <c r="H10" s="38" t="n">
        <v>-1178.76928901672</v>
      </c>
      <c r="I10" s="38" t="n">
        <v>2500</v>
      </c>
      <c r="J10" s="27" t="n">
        <f aca="false">R10</f>
        <v>3005.65595602446</v>
      </c>
      <c r="K10" s="39" t="n">
        <f aca="false">I10+H10+E10+J10</f>
        <v>3988.67765306883</v>
      </c>
      <c r="M10" s="40" t="n">
        <f aca="false">D10+F10+G10</f>
        <v>-2447.04074192047</v>
      </c>
      <c r="O10" s="27" t="n">
        <f aca="false">K10-I10-J10</f>
        <v>-1516.97830295563</v>
      </c>
      <c r="R10" s="16" t="n">
        <f aca="false">'SRA Pos'!C14</f>
        <v>3005.65595602446</v>
      </c>
    </row>
    <row r="11" customFormat="false" ht="12.75" hidden="false" customHeight="false" outlineLevel="0" collapsed="false">
      <c r="A11" s="0" t="s">
        <v>29</v>
      </c>
      <c r="B11" s="26" t="n">
        <v>36678</v>
      </c>
      <c r="C11" s="38" t="n">
        <v>-1915.75879669189</v>
      </c>
      <c r="D11" s="38" t="n">
        <v>-1149.94119644165</v>
      </c>
      <c r="E11" s="38" t="n">
        <v>-3065.69999313355</v>
      </c>
      <c r="F11" s="38" t="n">
        <v>129.008596420288</v>
      </c>
      <c r="G11" s="38" t="n">
        <v>-491.536825180054</v>
      </c>
      <c r="H11" s="38" t="n">
        <v>-362.528228759766</v>
      </c>
      <c r="I11" s="38" t="n">
        <v>5000</v>
      </c>
      <c r="J11" s="27" t="n">
        <f aca="false">R11</f>
        <v>3141.27154503756</v>
      </c>
      <c r="K11" s="39" t="n">
        <f aca="false">I11+H11+E11+J11</f>
        <v>4713.04332314425</v>
      </c>
      <c r="M11" s="40" t="n">
        <f aca="false">D11+F11+G11</f>
        <v>-1512.46942520142</v>
      </c>
      <c r="O11" s="27" t="n">
        <f aca="false">K11-I11-J11</f>
        <v>-3428.22822189331</v>
      </c>
      <c r="R11" s="16" t="n">
        <f aca="false">'SRA Pos'!C15</f>
        <v>3141.27154503756</v>
      </c>
    </row>
    <row r="12" customFormat="false" ht="12.75" hidden="false" customHeight="false" outlineLevel="0" collapsed="false">
      <c r="A12" s="0" t="s">
        <v>29</v>
      </c>
      <c r="B12" s="26" t="n">
        <v>36708</v>
      </c>
      <c r="C12" s="38" t="n">
        <v>0</v>
      </c>
      <c r="D12" s="38" t="n">
        <v>913.799697875977</v>
      </c>
      <c r="E12" s="38" t="n">
        <v>913.799697875977</v>
      </c>
      <c r="F12" s="38" t="n">
        <v>725.350639343262</v>
      </c>
      <c r="G12" s="38" t="n">
        <v>435.210388183594</v>
      </c>
      <c r="H12" s="38" t="n">
        <v>1160.56102752686</v>
      </c>
      <c r="I12" s="38" t="n">
        <v>-2500</v>
      </c>
      <c r="J12" s="27" t="n">
        <f aca="false">R12</f>
        <v>13058.4473737481</v>
      </c>
      <c r="K12" s="39" t="n">
        <f aca="false">I12+H12+E12+J12</f>
        <v>12632.8080991509</v>
      </c>
      <c r="M12" s="40" t="n">
        <f aca="false">D12+F12+G12</f>
        <v>2074.36072540283</v>
      </c>
      <c r="O12" s="27" t="n">
        <f aca="false">K12-I12-J12</f>
        <v>2074.36072540283</v>
      </c>
      <c r="R12" s="16" t="n">
        <f aca="false">'SRA Pos'!C16</f>
        <v>13058.4473737481</v>
      </c>
    </row>
    <row r="13" customFormat="false" ht="12.75" hidden="false" customHeight="false" outlineLevel="0" collapsed="false">
      <c r="A13" s="0" t="s">
        <v>29</v>
      </c>
      <c r="B13" s="26" t="n">
        <v>36739</v>
      </c>
      <c r="C13" s="38" t="n">
        <v>0</v>
      </c>
      <c r="D13" s="38" t="n">
        <v>952.113555908203</v>
      </c>
      <c r="E13" s="38" t="n">
        <v>952.113555908203</v>
      </c>
      <c r="F13" s="38" t="n">
        <v>649.306030273438</v>
      </c>
      <c r="G13" s="38" t="n">
        <v>389.583583831787</v>
      </c>
      <c r="H13" s="38" t="n">
        <v>1038.88961410522</v>
      </c>
      <c r="I13" s="38" t="n">
        <v>-2500</v>
      </c>
      <c r="J13" s="27" t="n">
        <f aca="false">R13</f>
        <v>12200.5359121485</v>
      </c>
      <c r="K13" s="39" t="n">
        <f aca="false">I13+H13+E13+J13</f>
        <v>11691.5390821619</v>
      </c>
      <c r="M13" s="40" t="n">
        <f aca="false">D13+F13+G13</f>
        <v>1991.00317001343</v>
      </c>
      <c r="O13" s="27" t="n">
        <f aca="false">K13-I13-J13</f>
        <v>1991.00317001343</v>
      </c>
      <c r="R13" s="16" t="n">
        <f aca="false">'SRA Pos'!C17</f>
        <v>12200.5359121485</v>
      </c>
    </row>
    <row r="14" customFormat="false" ht="12.75" hidden="false" customHeight="false" outlineLevel="0" collapsed="false">
      <c r="A14" s="0" t="s">
        <v>29</v>
      </c>
      <c r="B14" s="26" t="n">
        <v>36770</v>
      </c>
      <c r="C14" s="38" t="n">
        <v>0</v>
      </c>
      <c r="D14" s="38" t="n">
        <v>903.675693511963</v>
      </c>
      <c r="E14" s="38" t="n">
        <v>903.675693511963</v>
      </c>
      <c r="F14" s="38" t="n">
        <v>645.622367858887</v>
      </c>
      <c r="G14" s="38" t="n">
        <v>387.373432159424</v>
      </c>
      <c r="H14" s="38" t="n">
        <v>1032.99580001831</v>
      </c>
      <c r="I14" s="38" t="n">
        <v>-5000</v>
      </c>
      <c r="J14" s="27" t="n">
        <f aca="false">R14</f>
        <v>13316.5855769105</v>
      </c>
      <c r="K14" s="39" t="n">
        <f aca="false">I14+H14+E14+J14</f>
        <v>10253.2570704408</v>
      </c>
      <c r="M14" s="40" t="n">
        <f aca="false">D14+F14+G14</f>
        <v>1936.67149353027</v>
      </c>
      <c r="O14" s="27" t="n">
        <f aca="false">K14-I14-J14</f>
        <v>1936.67149353027</v>
      </c>
      <c r="R14" s="16" t="n">
        <f aca="false">'SRA Pos'!C18</f>
        <v>13316.5855769105</v>
      </c>
    </row>
    <row r="15" customFormat="false" ht="12.75" hidden="false" customHeight="false" outlineLevel="0" collapsed="false">
      <c r="A15" s="0" t="s">
        <v>29</v>
      </c>
      <c r="B15" s="26" t="n">
        <v>36800</v>
      </c>
      <c r="C15" s="38" t="n">
        <v>0</v>
      </c>
      <c r="D15" s="38" t="n">
        <v>898.617435455322</v>
      </c>
      <c r="E15" s="38" t="n">
        <v>898.617435455322</v>
      </c>
      <c r="F15" s="38" t="n">
        <v>713.385322570801</v>
      </c>
      <c r="G15" s="38" t="n">
        <v>428.031200408936</v>
      </c>
      <c r="H15" s="38" t="n">
        <v>1141.41652297974</v>
      </c>
      <c r="I15" s="38"/>
      <c r="J15" s="27" t="n">
        <f aca="false">R15</f>
        <v>0</v>
      </c>
      <c r="K15" s="39" t="n">
        <f aca="false">I15+H15+E15+J15</f>
        <v>2040.03395843506</v>
      </c>
      <c r="M15" s="40" t="n">
        <f aca="false">D15+F15+G15</f>
        <v>2040.03395843506</v>
      </c>
      <c r="O15" s="27" t="n">
        <f aca="false">K15-I15-J15</f>
        <v>2040.03395843506</v>
      </c>
      <c r="R15" s="16"/>
    </row>
    <row r="16" customFormat="false" ht="12.75" hidden="false" customHeight="false" outlineLevel="0" collapsed="false">
      <c r="A16" s="0" t="s">
        <v>29</v>
      </c>
      <c r="B16" s="26" t="n">
        <v>36831</v>
      </c>
      <c r="C16" s="38" t="n">
        <v>0</v>
      </c>
      <c r="D16" s="38" t="n">
        <v>935.98193359375</v>
      </c>
      <c r="E16" s="38" t="n">
        <v>935.98193359375</v>
      </c>
      <c r="F16" s="38" t="n">
        <v>567.343948364258</v>
      </c>
      <c r="G16" s="38" t="n">
        <v>340.406387329102</v>
      </c>
      <c r="H16" s="38" t="n">
        <v>907.750335693359</v>
      </c>
      <c r="I16" s="38"/>
      <c r="J16" s="27" t="n">
        <f aca="false">R16</f>
        <v>0</v>
      </c>
      <c r="K16" s="39" t="n">
        <f aca="false">I16+H16+E16+J16</f>
        <v>1843.73226928711</v>
      </c>
      <c r="M16" s="40" t="n">
        <f aca="false">D16+F16+G16</f>
        <v>1843.73226928711</v>
      </c>
      <c r="O16" s="27" t="n">
        <f aca="false">K16-I16-J16</f>
        <v>1843.73226928711</v>
      </c>
      <c r="R16" s="16"/>
    </row>
    <row r="17" customFormat="false" ht="12.75" hidden="false" customHeight="false" outlineLevel="0" collapsed="false">
      <c r="A17" s="0" t="s">
        <v>29</v>
      </c>
      <c r="B17" s="26" t="n">
        <v>36861</v>
      </c>
      <c r="C17" s="38" t="n">
        <v>0</v>
      </c>
      <c r="D17" s="38" t="n">
        <v>845.484481811523</v>
      </c>
      <c r="E17" s="38" t="n">
        <v>845.484481811523</v>
      </c>
      <c r="F17" s="38" t="n">
        <v>889.393791198731</v>
      </c>
      <c r="G17" s="38" t="n">
        <v>533.636287689209</v>
      </c>
      <c r="H17" s="38" t="n">
        <v>1423.03007888794</v>
      </c>
      <c r="I17" s="38"/>
      <c r="J17" s="27" t="n">
        <f aca="false">R17</f>
        <v>0</v>
      </c>
      <c r="K17" s="39" t="n">
        <f aca="false">I17+H17+E17+J17</f>
        <v>2268.51456069946</v>
      </c>
      <c r="M17" s="40" t="n">
        <f aca="false">D17+F17+G17</f>
        <v>2268.51456069946</v>
      </c>
      <c r="O17" s="27" t="n">
        <f aca="false">K17-I17-J17</f>
        <v>2268.51456069946</v>
      </c>
    </row>
    <row r="18" customFormat="false" ht="12.75" hidden="false" customHeight="false" outlineLevel="0" collapsed="false">
      <c r="A18" s="0" t="s">
        <v>29</v>
      </c>
      <c r="B18" s="26" t="n">
        <v>36892</v>
      </c>
      <c r="C18" s="38" t="n">
        <v>4414.34271240234</v>
      </c>
      <c r="D18" s="38" t="n">
        <v>2648.60530471802</v>
      </c>
      <c r="E18" s="38" t="n">
        <v>7062.94801712036</v>
      </c>
      <c r="F18" s="38" t="n">
        <v>2101.9750213623</v>
      </c>
      <c r="G18" s="38" t="n">
        <v>1261.18484115601</v>
      </c>
      <c r="H18" s="38" t="n">
        <v>3363.15986251831</v>
      </c>
      <c r="I18" s="38"/>
      <c r="J18" s="27" t="n">
        <f aca="false">R18</f>
        <v>0</v>
      </c>
      <c r="K18" s="39" t="n">
        <f aca="false">I18+H18+E18+J18</f>
        <v>10426.1078796387</v>
      </c>
      <c r="M18" s="40" t="n">
        <f aca="false">D18+F18+G18</f>
        <v>6011.76516723633</v>
      </c>
      <c r="O18" s="27" t="n">
        <f aca="false">K18-I18-J18</f>
        <v>10426.1078796387</v>
      </c>
    </row>
    <row r="19" customFormat="false" ht="12.75" hidden="false" customHeight="false" outlineLevel="0" collapsed="false">
      <c r="A19" s="0" t="s">
        <v>29</v>
      </c>
      <c r="B19" s="26" t="n">
        <v>36923</v>
      </c>
      <c r="C19" s="38" t="n">
        <v>4180.89999389648</v>
      </c>
      <c r="D19" s="38" t="n">
        <v>2508.54004669189</v>
      </c>
      <c r="E19" s="38" t="n">
        <v>6689.44004058838</v>
      </c>
      <c r="F19" s="38" t="n">
        <v>1672.5846862793</v>
      </c>
      <c r="G19" s="38" t="n">
        <v>1003.55083465576</v>
      </c>
      <c r="H19" s="38" t="n">
        <v>2676.13552093506</v>
      </c>
      <c r="I19" s="38"/>
      <c r="J19" s="27" t="n">
        <f aca="false">R19</f>
        <v>0</v>
      </c>
      <c r="K19" s="39" t="n">
        <f aca="false">I19+H19+E19+J19</f>
        <v>9365.57556152344</v>
      </c>
      <c r="M19" s="40" t="n">
        <f aca="false">D19+F19+G19</f>
        <v>5184.67556762695</v>
      </c>
      <c r="O19" s="27" t="n">
        <f aca="false">K19-I19-J19</f>
        <v>9365.57556152344</v>
      </c>
      <c r="P19" s="41"/>
    </row>
    <row r="20" customFormat="false" ht="12.75" hidden="false" customHeight="false" outlineLevel="0" collapsed="false">
      <c r="A20" s="0" t="s">
        <v>29</v>
      </c>
      <c r="B20" s="26" t="n">
        <v>36951</v>
      </c>
      <c r="C20" s="38" t="n">
        <v>4571.91725921631</v>
      </c>
      <c r="D20" s="38" t="n">
        <v>2743.15034866333</v>
      </c>
      <c r="E20" s="38" t="n">
        <v>7315.06760787964</v>
      </c>
      <c r="F20" s="38" t="n">
        <v>1870.46907806396</v>
      </c>
      <c r="G20" s="38" t="n">
        <v>1122.28144454956</v>
      </c>
      <c r="H20" s="38" t="n">
        <v>2992.75052261353</v>
      </c>
      <c r="I20" s="38"/>
      <c r="J20" s="27" t="n">
        <f aca="false">R20</f>
        <v>0</v>
      </c>
      <c r="K20" s="39" t="n">
        <f aca="false">I20+H20+E20+J20</f>
        <v>10307.8181304932</v>
      </c>
      <c r="M20" s="40" t="n">
        <f aca="false">D20+F20+G20</f>
        <v>5735.90087127686</v>
      </c>
      <c r="O20" s="27" t="n">
        <f aca="false">K20-I20-J20</f>
        <v>10307.8181304932</v>
      </c>
    </row>
    <row r="21" customFormat="false" ht="12.75" hidden="false" customHeight="false" outlineLevel="0" collapsed="false">
      <c r="A21" s="0" t="s">
        <v>29</v>
      </c>
      <c r="B21" s="26" t="n">
        <v>36982</v>
      </c>
      <c r="C21" s="38" t="n">
        <v>3718.71995544434</v>
      </c>
      <c r="D21" s="38" t="n">
        <v>2231.23213577271</v>
      </c>
      <c r="E21" s="38" t="n">
        <v>5949.95209121704</v>
      </c>
      <c r="F21" s="38" t="n">
        <v>2478.32135009766</v>
      </c>
      <c r="G21" s="38" t="n">
        <v>1486.99289703369</v>
      </c>
      <c r="H21" s="38" t="n">
        <v>3965.31424713135</v>
      </c>
      <c r="I21" s="38"/>
      <c r="J21" s="27" t="n">
        <f aca="false">R21</f>
        <v>0</v>
      </c>
      <c r="K21" s="39" t="n">
        <f aca="false">I21+H21+E21+J21</f>
        <v>9915.26633834839</v>
      </c>
      <c r="M21" s="40" t="n">
        <f aca="false">D21+F21+G21</f>
        <v>6196.54638290405</v>
      </c>
      <c r="O21" s="27" t="n">
        <f aca="false">K21-I21-J21</f>
        <v>9915.26633834839</v>
      </c>
    </row>
    <row r="22" customFormat="false" ht="12.75" hidden="false" customHeight="false" outlineLevel="0" collapsed="false">
      <c r="A22" s="0" t="s">
        <v>29</v>
      </c>
      <c r="B22" s="26" t="n">
        <v>37012</v>
      </c>
      <c r="C22" s="38" t="n">
        <v>4723.40741729736</v>
      </c>
      <c r="D22" s="38" t="n">
        <v>2834.0444984436</v>
      </c>
      <c r="E22" s="38" t="n">
        <v>7557.45191574097</v>
      </c>
      <c r="F22" s="38" t="n">
        <v>1642.91942596436</v>
      </c>
      <c r="G22" s="38" t="n">
        <v>985.751689910889</v>
      </c>
      <c r="H22" s="38" t="n">
        <v>2628.67111587524</v>
      </c>
      <c r="I22" s="38"/>
      <c r="J22" s="27" t="n">
        <f aca="false">R22</f>
        <v>0</v>
      </c>
      <c r="K22" s="39" t="n">
        <f aca="false">I22+H22+E22+J22</f>
        <v>10186.1230316162</v>
      </c>
      <c r="M22" s="40" t="n">
        <f aca="false">D22+F22+G22</f>
        <v>5462.71561431885</v>
      </c>
      <c r="O22" s="27" t="n">
        <f aca="false">K22-I22-J22</f>
        <v>10186.1230316162</v>
      </c>
    </row>
    <row r="23" customFormat="false" ht="12.75" hidden="false" customHeight="false" outlineLevel="0" collapsed="false">
      <c r="A23" s="0" t="s">
        <v>29</v>
      </c>
      <c r="B23" s="26" t="n">
        <v>37043</v>
      </c>
      <c r="C23" s="38" t="n">
        <v>4082.36281585693</v>
      </c>
      <c r="D23" s="38" t="n">
        <v>2449.41804885864</v>
      </c>
      <c r="E23" s="38" t="n">
        <v>6531.78086471558</v>
      </c>
      <c r="F23" s="38" t="n">
        <v>2041.75554656982</v>
      </c>
      <c r="G23" s="38" t="n">
        <v>1225.05348587036</v>
      </c>
      <c r="H23" s="38" t="n">
        <v>3266.80903244019</v>
      </c>
      <c r="I23" s="38"/>
      <c r="J23" s="27" t="n">
        <f aca="false">R23</f>
        <v>0</v>
      </c>
      <c r="K23" s="39" t="n">
        <f aca="false">I23+H23+E23+J23</f>
        <v>9798.58989715576</v>
      </c>
      <c r="M23" s="40" t="n">
        <f aca="false">D23+F23+G23</f>
        <v>5716.22708129883</v>
      </c>
      <c r="O23" s="27" t="n">
        <f aca="false">K23-I23-J23</f>
        <v>9798.58989715576</v>
      </c>
    </row>
    <row r="24" customFormat="false" ht="12.75" hidden="false" customHeight="false" outlineLevel="0" collapsed="false">
      <c r="A24" s="0" t="s">
        <v>29</v>
      </c>
      <c r="B24" s="26" t="n">
        <v>37073</v>
      </c>
      <c r="C24" s="38" t="n">
        <v>0</v>
      </c>
      <c r="D24" s="38" t="n">
        <v>0</v>
      </c>
      <c r="E24" s="38" t="n">
        <v>0</v>
      </c>
      <c r="F24" s="38" t="n">
        <v>0</v>
      </c>
      <c r="G24" s="38" t="n">
        <v>0</v>
      </c>
      <c r="H24" s="38" t="n">
        <v>0</v>
      </c>
      <c r="I24" s="38"/>
      <c r="J24" s="27" t="n">
        <f aca="false">R24</f>
        <v>0</v>
      </c>
      <c r="K24" s="39" t="n">
        <f aca="false">I24+H24+E24+J24</f>
        <v>0</v>
      </c>
      <c r="M24" s="40" t="n">
        <f aca="false">D24+F24+G24</f>
        <v>0</v>
      </c>
      <c r="O24" s="27" t="n">
        <f aca="false">K24-I24-J24</f>
        <v>0</v>
      </c>
    </row>
    <row r="25" customFormat="false" ht="12.75" hidden="false" customHeight="false" outlineLevel="0" collapsed="false">
      <c r="A25" s="0" t="s">
        <v>29</v>
      </c>
      <c r="B25" s="26" t="n">
        <v>37104</v>
      </c>
      <c r="C25" s="38" t="n">
        <v>0</v>
      </c>
      <c r="D25" s="38" t="n">
        <v>0</v>
      </c>
      <c r="E25" s="38" t="n">
        <v>0</v>
      </c>
      <c r="F25" s="38" t="n">
        <v>0</v>
      </c>
      <c r="G25" s="38" t="n">
        <v>0</v>
      </c>
      <c r="H25" s="38" t="n">
        <v>0</v>
      </c>
      <c r="I25" s="38"/>
      <c r="J25" s="27" t="n">
        <f aca="false">R25</f>
        <v>0</v>
      </c>
      <c r="K25" s="39" t="n">
        <f aca="false">I25+H25+E25+J25</f>
        <v>0</v>
      </c>
      <c r="M25" s="40" t="n">
        <f aca="false">D25+F25+G25</f>
        <v>0</v>
      </c>
      <c r="O25" s="27" t="n">
        <f aca="false">K25-I25-J25</f>
        <v>0</v>
      </c>
    </row>
    <row r="26" customFormat="false" ht="12.75" hidden="false" customHeight="false" outlineLevel="0" collapsed="false">
      <c r="A26" s="0" t="s">
        <v>29</v>
      </c>
      <c r="B26" s="26" t="n">
        <v>37135</v>
      </c>
      <c r="C26" s="38" t="n">
        <v>0</v>
      </c>
      <c r="D26" s="38" t="n">
        <v>0</v>
      </c>
      <c r="E26" s="38" t="n">
        <v>0</v>
      </c>
      <c r="F26" s="38" t="n">
        <v>0</v>
      </c>
      <c r="G26" s="38" t="n">
        <v>0</v>
      </c>
      <c r="H26" s="38" t="n">
        <v>0</v>
      </c>
      <c r="I26" s="38"/>
      <c r="J26" s="27" t="n">
        <f aca="false">R26</f>
        <v>0</v>
      </c>
      <c r="K26" s="39" t="n">
        <f aca="false">I26+H26+E26+J26</f>
        <v>0</v>
      </c>
      <c r="M26" s="40" t="n">
        <f aca="false">D26+F26+G26</f>
        <v>0</v>
      </c>
      <c r="O26" s="27" t="n">
        <f aca="false">K26-I26-J26</f>
        <v>0</v>
      </c>
    </row>
    <row r="27" customFormat="false" ht="12.75" hidden="false" customHeight="false" outlineLevel="0" collapsed="false">
      <c r="A27" s="0" t="s">
        <v>29</v>
      </c>
      <c r="B27" s="26" t="n">
        <v>37165</v>
      </c>
      <c r="C27" s="38" t="n">
        <v>0</v>
      </c>
      <c r="D27" s="38" t="n">
        <v>0</v>
      </c>
      <c r="E27" s="38" t="n">
        <v>0</v>
      </c>
      <c r="F27" s="38" t="n">
        <v>0</v>
      </c>
      <c r="G27" s="38" t="n">
        <v>0</v>
      </c>
      <c r="H27" s="38" t="n">
        <v>0</v>
      </c>
      <c r="I27" s="38"/>
      <c r="J27" s="27" t="n">
        <f aca="false">R27</f>
        <v>0</v>
      </c>
      <c r="K27" s="39" t="n">
        <f aca="false">I27+H27+E27+J27</f>
        <v>0</v>
      </c>
      <c r="M27" s="40" t="n">
        <f aca="false">D27+F27+G27</f>
        <v>0</v>
      </c>
      <c r="O27" s="27" t="n">
        <f aca="false">K27-I27-J27</f>
        <v>0</v>
      </c>
    </row>
    <row r="28" customFormat="false" ht="12.75" hidden="false" customHeight="false" outlineLevel="0" collapsed="false">
      <c r="A28" s="0" t="s">
        <v>29</v>
      </c>
      <c r="B28" s="26" t="n">
        <v>37196</v>
      </c>
      <c r="C28" s="38" t="n">
        <v>0</v>
      </c>
      <c r="D28" s="38" t="n">
        <v>0</v>
      </c>
      <c r="E28" s="38" t="n">
        <v>0</v>
      </c>
      <c r="F28" s="38" t="n">
        <v>0</v>
      </c>
      <c r="G28" s="38" t="n">
        <v>0</v>
      </c>
      <c r="H28" s="38" t="n">
        <v>0</v>
      </c>
      <c r="I28" s="38"/>
      <c r="J28" s="27" t="n">
        <f aca="false">R28</f>
        <v>0</v>
      </c>
      <c r="K28" s="39" t="n">
        <f aca="false">I28+H28+E28+J28</f>
        <v>0</v>
      </c>
      <c r="M28" s="40" t="n">
        <f aca="false">D28+F28+G28</f>
        <v>0</v>
      </c>
      <c r="O28" s="27" t="n">
        <f aca="false">K28-I28-J28</f>
        <v>0</v>
      </c>
    </row>
    <row r="29" customFormat="false" ht="12.75" hidden="false" customHeight="false" outlineLevel="0" collapsed="false">
      <c r="A29" s="0" t="s">
        <v>29</v>
      </c>
      <c r="B29" s="26" t="n">
        <v>37226</v>
      </c>
      <c r="C29" s="38" t="n">
        <v>0</v>
      </c>
      <c r="D29" s="38" t="n">
        <v>0</v>
      </c>
      <c r="E29" s="38" t="n">
        <v>0</v>
      </c>
      <c r="F29" s="38" t="n">
        <v>0</v>
      </c>
      <c r="G29" s="38" t="n">
        <v>0</v>
      </c>
      <c r="H29" s="38" t="n">
        <v>0</v>
      </c>
      <c r="I29" s="38"/>
      <c r="J29" s="27" t="n">
        <f aca="false">R29</f>
        <v>0</v>
      </c>
      <c r="K29" s="39" t="n">
        <f aca="false">I29+H29+E29+J29</f>
        <v>0</v>
      </c>
      <c r="M29" s="40" t="n">
        <f aca="false">D29+F29+G29</f>
        <v>0</v>
      </c>
      <c r="O29" s="27" t="n">
        <f aca="false">K29-I29-J29</f>
        <v>0</v>
      </c>
    </row>
    <row r="30" customFormat="false" ht="12.75" hidden="false" customHeight="false" outlineLevel="0" collapsed="false">
      <c r="A30" s="0" t="s">
        <v>29</v>
      </c>
      <c r="B30" s="26" t="n">
        <v>37257</v>
      </c>
      <c r="C30" s="38" t="n">
        <v>0</v>
      </c>
      <c r="D30" s="38" t="n">
        <v>0</v>
      </c>
      <c r="E30" s="38" t="n">
        <v>0</v>
      </c>
      <c r="F30" s="38" t="n">
        <v>0</v>
      </c>
      <c r="G30" s="38" t="n">
        <v>0</v>
      </c>
      <c r="H30" s="38" t="n">
        <v>0</v>
      </c>
      <c r="I30" s="38"/>
      <c r="J30" s="27" t="n">
        <f aca="false">R30</f>
        <v>0</v>
      </c>
      <c r="K30" s="39" t="n">
        <f aca="false">I30+H30+E30+J30</f>
        <v>0</v>
      </c>
      <c r="M30" s="40" t="n">
        <f aca="false">D30+F30+G30</f>
        <v>0</v>
      </c>
      <c r="O30" s="27" t="n">
        <f aca="false">K30-I30-J30</f>
        <v>0</v>
      </c>
    </row>
    <row r="31" customFormat="false" ht="12.75" hidden="false" customHeight="false" outlineLevel="0" collapsed="false">
      <c r="A31" s="0" t="s">
        <v>29</v>
      </c>
      <c r="B31" s="26" t="n">
        <v>37288</v>
      </c>
      <c r="C31" s="38" t="n">
        <v>0</v>
      </c>
      <c r="D31" s="38" t="n">
        <v>0</v>
      </c>
      <c r="E31" s="38" t="n">
        <v>0</v>
      </c>
      <c r="F31" s="38" t="n">
        <v>0</v>
      </c>
      <c r="G31" s="38" t="n">
        <v>0</v>
      </c>
      <c r="H31" s="38" t="n">
        <v>0</v>
      </c>
      <c r="I31" s="38"/>
      <c r="J31" s="27" t="n">
        <f aca="false">R31</f>
        <v>0</v>
      </c>
      <c r="K31" s="39" t="n">
        <f aca="false">I31+H31+E31+J31</f>
        <v>0</v>
      </c>
      <c r="M31" s="40" t="n">
        <f aca="false">D31+F31+G31</f>
        <v>0</v>
      </c>
      <c r="O31" s="27" t="n">
        <f aca="false">K31-I31-J31</f>
        <v>0</v>
      </c>
    </row>
    <row r="32" customFormat="false" ht="12.75" hidden="false" customHeight="false" outlineLevel="0" collapsed="false">
      <c r="A32" s="0" t="s">
        <v>29</v>
      </c>
      <c r="B32" s="26" t="n">
        <v>37316</v>
      </c>
      <c r="C32" s="38" t="n">
        <v>0</v>
      </c>
      <c r="D32" s="38" t="n">
        <v>0</v>
      </c>
      <c r="E32" s="38" t="n">
        <v>0</v>
      </c>
      <c r="F32" s="38" t="n">
        <v>0</v>
      </c>
      <c r="G32" s="38" t="n">
        <v>0</v>
      </c>
      <c r="H32" s="38" t="n">
        <v>0</v>
      </c>
      <c r="I32" s="38"/>
      <c r="J32" s="27" t="n">
        <f aca="false">R32</f>
        <v>0</v>
      </c>
      <c r="K32" s="39" t="n">
        <f aca="false">I32+H32+E32+J32</f>
        <v>0</v>
      </c>
      <c r="M32" s="40" t="n">
        <f aca="false">D32+F32+G32</f>
        <v>0</v>
      </c>
      <c r="O32" s="27" t="n">
        <f aca="false">K32-I32-J32</f>
        <v>0</v>
      </c>
    </row>
    <row r="33" customFormat="false" ht="12.75" hidden="false" customHeight="false" outlineLevel="0" collapsed="false">
      <c r="A33" s="0" t="s">
        <v>29</v>
      </c>
      <c r="B33" s="26" t="n">
        <v>37347</v>
      </c>
      <c r="C33" s="38" t="n">
        <v>0</v>
      </c>
      <c r="D33" s="38" t="n">
        <v>0</v>
      </c>
      <c r="E33" s="38" t="n">
        <v>0</v>
      </c>
      <c r="F33" s="38" t="n">
        <v>0</v>
      </c>
      <c r="G33" s="38" t="n">
        <v>0</v>
      </c>
      <c r="H33" s="38" t="n">
        <v>0</v>
      </c>
      <c r="I33" s="38"/>
      <c r="J33" s="27" t="n">
        <f aca="false">R33</f>
        <v>0</v>
      </c>
      <c r="K33" s="39" t="n">
        <f aca="false">I33+H33+E33+J33</f>
        <v>0</v>
      </c>
      <c r="M33" s="40" t="n">
        <f aca="false">D33+F33+G33</f>
        <v>0</v>
      </c>
      <c r="O33" s="27" t="n">
        <f aca="false">K33-I33-J33</f>
        <v>0</v>
      </c>
    </row>
    <row r="34" customFormat="false" ht="12.75" hidden="false" customHeight="false" outlineLevel="0" collapsed="false">
      <c r="A34" s="0" t="s">
        <v>29</v>
      </c>
      <c r="B34" s="26" t="n">
        <v>37377</v>
      </c>
      <c r="C34" s="38" t="n">
        <v>0</v>
      </c>
      <c r="D34" s="38" t="n">
        <v>0</v>
      </c>
      <c r="E34" s="38" t="n">
        <v>0</v>
      </c>
      <c r="F34" s="38" t="n">
        <v>0</v>
      </c>
      <c r="G34" s="38" t="n">
        <v>0</v>
      </c>
      <c r="H34" s="38" t="n">
        <v>0</v>
      </c>
      <c r="I34" s="38"/>
      <c r="J34" s="27" t="n">
        <f aca="false">R34</f>
        <v>0</v>
      </c>
      <c r="K34" s="39" t="n">
        <f aca="false">I34+H34+E34+J34</f>
        <v>0</v>
      </c>
      <c r="M34" s="40" t="n">
        <f aca="false">D34+F34+G34</f>
        <v>0</v>
      </c>
      <c r="O34" s="27" t="n">
        <f aca="false">K34-I34-J34</f>
        <v>0</v>
      </c>
    </row>
    <row r="35" customFormat="false" ht="12.75" hidden="false" customHeight="false" outlineLevel="0" collapsed="false">
      <c r="A35" s="0" t="s">
        <v>29</v>
      </c>
      <c r="B35" s="26" t="n">
        <v>37408</v>
      </c>
      <c r="C35" s="38" t="n">
        <v>0</v>
      </c>
      <c r="D35" s="38" t="n">
        <v>0</v>
      </c>
      <c r="E35" s="38" t="n">
        <v>0</v>
      </c>
      <c r="F35" s="38" t="n">
        <v>0</v>
      </c>
      <c r="G35" s="38" t="n">
        <v>0</v>
      </c>
      <c r="H35" s="38" t="n">
        <v>0</v>
      </c>
      <c r="I35" s="38"/>
      <c r="J35" s="27" t="n">
        <f aca="false">R35</f>
        <v>0</v>
      </c>
      <c r="K35" s="39" t="n">
        <f aca="false">I35+H35+E35+J35</f>
        <v>0</v>
      </c>
      <c r="M35" s="40" t="n">
        <f aca="false">D35+F35+G35</f>
        <v>0</v>
      </c>
      <c r="O35" s="27" t="n">
        <f aca="false">K35-I35-J35</f>
        <v>0</v>
      </c>
    </row>
    <row r="36" customFormat="false" ht="12.75" hidden="false" customHeight="false" outlineLevel="0" collapsed="false">
      <c r="B36" s="26"/>
      <c r="C36" s="27"/>
      <c r="D36" s="27"/>
      <c r="E36" s="27"/>
      <c r="F36" s="27"/>
      <c r="G36" s="27"/>
      <c r="H36" s="27"/>
      <c r="I36" s="27"/>
      <c r="J36" s="27" t="n">
        <f aca="false">R36</f>
        <v>0</v>
      </c>
      <c r="K36" s="39" t="n">
        <f aca="false">I36+H36+E36+J36</f>
        <v>0</v>
      </c>
      <c r="M36" s="40" t="n">
        <f aca="false">D36+F36+G36</f>
        <v>0</v>
      </c>
      <c r="O36" s="27" t="n">
        <f aca="false">K36-I36-J36</f>
        <v>0</v>
      </c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7"/>
      <c r="H37" s="27"/>
      <c r="I37" s="27"/>
      <c r="J37" s="27" t="n">
        <f aca="false">R37</f>
        <v>0</v>
      </c>
      <c r="K37" s="39" t="n">
        <f aca="false">I37+H37+E37+J37</f>
        <v>0</v>
      </c>
      <c r="M37" s="40" t="n">
        <f aca="false">D37+F37+G37</f>
        <v>0</v>
      </c>
      <c r="O37" s="27" t="n">
        <f aca="false">K37-I37-J37</f>
        <v>0</v>
      </c>
    </row>
    <row r="38" customFormat="false" ht="12.75" hidden="false" customHeight="false" outlineLevel="0" collapsed="false">
      <c r="B38" s="26"/>
      <c r="C38" s="27"/>
      <c r="D38" s="27"/>
      <c r="E38" s="27"/>
      <c r="F38" s="27"/>
      <c r="G38" s="27"/>
      <c r="H38" s="27"/>
      <c r="I38" s="27"/>
      <c r="J38" s="27" t="n">
        <f aca="false">R38</f>
        <v>0</v>
      </c>
      <c r="K38" s="39" t="n">
        <f aca="false">I38+H38+E38+J38</f>
        <v>0</v>
      </c>
      <c r="M38" s="40" t="n">
        <f aca="false">D38+F38+G38</f>
        <v>0</v>
      </c>
      <c r="O38" s="27" t="n">
        <f aca="false">K38-I38-J38</f>
        <v>0</v>
      </c>
    </row>
    <row r="39" customFormat="false" ht="12.75" hidden="false" customHeight="false" outlineLevel="0" collapsed="false">
      <c r="B39" s="26"/>
      <c r="C39" s="27"/>
      <c r="D39" s="27"/>
      <c r="E39" s="27"/>
      <c r="F39" s="27"/>
      <c r="G39" s="27"/>
      <c r="H39" s="27"/>
      <c r="I39" s="27"/>
      <c r="J39" s="27" t="n">
        <f aca="false">R39</f>
        <v>0</v>
      </c>
      <c r="K39" s="39" t="n">
        <f aca="false">I39+H39+E39+J39</f>
        <v>0</v>
      </c>
      <c r="M39" s="40" t="n">
        <f aca="false">D39+F39+G39</f>
        <v>0</v>
      </c>
      <c r="O39" s="27" t="n">
        <f aca="false">K39-I39-J39</f>
        <v>0</v>
      </c>
    </row>
    <row r="40" customFormat="false" ht="12.75" hidden="false" customHeight="false" outlineLevel="0" collapsed="false">
      <c r="B40" s="26"/>
      <c r="C40" s="27"/>
      <c r="D40" s="27"/>
      <c r="E40" s="27"/>
      <c r="F40" s="27"/>
      <c r="G40" s="27"/>
      <c r="H40" s="27"/>
      <c r="I40" s="27"/>
      <c r="J40" s="27"/>
      <c r="K40" s="39" t="n">
        <f aca="false">I40+H40+E40+J40</f>
        <v>0</v>
      </c>
      <c r="M40" s="40" t="n">
        <f aca="false">D40+F40+G40</f>
        <v>0</v>
      </c>
      <c r="O40" s="27" t="n">
        <f aca="false">K40-I40-J40</f>
        <v>0</v>
      </c>
    </row>
    <row r="41" customFormat="false" ht="12.75" hidden="false" customHeight="false" outlineLevel="0" collapsed="false">
      <c r="B41" s="26"/>
      <c r="C41" s="27"/>
      <c r="D41" s="27"/>
      <c r="E41" s="27"/>
      <c r="F41" s="27"/>
      <c r="G41" s="27"/>
      <c r="H41" s="27"/>
      <c r="I41" s="27"/>
      <c r="J41" s="27"/>
      <c r="K41" s="39" t="n">
        <f aca="false">I41+H41+E41+J41</f>
        <v>0</v>
      </c>
      <c r="M41" s="40" t="n">
        <f aca="false">D41+F41+G41</f>
        <v>0</v>
      </c>
      <c r="O41" s="27" t="n">
        <f aca="false">K41-I41-J41</f>
        <v>0</v>
      </c>
    </row>
    <row r="42" customFormat="false" ht="12.75" hidden="false" customHeight="false" outlineLevel="0" collapsed="false">
      <c r="B42" s="26"/>
      <c r="C42" s="27"/>
      <c r="D42" s="27"/>
      <c r="E42" s="27"/>
      <c r="F42" s="27"/>
      <c r="G42" s="27"/>
      <c r="H42" s="27"/>
      <c r="I42" s="27"/>
      <c r="J42" s="27"/>
      <c r="K42" s="39" t="n">
        <f aca="false">I42+H42+E42+J42</f>
        <v>0</v>
      </c>
      <c r="M42" s="40" t="n">
        <f aca="false">D42+F42+G42</f>
        <v>0</v>
      </c>
      <c r="O42" s="27" t="n">
        <f aca="false">K42-I42-J42</f>
        <v>0</v>
      </c>
    </row>
    <row r="43" customFormat="false" ht="12.75" hidden="false" customHeight="false" outlineLevel="0" collapsed="false">
      <c r="B43" s="26"/>
      <c r="C43" s="27"/>
      <c r="D43" s="27"/>
      <c r="E43" s="27"/>
      <c r="F43" s="27"/>
      <c r="G43" s="27"/>
      <c r="H43" s="27"/>
      <c r="I43" s="27"/>
      <c r="J43" s="27"/>
      <c r="K43" s="39" t="n">
        <f aca="false">I43+H43+E43+J43</f>
        <v>0</v>
      </c>
      <c r="M43" s="40" t="n">
        <f aca="false">D43+F43+G43</f>
        <v>0</v>
      </c>
      <c r="O43" s="27" t="n">
        <f aca="false">K43-I43-J43</f>
        <v>0</v>
      </c>
    </row>
    <row r="44" customFormat="false" ht="12.75" hidden="false" customHeight="false" outlineLevel="0" collapsed="false">
      <c r="J44" s="42" t="n">
        <f aca="false">SUM(J6:J43)</f>
        <v>62702.4186595508</v>
      </c>
      <c r="K44" s="42" t="n">
        <f aca="false">SUM(K6:K43)</f>
        <v>133654.684509644</v>
      </c>
      <c r="M44" s="40"/>
      <c r="O44" s="43" t="n">
        <f aca="false">SUM(O6:O43)</f>
        <v>63452.2658500932</v>
      </c>
    </row>
    <row r="45" customFormat="false" ht="12.75" hidden="false" customHeight="false" outlineLevel="0" collapsed="false">
      <c r="K45" s="40" t="n">
        <f aca="false">K44-J44</f>
        <v>70952.2658500932</v>
      </c>
      <c r="M45" s="40"/>
    </row>
  </sheetData>
  <mergeCells count="2">
    <mergeCell ref="B1:E1"/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K6" activePane="bottomRight" state="frozen"/>
      <selection pane="topLeft" activeCell="A1" activeCellId="0" sqref="A1"/>
      <selection pane="topRight" activeCell="K1" activeCellId="0" sqref="K1"/>
      <selection pane="bottomLeft" activeCell="A6" activeCellId="0" sqref="A6"/>
      <selection pane="bottomRight" activeCell="O5" activeCellId="0" sqref="O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2" min="2" style="0" width="13.41"/>
    <col collapsed="false" customWidth="true" hidden="false" outlineLevel="0" max="3" min="3" style="0" width="17.14"/>
    <col collapsed="false" customWidth="true" hidden="false" outlineLevel="0" max="4" min="4" style="0" width="19.41"/>
    <col collapsed="false" customWidth="true" hidden="false" outlineLevel="0" max="5" min="5" style="0" width="16.84"/>
    <col collapsed="false" customWidth="true" hidden="false" outlineLevel="0" max="6" min="6" style="0" width="17.14"/>
    <col collapsed="false" customWidth="true" hidden="false" outlineLevel="0" max="7" min="7" style="0" width="19.41"/>
    <col collapsed="false" customWidth="true" hidden="false" outlineLevel="0" max="8" min="8" style="0" width="16.84"/>
    <col collapsed="false" customWidth="true" hidden="false" outlineLevel="0" max="10" min="9" style="0" width="13.28"/>
    <col collapsed="false" customWidth="true" hidden="false" outlineLevel="0" max="11" min="11" style="0" width="12.99"/>
    <col collapsed="false" customWidth="true" hidden="false" outlineLevel="0" max="12" min="12" style="0" width="3.7"/>
    <col collapsed="false" customWidth="true" hidden="false" outlineLevel="0" max="13" min="13" style="0" width="12.85"/>
    <col collapsed="false" customWidth="true" hidden="false" outlineLevel="0" max="14" min="14" style="0" width="3.7"/>
    <col collapsed="false" customWidth="true" hidden="false" outlineLevel="0" max="15" min="15" style="0" width="11.42"/>
    <col collapsed="false" customWidth="true" hidden="false" outlineLevel="0" max="18" min="18" style="0" width="10.99"/>
  </cols>
  <sheetData>
    <row r="1" customFormat="false" ht="18" hidden="false" customHeight="false" outlineLevel="0" collapsed="false">
      <c r="B1" s="1" t="s">
        <v>30</v>
      </c>
      <c r="C1" s="1"/>
      <c r="D1" s="1"/>
      <c r="E1" s="1"/>
    </row>
    <row r="2" customFormat="false" ht="15.75" hidden="false" customHeight="false" outlineLevel="0" collapsed="false">
      <c r="B2" s="3" t="str">
        <f aca="false">TEXT(MTMToday,"dd mmm yyyy")&amp;" vs "&amp;TEXT(MTMYesterday,"dd mmm yyyy")</f>
        <v>25 Jan 2000 vs 24 Jan 2000</v>
      </c>
      <c r="C2" s="3"/>
      <c r="D2" s="3"/>
      <c r="E2" s="3"/>
    </row>
    <row r="3" customFormat="false" ht="12.75" hidden="false" customHeight="false" outlineLevel="0" collapsed="false">
      <c r="R3" s="26"/>
      <c r="U3" s="27"/>
    </row>
    <row r="4" customFormat="false" ht="13.5" hidden="false" customHeight="false" outlineLevel="0" collapsed="false">
      <c r="R4" s="7" t="n">
        <f aca="false">SUM(R6:R60)</f>
        <v>-176539.742267355</v>
      </c>
      <c r="S4" s="7" t="n">
        <f aca="false">SUM(S6:S60)</f>
        <v>-36435.7803756641</v>
      </c>
      <c r="T4" s="7" t="n">
        <f aca="false">SUM(T6:T60)</f>
        <v>49167.8053572947</v>
      </c>
      <c r="U4" s="27"/>
    </row>
    <row r="5" customFormat="false" ht="13.5" hidden="false" customHeight="false" outlineLevel="0" collapsed="false">
      <c r="A5" s="0" t="s">
        <v>16</v>
      </c>
      <c r="B5" s="44" t="s">
        <v>17</v>
      </c>
      <c r="C5" s="32" t="s">
        <v>18</v>
      </c>
      <c r="D5" s="32" t="s">
        <v>19</v>
      </c>
      <c r="E5" s="32" t="s">
        <v>20</v>
      </c>
      <c r="F5" s="33" t="s">
        <v>21</v>
      </c>
      <c r="G5" s="32" t="s">
        <v>22</v>
      </c>
      <c r="H5" s="32" t="s">
        <v>23</v>
      </c>
      <c r="I5" s="33" t="s">
        <v>24</v>
      </c>
      <c r="J5" s="45" t="s">
        <v>25</v>
      </c>
      <c r="K5" s="35" t="s">
        <v>26</v>
      </c>
      <c r="L5" s="36"/>
      <c r="M5" s="37" t="s">
        <v>27</v>
      </c>
      <c r="O5" s="37" t="s">
        <v>28</v>
      </c>
      <c r="R5" s="46" t="s">
        <v>31</v>
      </c>
      <c r="S5" s="11" t="s">
        <v>10</v>
      </c>
      <c r="T5" s="11" t="s">
        <v>11</v>
      </c>
      <c r="U5" s="27"/>
      <c r="V5" s="11"/>
    </row>
    <row r="6" customFormat="false" ht="12.75" hidden="false" customHeight="false" outlineLevel="0" collapsed="false">
      <c r="A6" s="0" t="s">
        <v>32</v>
      </c>
      <c r="B6" s="26" t="n">
        <v>36526</v>
      </c>
      <c r="C6" s="38" t="n">
        <v>-2343.93284225464</v>
      </c>
      <c r="D6" s="38" t="n">
        <v>5.65326279401779</v>
      </c>
      <c r="E6" s="38" t="n">
        <v>-2338.27957946062</v>
      </c>
      <c r="F6" s="38" t="n">
        <v>8.6911839931272</v>
      </c>
      <c r="G6" s="38" t="n">
        <v>5.2622718885541</v>
      </c>
      <c r="H6" s="38" t="n">
        <v>13.9534558816813</v>
      </c>
      <c r="I6" s="38"/>
      <c r="J6" s="27" t="n">
        <f aca="false">R6+S6+T6</f>
        <v>-11729.0040507399</v>
      </c>
      <c r="K6" s="39" t="n">
        <f aca="false">I6+H6+E6+J6</f>
        <v>-14053.3301743189</v>
      </c>
      <c r="M6" s="40" t="n">
        <f aca="false">D6+F6+G6</f>
        <v>19.6067186756991</v>
      </c>
      <c r="O6" s="27" t="n">
        <f aca="false">K6-I6-J6</f>
        <v>-2324.32612357894</v>
      </c>
      <c r="R6" s="16" t="n">
        <f aca="false">'SRA Pos'!D43</f>
        <v>-11742.0183594602</v>
      </c>
      <c r="S6" s="16" t="n">
        <f aca="false">'SRA Pos'!D64</f>
        <v>-1219.78067759489</v>
      </c>
      <c r="T6" s="16" t="n">
        <f aca="false">'SRA Pos'!C28</f>
        <v>1232.79498631512</v>
      </c>
    </row>
    <row r="7" customFormat="false" ht="12.75" hidden="false" customHeight="false" outlineLevel="0" collapsed="false">
      <c r="A7" s="0" t="s">
        <v>32</v>
      </c>
      <c r="B7" s="26" t="n">
        <v>36557</v>
      </c>
      <c r="C7" s="38" t="n">
        <v>-12851.025478363</v>
      </c>
      <c r="D7" s="38" t="n">
        <v>301.696689128876</v>
      </c>
      <c r="E7" s="38" t="n">
        <v>-12549.3287892342</v>
      </c>
      <c r="F7" s="38" t="n">
        <v>204.514190673828</v>
      </c>
      <c r="G7" s="38" t="n">
        <v>122.648889541626</v>
      </c>
      <c r="H7" s="38" t="n">
        <v>327.163080215454</v>
      </c>
      <c r="I7" s="38"/>
      <c r="J7" s="27" t="n">
        <f aca="false">R7+S7+T7</f>
        <v>-52896.3812458136</v>
      </c>
      <c r="K7" s="47" t="n">
        <f aca="false">I7+H7+E7+J7</f>
        <v>-65118.5469548323</v>
      </c>
      <c r="M7" s="40" t="n">
        <f aca="false">D7+F7+G7</f>
        <v>628.85976934433</v>
      </c>
      <c r="O7" s="27" t="n">
        <f aca="false">K7-I7-J7</f>
        <v>-12222.1657090187</v>
      </c>
      <c r="R7" s="16" t="n">
        <f aca="false">'SRA Pos'!D44</f>
        <v>-57137.4644853202</v>
      </c>
      <c r="S7" s="16" t="n">
        <f aca="false">'SRA Pos'!D65</f>
        <v>-4656.5129862595</v>
      </c>
      <c r="T7" s="16" t="n">
        <f aca="false">'SRA Pos'!C29</f>
        <v>8897.59622576608</v>
      </c>
    </row>
    <row r="8" customFormat="false" ht="12.75" hidden="false" customHeight="false" outlineLevel="0" collapsed="false">
      <c r="A8" s="0" t="s">
        <v>32</v>
      </c>
      <c r="B8" s="26" t="n">
        <v>36586</v>
      </c>
      <c r="C8" s="38" t="n">
        <v>-16895.7066078186</v>
      </c>
      <c r="D8" s="38" t="n">
        <v>258.926306724548</v>
      </c>
      <c r="E8" s="38" t="n">
        <v>-16636.7803010941</v>
      </c>
      <c r="F8" s="38" t="n">
        <v>172.066691398621</v>
      </c>
      <c r="G8" s="38" t="n">
        <v>103.217416763306</v>
      </c>
      <c r="H8" s="38" t="n">
        <v>275.284108161926</v>
      </c>
      <c r="I8" s="38"/>
      <c r="J8" s="27" t="n">
        <f aca="false">R8+S8+T8</f>
        <v>-57474.3379636482</v>
      </c>
      <c r="K8" s="39" t="n">
        <f aca="false">I8+H8+E8+J8</f>
        <v>-73835.8341565804</v>
      </c>
      <c r="M8" s="40" t="n">
        <f aca="false">D8+F8+G8</f>
        <v>534.210414886475</v>
      </c>
      <c r="O8" s="27" t="n">
        <f aca="false">K8-I8-J8</f>
        <v>-16361.4961929321</v>
      </c>
      <c r="R8" s="16" t="n">
        <f aca="false">'SRA Pos'!D45</f>
        <v>-60744.1922991194</v>
      </c>
      <c r="S8" s="16" t="n">
        <f aca="false">'SRA Pos'!D66</f>
        <v>-4025.83470181458</v>
      </c>
      <c r="T8" s="16" t="n">
        <f aca="false">'SRA Pos'!C30</f>
        <v>7295.68903728578</v>
      </c>
    </row>
    <row r="9" customFormat="false" ht="12.75" hidden="false" customHeight="false" outlineLevel="0" collapsed="false">
      <c r="A9" s="0" t="s">
        <v>32</v>
      </c>
      <c r="B9" s="26" t="n">
        <v>36617</v>
      </c>
      <c r="C9" s="38" t="n">
        <v>-1879.98323822021</v>
      </c>
      <c r="D9" s="38" t="n">
        <v>883.503727436066</v>
      </c>
      <c r="E9" s="38" t="n">
        <v>-996.479510784149</v>
      </c>
      <c r="F9" s="38" t="n">
        <v>1133.16005992889</v>
      </c>
      <c r="G9" s="38" t="n">
        <v>679.930965900421</v>
      </c>
      <c r="H9" s="38" t="n">
        <v>1813.09102582932</v>
      </c>
      <c r="I9" s="38" t="n">
        <v>2500</v>
      </c>
      <c r="J9" s="27" t="n">
        <f aca="false">R9+S9+T9</f>
        <v>1756.22425513357</v>
      </c>
      <c r="K9" s="39" t="n">
        <f aca="false">I9+H9+E9+J9</f>
        <v>5072.83577017874</v>
      </c>
      <c r="M9" s="40" t="n">
        <f aca="false">D9+F9+G9</f>
        <v>2696.59475326538</v>
      </c>
      <c r="O9" s="27" t="n">
        <f aca="false">K9-I9-J9</f>
        <v>816.611515045166</v>
      </c>
      <c r="R9" s="16" t="n">
        <f aca="false">'SRA Pos'!D46</f>
        <v>0</v>
      </c>
      <c r="S9" s="16" t="n">
        <f aca="false">'SRA Pos'!D67</f>
        <v>-5591.20981090031</v>
      </c>
      <c r="T9" s="16" t="n">
        <f aca="false">'SRA Pos'!C31</f>
        <v>7347.43406603388</v>
      </c>
    </row>
    <row r="10" customFormat="false" ht="12.75" hidden="false" customHeight="false" outlineLevel="0" collapsed="false">
      <c r="A10" s="0" t="s">
        <v>32</v>
      </c>
      <c r="B10" s="26" t="n">
        <v>36647</v>
      </c>
      <c r="C10" s="38" t="n">
        <v>-2373.65692329407</v>
      </c>
      <c r="D10" s="38" t="n">
        <v>1255.11332130432</v>
      </c>
      <c r="E10" s="38" t="n">
        <v>-1118.54360198975</v>
      </c>
      <c r="F10" s="38" t="n">
        <v>729.123785018921</v>
      </c>
      <c r="G10" s="38" t="n">
        <v>437.474444389343</v>
      </c>
      <c r="H10" s="38" t="n">
        <v>1166.59822940826</v>
      </c>
      <c r="I10" s="38"/>
      <c r="J10" s="27" t="n">
        <f aca="false">R10+S10+T10</f>
        <v>4926.12078712784</v>
      </c>
      <c r="K10" s="39" t="n">
        <f aca="false">I10+H10+E10+J10</f>
        <v>4974.17541454636</v>
      </c>
      <c r="M10" s="40" t="n">
        <f aca="false">D10+F10+G10</f>
        <v>2421.71155071259</v>
      </c>
      <c r="O10" s="27" t="n">
        <f aca="false">K10-I10-J10</f>
        <v>48.0546274185181</v>
      </c>
      <c r="R10" s="16" t="n">
        <f aca="false">'SRA Pos'!D47</f>
        <v>0</v>
      </c>
      <c r="S10" s="16" t="n">
        <f aca="false">'SRA Pos'!D68</f>
        <v>-4718.6141566026</v>
      </c>
      <c r="T10" s="16" t="n">
        <f aca="false">'SRA Pos'!C32</f>
        <v>9644.73494373044</v>
      </c>
    </row>
    <row r="11" customFormat="false" ht="12.75" hidden="false" customHeight="false" outlineLevel="0" collapsed="false">
      <c r="A11" s="0" t="s">
        <v>32</v>
      </c>
      <c r="B11" s="26" t="n">
        <v>36678</v>
      </c>
      <c r="C11" s="38" t="n">
        <v>-2317.05659866333</v>
      </c>
      <c r="D11" s="38" t="n">
        <v>1132.50920295715</v>
      </c>
      <c r="E11" s="38" t="n">
        <v>-1184.54739570618</v>
      </c>
      <c r="F11" s="38" t="n">
        <v>806.762194633484</v>
      </c>
      <c r="G11" s="38" t="n">
        <v>484.055472373962</v>
      </c>
      <c r="H11" s="38" t="n">
        <v>1290.81766700745</v>
      </c>
      <c r="I11" s="38"/>
      <c r="J11" s="27" t="n">
        <f aca="false">R11+S11+T11</f>
        <v>2688.13309102118</v>
      </c>
      <c r="K11" s="39" t="n">
        <f aca="false">I11+H11+E11+J11</f>
        <v>2794.40336232245</v>
      </c>
      <c r="M11" s="40" t="n">
        <f aca="false">D11+F11+G11</f>
        <v>2423.3268699646</v>
      </c>
      <c r="O11" s="27" t="n">
        <f aca="false">K11-I11-J11</f>
        <v>106.27027130127</v>
      </c>
      <c r="R11" s="16" t="n">
        <f aca="false">'SRA Pos'!D48</f>
        <v>0</v>
      </c>
      <c r="S11" s="16" t="n">
        <f aca="false">'SRA Pos'!D69</f>
        <v>-5247.81760797805</v>
      </c>
      <c r="T11" s="16" t="n">
        <f aca="false">'SRA Pos'!C33</f>
        <v>7935.95069899923</v>
      </c>
    </row>
    <row r="12" customFormat="false" ht="12.75" hidden="false" customHeight="false" outlineLevel="0" collapsed="false">
      <c r="A12" s="0" t="s">
        <v>32</v>
      </c>
      <c r="B12" s="26" t="n">
        <v>36708</v>
      </c>
      <c r="C12" s="38" t="n">
        <v>1523.20547485352</v>
      </c>
      <c r="D12" s="38" t="n">
        <v>1827.84673309326</v>
      </c>
      <c r="E12" s="38" t="n">
        <v>3351.05220794678</v>
      </c>
      <c r="F12" s="38" t="n">
        <v>1450.88163757324</v>
      </c>
      <c r="G12" s="38" t="n">
        <v>870.529045104981</v>
      </c>
      <c r="H12" s="38" t="n">
        <v>2321.41068267822</v>
      </c>
      <c r="I12" s="38"/>
      <c r="J12" s="27" t="n">
        <f aca="false">R12+S12+T12</f>
        <v>-9031.83920564999</v>
      </c>
      <c r="K12" s="39" t="n">
        <f aca="false">I12+H12+E12+J12</f>
        <v>-3359.37631502499</v>
      </c>
      <c r="M12" s="40" t="n">
        <f aca="false">D12+F12+G12</f>
        <v>4149.25741577148</v>
      </c>
      <c r="O12" s="27" t="n">
        <f aca="false">K12-I12-J12</f>
        <v>5672.462890625</v>
      </c>
      <c r="R12" s="16" t="n">
        <f aca="false">'SRA Pos'!D49</f>
        <v>-8344.00732391958</v>
      </c>
      <c r="S12" s="16" t="n">
        <f aca="false">'SRA Pos'!D70</f>
        <v>-3202.64845543946</v>
      </c>
      <c r="T12" s="16" t="n">
        <f aca="false">'SRA Pos'!C34</f>
        <v>2514.81657370906</v>
      </c>
    </row>
    <row r="13" customFormat="false" ht="12.75" hidden="false" customHeight="false" outlineLevel="0" collapsed="false">
      <c r="A13" s="0" t="s">
        <v>32</v>
      </c>
      <c r="B13" s="26" t="n">
        <v>36739</v>
      </c>
      <c r="C13" s="38" t="n">
        <v>1659.13571166992</v>
      </c>
      <c r="D13" s="38" t="n">
        <v>1990.96276855469</v>
      </c>
      <c r="E13" s="38" t="n">
        <v>3650.09848022461</v>
      </c>
      <c r="F13" s="38" t="n">
        <v>1154.18222045898</v>
      </c>
      <c r="G13" s="38" t="n">
        <v>692.509292602539</v>
      </c>
      <c r="H13" s="38" t="n">
        <v>1846.69151306152</v>
      </c>
      <c r="I13" s="38"/>
      <c r="J13" s="27" t="n">
        <f aca="false">R13+S13+T13</f>
        <v>-9527.40742119349</v>
      </c>
      <c r="K13" s="39" t="n">
        <f aca="false">I13+H13+E13+J13</f>
        <v>-4030.61742790735</v>
      </c>
      <c r="M13" s="40" t="n">
        <f aca="false">D13+F13+G13</f>
        <v>3837.65428161621</v>
      </c>
      <c r="O13" s="27" t="n">
        <f aca="false">K13-I13-J13</f>
        <v>5496.78999328613</v>
      </c>
      <c r="R13" s="16" t="n">
        <f aca="false">'SRA Pos'!D50</f>
        <v>-8279.80154699544</v>
      </c>
      <c r="S13" s="16" t="n">
        <f aca="false">'SRA Pos'!D71</f>
        <v>-4021.26122234467</v>
      </c>
      <c r="T13" s="16" t="n">
        <f aca="false">'SRA Pos'!C35</f>
        <v>2773.65534814663</v>
      </c>
    </row>
    <row r="14" customFormat="false" ht="12.75" hidden="false" customHeight="false" outlineLevel="0" collapsed="false">
      <c r="A14" s="0" t="s">
        <v>32</v>
      </c>
      <c r="B14" s="26" t="n">
        <v>36770</v>
      </c>
      <c r="C14" s="38" t="n">
        <v>1506.39141845703</v>
      </c>
      <c r="D14" s="38" t="n">
        <v>1807.6696472168</v>
      </c>
      <c r="E14" s="38" t="n">
        <v>3314.06106567383</v>
      </c>
      <c r="F14" s="38" t="n">
        <v>1291.45698547363</v>
      </c>
      <c r="G14" s="38" t="n">
        <v>774.874168395996</v>
      </c>
      <c r="H14" s="38" t="n">
        <v>2066.33115386963</v>
      </c>
      <c r="I14" s="38"/>
      <c r="J14" s="27" t="n">
        <f aca="false">R14+S14+T14</f>
        <v>-10231.5309764239</v>
      </c>
      <c r="K14" s="39" t="n">
        <f aca="false">I14+H14+E14+J14</f>
        <v>-4851.13875688046</v>
      </c>
      <c r="M14" s="40" t="n">
        <f aca="false">D14+F14+G14</f>
        <v>3874.00080108643</v>
      </c>
      <c r="O14" s="27" t="n">
        <f aca="false">K14-I14-J14</f>
        <v>5380.39221954346</v>
      </c>
      <c r="R14" s="16" t="n">
        <f aca="false">'SRA Pos'!D51</f>
        <v>-8004.56369700239</v>
      </c>
      <c r="S14" s="16" t="n">
        <f aca="false">'SRA Pos'!D72</f>
        <v>-3752.10075673</v>
      </c>
      <c r="T14" s="16" t="n">
        <f aca="false">'SRA Pos'!C36</f>
        <v>1525.13347730848</v>
      </c>
    </row>
    <row r="15" customFormat="false" ht="12.75" hidden="false" customHeight="false" outlineLevel="0" collapsed="false">
      <c r="A15" s="0" t="s">
        <v>32</v>
      </c>
      <c r="B15" s="26" t="n">
        <v>36800</v>
      </c>
      <c r="C15" s="38" t="n">
        <v>3137.91149902344</v>
      </c>
      <c r="D15" s="38" t="n">
        <v>1882.74684143066</v>
      </c>
      <c r="E15" s="38" t="n">
        <v>5020.6583404541</v>
      </c>
      <c r="F15" s="38" t="n">
        <v>1283.60398864746</v>
      </c>
      <c r="G15" s="38" t="n">
        <v>770.162368774414</v>
      </c>
      <c r="H15" s="38" t="n">
        <v>2053.76635742188</v>
      </c>
      <c r="I15" s="38" t="n">
        <v>-1000</v>
      </c>
      <c r="J15" s="27" t="n">
        <f aca="false">R15+S15+T15</f>
        <v>-7278.88524991162</v>
      </c>
      <c r="K15" s="39" t="n">
        <f aca="false">I15+H15+E15+J15</f>
        <v>-1204.46055203565</v>
      </c>
      <c r="M15" s="40" t="n">
        <f aca="false">D15+F15+G15</f>
        <v>3936.51319885254</v>
      </c>
      <c r="O15" s="27" t="n">
        <f aca="false">K15-I15-J15</f>
        <v>7074.42469787598</v>
      </c>
      <c r="R15" s="16" t="n">
        <f aca="false">'SRA Pos'!D52</f>
        <v>-7278.88524991162</v>
      </c>
      <c r="S15" s="16"/>
      <c r="T15" s="16"/>
    </row>
    <row r="16" customFormat="false" ht="12.75" hidden="false" customHeight="false" outlineLevel="0" collapsed="false">
      <c r="A16" s="0" t="s">
        <v>32</v>
      </c>
      <c r="B16" s="26" t="n">
        <v>36831</v>
      </c>
      <c r="C16" s="38" t="n">
        <v>2977.82438659668</v>
      </c>
      <c r="D16" s="38" t="n">
        <v>1786.69469451904</v>
      </c>
      <c r="E16" s="38" t="n">
        <v>4764.51908111572</v>
      </c>
      <c r="F16" s="38" t="n">
        <v>1276.69482421875</v>
      </c>
      <c r="G16" s="38" t="n">
        <v>766.016914367676</v>
      </c>
      <c r="H16" s="38" t="n">
        <v>2042.71173858643</v>
      </c>
      <c r="I16" s="38" t="n">
        <v>-1000</v>
      </c>
      <c r="J16" s="27" t="n">
        <f aca="false">R16+S16+T16</f>
        <v>-7520.29725382849</v>
      </c>
      <c r="K16" s="39" t="n">
        <f aca="false">I16+H16+E16+J16</f>
        <v>-1713.06643412635</v>
      </c>
      <c r="M16" s="40" t="n">
        <f aca="false">D16+F16+G16</f>
        <v>3829.40643310547</v>
      </c>
      <c r="O16" s="27" t="n">
        <f aca="false">K16-I16-J16</f>
        <v>6807.23081970215</v>
      </c>
      <c r="R16" s="16" t="n">
        <f aca="false">'SRA Pos'!D53</f>
        <v>-7520.29725382849</v>
      </c>
      <c r="S16" s="16"/>
      <c r="T16" s="16"/>
    </row>
    <row r="17" customFormat="false" ht="12.75" hidden="false" customHeight="false" outlineLevel="0" collapsed="false">
      <c r="A17" s="0" t="s">
        <v>32</v>
      </c>
      <c r="B17" s="26" t="n">
        <v>36861</v>
      </c>
      <c r="C17" s="38" t="n">
        <v>2678.24266052246</v>
      </c>
      <c r="D17" s="38" t="n">
        <v>1606.94557952881</v>
      </c>
      <c r="E17" s="38" t="n">
        <v>4285.18824005127</v>
      </c>
      <c r="F17" s="38" t="n">
        <v>1690.40069580078</v>
      </c>
      <c r="G17" s="38" t="n">
        <v>1014.24043273926</v>
      </c>
      <c r="H17" s="38" t="n">
        <v>2704.64112854004</v>
      </c>
      <c r="I17" s="38" t="n">
        <v>-1000</v>
      </c>
      <c r="J17" s="27" t="n">
        <f aca="false">R17+S17+T17</f>
        <v>-7488.51205179786</v>
      </c>
      <c r="K17" s="39" t="n">
        <f aca="false">I17+H17+E17+J17</f>
        <v>-1498.68268320655</v>
      </c>
      <c r="M17" s="40" t="n">
        <f aca="false">D17+F17+G17</f>
        <v>4311.58670806885</v>
      </c>
      <c r="O17" s="27" t="n">
        <f aca="false">K17-I17-J17</f>
        <v>6989.82936859131</v>
      </c>
      <c r="R17" s="16" t="n">
        <f aca="false">'SRA Pos'!D54</f>
        <v>-7488.51205179786</v>
      </c>
    </row>
    <row r="18" customFormat="false" ht="12.75" hidden="false" customHeight="false" outlineLevel="0" collapsed="false">
      <c r="A18" s="0" t="s">
        <v>32</v>
      </c>
      <c r="B18" s="26" t="n">
        <v>36892</v>
      </c>
      <c r="C18" s="38" t="n">
        <v>1471.44757080078</v>
      </c>
      <c r="D18" s="38" t="n">
        <v>882.868434906006</v>
      </c>
      <c r="E18" s="38" t="n">
        <v>2354.31600570679</v>
      </c>
      <c r="F18" s="38" t="n">
        <v>700.658340454102</v>
      </c>
      <c r="G18" s="38" t="n">
        <v>420.394947052002</v>
      </c>
      <c r="H18" s="38" t="n">
        <v>1121.0532875061</v>
      </c>
      <c r="I18" s="38"/>
      <c r="J18" s="27" t="n">
        <f aca="false">R18+S18+T18</f>
        <v>0</v>
      </c>
      <c r="K18" s="39" t="n">
        <f aca="false">I18+H18+E18+J18</f>
        <v>3475.36929321289</v>
      </c>
      <c r="M18" s="40" t="n">
        <f aca="false">D18+F18+G18</f>
        <v>2003.92172241211</v>
      </c>
      <c r="O18" s="27" t="n">
        <f aca="false">K18-I18-J18</f>
        <v>3475.36929321289</v>
      </c>
      <c r="R18" s="16"/>
    </row>
    <row r="19" customFormat="false" ht="12.75" hidden="false" customHeight="false" outlineLevel="0" collapsed="false">
      <c r="A19" s="0" t="s">
        <v>32</v>
      </c>
      <c r="B19" s="26" t="n">
        <v>36923</v>
      </c>
      <c r="C19" s="38" t="n">
        <v>1393.45919799805</v>
      </c>
      <c r="D19" s="38" t="n">
        <v>836.075531005859</v>
      </c>
      <c r="E19" s="38" t="n">
        <v>2229.53472900391</v>
      </c>
      <c r="F19" s="38" t="n">
        <v>557.46125793457</v>
      </c>
      <c r="G19" s="38" t="n">
        <v>334.476760864258</v>
      </c>
      <c r="H19" s="38" t="n">
        <v>891.938018798828</v>
      </c>
      <c r="I19" s="38"/>
      <c r="J19" s="27" t="n">
        <f aca="false">R19+S19+T19</f>
        <v>0</v>
      </c>
      <c r="K19" s="39" t="n">
        <f aca="false">I19+H19+E19+J19</f>
        <v>3121.47274780273</v>
      </c>
      <c r="M19" s="40" t="n">
        <f aca="false">D19+F19+G19</f>
        <v>1728.01354980469</v>
      </c>
      <c r="O19" s="27" t="n">
        <f aca="false">K19-I19-J19</f>
        <v>3121.47274780273</v>
      </c>
      <c r="R19" s="16"/>
    </row>
    <row r="20" customFormat="false" ht="12.75" hidden="false" customHeight="false" outlineLevel="0" collapsed="false">
      <c r="A20" s="0" t="s">
        <v>32</v>
      </c>
      <c r="B20" s="26" t="n">
        <v>36951</v>
      </c>
      <c r="C20" s="38" t="n">
        <v>1454.57626342773</v>
      </c>
      <c r="D20" s="38" t="n">
        <v>872.745742797852</v>
      </c>
      <c r="E20" s="38" t="n">
        <v>2327.32200622559</v>
      </c>
      <c r="F20" s="38" t="n">
        <v>692.751617431641</v>
      </c>
      <c r="G20" s="38" t="n">
        <v>415.650951385498</v>
      </c>
      <c r="H20" s="38" t="n">
        <v>1108.40256881714</v>
      </c>
      <c r="I20" s="38"/>
      <c r="J20" s="27" t="n">
        <f aca="false">R20+S20+T20</f>
        <v>0</v>
      </c>
      <c r="K20" s="39" t="n">
        <f aca="false">I20+H20+E20+J20</f>
        <v>3435.72457504272</v>
      </c>
      <c r="M20" s="40" t="n">
        <f aca="false">D20+F20+G20</f>
        <v>1981.14831161499</v>
      </c>
      <c r="O20" s="27" t="n">
        <f aca="false">K20-I20-J20</f>
        <v>3435.72457504272</v>
      </c>
      <c r="R20" s="16"/>
    </row>
    <row r="21" customFormat="false" ht="12.75" hidden="false" customHeight="false" outlineLevel="0" collapsed="false">
      <c r="A21" s="0" t="s">
        <v>32</v>
      </c>
      <c r="B21" s="26" t="n">
        <v>36982</v>
      </c>
      <c r="C21" s="38" t="n">
        <v>1239.57331848145</v>
      </c>
      <c r="D21" s="38" t="n">
        <v>743.744045257568</v>
      </c>
      <c r="E21" s="38" t="n">
        <v>1983.31736373901</v>
      </c>
      <c r="F21" s="38" t="n">
        <v>826.107116699219</v>
      </c>
      <c r="G21" s="38" t="n">
        <v>495.66429901123</v>
      </c>
      <c r="H21" s="38" t="n">
        <v>1321.77141571045</v>
      </c>
      <c r="I21" s="38"/>
      <c r="J21" s="27" t="n">
        <f aca="false">R21+S21+T21</f>
        <v>0</v>
      </c>
      <c r="K21" s="39" t="n">
        <f aca="false">I21+H21+E21+J21</f>
        <v>3305.08877944946</v>
      </c>
      <c r="M21" s="40" t="n">
        <f aca="false">D21+F21+G21</f>
        <v>2065.51546096802</v>
      </c>
      <c r="O21" s="27" t="n">
        <f aca="false">K21-I21-J21</f>
        <v>3305.08877944946</v>
      </c>
    </row>
    <row r="22" customFormat="false" ht="12.75" hidden="false" customHeight="false" outlineLevel="0" collapsed="false">
      <c r="A22" s="0" t="s">
        <v>32</v>
      </c>
      <c r="B22" s="26" t="n">
        <v>37012</v>
      </c>
      <c r="C22" s="38" t="n">
        <v>1574.46913909912</v>
      </c>
      <c r="D22" s="38" t="n">
        <v>944.681499481201</v>
      </c>
      <c r="E22" s="38" t="n">
        <v>2519.15063858032</v>
      </c>
      <c r="F22" s="38" t="n">
        <v>547.639808654785</v>
      </c>
      <c r="G22" s="38" t="n">
        <v>328.583896636963</v>
      </c>
      <c r="H22" s="38" t="n">
        <v>876.223705291748</v>
      </c>
      <c r="I22" s="38"/>
      <c r="J22" s="27" t="n">
        <f aca="false">R22+S22+T22</f>
        <v>0</v>
      </c>
      <c r="K22" s="39" t="n">
        <f aca="false">I22+H22+E22+J22</f>
        <v>3395.37434387207</v>
      </c>
      <c r="M22" s="40" t="n">
        <f aca="false">D22+F22+G22</f>
        <v>1820.90520477295</v>
      </c>
      <c r="O22" s="27" t="n">
        <f aca="false">K22-I22-J22</f>
        <v>3395.37434387207</v>
      </c>
    </row>
    <row r="23" customFormat="false" ht="12.75" hidden="false" customHeight="false" outlineLevel="0" collapsed="false">
      <c r="A23" s="0" t="s">
        <v>32</v>
      </c>
      <c r="B23" s="26" t="n">
        <v>37043</v>
      </c>
      <c r="C23" s="38" t="n">
        <v>1360.78760528564</v>
      </c>
      <c r="D23" s="38" t="n">
        <v>816.472682952881</v>
      </c>
      <c r="E23" s="38" t="n">
        <v>2177.26028823853</v>
      </c>
      <c r="F23" s="38" t="n">
        <v>680.585182189941</v>
      </c>
      <c r="G23" s="38" t="n">
        <v>408.351161956787</v>
      </c>
      <c r="H23" s="38" t="n">
        <v>1088.93634414673</v>
      </c>
      <c r="I23" s="38"/>
      <c r="J23" s="27" t="n">
        <f aca="false">R23+S23+T23</f>
        <v>0</v>
      </c>
      <c r="K23" s="39" t="n">
        <f aca="false">I23+H23+E23+J23</f>
        <v>3266.19663238525</v>
      </c>
      <c r="M23" s="40" t="n">
        <f aca="false">D23+F23+G23</f>
        <v>1905.40902709961</v>
      </c>
      <c r="O23" s="27" t="n">
        <f aca="false">K23-I23-J23</f>
        <v>3266.19663238525</v>
      </c>
    </row>
    <row r="24" customFormat="false" ht="12.75" hidden="false" customHeight="false" outlineLevel="0" collapsed="false">
      <c r="A24" s="0" t="s">
        <v>32</v>
      </c>
      <c r="B24" s="26" t="n">
        <v>37073</v>
      </c>
      <c r="C24" s="38" t="n">
        <v>5951.28979492188</v>
      </c>
      <c r="D24" s="38" t="n">
        <v>3570.77388000488</v>
      </c>
      <c r="E24" s="38" t="n">
        <v>9522.06367492676</v>
      </c>
      <c r="F24" s="38" t="n">
        <v>2434.44351196289</v>
      </c>
      <c r="G24" s="38" t="n">
        <v>1460.66610717773</v>
      </c>
      <c r="H24" s="38" t="n">
        <v>3895.10961914063</v>
      </c>
      <c r="I24" s="38"/>
      <c r="J24" s="27" t="n">
        <f aca="false">R24+S24+T24</f>
        <v>0</v>
      </c>
      <c r="K24" s="39" t="n">
        <f aca="false">I24+H24+E24+J24</f>
        <v>13417.1732940674</v>
      </c>
      <c r="M24" s="40" t="n">
        <f aca="false">D24+F24+G24</f>
        <v>7465.88349914551</v>
      </c>
      <c r="O24" s="27" t="n">
        <f aca="false">K24-I24-J24</f>
        <v>13417.1732940674</v>
      </c>
    </row>
    <row r="25" customFormat="false" ht="12.75" hidden="false" customHeight="false" outlineLevel="0" collapsed="false">
      <c r="A25" s="0" t="s">
        <v>32</v>
      </c>
      <c r="B25" s="26" t="n">
        <v>37104</v>
      </c>
      <c r="C25" s="38" t="n">
        <v>6182.35568237305</v>
      </c>
      <c r="D25" s="38" t="n">
        <v>3709.4134979248</v>
      </c>
      <c r="E25" s="38" t="n">
        <v>9891.76918029785</v>
      </c>
      <c r="F25" s="38" t="n">
        <v>2150.92297363281</v>
      </c>
      <c r="G25" s="38" t="n">
        <v>1290.55378723145</v>
      </c>
      <c r="H25" s="38" t="n">
        <v>3441.47676086426</v>
      </c>
      <c r="I25" s="38"/>
      <c r="J25" s="27" t="n">
        <f aca="false">R25+S25+T25</f>
        <v>0</v>
      </c>
      <c r="K25" s="39" t="n">
        <f aca="false">I25+H25+E25+J25</f>
        <v>13333.2459411621</v>
      </c>
      <c r="M25" s="40" t="n">
        <f aca="false">D25+F25+G25</f>
        <v>7150.89025878906</v>
      </c>
      <c r="O25" s="27" t="n">
        <f aca="false">K25-I25-J25</f>
        <v>13333.2459411621</v>
      </c>
    </row>
    <row r="26" customFormat="false" ht="12.75" hidden="false" customHeight="false" outlineLevel="0" collapsed="false">
      <c r="A26" s="0" t="s">
        <v>32</v>
      </c>
      <c r="B26" s="26" t="n">
        <v>37135</v>
      </c>
      <c r="C26" s="38" t="n">
        <v>5342.43545532227</v>
      </c>
      <c r="D26" s="38" t="n">
        <v>3205.46096801758</v>
      </c>
      <c r="E26" s="38" t="n">
        <v>8547.89642333984</v>
      </c>
      <c r="F26" s="38" t="n">
        <v>2671.21560668945</v>
      </c>
      <c r="G26" s="38" t="n">
        <v>1602.72927856445</v>
      </c>
      <c r="H26" s="38" t="n">
        <v>4273.94488525391</v>
      </c>
      <c r="I26" s="38"/>
      <c r="J26" s="27" t="n">
        <f aca="false">R26+S26+T26</f>
        <v>0</v>
      </c>
      <c r="K26" s="39" t="n">
        <f aca="false">I26+H26+E26+J26</f>
        <v>12821.8413085938</v>
      </c>
      <c r="M26" s="40" t="n">
        <f aca="false">D26+F26+G26</f>
        <v>7479.40585327148</v>
      </c>
      <c r="O26" s="27" t="n">
        <f aca="false">K26-I26-J26</f>
        <v>12821.8413085938</v>
      </c>
    </row>
    <row r="27" customFormat="false" ht="12.75" hidden="false" customHeight="false" outlineLevel="0" collapsed="false">
      <c r="A27" s="0" t="s">
        <v>32</v>
      </c>
      <c r="B27" s="26" t="n">
        <v>37165</v>
      </c>
      <c r="C27" s="38" t="n">
        <v>6104.06228637695</v>
      </c>
      <c r="D27" s="38" t="n">
        <v>3662.43762207031</v>
      </c>
      <c r="E27" s="38" t="n">
        <v>9766.49990844727</v>
      </c>
      <c r="F27" s="38" t="n">
        <v>2122.56854248047</v>
      </c>
      <c r="G27" s="38" t="n">
        <v>1273.54122924805</v>
      </c>
      <c r="H27" s="38" t="n">
        <v>3396.10977172852</v>
      </c>
      <c r="I27" s="38"/>
      <c r="J27" s="27" t="n">
        <f aca="false">R27+S27+T27</f>
        <v>0</v>
      </c>
      <c r="K27" s="39" t="n">
        <f aca="false">I27+H27+E27+J27</f>
        <v>13162.6096801758</v>
      </c>
      <c r="M27" s="40" t="n">
        <f aca="false">D27+F27+G27</f>
        <v>7058.54739379883</v>
      </c>
      <c r="O27" s="27" t="n">
        <f aca="false">K27-I27-J27</f>
        <v>13162.6096801758</v>
      </c>
    </row>
    <row r="28" customFormat="false" ht="12.75" hidden="false" customHeight="false" outlineLevel="0" collapsed="false">
      <c r="A28" s="0" t="s">
        <v>32</v>
      </c>
      <c r="B28" s="26" t="n">
        <v>37196</v>
      </c>
      <c r="C28" s="38" t="n">
        <v>5536.51281738281</v>
      </c>
      <c r="D28" s="38" t="n">
        <v>3321.90721130371</v>
      </c>
      <c r="E28" s="38" t="n">
        <v>8858.42002868652</v>
      </c>
      <c r="F28" s="38" t="n">
        <v>2374.47863769531</v>
      </c>
      <c r="G28" s="38" t="n">
        <v>1424.68699645996</v>
      </c>
      <c r="H28" s="38" t="n">
        <v>3799.16563415527</v>
      </c>
      <c r="I28" s="38"/>
      <c r="J28" s="27" t="n">
        <f aca="false">R28+S28+T28</f>
        <v>0</v>
      </c>
      <c r="K28" s="39" t="n">
        <f aca="false">I28+H28+E28+J28</f>
        <v>12657.5856628418</v>
      </c>
      <c r="M28" s="40" t="n">
        <f aca="false">D28+F28+G28</f>
        <v>7121.07284545898</v>
      </c>
      <c r="O28" s="27" t="n">
        <f aca="false">K28-I28-J28</f>
        <v>12657.5856628418</v>
      </c>
    </row>
    <row r="29" customFormat="false" ht="12.75" hidden="false" customHeight="false" outlineLevel="0" collapsed="false">
      <c r="A29" s="0" t="s">
        <v>32</v>
      </c>
      <c r="B29" s="26" t="n">
        <v>37226</v>
      </c>
      <c r="C29" s="38" t="n">
        <v>4976.36386108398</v>
      </c>
      <c r="D29" s="38" t="n">
        <v>2985.81805419922</v>
      </c>
      <c r="E29" s="38" t="n">
        <v>7962.1819152832</v>
      </c>
      <c r="F29" s="38" t="n">
        <v>3142.02224731445</v>
      </c>
      <c r="G29" s="38" t="n">
        <v>1885.21328735352</v>
      </c>
      <c r="H29" s="38" t="n">
        <v>5027.23553466797</v>
      </c>
      <c r="I29" s="38"/>
      <c r="J29" s="27" t="n">
        <f aca="false">R29+S29+T29</f>
        <v>0</v>
      </c>
      <c r="K29" s="39" t="n">
        <f aca="false">I29+H29+E29+J29</f>
        <v>12989.4174499512</v>
      </c>
      <c r="M29" s="40" t="n">
        <f aca="false">D29+F29+G29</f>
        <v>8013.05358886719</v>
      </c>
      <c r="O29" s="27" t="n">
        <f aca="false">K29-I29-J29</f>
        <v>12989.4174499512</v>
      </c>
    </row>
    <row r="30" customFormat="false" ht="12.75" hidden="false" customHeight="false" outlineLevel="0" collapsed="false">
      <c r="A30" s="0" t="s">
        <v>32</v>
      </c>
      <c r="B30" s="26" t="n">
        <v>37257</v>
      </c>
      <c r="C30" s="38" t="n">
        <v>4294.69791412354</v>
      </c>
      <c r="D30" s="38" t="n">
        <v>2576.81908035278</v>
      </c>
      <c r="E30" s="38" t="n">
        <v>6871.51699447632</v>
      </c>
      <c r="F30" s="38" t="n">
        <v>1757.71257019043</v>
      </c>
      <c r="G30" s="38" t="n">
        <v>1054.62768173218</v>
      </c>
      <c r="H30" s="38" t="n">
        <v>2812.34025192261</v>
      </c>
      <c r="I30" s="38"/>
      <c r="J30" s="27" t="n">
        <f aca="false">R30+S30+T30</f>
        <v>0</v>
      </c>
      <c r="K30" s="39" t="n">
        <f aca="false">I30+H30+E30+J30</f>
        <v>9683.85724639893</v>
      </c>
      <c r="M30" s="40" t="n">
        <f aca="false">D30+F30+G30</f>
        <v>5389.15933227539</v>
      </c>
      <c r="O30" s="27" t="n">
        <f aca="false">K30-I30-J30</f>
        <v>9683.85724639893</v>
      </c>
    </row>
    <row r="31" customFormat="false" ht="12.75" hidden="false" customHeight="false" outlineLevel="0" collapsed="false">
      <c r="A31" s="0" t="s">
        <v>32</v>
      </c>
      <c r="B31" s="26" t="n">
        <v>37288</v>
      </c>
      <c r="C31" s="38" t="n">
        <v>3879.92839050293</v>
      </c>
      <c r="D31" s="38" t="n">
        <v>2327.95687866211</v>
      </c>
      <c r="E31" s="38" t="n">
        <v>6207.88526916504</v>
      </c>
      <c r="F31" s="38" t="n">
        <v>1552.69285583496</v>
      </c>
      <c r="G31" s="38" t="n">
        <v>931.615688323975</v>
      </c>
      <c r="H31" s="38" t="n">
        <v>2484.30854415894</v>
      </c>
      <c r="I31" s="38"/>
      <c r="J31" s="27" t="n">
        <f aca="false">R31+S31+T31</f>
        <v>0</v>
      </c>
      <c r="K31" s="39" t="n">
        <f aca="false">I31+H31+E31+J31</f>
        <v>8692.19381332398</v>
      </c>
      <c r="M31" s="40" t="n">
        <f aca="false">D31+F31+G31</f>
        <v>4812.26542282105</v>
      </c>
      <c r="O31" s="27" t="n">
        <f aca="false">K31-I31-J31</f>
        <v>8692.19381332398</v>
      </c>
    </row>
    <row r="32" customFormat="false" ht="12.75" hidden="false" customHeight="false" outlineLevel="0" collapsed="false">
      <c r="A32" s="0" t="s">
        <v>32</v>
      </c>
      <c r="B32" s="26" t="n">
        <v>37316</v>
      </c>
      <c r="C32" s="38" t="n">
        <v>3663.47845458984</v>
      </c>
      <c r="D32" s="38" t="n">
        <v>2198.08702468872</v>
      </c>
      <c r="E32" s="38" t="n">
        <v>5861.56547927856</v>
      </c>
      <c r="F32" s="38" t="n">
        <v>2312.96118164063</v>
      </c>
      <c r="G32" s="38" t="n">
        <v>1387.77675247192</v>
      </c>
      <c r="H32" s="38" t="n">
        <v>3700.73793411255</v>
      </c>
      <c r="I32" s="38"/>
      <c r="J32" s="27" t="n">
        <f aca="false">R32+S32+T32</f>
        <v>0</v>
      </c>
      <c r="K32" s="39" t="n">
        <f aca="false">I32+H32+E32+J32</f>
        <v>9562.30341339111</v>
      </c>
      <c r="M32" s="40" t="n">
        <f aca="false">D32+F32+G32</f>
        <v>5898.82495880127</v>
      </c>
      <c r="O32" s="27" t="n">
        <f aca="false">K32-I32-J32</f>
        <v>9562.30341339111</v>
      </c>
    </row>
    <row r="33" customFormat="false" ht="12.75" hidden="false" customHeight="false" outlineLevel="0" collapsed="false">
      <c r="A33" s="0" t="s">
        <v>32</v>
      </c>
      <c r="B33" s="26" t="n">
        <v>37347</v>
      </c>
      <c r="C33" s="38" t="n">
        <v>3832.65298461914</v>
      </c>
      <c r="D33" s="38" t="n">
        <v>2299.59191894531</v>
      </c>
      <c r="E33" s="38" t="n">
        <v>6132.24490356445</v>
      </c>
      <c r="F33" s="38" t="n">
        <v>1915.94542694092</v>
      </c>
      <c r="G33" s="38" t="n">
        <v>1149.56732940674</v>
      </c>
      <c r="H33" s="38" t="n">
        <v>3065.51275634766</v>
      </c>
      <c r="I33" s="38"/>
      <c r="J33" s="27" t="n">
        <f aca="false">R33+S33+T33</f>
        <v>0</v>
      </c>
      <c r="K33" s="39" t="n">
        <f aca="false">I33+H33+E33+J33</f>
        <v>9197.75765991211</v>
      </c>
      <c r="M33" s="40" t="n">
        <f aca="false">D33+F33+G33</f>
        <v>5365.10467529297</v>
      </c>
      <c r="O33" s="27" t="n">
        <f aca="false">K33-I33-J33</f>
        <v>9197.75765991211</v>
      </c>
    </row>
    <row r="34" customFormat="false" ht="12.75" hidden="false" customHeight="false" outlineLevel="0" collapsed="false">
      <c r="A34" s="0" t="s">
        <v>32</v>
      </c>
      <c r="B34" s="26" t="n">
        <v>37377</v>
      </c>
      <c r="C34" s="38" t="n">
        <v>4379.03305435181</v>
      </c>
      <c r="D34" s="38" t="n">
        <v>2627.41972732544</v>
      </c>
      <c r="E34" s="38" t="n">
        <v>7006.45278167725</v>
      </c>
      <c r="F34" s="38" t="n">
        <v>1523.54125213623</v>
      </c>
      <c r="G34" s="38" t="n">
        <v>914.124687194824</v>
      </c>
      <c r="H34" s="38" t="n">
        <v>2437.66593933105</v>
      </c>
      <c r="I34" s="38"/>
      <c r="J34" s="27" t="n">
        <f aca="false">R34+S34+T34</f>
        <v>0</v>
      </c>
      <c r="K34" s="39" t="n">
        <f aca="false">I34+H34+E34+J34</f>
        <v>9444.1187210083</v>
      </c>
      <c r="M34" s="40" t="n">
        <f aca="false">D34+F34+G34</f>
        <v>5065.08566665649</v>
      </c>
      <c r="O34" s="27" t="n">
        <f aca="false">K34-I34-J34</f>
        <v>9444.1187210083</v>
      </c>
    </row>
    <row r="35" customFormat="false" ht="12.75" hidden="false" customHeight="false" outlineLevel="0" collapsed="false">
      <c r="A35" s="0" t="s">
        <v>32</v>
      </c>
      <c r="B35" s="26" t="n">
        <v>37408</v>
      </c>
      <c r="C35" s="38" t="n">
        <v>3594.54542541504</v>
      </c>
      <c r="D35" s="38" t="n">
        <v>2156.72717285156</v>
      </c>
      <c r="E35" s="38" t="n">
        <v>5751.2725982666</v>
      </c>
      <c r="F35" s="38" t="n">
        <v>2081.26988983154</v>
      </c>
      <c r="G35" s="38" t="n">
        <v>1248.76192474365</v>
      </c>
      <c r="H35" s="38" t="n">
        <v>3330.0318145752</v>
      </c>
      <c r="I35" s="38"/>
      <c r="J35" s="27" t="n">
        <f aca="false">R35+S35+T35</f>
        <v>0</v>
      </c>
      <c r="K35" s="39" t="n">
        <f aca="false">I35+H35+E35+J35</f>
        <v>9081.3044128418</v>
      </c>
      <c r="M35" s="40" t="n">
        <f aca="false">D35+F35+G35</f>
        <v>5486.75898742676</v>
      </c>
      <c r="O35" s="27" t="n">
        <f aca="false">K35-I35-J35</f>
        <v>9081.3044128418</v>
      </c>
    </row>
    <row r="36" customFormat="false" ht="12.75" hidden="false" customHeight="false" outlineLevel="0" collapsed="false">
      <c r="A36" s="0" t="s">
        <v>32</v>
      </c>
      <c r="B36" s="26" t="n">
        <v>37438</v>
      </c>
      <c r="C36" s="38" t="n">
        <v>-2882.51797485352</v>
      </c>
      <c r="D36" s="38" t="n">
        <v>-1729.51089477539</v>
      </c>
      <c r="E36" s="38" t="n">
        <v>-4612.02886962891</v>
      </c>
      <c r="F36" s="38" t="n">
        <v>-1002.35466766357</v>
      </c>
      <c r="G36" s="38" t="n">
        <v>-601.412834167481</v>
      </c>
      <c r="H36" s="38" t="n">
        <v>-1603.76750183105</v>
      </c>
      <c r="I36" s="38"/>
      <c r="J36" s="27" t="n">
        <f aca="false">R36+S36+T36</f>
        <v>0</v>
      </c>
      <c r="K36" s="39" t="n">
        <f aca="false">I36+H36+E36+J36</f>
        <v>-6215.79637145996</v>
      </c>
      <c r="M36" s="40" t="n">
        <f aca="false">D36+F36+G36</f>
        <v>-3333.27839660645</v>
      </c>
      <c r="O36" s="27" t="n">
        <f aca="false">K36-I36-J36</f>
        <v>-6215.79637145996</v>
      </c>
    </row>
    <row r="37" customFormat="false" ht="12.75" hidden="false" customHeight="false" outlineLevel="0" collapsed="false">
      <c r="A37" s="0" t="s">
        <v>32</v>
      </c>
      <c r="B37" s="26" t="n">
        <v>37469</v>
      </c>
      <c r="C37" s="38" t="n">
        <v>-2738.89071655273</v>
      </c>
      <c r="D37" s="38" t="n">
        <v>-1643.3342590332</v>
      </c>
      <c r="E37" s="38" t="n">
        <v>-4382.22497558594</v>
      </c>
      <c r="F37" s="38" t="n">
        <v>-1120.54030609131</v>
      </c>
      <c r="G37" s="38" t="n">
        <v>-672.324119567871</v>
      </c>
      <c r="H37" s="38" t="n">
        <v>-1792.86442565918</v>
      </c>
      <c r="I37" s="38"/>
      <c r="J37" s="27" t="n">
        <f aca="false">R37+S37+T37</f>
        <v>0</v>
      </c>
      <c r="K37" s="39" t="n">
        <f aca="false">I37+H37+E37+J37</f>
        <v>-6175.08940124512</v>
      </c>
      <c r="M37" s="40" t="n">
        <f aca="false">D37+F37+G37</f>
        <v>-3436.19868469238</v>
      </c>
      <c r="O37" s="27" t="n">
        <f aca="false">K37-I37-J37</f>
        <v>-6175.08940124512</v>
      </c>
    </row>
    <row r="38" customFormat="false" ht="12.75" hidden="false" customHeight="false" outlineLevel="0" collapsed="false">
      <c r="A38" s="0" t="s">
        <v>32</v>
      </c>
      <c r="B38" s="26" t="n">
        <v>37500</v>
      </c>
      <c r="C38" s="38" t="n">
        <v>-2597.32434082031</v>
      </c>
      <c r="D38" s="38" t="n">
        <v>-1558.39489746094</v>
      </c>
      <c r="E38" s="38" t="n">
        <v>-4155.71923828125</v>
      </c>
      <c r="F38" s="38" t="n">
        <v>-1112.87187194824</v>
      </c>
      <c r="G38" s="38" t="n">
        <v>-667.723251342773</v>
      </c>
      <c r="H38" s="38" t="n">
        <v>-1780.59512329102</v>
      </c>
      <c r="I38" s="38"/>
      <c r="J38" s="27" t="n">
        <f aca="false">R38+S38+T38</f>
        <v>0</v>
      </c>
      <c r="K38" s="39" t="n">
        <f aca="false">I38+H38+E38+J38</f>
        <v>-5936.31436157227</v>
      </c>
      <c r="M38" s="40" t="n">
        <f aca="false">D38+F38+G38</f>
        <v>-3338.99002075195</v>
      </c>
      <c r="O38" s="27" t="n">
        <f aca="false">K38-I38-J38</f>
        <v>-5936.31436157227</v>
      </c>
    </row>
    <row r="39" customFormat="false" ht="12.75" hidden="false" customHeight="false" outlineLevel="0" collapsed="false">
      <c r="A39" s="0" t="s">
        <v>32</v>
      </c>
      <c r="B39" s="26" t="n">
        <v>37530</v>
      </c>
      <c r="C39" s="38" t="n">
        <v>-2825.34372711182</v>
      </c>
      <c r="D39" s="38" t="n">
        <v>-1695.20642852783</v>
      </c>
      <c r="E39" s="38" t="n">
        <v>-4520.55015563965</v>
      </c>
      <c r="F39" s="38" t="n">
        <v>-982.717803955078</v>
      </c>
      <c r="G39" s="38" t="n">
        <v>-589.630737304688</v>
      </c>
      <c r="H39" s="38" t="n">
        <v>-1572.34854125977</v>
      </c>
      <c r="I39" s="38"/>
      <c r="J39" s="27" t="n">
        <f aca="false">R39+S39+T39</f>
        <v>0</v>
      </c>
      <c r="K39" s="39" t="n">
        <f aca="false">I39+H39+E39+J39</f>
        <v>-6092.89869689941</v>
      </c>
      <c r="M39" s="40" t="n">
        <f aca="false">D39+F39+G39</f>
        <v>-3267.5549697876</v>
      </c>
      <c r="O39" s="27" t="n">
        <f aca="false">K39-I39-J39</f>
        <v>-6092.89869689941</v>
      </c>
    </row>
    <row r="40" customFormat="false" ht="12.75" hidden="false" customHeight="false" outlineLevel="0" collapsed="false">
      <c r="A40" s="0" t="s">
        <v>32</v>
      </c>
      <c r="B40" s="26" t="n">
        <v>37561</v>
      </c>
      <c r="C40" s="38" t="n">
        <v>-2440.33676147461</v>
      </c>
      <c r="D40" s="38" t="n">
        <v>-1464.20196533203</v>
      </c>
      <c r="E40" s="38" t="n">
        <v>-3904.53872680664</v>
      </c>
      <c r="F40" s="38" t="n">
        <v>-1220.83557128906</v>
      </c>
      <c r="G40" s="38" t="n">
        <v>-732.501342773438</v>
      </c>
      <c r="H40" s="38" t="n">
        <v>-1953.3369140625</v>
      </c>
      <c r="I40" s="38"/>
      <c r="J40" s="27" t="n">
        <f aca="false">R40+S40+T40</f>
        <v>0</v>
      </c>
      <c r="K40" s="39" t="n">
        <f aca="false">I40+H40+E40+J40</f>
        <v>-5857.87564086914</v>
      </c>
      <c r="M40" s="40" t="n">
        <f aca="false">D40+F40+G40</f>
        <v>-3417.53887939453</v>
      </c>
      <c r="O40" s="27" t="n">
        <f aca="false">K40-I40-J40</f>
        <v>-5857.87564086914</v>
      </c>
    </row>
    <row r="41" customFormat="false" ht="12.75" hidden="false" customHeight="false" outlineLevel="0" collapsed="false">
      <c r="A41" s="0" t="s">
        <v>32</v>
      </c>
      <c r="B41" s="26" t="n">
        <v>37591</v>
      </c>
      <c r="C41" s="38" t="n">
        <v>-2423.85708618164</v>
      </c>
      <c r="D41" s="38" t="n">
        <v>-1454.31408691406</v>
      </c>
      <c r="E41" s="38" t="n">
        <v>-3878.1711730957</v>
      </c>
      <c r="F41" s="38" t="n">
        <v>-1332.42524719238</v>
      </c>
      <c r="G41" s="38" t="n">
        <v>-799.455032348633</v>
      </c>
      <c r="H41" s="38" t="n">
        <v>-2131.88027954102</v>
      </c>
      <c r="I41" s="38"/>
      <c r="J41" s="27" t="n">
        <f aca="false">R41+S41+T41</f>
        <v>0</v>
      </c>
      <c r="K41" s="39" t="n">
        <f aca="false">I41+H41+E41+J41</f>
        <v>-6010.05145263672</v>
      </c>
      <c r="M41" s="40" t="n">
        <f aca="false">D41+F41+G41</f>
        <v>-3586.19436645508</v>
      </c>
      <c r="O41" s="27" t="n">
        <f aca="false">K41-I41-J41</f>
        <v>-6010.05145263672</v>
      </c>
    </row>
    <row r="42" customFormat="false" ht="12.75" hidden="false" customHeight="false" outlineLevel="0" collapsed="false">
      <c r="A42" s="0" t="s">
        <v>32</v>
      </c>
      <c r="B42" s="26" t="n">
        <v>37622</v>
      </c>
      <c r="C42" s="38" t="n">
        <v>-2528.46849822998</v>
      </c>
      <c r="D42" s="38" t="n">
        <v>-1517.08132171631</v>
      </c>
      <c r="E42" s="38" t="n">
        <v>-4045.54981994629</v>
      </c>
      <c r="F42" s="38" t="n">
        <v>-1204.37373352051</v>
      </c>
      <c r="G42" s="38" t="n">
        <v>-722.62434387207</v>
      </c>
      <c r="H42" s="38" t="n">
        <v>-1926.99807739258</v>
      </c>
      <c r="I42" s="38"/>
      <c r="J42" s="27" t="n">
        <f aca="false">R42+S42+T42</f>
        <v>0</v>
      </c>
      <c r="K42" s="39" t="n">
        <f aca="false">I42+H42+E42+J42</f>
        <v>-5972.54789733887</v>
      </c>
      <c r="M42" s="40" t="n">
        <f aca="false">D42+F42+G42</f>
        <v>-3444.07939910889</v>
      </c>
      <c r="O42" s="27" t="n">
        <f aca="false">K42-I42-J42</f>
        <v>-5972.54789733887</v>
      </c>
    </row>
    <row r="43" customFormat="false" ht="12.75" hidden="false" customHeight="false" outlineLevel="0" collapsed="false">
      <c r="A43" s="0" t="s">
        <v>32</v>
      </c>
      <c r="B43" s="26" t="n">
        <v>37653</v>
      </c>
      <c r="C43" s="38" t="n">
        <v>-2392.80261993408</v>
      </c>
      <c r="D43" s="38" t="n">
        <v>-1435.6814956665</v>
      </c>
      <c r="E43" s="38" t="n">
        <v>-3828.48411560059</v>
      </c>
      <c r="F43" s="38" t="n">
        <v>-957.855361938477</v>
      </c>
      <c r="G43" s="38" t="n">
        <v>-574.71321105957</v>
      </c>
      <c r="H43" s="38" t="n">
        <v>-1532.56857299805</v>
      </c>
      <c r="I43" s="38"/>
      <c r="J43" s="27" t="n">
        <f aca="false">R43+S43+T43</f>
        <v>0</v>
      </c>
      <c r="K43" s="39" t="n">
        <f aca="false">I43+H43+E43+J43</f>
        <v>-5361.05268859863</v>
      </c>
      <c r="M43" s="40" t="n">
        <f aca="false">D43+F43+G43</f>
        <v>-2968.25006866455</v>
      </c>
      <c r="O43" s="27" t="n">
        <f aca="false">K43-I43-J43</f>
        <v>-5361.05268859863</v>
      </c>
    </row>
    <row r="44" customFormat="false" ht="12.75" hidden="false" customHeight="false" outlineLevel="0" collapsed="false">
      <c r="A44" s="0" t="s">
        <v>32</v>
      </c>
      <c r="B44" s="26" t="n">
        <v>37681</v>
      </c>
      <c r="C44" s="38" t="n">
        <v>-2377.78697967529</v>
      </c>
      <c r="D44" s="38" t="n">
        <v>-1426.67217254639</v>
      </c>
      <c r="E44" s="38" t="n">
        <v>-3804.45915222168</v>
      </c>
      <c r="F44" s="38" t="n">
        <v>-1308.19840240479</v>
      </c>
      <c r="G44" s="38" t="n">
        <v>-784.919044494629</v>
      </c>
      <c r="H44" s="38" t="n">
        <v>-2093.11744689941</v>
      </c>
      <c r="I44" s="38"/>
      <c r="J44" s="27" t="n">
        <f aca="false">R44+S44+T44</f>
        <v>0</v>
      </c>
      <c r="K44" s="39" t="n">
        <f aca="false">I44+H44+E44+J44</f>
        <v>-5897.57659912109</v>
      </c>
      <c r="M44" s="40" t="n">
        <f aca="false">D44+F44+G44</f>
        <v>-3519.7896194458</v>
      </c>
      <c r="O44" s="27" t="n">
        <f aca="false">K44-I44-J44</f>
        <v>-5897.57659912109</v>
      </c>
    </row>
    <row r="45" customFormat="false" ht="12.75" hidden="false" customHeight="false" outlineLevel="0" collapsed="false">
      <c r="A45" s="0" t="s">
        <v>32</v>
      </c>
      <c r="B45" s="26" t="n">
        <v>37712</v>
      </c>
      <c r="C45" s="38" t="n">
        <v>-2244.8050994873</v>
      </c>
      <c r="D45" s="38" t="n">
        <v>-1346.88316345215</v>
      </c>
      <c r="E45" s="38" t="n">
        <v>-3591.68826293945</v>
      </c>
      <c r="F45" s="38" t="n">
        <v>-1298.99560546875</v>
      </c>
      <c r="G45" s="38" t="n">
        <v>-779.397491455078</v>
      </c>
      <c r="H45" s="38" t="n">
        <v>-2078.39309692383</v>
      </c>
      <c r="I45" s="38"/>
      <c r="J45" s="27" t="n">
        <f aca="false">R45+S45+T45</f>
        <v>0</v>
      </c>
      <c r="K45" s="39" t="n">
        <f aca="false">I45+H45+E45+J45</f>
        <v>-5670.08135986328</v>
      </c>
      <c r="M45" s="40" t="n">
        <f aca="false">D45+F45+G45</f>
        <v>-3425.27626037598</v>
      </c>
      <c r="O45" s="27" t="n">
        <f aca="false">K45-I45-J45</f>
        <v>-5670.08135986328</v>
      </c>
    </row>
    <row r="46" customFormat="false" ht="12.75" hidden="false" customHeight="false" outlineLevel="0" collapsed="false">
      <c r="A46" s="0" t="s">
        <v>32</v>
      </c>
      <c r="B46" s="26" t="n">
        <v>37742</v>
      </c>
      <c r="C46" s="38" t="n">
        <v>-2582.53312683105</v>
      </c>
      <c r="D46" s="38" t="n">
        <v>-1549.51963806152</v>
      </c>
      <c r="E46" s="38" t="n">
        <v>-4132.05276489258</v>
      </c>
      <c r="F46" s="38" t="n">
        <v>-1056.57416534424</v>
      </c>
      <c r="G46" s="38" t="n">
        <v>-633.944404602051</v>
      </c>
      <c r="H46" s="38" t="n">
        <v>-1690.51856994629</v>
      </c>
      <c r="I46" s="38"/>
      <c r="J46" s="27" t="n">
        <f aca="false">R46+S46+T46</f>
        <v>0</v>
      </c>
      <c r="K46" s="39" t="n">
        <f aca="false">I46+H46+E46+J46</f>
        <v>-5822.57133483887</v>
      </c>
      <c r="M46" s="40" t="n">
        <f aca="false">D46+F46+G46</f>
        <v>-3240.03820800781</v>
      </c>
      <c r="O46" s="27" t="n">
        <f aca="false">K46-I46-J46</f>
        <v>-5822.57133483887</v>
      </c>
    </row>
    <row r="47" customFormat="false" ht="12.75" hidden="false" customHeight="false" outlineLevel="0" collapsed="false">
      <c r="A47" s="0" t="s">
        <v>32</v>
      </c>
      <c r="B47" s="26" t="n">
        <v>37773</v>
      </c>
      <c r="C47" s="38" t="n">
        <v>-2332.61099243164</v>
      </c>
      <c r="D47" s="38" t="n">
        <v>-1399.56640625</v>
      </c>
      <c r="E47" s="38" t="n">
        <v>-3732.17739868164</v>
      </c>
      <c r="F47" s="38" t="n">
        <v>-1166.23041534424</v>
      </c>
      <c r="G47" s="38" t="n">
        <v>-699.73819732666</v>
      </c>
      <c r="H47" s="38" t="n">
        <v>-1865.9686126709</v>
      </c>
      <c r="I47" s="38"/>
      <c r="J47" s="27" t="n">
        <f aca="false">R47+S47+T47</f>
        <v>0</v>
      </c>
      <c r="K47" s="39" t="n">
        <f aca="false">I47+H47+E47+J47</f>
        <v>-5598.14601135254</v>
      </c>
      <c r="M47" s="40" t="n">
        <f aca="false">D47+F47+G47</f>
        <v>-3265.5350189209</v>
      </c>
      <c r="O47" s="27" t="n">
        <f aca="false">K47-I47-J47</f>
        <v>-5598.14601135254</v>
      </c>
    </row>
    <row r="48" customFormat="false" ht="12.75" hidden="false" customHeight="false" outlineLevel="0" collapsed="false">
      <c r="A48" s="0" t="s">
        <v>32</v>
      </c>
      <c r="B48" s="26" t="n">
        <v>37803</v>
      </c>
      <c r="C48" s="38" t="n">
        <v>-2665.14055633545</v>
      </c>
      <c r="D48" s="38" t="n">
        <v>-1599.08431243896</v>
      </c>
      <c r="E48" s="38" t="n">
        <v>-4264.22486877441</v>
      </c>
      <c r="F48" s="38" t="n">
        <v>-927.005256652832</v>
      </c>
      <c r="G48" s="38" t="n">
        <v>-556.203132629395</v>
      </c>
      <c r="H48" s="38" t="n">
        <v>-1483.20838928223</v>
      </c>
      <c r="I48" s="38"/>
      <c r="J48" s="27" t="n">
        <f aca="false">R48+S48+T48</f>
        <v>0</v>
      </c>
      <c r="K48" s="39" t="n">
        <f aca="false">I48+H48+E48+J48</f>
        <v>-5747.43325805664</v>
      </c>
      <c r="M48" s="40" t="n">
        <f aca="false">D48+F48+G48</f>
        <v>-3082.29270172119</v>
      </c>
      <c r="O48" s="27" t="n">
        <f aca="false">K48-I48-J48</f>
        <v>-5747.43325805664</v>
      </c>
    </row>
    <row r="49" customFormat="false" ht="12.75" hidden="false" customHeight="false" outlineLevel="0" collapsed="false">
      <c r="A49" s="0" t="s">
        <v>32</v>
      </c>
      <c r="B49" s="26" t="n">
        <v>37834</v>
      </c>
      <c r="C49" s="38" t="n">
        <v>-2417.33881378174</v>
      </c>
      <c r="D49" s="38" t="n">
        <v>-1450.40351104736</v>
      </c>
      <c r="E49" s="38" t="n">
        <v>-3867.7423248291</v>
      </c>
      <c r="F49" s="38" t="n">
        <v>-1150.90689086914</v>
      </c>
      <c r="G49" s="38" t="n">
        <v>-690.544219970703</v>
      </c>
      <c r="H49" s="38" t="n">
        <v>-1841.45111083984</v>
      </c>
      <c r="I49" s="38"/>
      <c r="J49" s="27" t="n">
        <f aca="false">R49+S49+T49</f>
        <v>0</v>
      </c>
      <c r="K49" s="39" t="n">
        <f aca="false">I49+H49+E49+J49</f>
        <v>-5709.19343566895</v>
      </c>
      <c r="M49" s="40" t="n">
        <f aca="false">D49+F49+G49</f>
        <v>-3291.85462188721</v>
      </c>
      <c r="O49" s="27" t="n">
        <f aca="false">K49-I49-J49</f>
        <v>-5709.19343566895</v>
      </c>
    </row>
    <row r="50" customFormat="false" ht="12.75" hidden="false" customHeight="false" outlineLevel="0" collapsed="false">
      <c r="A50" s="0" t="s">
        <v>32</v>
      </c>
      <c r="B50" s="26" t="n">
        <v>37865</v>
      </c>
      <c r="C50" s="38" t="n">
        <v>-2515.81979370117</v>
      </c>
      <c r="D50" s="38" t="n">
        <v>-1509.49172973633</v>
      </c>
      <c r="E50" s="38" t="n">
        <v>-4025.3115234375</v>
      </c>
      <c r="F50" s="38" t="n">
        <v>-914.464546203613</v>
      </c>
      <c r="G50" s="38" t="n">
        <v>-548.678688049316</v>
      </c>
      <c r="H50" s="38" t="n">
        <v>-1463.14323425293</v>
      </c>
      <c r="I50" s="38"/>
      <c r="J50" s="27" t="n">
        <f aca="false">R50+S50+T50</f>
        <v>0</v>
      </c>
      <c r="K50" s="39" t="n">
        <f aca="false">I50+H50+E50+J50</f>
        <v>-5488.45475769043</v>
      </c>
      <c r="M50" s="40" t="n">
        <f aca="false">D50+F50+G50</f>
        <v>-2972.63496398926</v>
      </c>
      <c r="O50" s="27" t="n">
        <f aca="false">K50-I50-J50</f>
        <v>-5488.45475769043</v>
      </c>
    </row>
    <row r="51" customFormat="false" ht="12.75" hidden="false" customHeight="false" outlineLevel="0" collapsed="false">
      <c r="A51" s="0" t="s">
        <v>32</v>
      </c>
      <c r="B51" s="26" t="n">
        <v>37895</v>
      </c>
      <c r="C51" s="38" t="n">
        <v>-2611.94723510742</v>
      </c>
      <c r="D51" s="38" t="n">
        <v>-1567.16812133789</v>
      </c>
      <c r="E51" s="38" t="n">
        <v>-4179.11535644531</v>
      </c>
      <c r="F51" s="38" t="n">
        <v>-908.743049621582</v>
      </c>
      <c r="G51" s="38" t="n">
        <v>-545.245735168457</v>
      </c>
      <c r="H51" s="38" t="n">
        <v>-1453.98878479004</v>
      </c>
      <c r="I51" s="38"/>
      <c r="J51" s="27" t="n">
        <f aca="false">R51+S51+T51</f>
        <v>0</v>
      </c>
      <c r="K51" s="39" t="n">
        <f aca="false">I51+H51+E51+J51</f>
        <v>-5633.10414123535</v>
      </c>
      <c r="M51" s="40" t="n">
        <f aca="false">D51+F51+G51</f>
        <v>-3021.15690612793</v>
      </c>
      <c r="O51" s="27" t="n">
        <f aca="false">K51-I51-J51</f>
        <v>-5633.10414123535</v>
      </c>
    </row>
    <row r="52" customFormat="false" ht="12.75" hidden="false" customHeight="false" outlineLevel="0" collapsed="false">
      <c r="A52" s="0" t="s">
        <v>32</v>
      </c>
      <c r="B52" s="26" t="n">
        <v>37926</v>
      </c>
      <c r="C52" s="38" t="n">
        <v>-2143.38983154297</v>
      </c>
      <c r="D52" s="38" t="n">
        <v>-1286.0339050293</v>
      </c>
      <c r="E52" s="38" t="n">
        <v>-3429.42373657227</v>
      </c>
      <c r="F52" s="38" t="n">
        <v>-1241.26555633545</v>
      </c>
      <c r="G52" s="38" t="n">
        <v>-744.759330749512</v>
      </c>
      <c r="H52" s="38" t="n">
        <v>-1986.02488708496</v>
      </c>
      <c r="I52" s="38"/>
      <c r="J52" s="27" t="n">
        <f aca="false">R52+S52+T52</f>
        <v>0</v>
      </c>
      <c r="K52" s="39" t="n">
        <f aca="false">I52+H52+E52+J52</f>
        <v>-5415.44862365723</v>
      </c>
      <c r="M52" s="40" t="n">
        <f aca="false">D52+F52+G52</f>
        <v>-3272.05879211426</v>
      </c>
      <c r="O52" s="27" t="n">
        <f aca="false">K52-I52-J52</f>
        <v>-5415.44862365723</v>
      </c>
    </row>
    <row r="53" customFormat="false" ht="12.75" hidden="false" customHeight="false" outlineLevel="0" collapsed="false">
      <c r="A53" s="0" t="s">
        <v>32</v>
      </c>
      <c r="B53" s="26" t="n">
        <v>37956</v>
      </c>
      <c r="C53" s="38" t="n">
        <v>-2353.11505126953</v>
      </c>
      <c r="D53" s="38" t="n">
        <v>-1411.86898803711</v>
      </c>
      <c r="E53" s="38" t="n">
        <v>-3764.98403930664</v>
      </c>
      <c r="F53" s="38" t="n">
        <v>-1119.80545043945</v>
      </c>
      <c r="G53" s="38" t="n">
        <v>-671.883239746094</v>
      </c>
      <c r="H53" s="38" t="n">
        <v>-1791.68869018555</v>
      </c>
      <c r="I53" s="38"/>
      <c r="J53" s="27" t="n">
        <f aca="false">R53+S53+T53</f>
        <v>0</v>
      </c>
      <c r="K53" s="39" t="n">
        <f aca="false">I53+H53+E53+J53</f>
        <v>-5556.67272949219</v>
      </c>
      <c r="M53" s="40" t="n">
        <f aca="false">D53+F53+G53</f>
        <v>-3203.55767822266</v>
      </c>
      <c r="O53" s="27" t="n">
        <f aca="false">K53-I53-J53</f>
        <v>-5556.67272949219</v>
      </c>
    </row>
    <row r="54" customFormat="false" ht="12.75" hidden="false" customHeight="false" outlineLevel="0" collapsed="false">
      <c r="B54" s="26"/>
      <c r="C54" s="27"/>
      <c r="D54" s="27"/>
      <c r="E54" s="27"/>
      <c r="F54" s="27"/>
      <c r="G54" s="27"/>
      <c r="H54" s="27"/>
      <c r="I54" s="27"/>
      <c r="J54" s="27" t="n">
        <f aca="false">R54+S54+T54</f>
        <v>0</v>
      </c>
      <c r="K54" s="39" t="n">
        <f aca="false">I54+H54+E54+J54</f>
        <v>0</v>
      </c>
      <c r="M54" s="40" t="n">
        <f aca="false">D54+F54+G54</f>
        <v>0</v>
      </c>
      <c r="O54" s="27" t="n">
        <f aca="false">K54-I54-J54</f>
        <v>0</v>
      </c>
    </row>
    <row r="55" customFormat="false" ht="12.75" hidden="false" customHeight="false" outlineLevel="0" collapsed="false">
      <c r="B55" s="26"/>
      <c r="C55" s="27"/>
      <c r="D55" s="27"/>
      <c r="E55" s="27"/>
      <c r="F55" s="27"/>
      <c r="G55" s="27"/>
      <c r="H55" s="27"/>
      <c r="I55" s="27"/>
      <c r="J55" s="27" t="n">
        <f aca="false">R55+S55+T55</f>
        <v>0</v>
      </c>
      <c r="K55" s="39" t="n">
        <f aca="false">I55+H55+E55+J55</f>
        <v>0</v>
      </c>
      <c r="M55" s="40" t="n">
        <f aca="false">D55+F55+G55</f>
        <v>0</v>
      </c>
      <c r="O55" s="27" t="n">
        <f aca="false">K55-I55-J55</f>
        <v>0</v>
      </c>
    </row>
    <row r="56" customFormat="false" ht="12.75" hidden="false" customHeight="false" outlineLevel="0" collapsed="false">
      <c r="B56" s="26"/>
      <c r="C56" s="27"/>
      <c r="D56" s="27"/>
      <c r="E56" s="27"/>
      <c r="F56" s="27"/>
      <c r="G56" s="27"/>
      <c r="H56" s="27"/>
      <c r="I56" s="27"/>
      <c r="J56" s="27" t="n">
        <f aca="false">R56+S56+T56</f>
        <v>0</v>
      </c>
      <c r="K56" s="39" t="n">
        <f aca="false">I56+H56+E56+J56</f>
        <v>0</v>
      </c>
      <c r="M56" s="40" t="n">
        <f aca="false">D56+F56+G56</f>
        <v>0</v>
      </c>
      <c r="O56" s="27" t="n">
        <f aca="false">K56-I56-J56</f>
        <v>0</v>
      </c>
    </row>
    <row r="57" customFormat="false" ht="12.75" hidden="false" customHeight="false" outlineLevel="0" collapsed="false">
      <c r="B57" s="26"/>
      <c r="C57" s="27"/>
      <c r="D57" s="27"/>
      <c r="E57" s="27"/>
      <c r="F57" s="27"/>
      <c r="G57" s="27"/>
      <c r="H57" s="27"/>
      <c r="I57" s="27"/>
      <c r="J57" s="27" t="n">
        <f aca="false">R57+S57+T57</f>
        <v>0</v>
      </c>
      <c r="K57" s="39" t="n">
        <f aca="false">I57+H57+E57+J57</f>
        <v>0</v>
      </c>
      <c r="M57" s="40" t="n">
        <f aca="false">D57+F57+G57</f>
        <v>0</v>
      </c>
      <c r="O57" s="27" t="n">
        <f aca="false">K57-I57-J57</f>
        <v>0</v>
      </c>
    </row>
    <row r="58" customFormat="false" ht="12.75" hidden="false" customHeight="false" outlineLevel="0" collapsed="false">
      <c r="B58" s="26"/>
      <c r="C58" s="27"/>
      <c r="D58" s="27"/>
      <c r="E58" s="27"/>
      <c r="F58" s="27"/>
      <c r="G58" s="27"/>
      <c r="H58" s="27"/>
      <c r="I58" s="27"/>
      <c r="J58" s="27"/>
      <c r="K58" s="39" t="n">
        <f aca="false">I58+H58+E58+J58</f>
        <v>0</v>
      </c>
      <c r="M58" s="40" t="n">
        <f aca="false">D58+F58+G58</f>
        <v>0</v>
      </c>
      <c r="O58" s="27" t="n">
        <f aca="false">K58-I58-J58</f>
        <v>0</v>
      </c>
    </row>
    <row r="59" customFormat="false" ht="12.75" hidden="false" customHeight="false" outlineLevel="0" collapsed="false">
      <c r="B59" s="26"/>
      <c r="C59" s="27"/>
      <c r="D59" s="27"/>
      <c r="E59" s="27"/>
      <c r="F59" s="27"/>
      <c r="G59" s="27"/>
      <c r="H59" s="27"/>
      <c r="I59" s="27"/>
      <c r="J59" s="27"/>
      <c r="K59" s="39" t="n">
        <f aca="false">I59+H59+E59+J59</f>
        <v>0</v>
      </c>
      <c r="M59" s="40" t="n">
        <f aca="false">D59+F59+G59</f>
        <v>0</v>
      </c>
      <c r="O59" s="27" t="n">
        <f aca="false">K59-I59-J59</f>
        <v>0</v>
      </c>
    </row>
    <row r="60" customFormat="false" ht="12.75" hidden="false" customHeight="false" outlineLevel="0" collapsed="false">
      <c r="B60" s="26"/>
      <c r="C60" s="27"/>
      <c r="D60" s="27"/>
      <c r="E60" s="27"/>
      <c r="F60" s="27"/>
      <c r="G60" s="27"/>
      <c r="H60" s="27"/>
      <c r="I60" s="27"/>
      <c r="J60" s="27"/>
      <c r="K60" s="0" t="n">
        <f aca="false">I60+H60+E60</f>
        <v>0</v>
      </c>
      <c r="M60" s="40" t="n">
        <f aca="false">D60+F60+G60</f>
        <v>0</v>
      </c>
      <c r="O60" s="27" t="n">
        <f aca="false">K60-I60</f>
        <v>0</v>
      </c>
    </row>
    <row r="61" customFormat="false" ht="12.75" hidden="false" customHeight="false" outlineLevel="0" collapsed="false">
      <c r="J61" s="6" t="n">
        <f aca="false">SUM(J6:J60)</f>
        <v>-163807.717285725</v>
      </c>
      <c r="K61" s="6" t="n">
        <f aca="false">SUM(K6:K60)</f>
        <v>-106941.312694029</v>
      </c>
    </row>
    <row r="62" customFormat="false" ht="12.75" hidden="false" customHeight="false" outlineLevel="0" collapsed="false">
      <c r="K62" s="48" t="n">
        <f aca="false">K61-J61</f>
        <v>56866.4045916959</v>
      </c>
    </row>
  </sheetData>
  <mergeCells count="2">
    <mergeCell ref="B1:E1"/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" activeCellId="0" sqref="F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3.41"/>
    <col collapsed="false" customWidth="true" hidden="false" outlineLevel="0" max="3" min="3" style="0" width="17.14"/>
    <col collapsed="false" customWidth="true" hidden="false" outlineLevel="0" max="4" min="4" style="0" width="19.41"/>
    <col collapsed="false" customWidth="true" hidden="false" outlineLevel="0" max="5" min="5" style="0" width="16.84"/>
    <col collapsed="false" customWidth="true" hidden="false" outlineLevel="0" max="6" min="6" style="0" width="17.14"/>
    <col collapsed="false" customWidth="true" hidden="false" outlineLevel="0" max="7" min="7" style="0" width="19.41"/>
    <col collapsed="false" customWidth="true" hidden="false" outlineLevel="0" max="8" min="8" style="0" width="16.84"/>
    <col collapsed="false" customWidth="true" hidden="false" outlineLevel="0" max="10" min="9" style="0" width="13.28"/>
    <col collapsed="false" customWidth="true" hidden="false" outlineLevel="0" max="11" min="11" style="0" width="12.99"/>
    <col collapsed="false" customWidth="true" hidden="false" outlineLevel="0" max="12" min="12" style="0" width="3.7"/>
    <col collapsed="false" customWidth="true" hidden="false" outlineLevel="0" max="13" min="13" style="0" width="12.85"/>
  </cols>
  <sheetData>
    <row r="1" customFormat="false" ht="18" hidden="false" customHeight="false" outlineLevel="0" collapsed="false">
      <c r="B1" s="1" t="s">
        <v>33</v>
      </c>
      <c r="C1" s="1"/>
      <c r="D1" s="1"/>
      <c r="E1" s="1"/>
    </row>
    <row r="2" customFormat="false" ht="15.75" hidden="false" customHeight="false" outlineLevel="0" collapsed="false">
      <c r="B2" s="3" t="str">
        <f aca="false">TEXT(MTMToday,"dd mmm yyyy")&amp;" vs "&amp;TEXT(MTMYesterday,"dd mmm yyyy")</f>
        <v>25 Jan 2000 vs 24 Jan 2000</v>
      </c>
      <c r="C2" s="3"/>
      <c r="D2" s="3"/>
      <c r="E2" s="3"/>
    </row>
    <row r="4" customFormat="false" ht="13.5" hidden="false" customHeight="false" outlineLevel="0" collapsed="false"/>
    <row r="5" customFormat="false" ht="13.5" hidden="false" customHeight="false" outlineLevel="0" collapsed="false">
      <c r="A5" s="0" t="s">
        <v>16</v>
      </c>
      <c r="B5" s="44" t="s">
        <v>17</v>
      </c>
      <c r="C5" s="32" t="s">
        <v>18</v>
      </c>
      <c r="D5" s="32" t="s">
        <v>19</v>
      </c>
      <c r="E5" s="32" t="s">
        <v>20</v>
      </c>
      <c r="F5" s="33" t="s">
        <v>21</v>
      </c>
      <c r="G5" s="32" t="s">
        <v>22</v>
      </c>
      <c r="H5" s="32" t="s">
        <v>23</v>
      </c>
      <c r="I5" s="33" t="s">
        <v>24</v>
      </c>
      <c r="J5" s="45" t="s">
        <v>25</v>
      </c>
      <c r="K5" s="35" t="s">
        <v>26</v>
      </c>
      <c r="L5" s="36"/>
      <c r="M5" s="37" t="s">
        <v>27</v>
      </c>
      <c r="O5" s="37" t="s">
        <v>28</v>
      </c>
    </row>
    <row r="6" customFormat="false" ht="12.75" hidden="false" customHeight="false" outlineLevel="0" collapsed="false">
      <c r="A6" s="0" t="s">
        <v>34</v>
      </c>
      <c r="B6" s="26" t="n">
        <v>36526</v>
      </c>
      <c r="C6" s="38" t="n">
        <v>-404.020927429199</v>
      </c>
      <c r="D6" s="38" t="n">
        <v>-402.750135039561</v>
      </c>
      <c r="E6" s="38" t="n">
        <v>-806.771062468761</v>
      </c>
      <c r="F6" s="38" t="n">
        <v>-672.160630420894</v>
      </c>
      <c r="G6" s="38" t="n">
        <v>-403.284875947677</v>
      </c>
      <c r="H6" s="38" t="n">
        <v>-1075.44550636857</v>
      </c>
      <c r="I6" s="38"/>
      <c r="J6" s="27"/>
      <c r="K6" s="39" t="n">
        <f aca="false">I6+H6+E6+J6</f>
        <v>-1882.21656883733</v>
      </c>
      <c r="M6" s="40" t="n">
        <f aca="false">D6+F6+G6</f>
        <v>-1478.19564140813</v>
      </c>
      <c r="O6" s="27" t="n">
        <f aca="false">K6-I6-J6</f>
        <v>-1882.21656883733</v>
      </c>
    </row>
    <row r="7" customFormat="false" ht="12.75" hidden="false" customHeight="false" outlineLevel="0" collapsed="false">
      <c r="A7" s="0" t="s">
        <v>34</v>
      </c>
      <c r="B7" s="26" t="n">
        <v>36557</v>
      </c>
      <c r="C7" s="38" t="n">
        <v>-1968.69184112549</v>
      </c>
      <c r="D7" s="38" t="n">
        <v>-2210.9510884285</v>
      </c>
      <c r="E7" s="38" t="n">
        <v>-4179.64292955399</v>
      </c>
      <c r="F7" s="38" t="n">
        <v>-1371.11965560913</v>
      </c>
      <c r="G7" s="38" t="n">
        <v>-822.769174575806</v>
      </c>
      <c r="H7" s="38" t="n">
        <v>-2193.88883018494</v>
      </c>
      <c r="I7" s="38"/>
      <c r="J7" s="27"/>
      <c r="K7" s="39" t="n">
        <f aca="false">I7+H7+E7+J7</f>
        <v>-6373.53175973892</v>
      </c>
      <c r="M7" s="40" t="n">
        <f aca="false">D7+F7+G7</f>
        <v>-4404.83991861343</v>
      </c>
      <c r="O7" s="27" t="n">
        <f aca="false">K7-I7-J7</f>
        <v>-6373.53175973892</v>
      </c>
    </row>
    <row r="8" customFormat="false" ht="12.75" hidden="false" customHeight="false" outlineLevel="0" collapsed="false">
      <c r="A8" s="0" t="s">
        <v>34</v>
      </c>
      <c r="B8" s="26" t="n">
        <v>36586</v>
      </c>
      <c r="C8" s="38" t="n">
        <v>-2188.58280181885</v>
      </c>
      <c r="D8" s="38" t="n">
        <v>-2538.27841186523</v>
      </c>
      <c r="E8" s="38" t="n">
        <v>-4726.86121368408</v>
      </c>
      <c r="F8" s="38" t="n">
        <v>-1481.13677597046</v>
      </c>
      <c r="G8" s="38" t="n">
        <v>-888.731884002686</v>
      </c>
      <c r="H8" s="38" t="n">
        <v>-2369.86865997314</v>
      </c>
      <c r="I8" s="38"/>
      <c r="J8" s="27"/>
      <c r="K8" s="39" t="n">
        <f aca="false">I8+H8+E8+J8</f>
        <v>-7096.72987365723</v>
      </c>
      <c r="M8" s="40" t="n">
        <f aca="false">D8+F8+G8</f>
        <v>-4908.14707183838</v>
      </c>
      <c r="O8" s="27" t="n">
        <f aca="false">K8-I8-J8</f>
        <v>-7096.72987365723</v>
      </c>
    </row>
    <row r="9" customFormat="false" ht="12.75" hidden="false" customHeight="false" outlineLevel="0" collapsed="false">
      <c r="A9" s="0" t="s">
        <v>34</v>
      </c>
      <c r="B9" s="26" t="n">
        <v>36617</v>
      </c>
      <c r="C9" s="38" t="n">
        <v>536.080804824829</v>
      </c>
      <c r="D9" s="38" t="n">
        <v>2.44280626624823</v>
      </c>
      <c r="E9" s="38" t="n">
        <v>538.523611091077</v>
      </c>
      <c r="F9" s="38" t="n">
        <v>3.96100791543722</v>
      </c>
      <c r="G9" s="38" t="n">
        <v>2.4001983217895</v>
      </c>
      <c r="H9" s="38" t="n">
        <v>6.36120623722673</v>
      </c>
      <c r="I9" s="38"/>
      <c r="J9" s="27"/>
      <c r="K9" s="39" t="n">
        <f aca="false">I9+H9+E9+J9</f>
        <v>544.884817328304</v>
      </c>
      <c r="M9" s="40" t="n">
        <f aca="false">D9+F9+G9</f>
        <v>8.80401250347495</v>
      </c>
      <c r="O9" s="27" t="n">
        <f aca="false">K9-I9-J9</f>
        <v>544.884817328304</v>
      </c>
    </row>
    <row r="10" customFormat="false" ht="12.75" hidden="false" customHeight="false" outlineLevel="0" collapsed="false">
      <c r="A10" s="0" t="s">
        <v>34</v>
      </c>
      <c r="B10" s="26" t="n">
        <v>36647</v>
      </c>
      <c r="C10" s="38" t="n">
        <v>1032.15057849884</v>
      </c>
      <c r="D10" s="38" t="n">
        <v>2.37593980878592</v>
      </c>
      <c r="E10" s="38" t="n">
        <v>1034.52651830763</v>
      </c>
      <c r="F10" s="38" t="n">
        <v>1.54824005067348</v>
      </c>
      <c r="G10" s="38" t="n">
        <v>0.930816095322371</v>
      </c>
      <c r="H10" s="38" t="n">
        <v>2.47905614599586</v>
      </c>
      <c r="I10" s="38"/>
      <c r="J10" s="27"/>
      <c r="K10" s="39" t="n">
        <f aca="false">I10+H10+E10+J10</f>
        <v>1037.00557445362</v>
      </c>
      <c r="M10" s="40" t="n">
        <f aca="false">D10+F10+G10</f>
        <v>4.85499595478177</v>
      </c>
      <c r="O10" s="27" t="n">
        <f aca="false">K10-I10-J10</f>
        <v>1037.00557445362</v>
      </c>
    </row>
    <row r="11" customFormat="false" ht="12.75" hidden="false" customHeight="false" outlineLevel="0" collapsed="false">
      <c r="A11" s="0" t="s">
        <v>34</v>
      </c>
      <c r="B11" s="26" t="n">
        <v>36678</v>
      </c>
      <c r="C11" s="38" t="n">
        <v>1298.50639343262</v>
      </c>
      <c r="D11" s="38" t="n">
        <v>5.4456230700016</v>
      </c>
      <c r="E11" s="38" t="n">
        <v>1303.95201650262</v>
      </c>
      <c r="F11" s="38" t="n">
        <v>3.55267256498337</v>
      </c>
      <c r="G11" s="38" t="n">
        <v>2.1417929828167</v>
      </c>
      <c r="H11" s="38" t="n">
        <v>5.69446554780006</v>
      </c>
      <c r="I11" s="38"/>
      <c r="J11" s="27"/>
      <c r="K11" s="39" t="n">
        <f aca="false">I11+H11+E11+J11</f>
        <v>1309.64648205042</v>
      </c>
      <c r="M11" s="40" t="n">
        <f aca="false">D11+F11+G11</f>
        <v>11.1400886178017</v>
      </c>
      <c r="O11" s="27" t="n">
        <f aca="false">K11-I11-J11</f>
        <v>1309.64648205042</v>
      </c>
    </row>
    <row r="12" customFormat="false" ht="12.75" hidden="false" customHeight="false" outlineLevel="0" collapsed="false">
      <c r="B12" s="26"/>
      <c r="C12" s="27"/>
      <c r="D12" s="27"/>
      <c r="E12" s="27"/>
      <c r="F12" s="27"/>
      <c r="G12" s="27"/>
      <c r="H12" s="27"/>
      <c r="I12" s="27"/>
      <c r="J12" s="27"/>
      <c r="K12" s="39" t="n">
        <f aca="false">I12+H12+E12+J12</f>
        <v>0</v>
      </c>
      <c r="M12" s="40" t="n">
        <f aca="false">D12+F12+G12</f>
        <v>0</v>
      </c>
      <c r="O12" s="27" t="n">
        <f aca="false">K12-I12-J12</f>
        <v>0</v>
      </c>
    </row>
    <row r="13" customFormat="false" ht="12.75" hidden="false" customHeight="false" outlineLevel="0" collapsed="false">
      <c r="B13" s="26"/>
      <c r="C13" s="27"/>
      <c r="D13" s="27"/>
      <c r="E13" s="27"/>
      <c r="F13" s="27"/>
      <c r="G13" s="27"/>
      <c r="H13" s="27"/>
      <c r="I13" s="27"/>
      <c r="J13" s="27"/>
      <c r="K13" s="39" t="n">
        <f aca="false">I13+H13+E13+J13</f>
        <v>0</v>
      </c>
      <c r="M13" s="40" t="n">
        <f aca="false">D13+F13+G13</f>
        <v>0</v>
      </c>
      <c r="O13" s="27" t="n">
        <f aca="false">K13-I13-J13</f>
        <v>0</v>
      </c>
    </row>
    <row r="14" customFormat="false" ht="12.75" hidden="false" customHeight="false" outlineLevel="0" collapsed="false">
      <c r="B14" s="26"/>
      <c r="C14" s="27"/>
      <c r="D14" s="27"/>
      <c r="E14" s="27"/>
      <c r="F14" s="27"/>
      <c r="G14" s="27"/>
      <c r="H14" s="27"/>
      <c r="I14" s="27"/>
      <c r="J14" s="27"/>
      <c r="K14" s="39" t="n">
        <f aca="false">I14+H14+E14+J14</f>
        <v>0</v>
      </c>
      <c r="M14" s="40" t="n">
        <f aca="false">D14+F14+G14</f>
        <v>0</v>
      </c>
      <c r="O14" s="27" t="n">
        <f aca="false">K14-I14-J14</f>
        <v>0</v>
      </c>
    </row>
    <row r="15" customFormat="false" ht="12.75" hidden="false" customHeight="false" outlineLevel="0" collapsed="false">
      <c r="B15" s="26"/>
      <c r="C15" s="27"/>
      <c r="D15" s="27"/>
      <c r="E15" s="27"/>
      <c r="F15" s="27"/>
      <c r="G15" s="27"/>
      <c r="H15" s="27"/>
      <c r="I15" s="27"/>
      <c r="J15" s="27"/>
      <c r="K15" s="39" t="n">
        <f aca="false">I15+H15+E15+J15</f>
        <v>0</v>
      </c>
      <c r="M15" s="40" t="n">
        <f aca="false">D15+F15+G15</f>
        <v>0</v>
      </c>
      <c r="O15" s="27" t="n">
        <f aca="false">K15-I15-J15</f>
        <v>0</v>
      </c>
    </row>
    <row r="16" customFormat="false" ht="12.75" hidden="false" customHeight="false" outlineLevel="0" collapsed="false">
      <c r="B16" s="26"/>
      <c r="C16" s="27"/>
      <c r="D16" s="27"/>
      <c r="E16" s="27"/>
      <c r="F16" s="27"/>
      <c r="G16" s="27"/>
      <c r="H16" s="27"/>
      <c r="I16" s="27"/>
      <c r="J16" s="27"/>
      <c r="K16" s="39" t="n">
        <f aca="false">I16+H16+E16+J16</f>
        <v>0</v>
      </c>
      <c r="M16" s="40" t="n">
        <f aca="false">D16+F16+G16</f>
        <v>0</v>
      </c>
      <c r="O16" s="27" t="n">
        <f aca="false">K16-I16-J16</f>
        <v>0</v>
      </c>
    </row>
    <row r="17" customFormat="false" ht="12.75" hidden="false" customHeight="false" outlineLevel="0" collapsed="false">
      <c r="B17" s="26"/>
      <c r="C17" s="27"/>
      <c r="D17" s="27"/>
      <c r="E17" s="27"/>
      <c r="F17" s="27"/>
      <c r="G17" s="27"/>
      <c r="H17" s="27"/>
      <c r="I17" s="27"/>
      <c r="J17" s="27"/>
      <c r="K17" s="39" t="n">
        <f aca="false">I17+H17+E17+J17</f>
        <v>0</v>
      </c>
      <c r="M17" s="40" t="n">
        <f aca="false">D17+F17+G17</f>
        <v>0</v>
      </c>
      <c r="O17" s="27" t="n">
        <f aca="false">K17-I17-J17</f>
        <v>0</v>
      </c>
    </row>
    <row r="18" customFormat="false" ht="12.75" hidden="false" customHeight="false" outlineLevel="0" collapsed="false">
      <c r="K18" s="0" t="n">
        <f aca="false">I18+H18+E18</f>
        <v>0</v>
      </c>
      <c r="M18" s="40" t="n">
        <f aca="false">D18+F18+G18</f>
        <v>0</v>
      </c>
      <c r="O18" s="27" t="n">
        <f aca="false">K18-I18-J18</f>
        <v>0</v>
      </c>
    </row>
    <row r="19" customFormat="false" ht="12.75" hidden="false" customHeight="false" outlineLevel="0" collapsed="false">
      <c r="E19" s="27"/>
      <c r="H19" s="39"/>
      <c r="M19" s="40"/>
      <c r="O19" s="27" t="n">
        <f aca="false">K19-I19-J19</f>
        <v>0</v>
      </c>
    </row>
    <row r="20" customFormat="false" ht="12.75" hidden="false" customHeight="false" outlineLevel="0" collapsed="false">
      <c r="E20" s="27"/>
      <c r="H20" s="39"/>
      <c r="M20" s="40"/>
      <c r="O20" s="27" t="n">
        <f aca="false">K20-I20-J20</f>
        <v>0</v>
      </c>
    </row>
    <row r="21" customFormat="false" ht="12.75" hidden="false" customHeight="false" outlineLevel="0" collapsed="false">
      <c r="E21" s="27"/>
      <c r="H21" s="39"/>
      <c r="M21" s="40"/>
      <c r="O21" s="27" t="n">
        <f aca="false">K21-I21-J21</f>
        <v>0</v>
      </c>
    </row>
    <row r="22" customFormat="false" ht="12.75" hidden="false" customHeight="false" outlineLevel="0" collapsed="false">
      <c r="E22" s="27"/>
      <c r="H22" s="39"/>
      <c r="M22" s="40"/>
      <c r="O22" s="27" t="n">
        <f aca="false">K22-I22-J22</f>
        <v>0</v>
      </c>
    </row>
    <row r="23" customFormat="false" ht="12.75" hidden="false" customHeight="false" outlineLevel="0" collapsed="false">
      <c r="E23" s="27"/>
      <c r="H23" s="39"/>
      <c r="M23" s="40"/>
      <c r="O23" s="27" t="n">
        <f aca="false">K23-I23-J23</f>
        <v>0</v>
      </c>
    </row>
    <row r="24" customFormat="false" ht="12.75" hidden="false" customHeight="false" outlineLevel="0" collapsed="false">
      <c r="E24" s="27"/>
      <c r="H24" s="39"/>
      <c r="M24" s="40"/>
      <c r="O24" s="27" t="n">
        <f aca="false">K24-I24-J24</f>
        <v>0</v>
      </c>
    </row>
    <row r="25" customFormat="false" ht="12.75" hidden="false" customHeight="false" outlineLevel="0" collapsed="false">
      <c r="E25" s="27"/>
      <c r="H25" s="39"/>
      <c r="M25" s="40"/>
      <c r="O25" s="27" t="n">
        <f aca="false">K25-I25-J25</f>
        <v>0</v>
      </c>
    </row>
    <row r="26" customFormat="false" ht="12.75" hidden="false" customHeight="false" outlineLevel="0" collapsed="false">
      <c r="E26" s="27"/>
      <c r="H26" s="39"/>
      <c r="M26" s="40"/>
      <c r="O26" s="27" t="n">
        <f aca="false">K26-I26-J26</f>
        <v>0</v>
      </c>
    </row>
    <row r="27" customFormat="false" ht="12.75" hidden="false" customHeight="false" outlineLevel="0" collapsed="false">
      <c r="E27" s="27"/>
      <c r="H27" s="39"/>
      <c r="M27" s="40"/>
      <c r="O27" s="27" t="n">
        <f aca="false">K27-I27-J27</f>
        <v>0</v>
      </c>
    </row>
    <row r="28" customFormat="false" ht="12.75" hidden="false" customHeight="false" outlineLevel="0" collapsed="false">
      <c r="E28" s="27"/>
      <c r="H28" s="39"/>
      <c r="M28" s="40"/>
      <c r="O28" s="27" t="n">
        <f aca="false">K28-I28-J28</f>
        <v>0</v>
      </c>
    </row>
    <row r="29" customFormat="false" ht="12.75" hidden="false" customHeight="false" outlineLevel="0" collapsed="false">
      <c r="E29" s="27"/>
      <c r="H29" s="39"/>
      <c r="M29" s="40"/>
      <c r="O29" s="27" t="n">
        <f aca="false">K29-I29-J29</f>
        <v>0</v>
      </c>
    </row>
    <row r="30" customFormat="false" ht="12.75" hidden="false" customHeight="false" outlineLevel="0" collapsed="false">
      <c r="E30" s="27"/>
      <c r="H30" s="39"/>
      <c r="M30" s="40"/>
      <c r="O30" s="27" t="n">
        <f aca="false">K30-I30-J30</f>
        <v>0</v>
      </c>
    </row>
    <row r="31" customFormat="false" ht="12.75" hidden="false" customHeight="false" outlineLevel="0" collapsed="false">
      <c r="E31" s="27"/>
      <c r="H31" s="39"/>
      <c r="M31" s="40"/>
      <c r="O31" s="27" t="n">
        <f aca="false">K31-I31-J31</f>
        <v>0</v>
      </c>
    </row>
    <row r="32" customFormat="false" ht="12.75" hidden="false" customHeight="false" outlineLevel="0" collapsed="false">
      <c r="M32" s="40"/>
      <c r="O32" s="27" t="n">
        <f aca="false">K32-I32-J32</f>
        <v>0</v>
      </c>
    </row>
    <row r="33" customFormat="false" ht="12.75" hidden="false" customHeight="false" outlineLevel="0" collapsed="false">
      <c r="M33" s="40"/>
      <c r="O33" s="27" t="n">
        <f aca="false">K33-I33-J33</f>
        <v>0</v>
      </c>
    </row>
    <row r="34" customFormat="false" ht="12.75" hidden="false" customHeight="false" outlineLevel="0" collapsed="false">
      <c r="M34" s="40"/>
      <c r="O34" s="27" t="n">
        <f aca="false">K34-I34-J34</f>
        <v>0</v>
      </c>
    </row>
    <row r="35" customFormat="false" ht="12.75" hidden="false" customHeight="false" outlineLevel="0" collapsed="false">
      <c r="M35" s="40"/>
      <c r="O35" s="27" t="n">
        <f aca="false">K35-I35-J35</f>
        <v>0</v>
      </c>
    </row>
    <row r="36" customFormat="false" ht="12.75" hidden="false" customHeight="false" outlineLevel="0" collapsed="false">
      <c r="M36" s="40"/>
      <c r="O36" s="27" t="n">
        <f aca="false">K36-I36-J36</f>
        <v>0</v>
      </c>
    </row>
    <row r="37" customFormat="false" ht="12.75" hidden="false" customHeight="false" outlineLevel="0" collapsed="false">
      <c r="M37" s="40"/>
      <c r="O37" s="27" t="n">
        <f aca="false">K37-I37-J37</f>
        <v>0</v>
      </c>
    </row>
    <row r="38" customFormat="false" ht="12.75" hidden="false" customHeight="false" outlineLevel="0" collapsed="false">
      <c r="M38" s="40"/>
      <c r="O38" s="27" t="n">
        <f aca="false">K38-I38-J38</f>
        <v>0</v>
      </c>
    </row>
    <row r="39" customFormat="false" ht="12.75" hidden="false" customHeight="false" outlineLevel="0" collapsed="false">
      <c r="M39" s="40"/>
      <c r="O39" s="27" t="n">
        <f aca="false">K39-I39-J39</f>
        <v>0</v>
      </c>
    </row>
    <row r="40" customFormat="false" ht="12.75" hidden="false" customHeight="false" outlineLevel="0" collapsed="false">
      <c r="M40" s="40"/>
      <c r="O40" s="27" t="n">
        <f aca="false">K40-I40-J40</f>
        <v>0</v>
      </c>
    </row>
    <row r="41" customFormat="false" ht="12.75" hidden="false" customHeight="false" outlineLevel="0" collapsed="false">
      <c r="M41" s="40"/>
      <c r="O41" s="27" t="n">
        <f aca="false">K41-I41-J41</f>
        <v>0</v>
      </c>
    </row>
    <row r="42" customFormat="false" ht="12.75" hidden="false" customHeight="false" outlineLevel="0" collapsed="false">
      <c r="M42" s="40"/>
      <c r="O42" s="27" t="n">
        <f aca="false">K42-I42-J42</f>
        <v>0</v>
      </c>
    </row>
    <row r="43" customFormat="false" ht="12.75" hidden="false" customHeight="false" outlineLevel="0" collapsed="false">
      <c r="M43" s="40"/>
      <c r="O43" s="27" t="n">
        <f aca="false">K43-I43-J43</f>
        <v>0</v>
      </c>
    </row>
    <row r="44" customFormat="false" ht="12.75" hidden="false" customHeight="false" outlineLevel="0" collapsed="false">
      <c r="M44" s="40"/>
      <c r="O44" s="27" t="n">
        <f aca="false">K44-I44-J44</f>
        <v>0</v>
      </c>
    </row>
    <row r="45" customFormat="false" ht="12.75" hidden="false" customHeight="false" outlineLevel="0" collapsed="false">
      <c r="M45" s="40"/>
      <c r="O45" s="27" t="n">
        <f aca="false">K45-I45-J45</f>
        <v>0</v>
      </c>
    </row>
    <row r="46" customFormat="false" ht="12.75" hidden="false" customHeight="false" outlineLevel="0" collapsed="false">
      <c r="O46" s="27" t="n">
        <f aca="false">K46-I46-J46</f>
        <v>0</v>
      </c>
    </row>
    <row r="47" customFormat="false" ht="12.75" hidden="false" customHeight="false" outlineLevel="0" collapsed="false">
      <c r="O47" s="27" t="n">
        <f aca="false">K47-I47-J47</f>
        <v>0</v>
      </c>
    </row>
    <row r="48" customFormat="false" ht="12.75" hidden="false" customHeight="false" outlineLevel="0" collapsed="false">
      <c r="O48" s="27" t="n">
        <f aca="false">K48-I48-J48</f>
        <v>0</v>
      </c>
    </row>
    <row r="49" customFormat="false" ht="12.75" hidden="false" customHeight="false" outlineLevel="0" collapsed="false">
      <c r="O49" s="27" t="n">
        <f aca="false">K49-I49-J49</f>
        <v>0</v>
      </c>
    </row>
    <row r="50" customFormat="false" ht="12.75" hidden="false" customHeight="false" outlineLevel="0" collapsed="false">
      <c r="O50" s="27" t="n">
        <f aca="false">K50-I50-J50</f>
        <v>0</v>
      </c>
    </row>
    <row r="51" customFormat="false" ht="12.75" hidden="false" customHeight="false" outlineLevel="0" collapsed="false">
      <c r="O51" s="27" t="n">
        <f aca="false">K51-I51-J51</f>
        <v>0</v>
      </c>
    </row>
    <row r="52" customFormat="false" ht="12.75" hidden="false" customHeight="false" outlineLevel="0" collapsed="false">
      <c r="O52" s="27" t="n">
        <f aca="false">K52-I52-J52</f>
        <v>0</v>
      </c>
    </row>
    <row r="53" customFormat="false" ht="12.75" hidden="false" customHeight="false" outlineLevel="0" collapsed="false">
      <c r="O53" s="27" t="n">
        <f aca="false">K53-I53-J53</f>
        <v>0</v>
      </c>
    </row>
    <row r="54" customFormat="false" ht="12.75" hidden="false" customHeight="false" outlineLevel="0" collapsed="false">
      <c r="O54" s="27" t="n">
        <f aca="false">K54-I54-J54</f>
        <v>0</v>
      </c>
    </row>
    <row r="55" customFormat="false" ht="12.75" hidden="false" customHeight="false" outlineLevel="0" collapsed="false">
      <c r="O55" s="27" t="n">
        <f aca="false">K55-I55-J55</f>
        <v>0</v>
      </c>
    </row>
    <row r="56" customFormat="false" ht="12.75" hidden="false" customHeight="false" outlineLevel="0" collapsed="false">
      <c r="O56" s="27" t="n">
        <f aca="false">K56-I56-J56</f>
        <v>0</v>
      </c>
    </row>
    <row r="57" customFormat="false" ht="12.75" hidden="false" customHeight="false" outlineLevel="0" collapsed="false">
      <c r="O57" s="27" t="n">
        <f aca="false">K57-I57-J57</f>
        <v>0</v>
      </c>
    </row>
    <row r="58" customFormat="false" ht="12.75" hidden="false" customHeight="false" outlineLevel="0" collapsed="false">
      <c r="O58" s="27" t="n">
        <f aca="false">K58-I58-J58</f>
        <v>0</v>
      </c>
    </row>
    <row r="59" customFormat="false" ht="12.75" hidden="false" customHeight="false" outlineLevel="0" collapsed="false">
      <c r="O59" s="27" t="n">
        <f aca="false">K59-I59-J59</f>
        <v>0</v>
      </c>
    </row>
    <row r="60" customFormat="false" ht="12.75" hidden="false" customHeight="false" outlineLevel="0" collapsed="false">
      <c r="O60" s="27" t="n">
        <f aca="false">K60-I60-J60</f>
        <v>0</v>
      </c>
    </row>
  </sheetData>
  <mergeCells count="2">
    <mergeCell ref="B1:E1"/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J6" activePane="bottomRight" state="frozen"/>
      <selection pane="topLeft" activeCell="A1" activeCellId="0" sqref="A1"/>
      <selection pane="topRight" activeCell="J1" activeCellId="0" sqref="J1"/>
      <selection pane="bottomLeft" activeCell="A6" activeCellId="0" sqref="A6"/>
      <selection pane="bottomRight" activeCell="O5" activeCellId="0" sqref="O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3.41"/>
    <col collapsed="false" customWidth="true" hidden="false" outlineLevel="0" max="3" min="3" style="0" width="17.14"/>
    <col collapsed="false" customWidth="true" hidden="false" outlineLevel="0" max="4" min="4" style="0" width="19.41"/>
    <col collapsed="false" customWidth="true" hidden="false" outlineLevel="0" max="5" min="5" style="0" width="16.84"/>
    <col collapsed="false" customWidth="true" hidden="false" outlineLevel="0" max="6" min="6" style="0" width="17.14"/>
    <col collapsed="false" customWidth="true" hidden="false" outlineLevel="0" max="7" min="7" style="0" width="19.41"/>
    <col collapsed="false" customWidth="true" hidden="false" outlineLevel="0" max="8" min="8" style="0" width="16.84"/>
    <col collapsed="false" customWidth="true" hidden="false" outlineLevel="0" max="10" min="9" style="0" width="13.28"/>
    <col collapsed="false" customWidth="true" hidden="false" outlineLevel="0" max="11" min="11" style="0" width="12.99"/>
    <col collapsed="false" customWidth="true" hidden="false" outlineLevel="0" max="12" min="12" style="0" width="3.7"/>
    <col collapsed="false" customWidth="true" hidden="false" outlineLevel="0" max="13" min="13" style="0" width="12.85"/>
  </cols>
  <sheetData>
    <row r="1" customFormat="false" ht="18" hidden="false" customHeight="false" outlineLevel="0" collapsed="false">
      <c r="B1" s="1" t="s">
        <v>35</v>
      </c>
      <c r="C1" s="1"/>
      <c r="D1" s="1"/>
      <c r="E1" s="1"/>
    </row>
    <row r="2" customFormat="false" ht="15.75" hidden="false" customHeight="false" outlineLevel="0" collapsed="false">
      <c r="B2" s="3" t="str">
        <f aca="false">TEXT(MTMToday,"dd mmm yyyy")&amp;" vs "&amp;TEXT(MTMYesterday,"dd mmm yyyy")</f>
        <v>25 Jan 2000 vs 24 Jan 2000</v>
      </c>
      <c r="C2" s="3"/>
      <c r="D2" s="3"/>
      <c r="E2" s="3"/>
    </row>
    <row r="4" customFormat="false" ht="13.5" hidden="false" customHeight="false" outlineLevel="0" collapsed="false">
      <c r="R4" s="7" t="n">
        <f aca="false">SUM(R6:R60)</f>
        <v>178586.444030805</v>
      </c>
    </row>
    <row r="5" customFormat="false" ht="13.5" hidden="false" customHeight="false" outlineLevel="0" collapsed="false">
      <c r="A5" s="0" t="s">
        <v>16</v>
      </c>
      <c r="B5" s="44" t="s">
        <v>17</v>
      </c>
      <c r="C5" s="32" t="s">
        <v>18</v>
      </c>
      <c r="D5" s="32" t="s">
        <v>19</v>
      </c>
      <c r="E5" s="32" t="s">
        <v>20</v>
      </c>
      <c r="F5" s="33" t="s">
        <v>21</v>
      </c>
      <c r="G5" s="32" t="s">
        <v>22</v>
      </c>
      <c r="H5" s="32" t="s">
        <v>23</v>
      </c>
      <c r="I5" s="33" t="s">
        <v>24</v>
      </c>
      <c r="J5" s="45" t="s">
        <v>25</v>
      </c>
      <c r="K5" s="35" t="s">
        <v>26</v>
      </c>
      <c r="L5" s="36"/>
      <c r="M5" s="37" t="s">
        <v>27</v>
      </c>
      <c r="O5" s="37" t="s">
        <v>28</v>
      </c>
      <c r="R5" s="11" t="s">
        <v>31</v>
      </c>
    </row>
    <row r="6" customFormat="false" ht="12.75" hidden="false" customHeight="false" outlineLevel="0" collapsed="false">
      <c r="A6" s="0" t="s">
        <v>36</v>
      </c>
      <c r="B6" s="26" t="n">
        <v>36526</v>
      </c>
      <c r="C6" s="38"/>
      <c r="D6" s="38"/>
      <c r="E6" s="38"/>
      <c r="F6" s="38"/>
      <c r="G6" s="38"/>
      <c r="H6" s="38"/>
      <c r="I6" s="38"/>
      <c r="J6" s="13" t="n">
        <f aca="false">R6</f>
        <v>0</v>
      </c>
      <c r="K6" s="39" t="n">
        <f aca="false">I6+H6+E6+J6</f>
        <v>0</v>
      </c>
      <c r="M6" s="40" t="n">
        <f aca="false">D6+F6+G6</f>
        <v>0</v>
      </c>
      <c r="O6" s="39" t="n">
        <f aca="false">K6-I6-J6</f>
        <v>0</v>
      </c>
    </row>
    <row r="7" customFormat="false" ht="12.75" hidden="false" customHeight="false" outlineLevel="0" collapsed="false">
      <c r="A7" s="0" t="s">
        <v>36</v>
      </c>
      <c r="B7" s="26" t="n">
        <v>36557</v>
      </c>
      <c r="C7" s="38"/>
      <c r="D7" s="38"/>
      <c r="E7" s="38"/>
      <c r="F7" s="38"/>
      <c r="G7" s="38"/>
      <c r="H7" s="38"/>
      <c r="I7" s="38"/>
      <c r="J7" s="13" t="n">
        <f aca="false">R7</f>
        <v>0</v>
      </c>
      <c r="K7" s="39" t="n">
        <f aca="false">I7+H7+E7+J7</f>
        <v>0</v>
      </c>
      <c r="M7" s="40" t="n">
        <f aca="false">D7+F7+G7</f>
        <v>0</v>
      </c>
      <c r="O7" s="39" t="n">
        <f aca="false">K7-I7-J7</f>
        <v>0</v>
      </c>
    </row>
    <row r="8" customFormat="false" ht="12.75" hidden="false" customHeight="false" outlineLevel="0" collapsed="false">
      <c r="A8" s="0" t="s">
        <v>36</v>
      </c>
      <c r="B8" s="26" t="n">
        <v>36586</v>
      </c>
      <c r="C8" s="38"/>
      <c r="D8" s="38"/>
      <c r="E8" s="38"/>
      <c r="F8" s="38"/>
      <c r="G8" s="38"/>
      <c r="H8" s="38"/>
      <c r="I8" s="38"/>
      <c r="J8" s="13" t="n">
        <f aca="false">R8</f>
        <v>0</v>
      </c>
      <c r="K8" s="39" t="n">
        <f aca="false">I8+H8+E8+J8</f>
        <v>0</v>
      </c>
      <c r="M8" s="40" t="n">
        <f aca="false">D8+F8+G8</f>
        <v>0</v>
      </c>
      <c r="O8" s="39" t="n">
        <f aca="false">K8-I8-J8</f>
        <v>0</v>
      </c>
    </row>
    <row r="9" customFormat="false" ht="12.75" hidden="false" customHeight="false" outlineLevel="0" collapsed="false">
      <c r="B9" s="26" t="n">
        <v>36465</v>
      </c>
      <c r="C9" s="27"/>
      <c r="D9" s="27"/>
      <c r="E9" s="27"/>
      <c r="F9" s="27"/>
      <c r="G9" s="27"/>
      <c r="H9" s="27"/>
      <c r="I9" s="27"/>
      <c r="J9" s="13" t="n">
        <f aca="false">R9</f>
        <v>0</v>
      </c>
      <c r="K9" s="39" t="n">
        <f aca="false">I9+H9+E9+J9</f>
        <v>0</v>
      </c>
      <c r="M9" s="40" t="n">
        <f aca="false">D9+F9+G9</f>
        <v>0</v>
      </c>
      <c r="O9" s="39" t="n">
        <f aca="false">K9-I9-J9</f>
        <v>0</v>
      </c>
      <c r="R9" s="16"/>
    </row>
    <row r="10" customFormat="false" ht="12.75" hidden="false" customHeight="false" outlineLevel="0" collapsed="false">
      <c r="B10" s="26" t="n">
        <v>36495</v>
      </c>
      <c r="C10" s="27"/>
      <c r="D10" s="27"/>
      <c r="E10" s="27"/>
      <c r="F10" s="27"/>
      <c r="G10" s="27"/>
      <c r="H10" s="27"/>
      <c r="I10" s="27"/>
      <c r="J10" s="13" t="n">
        <f aca="false">R10</f>
        <v>0</v>
      </c>
      <c r="K10" s="39" t="n">
        <f aca="false">I10+H10+E10+J10</f>
        <v>0</v>
      </c>
      <c r="M10" s="40" t="n">
        <f aca="false">D10+F10+G10</f>
        <v>0</v>
      </c>
      <c r="O10" s="39" t="n">
        <f aca="false">K10-I10-J10</f>
        <v>0</v>
      </c>
      <c r="R10" s="16" t="n">
        <f aca="false">'SRA Pos'!C42</f>
        <v>0</v>
      </c>
    </row>
    <row r="11" customFormat="false" ht="12.75" hidden="false" customHeight="false" outlineLevel="0" collapsed="false">
      <c r="A11" s="0" t="s">
        <v>36</v>
      </c>
      <c r="B11" s="26" t="n">
        <v>36526</v>
      </c>
      <c r="C11" s="38" t="n">
        <v>-449.150085449219</v>
      </c>
      <c r="D11" s="38" t="n">
        <v>-269.490051269531</v>
      </c>
      <c r="E11" s="38" t="n">
        <v>-718.64013671875</v>
      </c>
      <c r="F11" s="38" t="n">
        <v>-449.150085449219</v>
      </c>
      <c r="G11" s="38" t="n">
        <v>-269.490051269531</v>
      </c>
      <c r="H11" s="38" t="n">
        <v>-718.64013671875</v>
      </c>
      <c r="I11" s="27"/>
      <c r="J11" s="13" t="n">
        <f aca="false">R11</f>
        <v>11742.0173274248</v>
      </c>
      <c r="K11" s="39" t="n">
        <f aca="false">I11+H11+E11+J11</f>
        <v>10304.7370539873</v>
      </c>
      <c r="M11" s="40" t="n">
        <f aca="false">D11+F11+G11</f>
        <v>-988.130187988281</v>
      </c>
      <c r="O11" s="39" t="n">
        <f aca="false">K11-I11-J11</f>
        <v>-1437.2802734375</v>
      </c>
      <c r="R11" s="16" t="n">
        <f aca="false">'SRA Pos'!C43</f>
        <v>11742.0173274248</v>
      </c>
    </row>
    <row r="12" customFormat="false" ht="12.75" hidden="false" customHeight="false" outlineLevel="0" collapsed="false">
      <c r="A12" s="0" t="s">
        <v>36</v>
      </c>
      <c r="B12" s="26" t="n">
        <v>36557</v>
      </c>
      <c r="C12" s="38" t="n">
        <v>-3125.80131530762</v>
      </c>
      <c r="D12" s="38" t="n">
        <v>-1875.4808807373</v>
      </c>
      <c r="E12" s="38" t="n">
        <v>-5001.28219604492</v>
      </c>
      <c r="F12" s="38" t="n">
        <v>-1190.52545166016</v>
      </c>
      <c r="G12" s="38" t="n">
        <v>-714.315307617188</v>
      </c>
      <c r="H12" s="38" t="n">
        <v>-1904.84075927734</v>
      </c>
      <c r="I12" s="27"/>
      <c r="J12" s="13" t="n">
        <f aca="false">R12</f>
        <v>57148.55905111</v>
      </c>
      <c r="K12" s="39" t="n">
        <f aca="false">I12+H12+E12+J12</f>
        <v>50242.4360957878</v>
      </c>
      <c r="M12" s="40" t="n">
        <f aca="false">D12+F12+G12</f>
        <v>-3780.32164001465</v>
      </c>
      <c r="O12" s="39" t="n">
        <f aca="false">K12-I12-J12</f>
        <v>-6906.12295532227</v>
      </c>
      <c r="R12" s="16" t="n">
        <f aca="false">'SRA Pos'!C44</f>
        <v>57148.55905111</v>
      </c>
    </row>
    <row r="13" customFormat="false" ht="12.75" hidden="false" customHeight="false" outlineLevel="0" collapsed="false">
      <c r="A13" s="0" t="s">
        <v>36</v>
      </c>
      <c r="B13" s="26" t="n">
        <v>36586</v>
      </c>
      <c r="C13" s="38" t="n">
        <v>-3405.67077636719</v>
      </c>
      <c r="D13" s="38" t="n">
        <v>-2043.40229034424</v>
      </c>
      <c r="E13" s="38" t="n">
        <v>-5449.07306671143</v>
      </c>
      <c r="F13" s="38" t="n">
        <v>-1184.87861633301</v>
      </c>
      <c r="G13" s="38" t="n">
        <v>-710.927101135254</v>
      </c>
      <c r="H13" s="38" t="n">
        <v>-1895.80571746826</v>
      </c>
      <c r="I13" s="27"/>
      <c r="J13" s="13" t="n">
        <f aca="false">R13</f>
        <v>60813.9876164935</v>
      </c>
      <c r="K13" s="39" t="n">
        <f aca="false">I13+H13+E13+J13</f>
        <v>53469.1088323138</v>
      </c>
      <c r="M13" s="40" t="n">
        <f aca="false">D13+F13+G13</f>
        <v>-3939.2080078125</v>
      </c>
      <c r="O13" s="39" t="n">
        <f aca="false">K13-I13-J13</f>
        <v>-7344.87878417969</v>
      </c>
      <c r="R13" s="16" t="n">
        <f aca="false">'SRA Pos'!C45</f>
        <v>60813.9876164935</v>
      </c>
    </row>
    <row r="14" customFormat="false" ht="12.75" hidden="false" customHeight="false" outlineLevel="0" collapsed="false">
      <c r="B14" s="26" t="n">
        <v>36617</v>
      </c>
      <c r="C14" s="27"/>
      <c r="D14" s="27"/>
      <c r="E14" s="27"/>
      <c r="F14" s="27"/>
      <c r="G14" s="27"/>
      <c r="H14" s="27"/>
      <c r="I14" s="27"/>
      <c r="J14" s="13" t="n">
        <f aca="false">R14</f>
        <v>0</v>
      </c>
      <c r="K14" s="39" t="n">
        <f aca="false">I14+H14+E14+J14</f>
        <v>0</v>
      </c>
      <c r="M14" s="40" t="n">
        <f aca="false">D14+F14+G14</f>
        <v>0</v>
      </c>
      <c r="O14" s="39" t="n">
        <f aca="false">K14-I14-J14</f>
        <v>0</v>
      </c>
      <c r="R14" s="16" t="n">
        <f aca="false">'SRA Pos'!C46</f>
        <v>0</v>
      </c>
    </row>
    <row r="15" customFormat="false" ht="12.75" hidden="false" customHeight="false" outlineLevel="0" collapsed="false">
      <c r="B15" s="26" t="n">
        <v>36647</v>
      </c>
      <c r="C15" s="27"/>
      <c r="D15" s="27"/>
      <c r="E15" s="27"/>
      <c r="F15" s="27"/>
      <c r="G15" s="27"/>
      <c r="H15" s="27"/>
      <c r="I15" s="27"/>
      <c r="J15" s="13" t="n">
        <f aca="false">R15</f>
        <v>0</v>
      </c>
      <c r="K15" s="39" t="n">
        <f aca="false">I15+H15+E15+J15</f>
        <v>0</v>
      </c>
      <c r="M15" s="40" t="n">
        <f aca="false">D15+F15+G15</f>
        <v>0</v>
      </c>
      <c r="O15" s="39" t="n">
        <f aca="false">K15-I15-J15</f>
        <v>0</v>
      </c>
      <c r="R15" s="16" t="n">
        <f aca="false">'SRA Pos'!C47</f>
        <v>0</v>
      </c>
    </row>
    <row r="16" customFormat="false" ht="12.75" hidden="false" customHeight="false" outlineLevel="0" collapsed="false">
      <c r="B16" s="26" t="n">
        <v>36678</v>
      </c>
      <c r="C16" s="27"/>
      <c r="D16" s="27"/>
      <c r="E16" s="27"/>
      <c r="F16" s="27"/>
      <c r="G16" s="27"/>
      <c r="H16" s="27"/>
      <c r="I16" s="27"/>
      <c r="J16" s="13" t="n">
        <f aca="false">R16</f>
        <v>0</v>
      </c>
      <c r="K16" s="39" t="n">
        <f aca="false">I16+H16+E16+J16</f>
        <v>0</v>
      </c>
      <c r="M16" s="40" t="n">
        <f aca="false">D16+F16+G16</f>
        <v>0</v>
      </c>
      <c r="O16" s="39" t="n">
        <f aca="false">K16-I16-J16</f>
        <v>0</v>
      </c>
      <c r="R16" s="16" t="n">
        <f aca="false">'SRA Pos'!C48</f>
        <v>0</v>
      </c>
    </row>
    <row r="17" customFormat="false" ht="12.75" hidden="false" customHeight="false" outlineLevel="0" collapsed="false">
      <c r="B17" s="26" t="n">
        <v>36708</v>
      </c>
      <c r="C17" s="27"/>
      <c r="D17" s="27"/>
      <c r="E17" s="27"/>
      <c r="F17" s="27"/>
      <c r="G17" s="27"/>
      <c r="H17" s="27"/>
      <c r="I17" s="27"/>
      <c r="J17" s="13" t="n">
        <f aca="false">R17</f>
        <v>8441.51520314093</v>
      </c>
      <c r="K17" s="39" t="n">
        <f aca="false">I17+H17+E17+J17</f>
        <v>8441.51520314093</v>
      </c>
      <c r="M17" s="40" t="n">
        <f aca="false">D17+F17+G17</f>
        <v>0</v>
      </c>
      <c r="O17" s="39" t="n">
        <f aca="false">K17-I17-J17</f>
        <v>0</v>
      </c>
      <c r="R17" s="16" t="n">
        <f aca="false">'SRA Pos'!C49</f>
        <v>8441.51520314093</v>
      </c>
    </row>
    <row r="18" customFormat="false" ht="12.75" hidden="false" customHeight="false" outlineLevel="0" collapsed="false">
      <c r="B18" s="26" t="n">
        <v>36739</v>
      </c>
      <c r="J18" s="13" t="n">
        <f aca="false">R18</f>
        <v>8392.50195097415</v>
      </c>
      <c r="K18" s="39" t="n">
        <f aca="false">I18+H18+E18+J18</f>
        <v>8392.50195097415</v>
      </c>
      <c r="M18" s="40" t="n">
        <f aca="false">D18+F18+G18</f>
        <v>0</v>
      </c>
      <c r="O18" s="39" t="n">
        <f aca="false">K18-I18-J18</f>
        <v>0</v>
      </c>
      <c r="R18" s="16" t="n">
        <f aca="false">'SRA Pos'!C50</f>
        <v>8392.50195097415</v>
      </c>
    </row>
    <row r="19" customFormat="false" ht="12.75" hidden="false" customHeight="false" outlineLevel="0" collapsed="false">
      <c r="B19" s="26" t="n">
        <v>36770</v>
      </c>
      <c r="E19" s="27"/>
      <c r="H19" s="39"/>
      <c r="J19" s="13" t="n">
        <f aca="false">R19</f>
        <v>8097.74696078087</v>
      </c>
      <c r="K19" s="39" t="n">
        <f aca="false">I19+H19+E19+J19</f>
        <v>8097.74696078087</v>
      </c>
      <c r="M19" s="40"/>
      <c r="R19" s="16" t="n">
        <f aca="false">'SRA Pos'!C51</f>
        <v>8097.74696078087</v>
      </c>
    </row>
    <row r="20" customFormat="false" ht="12.75" hidden="false" customHeight="false" outlineLevel="0" collapsed="false">
      <c r="B20" s="26"/>
      <c r="E20" s="27"/>
      <c r="H20" s="39"/>
      <c r="J20" s="13" t="n">
        <f aca="false">R20</f>
        <v>7812.01857235069</v>
      </c>
      <c r="K20" s="39" t="n">
        <f aca="false">I20+H20+E20+J20</f>
        <v>7812.01857235069</v>
      </c>
      <c r="M20" s="40"/>
      <c r="R20" s="16" t="n">
        <f aca="false">'SRA Pos'!C52</f>
        <v>7812.01857235069</v>
      </c>
    </row>
    <row r="21" customFormat="false" ht="12.75" hidden="false" customHeight="false" outlineLevel="0" collapsed="false">
      <c r="E21" s="27"/>
      <c r="H21" s="39"/>
      <c r="J21" s="13" t="n">
        <f aca="false">R21</f>
        <v>7975.24798939355</v>
      </c>
      <c r="K21" s="39" t="n">
        <f aca="false">I21+H21+E21+J21</f>
        <v>7975.24798939355</v>
      </c>
      <c r="M21" s="40"/>
      <c r="R21" s="16" t="n">
        <f aca="false">'SRA Pos'!C53</f>
        <v>7975.24798939355</v>
      </c>
    </row>
    <row r="22" customFormat="false" ht="12.75" hidden="false" customHeight="false" outlineLevel="0" collapsed="false">
      <c r="E22" s="27"/>
      <c r="H22" s="39"/>
      <c r="J22" s="13" t="n">
        <f aca="false">R22</f>
        <v>8162.849359136</v>
      </c>
      <c r="K22" s="39" t="n">
        <f aca="false">I22+H22+E22+J22</f>
        <v>8162.849359136</v>
      </c>
      <c r="M22" s="40"/>
      <c r="R22" s="16" t="n">
        <f aca="false">'SRA Pos'!C54</f>
        <v>8162.849359136</v>
      </c>
    </row>
    <row r="23" customFormat="false" ht="12.75" hidden="false" customHeight="false" outlineLevel="0" collapsed="false">
      <c r="E23" s="27"/>
      <c r="H23" s="39"/>
      <c r="J23" s="49" t="n">
        <f aca="false">SUM(J6:J22)</f>
        <v>178586.444030805</v>
      </c>
      <c r="K23" s="49" t="n">
        <f aca="false">SUM(K6:K22)</f>
        <v>162898.162017865</v>
      </c>
      <c r="M23" s="40"/>
    </row>
    <row r="24" customFormat="false" ht="12.75" hidden="false" customHeight="false" outlineLevel="0" collapsed="false">
      <c r="E24" s="27"/>
      <c r="H24" s="39"/>
      <c r="K24" s="50" t="n">
        <f aca="false">+K23-J23</f>
        <v>-15688.2820129395</v>
      </c>
      <c r="M24" s="40"/>
    </row>
    <row r="25" customFormat="false" ht="12.75" hidden="false" customHeight="false" outlineLevel="0" collapsed="false">
      <c r="E25" s="27"/>
      <c r="H25" s="39"/>
      <c r="M25" s="40"/>
    </row>
    <row r="26" customFormat="false" ht="12.75" hidden="false" customHeight="false" outlineLevel="0" collapsed="false">
      <c r="E26" s="27"/>
      <c r="H26" s="39"/>
      <c r="M26" s="40"/>
    </row>
    <row r="27" customFormat="false" ht="12.75" hidden="false" customHeight="false" outlineLevel="0" collapsed="false">
      <c r="E27" s="27"/>
      <c r="H27" s="39"/>
      <c r="M27" s="40"/>
    </row>
    <row r="28" customFormat="false" ht="12.75" hidden="false" customHeight="false" outlineLevel="0" collapsed="false">
      <c r="E28" s="27"/>
      <c r="H28" s="39"/>
      <c r="M28" s="40"/>
    </row>
    <row r="29" customFormat="false" ht="12.75" hidden="false" customHeight="false" outlineLevel="0" collapsed="false">
      <c r="E29" s="27"/>
      <c r="H29" s="39"/>
      <c r="M29" s="40"/>
    </row>
    <row r="30" customFormat="false" ht="12.75" hidden="false" customHeight="false" outlineLevel="0" collapsed="false">
      <c r="E30" s="27"/>
      <c r="H30" s="39"/>
      <c r="M30" s="40"/>
    </row>
    <row r="31" customFormat="false" ht="12.75" hidden="false" customHeight="false" outlineLevel="0" collapsed="false">
      <c r="E31" s="27"/>
      <c r="H31" s="39"/>
      <c r="M31" s="40"/>
    </row>
    <row r="32" customFormat="false" ht="12.75" hidden="false" customHeight="false" outlineLevel="0" collapsed="false">
      <c r="M32" s="40"/>
    </row>
    <row r="33" customFormat="false" ht="12.75" hidden="false" customHeight="false" outlineLevel="0" collapsed="false">
      <c r="M33" s="40"/>
    </row>
    <row r="34" customFormat="false" ht="12.75" hidden="false" customHeight="false" outlineLevel="0" collapsed="false">
      <c r="M34" s="40"/>
    </row>
    <row r="35" customFormat="false" ht="12.75" hidden="false" customHeight="false" outlineLevel="0" collapsed="false">
      <c r="M35" s="40"/>
    </row>
    <row r="36" customFormat="false" ht="12.75" hidden="false" customHeight="false" outlineLevel="0" collapsed="false">
      <c r="M36" s="40"/>
    </row>
    <row r="37" customFormat="false" ht="12.75" hidden="false" customHeight="false" outlineLevel="0" collapsed="false">
      <c r="M37" s="40"/>
    </row>
    <row r="38" customFormat="false" ht="12.75" hidden="false" customHeight="false" outlineLevel="0" collapsed="false">
      <c r="M38" s="40"/>
    </row>
    <row r="39" customFormat="false" ht="12.75" hidden="false" customHeight="false" outlineLevel="0" collapsed="false">
      <c r="M39" s="40"/>
    </row>
    <row r="40" customFormat="false" ht="12.75" hidden="false" customHeight="false" outlineLevel="0" collapsed="false">
      <c r="M40" s="40"/>
    </row>
    <row r="41" customFormat="false" ht="12.75" hidden="false" customHeight="false" outlineLevel="0" collapsed="false">
      <c r="M41" s="40"/>
    </row>
    <row r="42" customFormat="false" ht="12.75" hidden="false" customHeight="false" outlineLevel="0" collapsed="false">
      <c r="M42" s="40"/>
    </row>
    <row r="43" customFormat="false" ht="12.75" hidden="false" customHeight="false" outlineLevel="0" collapsed="false">
      <c r="M43" s="40"/>
    </row>
    <row r="44" customFormat="false" ht="12.75" hidden="false" customHeight="false" outlineLevel="0" collapsed="false">
      <c r="M44" s="40"/>
    </row>
    <row r="45" customFormat="false" ht="12.75" hidden="false" customHeight="false" outlineLevel="0" collapsed="false">
      <c r="M45" s="40"/>
    </row>
  </sheetData>
  <mergeCells count="2">
    <mergeCell ref="B1:E1"/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B2" s="0" t="s">
        <v>9</v>
      </c>
    </row>
    <row r="3" customFormat="false" ht="12.75" hidden="false" customHeight="false" outlineLevel="0" collapsed="false">
      <c r="C3" s="0" t="s">
        <v>3</v>
      </c>
      <c r="D3" s="0" t="s">
        <v>7</v>
      </c>
    </row>
    <row r="4" customFormat="false" ht="12.75" hidden="false" customHeight="false" outlineLevel="0" collapsed="false">
      <c r="B4" s="51" t="n">
        <v>36342</v>
      </c>
      <c r="C4" s="7" t="n">
        <v>0</v>
      </c>
      <c r="D4" s="7" t="n">
        <v>0</v>
      </c>
    </row>
    <row r="5" customFormat="false" ht="12.75" hidden="false" customHeight="false" outlineLevel="0" collapsed="false">
      <c r="B5" s="51" t="n">
        <v>36373</v>
      </c>
      <c r="C5" s="7" t="n">
        <v>0</v>
      </c>
      <c r="D5" s="7" t="n">
        <v>0</v>
      </c>
    </row>
    <row r="6" customFormat="false" ht="12.75" hidden="false" customHeight="false" outlineLevel="0" collapsed="false">
      <c r="B6" s="51" t="n">
        <v>36404</v>
      </c>
      <c r="C6" s="7" t="n">
        <v>0</v>
      </c>
      <c r="D6" s="7" t="n">
        <v>0</v>
      </c>
    </row>
    <row r="7" customFormat="false" ht="12.75" hidden="false" customHeight="false" outlineLevel="0" collapsed="false">
      <c r="B7" s="51" t="n">
        <v>36434</v>
      </c>
      <c r="C7" s="7" t="n">
        <v>0</v>
      </c>
      <c r="D7" s="7" t="n">
        <v>0</v>
      </c>
    </row>
    <row r="8" customFormat="false" ht="12.75" hidden="false" customHeight="false" outlineLevel="0" collapsed="false">
      <c r="B8" s="51" t="n">
        <v>36465</v>
      </c>
      <c r="C8" s="7" t="n">
        <v>0</v>
      </c>
      <c r="D8" s="7" t="n">
        <v>0</v>
      </c>
    </row>
    <row r="9" customFormat="false" ht="12.75" hidden="false" customHeight="false" outlineLevel="0" collapsed="false">
      <c r="B9" s="51" t="n">
        <v>36495</v>
      </c>
      <c r="C9" s="7" t="n">
        <v>0</v>
      </c>
      <c r="D9" s="7" t="n">
        <v>0</v>
      </c>
    </row>
    <row r="10" customFormat="false" ht="12.75" hidden="false" customHeight="false" outlineLevel="0" collapsed="false">
      <c r="B10" s="51" t="n">
        <v>36526</v>
      </c>
      <c r="C10" s="7" t="n">
        <v>1117.77270235029</v>
      </c>
      <c r="D10" s="7" t="n">
        <v>-1109.6437481689</v>
      </c>
    </row>
    <row r="11" customFormat="false" ht="12.75" hidden="false" customHeight="false" outlineLevel="0" collapsed="false">
      <c r="B11" s="51" t="n">
        <v>36557</v>
      </c>
      <c r="C11" s="7" t="n">
        <v>6723.97919977459</v>
      </c>
      <c r="D11" s="7" t="n">
        <v>-6577.28961842557</v>
      </c>
    </row>
    <row r="12" customFormat="false" ht="12.75" hidden="false" customHeight="false" outlineLevel="0" collapsed="false">
      <c r="B12" s="51" t="n">
        <v>36586</v>
      </c>
      <c r="C12" s="7" t="n">
        <v>7888.02355711518</v>
      </c>
      <c r="D12" s="7" t="n">
        <v>-7686.87687281299</v>
      </c>
    </row>
    <row r="13" customFormat="false" ht="12.75" hidden="false" customHeight="false" outlineLevel="0" collapsed="false">
      <c r="B13" s="51" t="n">
        <v>36617</v>
      </c>
      <c r="C13" s="7" t="n">
        <v>2250.14683644162</v>
      </c>
      <c r="D13" s="7" t="n">
        <v>-2159.74517434495</v>
      </c>
    </row>
    <row r="14" customFormat="false" ht="12.75" hidden="false" customHeight="false" outlineLevel="0" collapsed="false">
      <c r="B14" s="51" t="n">
        <v>36647</v>
      </c>
      <c r="C14" s="7" t="n">
        <v>3005.65595602446</v>
      </c>
      <c r="D14" s="7" t="n">
        <v>-2898.3121601087</v>
      </c>
    </row>
    <row r="15" customFormat="false" ht="12.75" hidden="false" customHeight="false" outlineLevel="0" collapsed="false">
      <c r="B15" s="51" t="n">
        <v>36678</v>
      </c>
      <c r="C15" s="7" t="n">
        <v>3141.27154503756</v>
      </c>
      <c r="D15" s="7" t="n">
        <v>-3023.87552641707</v>
      </c>
    </row>
    <row r="16" customFormat="false" ht="12.75" hidden="false" customHeight="false" outlineLevel="0" collapsed="false">
      <c r="B16" s="51" t="n">
        <v>36708</v>
      </c>
      <c r="C16" s="7" t="n">
        <v>13058.4473737481</v>
      </c>
      <c r="D16" s="7" t="n">
        <v>-12906.3376558202</v>
      </c>
    </row>
    <row r="17" customFormat="false" ht="12.75" hidden="false" customHeight="false" outlineLevel="0" collapsed="false">
      <c r="B17" s="51" t="n">
        <v>36739</v>
      </c>
      <c r="C17" s="7" t="n">
        <v>12200.5359121485</v>
      </c>
      <c r="D17" s="7" t="n">
        <v>-12008.0605410104</v>
      </c>
    </row>
    <row r="18" customFormat="false" ht="12.75" hidden="false" customHeight="false" outlineLevel="0" collapsed="false">
      <c r="B18" s="51" t="n">
        <v>36770</v>
      </c>
      <c r="C18" s="7" t="n">
        <v>13316.5855769105</v>
      </c>
      <c r="D18" s="7" t="n">
        <v>-13163.6949643466</v>
      </c>
    </row>
    <row r="20" customFormat="false" ht="12.75" hidden="false" customHeight="false" outlineLevel="0" collapsed="false">
      <c r="B20" s="51" t="s">
        <v>11</v>
      </c>
    </row>
    <row r="21" customFormat="false" ht="12.75" hidden="false" customHeight="false" outlineLevel="0" collapsed="false">
      <c r="B21" s="51"/>
      <c r="C21" s="0" t="s">
        <v>4</v>
      </c>
      <c r="D21" s="0" t="s">
        <v>7</v>
      </c>
    </row>
    <row r="22" customFormat="false" ht="12.75" hidden="false" customHeight="false" outlineLevel="0" collapsed="false">
      <c r="B22" s="51" t="n">
        <v>36342</v>
      </c>
      <c r="C22" s="16" t="n">
        <v>0</v>
      </c>
      <c r="D22" s="16" t="n">
        <v>0</v>
      </c>
    </row>
    <row r="23" customFormat="false" ht="12.75" hidden="false" customHeight="false" outlineLevel="0" collapsed="false">
      <c r="B23" s="51" t="n">
        <v>36373</v>
      </c>
      <c r="C23" s="16" t="n">
        <v>0</v>
      </c>
      <c r="D23" s="16" t="n">
        <v>0</v>
      </c>
    </row>
    <row r="24" customFormat="false" ht="12.75" hidden="false" customHeight="false" outlineLevel="0" collapsed="false">
      <c r="B24" s="51" t="n">
        <v>36404</v>
      </c>
      <c r="C24" s="16" t="n">
        <v>0</v>
      </c>
      <c r="D24" s="16" t="n">
        <v>0</v>
      </c>
    </row>
    <row r="25" customFormat="false" ht="12.75" hidden="false" customHeight="false" outlineLevel="0" collapsed="false">
      <c r="B25" s="51" t="n">
        <v>36434</v>
      </c>
      <c r="C25" s="16" t="n">
        <v>0</v>
      </c>
      <c r="D25" s="16" t="n">
        <v>0</v>
      </c>
    </row>
    <row r="26" customFormat="false" ht="12.75" hidden="false" customHeight="false" outlineLevel="0" collapsed="false">
      <c r="B26" s="51" t="n">
        <v>36465</v>
      </c>
      <c r="C26" s="16" t="n">
        <v>0</v>
      </c>
      <c r="D26" s="16" t="n">
        <v>0</v>
      </c>
    </row>
    <row r="27" customFormat="false" ht="12.75" hidden="false" customHeight="false" outlineLevel="0" collapsed="false">
      <c r="B27" s="51" t="n">
        <v>36495</v>
      </c>
      <c r="C27" s="16" t="n">
        <v>0</v>
      </c>
      <c r="D27" s="16" t="n">
        <v>0</v>
      </c>
    </row>
    <row r="28" customFormat="false" ht="12.75" hidden="false" customHeight="false" outlineLevel="0" collapsed="false">
      <c r="B28" s="51" t="n">
        <v>36526</v>
      </c>
      <c r="C28" s="16" t="n">
        <v>1232.79498631512</v>
      </c>
      <c r="D28" s="16" t="n">
        <v>-1229.30250090173</v>
      </c>
    </row>
    <row r="29" customFormat="false" ht="12.75" hidden="false" customHeight="false" outlineLevel="0" collapsed="false">
      <c r="B29" s="51" t="n">
        <v>36557</v>
      </c>
      <c r="C29" s="16" t="n">
        <v>8897.59622576608</v>
      </c>
      <c r="D29" s="16" t="n">
        <v>-8742.69687649806</v>
      </c>
    </row>
    <row r="30" customFormat="false" ht="12.75" hidden="false" customHeight="false" outlineLevel="0" collapsed="false">
      <c r="B30" s="51" t="n">
        <v>36586</v>
      </c>
      <c r="C30" s="16" t="n">
        <v>7295.68903728578</v>
      </c>
      <c r="D30" s="16" t="n">
        <v>-7018.61476350329</v>
      </c>
    </row>
    <row r="31" customFormat="false" ht="12.75" hidden="false" customHeight="false" outlineLevel="0" collapsed="false">
      <c r="B31" s="51" t="n">
        <v>36617</v>
      </c>
      <c r="C31" s="16" t="n">
        <v>7347.43406603388</v>
      </c>
      <c r="D31" s="16" t="n">
        <v>-6811.05618013893</v>
      </c>
    </row>
    <row r="32" customFormat="false" ht="12.75" hidden="false" customHeight="false" outlineLevel="0" collapsed="false">
      <c r="B32" s="51" t="n">
        <v>36647</v>
      </c>
      <c r="C32" s="16" t="n">
        <v>9644.73494373044</v>
      </c>
      <c r="D32" s="16" t="n">
        <v>-8880.88916658476</v>
      </c>
    </row>
    <row r="33" customFormat="false" ht="12.75" hidden="false" customHeight="false" outlineLevel="0" collapsed="false">
      <c r="B33" s="51" t="n">
        <v>36678</v>
      </c>
      <c r="C33" s="16" t="n">
        <v>7935.95069899923</v>
      </c>
      <c r="D33" s="16" t="n">
        <v>-7299.10010928098</v>
      </c>
    </row>
    <row r="34" customFormat="false" ht="12.75" hidden="false" customHeight="false" outlineLevel="0" collapsed="false">
      <c r="B34" s="51" t="n">
        <v>36708</v>
      </c>
      <c r="C34" s="16" t="n">
        <v>2514.81657370906</v>
      </c>
      <c r="D34" s="16" t="n">
        <v>-2442.25383251266</v>
      </c>
    </row>
    <row r="35" customFormat="false" ht="12.75" hidden="false" customHeight="false" outlineLevel="0" collapsed="false">
      <c r="B35" s="51" t="n">
        <v>36739</v>
      </c>
      <c r="C35" s="16" t="n">
        <v>2773.65534814663</v>
      </c>
      <c r="D35" s="16" t="n">
        <v>-2625.65699641069</v>
      </c>
    </row>
    <row r="36" customFormat="false" ht="12.75" hidden="false" customHeight="false" outlineLevel="0" collapsed="false">
      <c r="B36" s="51" t="n">
        <v>36770</v>
      </c>
      <c r="C36" s="16" t="n">
        <v>1525.13347730848</v>
      </c>
      <c r="D36" s="16" t="n">
        <v>-1367.98524290028</v>
      </c>
    </row>
    <row r="38" customFormat="false" ht="12.75" hidden="false" customHeight="false" outlineLevel="0" collapsed="false">
      <c r="B38" s="0" t="s">
        <v>31</v>
      </c>
    </row>
    <row r="39" customFormat="false" ht="12.75" hidden="false" customHeight="false" outlineLevel="0" collapsed="false">
      <c r="C39" s="0" t="s">
        <v>6</v>
      </c>
      <c r="D39" s="0" t="s">
        <v>4</v>
      </c>
    </row>
    <row r="40" customFormat="false" ht="12.75" hidden="false" customHeight="false" outlineLevel="0" collapsed="false">
      <c r="B40" s="51" t="n">
        <v>36434</v>
      </c>
      <c r="C40" s="16" t="n">
        <v>0</v>
      </c>
      <c r="D40" s="16" t="n">
        <v>0</v>
      </c>
    </row>
    <row r="41" customFormat="false" ht="12.75" hidden="false" customHeight="false" outlineLevel="0" collapsed="false">
      <c r="B41" s="51" t="n">
        <v>36465</v>
      </c>
      <c r="C41" s="16" t="n">
        <v>0</v>
      </c>
      <c r="D41" s="16" t="n">
        <v>0</v>
      </c>
    </row>
    <row r="42" customFormat="false" ht="12.75" hidden="false" customHeight="false" outlineLevel="0" collapsed="false">
      <c r="B42" s="51" t="n">
        <v>36495</v>
      </c>
      <c r="C42" s="16" t="n">
        <v>0</v>
      </c>
      <c r="D42" s="16" t="n">
        <v>0</v>
      </c>
    </row>
    <row r="43" customFormat="false" ht="12.75" hidden="false" customHeight="false" outlineLevel="0" collapsed="false">
      <c r="B43" s="51" t="n">
        <v>36526</v>
      </c>
      <c r="C43" s="16" t="n">
        <v>11742.0173274248</v>
      </c>
      <c r="D43" s="16" t="n">
        <v>-11742.0183594602</v>
      </c>
    </row>
    <row r="44" customFormat="false" ht="12.75" hidden="false" customHeight="false" outlineLevel="0" collapsed="false">
      <c r="B44" s="51" t="n">
        <v>36557</v>
      </c>
      <c r="C44" s="16" t="n">
        <v>57148.55905111</v>
      </c>
      <c r="D44" s="16" t="n">
        <v>-57137.4644853202</v>
      </c>
    </row>
    <row r="45" customFormat="false" ht="12.75" hidden="false" customHeight="false" outlineLevel="0" collapsed="false">
      <c r="B45" s="51" t="n">
        <v>36586</v>
      </c>
      <c r="C45" s="16" t="n">
        <v>60813.9876164935</v>
      </c>
      <c r="D45" s="16" t="n">
        <v>-60744.1922991194</v>
      </c>
    </row>
    <row r="46" customFormat="false" ht="12.75" hidden="false" customHeight="false" outlineLevel="0" collapsed="false">
      <c r="B46" s="51" t="n">
        <v>36617</v>
      </c>
      <c r="C46" s="16" t="n">
        <v>0</v>
      </c>
      <c r="D46" s="16" t="n">
        <v>0</v>
      </c>
    </row>
    <row r="47" customFormat="false" ht="12.75" hidden="false" customHeight="false" outlineLevel="0" collapsed="false">
      <c r="B47" s="51" t="n">
        <v>36647</v>
      </c>
      <c r="C47" s="16" t="n">
        <v>0</v>
      </c>
      <c r="D47" s="16" t="n">
        <v>0</v>
      </c>
    </row>
    <row r="48" customFormat="false" ht="12.75" hidden="false" customHeight="false" outlineLevel="0" collapsed="false">
      <c r="B48" s="51" t="n">
        <v>36678</v>
      </c>
      <c r="C48" s="16" t="n">
        <v>0</v>
      </c>
      <c r="D48" s="16" t="n">
        <v>0</v>
      </c>
    </row>
    <row r="49" customFormat="false" ht="12.75" hidden="false" customHeight="false" outlineLevel="0" collapsed="false">
      <c r="B49" s="51" t="n">
        <v>36708</v>
      </c>
      <c r="C49" s="16" t="n">
        <v>8441.51520314093</v>
      </c>
      <c r="D49" s="16" t="n">
        <v>-8344.00732391958</v>
      </c>
    </row>
    <row r="50" customFormat="false" ht="12.75" hidden="false" customHeight="false" outlineLevel="0" collapsed="false">
      <c r="B50" s="51" t="n">
        <v>36739</v>
      </c>
      <c r="C50" s="16" t="n">
        <v>8392.50195097415</v>
      </c>
      <c r="D50" s="16" t="n">
        <v>-8279.80154699544</v>
      </c>
    </row>
    <row r="51" customFormat="false" ht="12.75" hidden="false" customHeight="false" outlineLevel="0" collapsed="false">
      <c r="B51" s="51" t="n">
        <v>36770</v>
      </c>
      <c r="C51" s="16" t="n">
        <v>8097.74696078087</v>
      </c>
      <c r="D51" s="16" t="n">
        <v>-8004.56369700239</v>
      </c>
    </row>
    <row r="52" customFormat="false" ht="12.75" hidden="false" customHeight="false" outlineLevel="0" collapsed="false">
      <c r="B52" s="51" t="n">
        <v>36800</v>
      </c>
      <c r="C52" s="16" t="n">
        <v>7812.01857235069</v>
      </c>
      <c r="D52" s="16" t="n">
        <v>-7278.88524991162</v>
      </c>
    </row>
    <row r="53" customFormat="false" ht="12.75" hidden="false" customHeight="false" outlineLevel="0" collapsed="false">
      <c r="B53" s="51" t="n">
        <v>36831</v>
      </c>
      <c r="C53" s="16" t="n">
        <v>7975.24798939355</v>
      </c>
      <c r="D53" s="16" t="n">
        <v>-7520.29725382849</v>
      </c>
    </row>
    <row r="54" customFormat="false" ht="12.75" hidden="false" customHeight="false" outlineLevel="0" collapsed="false">
      <c r="B54" s="51" t="n">
        <v>36861</v>
      </c>
      <c r="C54" s="16" t="n">
        <v>8162.849359136</v>
      </c>
      <c r="D54" s="16" t="n">
        <v>-7488.51205179786</v>
      </c>
    </row>
    <row r="56" customFormat="false" ht="12.75" hidden="false" customHeight="false" outlineLevel="0" collapsed="false">
      <c r="B56" s="51" t="s">
        <v>10</v>
      </c>
    </row>
    <row r="57" customFormat="false" ht="12.75" hidden="false" customHeight="false" outlineLevel="0" collapsed="false">
      <c r="C57" s="0" t="s">
        <v>7</v>
      </c>
      <c r="D57" s="0" t="s">
        <v>4</v>
      </c>
    </row>
    <row r="58" customFormat="false" ht="12.75" hidden="false" customHeight="false" outlineLevel="0" collapsed="false">
      <c r="B58" s="51" t="n">
        <v>36342</v>
      </c>
      <c r="C58" s="16" t="n">
        <v>0</v>
      </c>
      <c r="D58" s="16" t="n">
        <v>0</v>
      </c>
    </row>
    <row r="59" customFormat="false" ht="12.75" hidden="false" customHeight="false" outlineLevel="0" collapsed="false">
      <c r="B59" s="51" t="n">
        <v>36373</v>
      </c>
      <c r="C59" s="16" t="n">
        <v>0</v>
      </c>
      <c r="D59" s="16" t="n">
        <v>0</v>
      </c>
    </row>
    <row r="60" customFormat="false" ht="12.75" hidden="false" customHeight="false" outlineLevel="0" collapsed="false">
      <c r="B60" s="51" t="n">
        <v>36404</v>
      </c>
      <c r="C60" s="16" t="n">
        <v>0</v>
      </c>
      <c r="D60" s="16" t="n">
        <v>0</v>
      </c>
    </row>
    <row r="61" customFormat="false" ht="12.75" hidden="false" customHeight="false" outlineLevel="0" collapsed="false">
      <c r="B61" s="51" t="n">
        <v>36434</v>
      </c>
      <c r="C61" s="16" t="n">
        <v>0</v>
      </c>
      <c r="D61" s="16" t="n">
        <v>0</v>
      </c>
    </row>
    <row r="62" customFormat="false" ht="12.75" hidden="false" customHeight="false" outlineLevel="0" collapsed="false">
      <c r="B62" s="51" t="n">
        <v>36465</v>
      </c>
      <c r="C62" s="16" t="n">
        <v>0</v>
      </c>
      <c r="D62" s="16" t="n">
        <v>0</v>
      </c>
    </row>
    <row r="63" customFormat="false" ht="12.75" hidden="false" customHeight="false" outlineLevel="0" collapsed="false">
      <c r="B63" s="51" t="n">
        <v>36495</v>
      </c>
      <c r="C63" s="16" t="n">
        <v>0</v>
      </c>
      <c r="D63" s="16" t="n">
        <v>0</v>
      </c>
    </row>
    <row r="64" customFormat="false" ht="12.75" hidden="false" customHeight="false" outlineLevel="0" collapsed="false">
      <c r="B64" s="51" t="n">
        <v>36526</v>
      </c>
      <c r="C64" s="16" t="n">
        <v>1220.9530968954</v>
      </c>
      <c r="D64" s="16" t="n">
        <v>-1219.78067759489</v>
      </c>
    </row>
    <row r="65" customFormat="false" ht="12.75" hidden="false" customHeight="false" outlineLevel="0" collapsed="false">
      <c r="B65" s="51" t="n">
        <v>36557</v>
      </c>
      <c r="C65" s="16" t="n">
        <v>4708.58387216657</v>
      </c>
      <c r="D65" s="16" t="n">
        <v>-4656.5129862595</v>
      </c>
    </row>
    <row r="66" customFormat="false" ht="12.75" hidden="false" customHeight="false" outlineLevel="0" collapsed="false">
      <c r="B66" s="51" t="n">
        <v>36586</v>
      </c>
      <c r="C66" s="16" t="n">
        <v>4108.70672381123</v>
      </c>
      <c r="D66" s="16" t="n">
        <v>-4025.83470181458</v>
      </c>
    </row>
    <row r="67" customFormat="false" ht="12.75" hidden="false" customHeight="false" outlineLevel="0" collapsed="false">
      <c r="B67" s="51" t="n">
        <v>36617</v>
      </c>
      <c r="C67" s="16" t="n">
        <v>5715.63715824368</v>
      </c>
      <c r="D67" s="16" t="n">
        <v>-5591.20981090031</v>
      </c>
    </row>
    <row r="68" customFormat="false" ht="12.75" hidden="false" customHeight="false" outlineLevel="0" collapsed="false">
      <c r="B68" s="51" t="n">
        <v>36647</v>
      </c>
      <c r="C68" s="16" t="n">
        <v>4883.90793270412</v>
      </c>
      <c r="D68" s="16" t="n">
        <v>-4718.6141566026</v>
      </c>
    </row>
    <row r="69" customFormat="false" ht="12.75" hidden="false" customHeight="false" outlineLevel="0" collapsed="false">
      <c r="B69" s="51" t="n">
        <v>36678</v>
      </c>
      <c r="C69" s="16" t="n">
        <v>5377.33598557541</v>
      </c>
      <c r="D69" s="16" t="n">
        <v>-5247.81760797805</v>
      </c>
    </row>
    <row r="70" customFormat="false" ht="12.75" hidden="false" customHeight="false" outlineLevel="0" collapsed="false">
      <c r="B70" s="51" t="n">
        <v>36708</v>
      </c>
      <c r="C70" s="16" t="n">
        <v>3408.26188829593</v>
      </c>
      <c r="D70" s="16" t="n">
        <v>-3202.64845543946</v>
      </c>
    </row>
    <row r="71" customFormat="false" ht="12.75" hidden="false" customHeight="false" outlineLevel="0" collapsed="false">
      <c r="B71" s="51" t="n">
        <v>36739</v>
      </c>
      <c r="C71" s="16" t="n">
        <v>4229.86874514397</v>
      </c>
      <c r="D71" s="16" t="n">
        <v>-4021.26122234467</v>
      </c>
    </row>
    <row r="72" customFormat="false" ht="12.75" hidden="false" customHeight="false" outlineLevel="0" collapsed="false">
      <c r="B72" s="51" t="n">
        <v>36770</v>
      </c>
      <c r="C72" s="16" t="n">
        <v>4009.28941682981</v>
      </c>
      <c r="D72" s="16" t="n">
        <v>-3752.10075673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1998-09-28T12:53:16Z</dcterms:created>
  <dc:creator>Ian Clark</dc:creator>
  <dc:description/>
  <dc:language>en-US</dc:language>
  <cp:lastModifiedBy>AFord</cp:lastModifiedBy>
  <cp:lastPrinted>2000-01-25T05:28:45Z</cp:lastPrinted>
  <cp:revision>0</cp:revision>
  <dc:subject/>
  <dc:title/>
</cp:coreProperties>
</file>